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gavinwilson/Downloads/EmployeeSampleData/"/>
    </mc:Choice>
  </mc:AlternateContent>
  <xr:revisionPtr revIDLastSave="0" documentId="13_ncr:1_{575FC42C-CF38-8C4D-B42E-F92622170EEF}" xr6:coauthVersionLast="47" xr6:coauthVersionMax="47" xr10:uidLastSave="{00000000-0000-0000-0000-000000000000}"/>
  <bookViews>
    <workbookView xWindow="0" yWindow="0" windowWidth="33600" windowHeight="21000" xr2:uid="{596ED1FD-FD9B-7141-BD0D-519AB0B6F90A}"/>
  </bookViews>
  <sheets>
    <sheet name="Overview" sheetId="3" r:id="rId1"/>
    <sheet name="Loan Schedule" sheetId="1" r:id="rId2"/>
    <sheet name="Loan Options" sheetId="2" r:id="rId3"/>
  </sheets>
  <definedNames>
    <definedName name="Loan_Amount">'Loan Schedule'!$C$4</definedName>
    <definedName name="Monthly_Payment">'Loan Schedule'!$G$10</definedName>
    <definedName name="Payment_Periods">'Loan Schedule'!$K$4</definedName>
    <definedName name="Rate">'Loan Schedule'!$K$5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1" l="1"/>
  <c r="I13" i="1"/>
  <c r="G5" i="1" l="1" a="1"/>
  <c r="G5" i="1" s="1"/>
  <c r="C8" i="1"/>
  <c r="K4" i="1" s="1"/>
  <c r="G6" i="1" l="1"/>
  <c r="K5" i="1" s="1"/>
  <c r="G10" i="1" l="1"/>
  <c r="G14" i="1"/>
  <c r="E14" i="1" l="1"/>
  <c r="H14" i="1" s="1"/>
  <c r="I14" i="1" s="1"/>
  <c r="G15" i="1" s="1"/>
  <c r="E15" i="1" s="1"/>
  <c r="K6" i="1"/>
  <c r="D15" i="1" l="1"/>
  <c r="H15" i="1"/>
  <c r="I15" i="1" s="1"/>
  <c r="G16" i="1" s="1"/>
  <c r="E16" i="1" s="1"/>
  <c r="D16" i="1" l="1"/>
  <c r="H16" i="1"/>
  <c r="I16" i="1" s="1"/>
  <c r="D17" i="1" s="1"/>
  <c r="G17" i="1" l="1"/>
  <c r="E17" i="1" s="1"/>
  <c r="H17" i="1" s="1"/>
  <c r="I17" i="1" s="1"/>
  <c r="D18" i="1" s="1"/>
  <c r="G18" i="1" l="1"/>
  <c r="E18" i="1" s="1"/>
  <c r="H18" i="1" s="1"/>
  <c r="I18" i="1" s="1"/>
  <c r="D19" i="1" s="1"/>
  <c r="G19" i="1" l="1"/>
  <c r="E19" i="1" s="1"/>
  <c r="H19" i="1" s="1"/>
  <c r="I19" i="1" s="1"/>
  <c r="D20" i="1" s="1"/>
  <c r="G20" i="1" l="1"/>
  <c r="E20" i="1" s="1"/>
  <c r="H20" i="1"/>
  <c r="I20" i="1" s="1"/>
  <c r="D21" i="1" s="1"/>
  <c r="G21" i="1" l="1"/>
  <c r="E21" i="1" s="1"/>
  <c r="H21" i="1" s="1"/>
  <c r="I21" i="1" s="1"/>
  <c r="D22" i="1" s="1"/>
  <c r="G22" i="1"/>
  <c r="E22" i="1" s="1"/>
  <c r="H22" i="1" s="1"/>
  <c r="I22" i="1" s="1"/>
  <c r="D23" i="1" l="1"/>
  <c r="G23" i="1"/>
  <c r="E23" i="1" s="1"/>
  <c r="H23" i="1" s="1"/>
  <c r="I23" i="1" s="1"/>
  <c r="D24" i="1" l="1"/>
  <c r="G24" i="1"/>
  <c r="E24" i="1" s="1"/>
  <c r="H24" i="1" s="1"/>
  <c r="I24" i="1" s="1"/>
  <c r="D25" i="1" l="1"/>
  <c r="G25" i="1"/>
  <c r="E25" i="1" s="1"/>
  <c r="H25" i="1" s="1"/>
  <c r="I25" i="1" s="1"/>
  <c r="D26" i="1" l="1"/>
  <c r="G26" i="1"/>
  <c r="E26" i="1" s="1"/>
  <c r="H26" i="1" s="1"/>
  <c r="I26" i="1" s="1"/>
  <c r="D27" i="1" l="1"/>
  <c r="G27" i="1"/>
  <c r="E27" i="1" s="1"/>
  <c r="H27" i="1" s="1"/>
  <c r="I27" i="1" s="1"/>
  <c r="D28" i="1" l="1"/>
  <c r="G28" i="1"/>
  <c r="E28" i="1" s="1"/>
  <c r="H28" i="1" s="1"/>
  <c r="I28" i="1" s="1"/>
  <c r="D29" i="1" l="1"/>
  <c r="G29" i="1"/>
  <c r="E29" i="1" s="1"/>
  <c r="H29" i="1" s="1"/>
  <c r="I29" i="1" s="1"/>
  <c r="D30" i="1" l="1"/>
  <c r="G30" i="1"/>
  <c r="E30" i="1" s="1"/>
  <c r="H30" i="1" s="1"/>
  <c r="I30" i="1" s="1"/>
  <c r="D31" i="1" l="1"/>
  <c r="G31" i="1"/>
  <c r="E31" i="1" s="1"/>
  <c r="H31" i="1" s="1"/>
  <c r="I31" i="1" s="1"/>
  <c r="D32" i="1" l="1"/>
  <c r="G32" i="1"/>
  <c r="E32" i="1" s="1"/>
  <c r="H32" i="1" s="1"/>
  <c r="I32" i="1" s="1"/>
  <c r="D33" i="1" l="1"/>
  <c r="G33" i="1"/>
  <c r="E33" i="1" s="1"/>
  <c r="H33" i="1" s="1"/>
  <c r="I33" i="1" s="1"/>
  <c r="D34" i="1" l="1"/>
  <c r="G34" i="1"/>
  <c r="E34" i="1" s="1"/>
  <c r="H34" i="1" s="1"/>
  <c r="I34" i="1" s="1"/>
  <c r="D35" i="1" l="1"/>
  <c r="G35" i="1"/>
  <c r="E35" i="1" s="1"/>
  <c r="H35" i="1" s="1"/>
  <c r="I35" i="1" s="1"/>
  <c r="D36" i="1" l="1"/>
  <c r="G36" i="1"/>
  <c r="E36" i="1" s="1"/>
  <c r="H36" i="1" s="1"/>
  <c r="I36" i="1" s="1"/>
  <c r="D37" i="1" l="1"/>
  <c r="G37" i="1"/>
  <c r="E37" i="1" s="1"/>
  <c r="H37" i="1" s="1"/>
  <c r="I37" i="1" s="1"/>
  <c r="D38" i="1" l="1"/>
  <c r="G38" i="1"/>
  <c r="E38" i="1" s="1"/>
  <c r="H38" i="1" s="1"/>
  <c r="I38" i="1" s="1"/>
  <c r="D39" i="1" l="1"/>
  <c r="G39" i="1"/>
  <c r="E39" i="1" s="1"/>
  <c r="H39" i="1" s="1"/>
  <c r="I39" i="1" s="1"/>
  <c r="D40" i="1" l="1"/>
  <c r="G40" i="1"/>
  <c r="E40" i="1" s="1"/>
  <c r="H40" i="1" s="1"/>
  <c r="I40" i="1" s="1"/>
  <c r="D41" i="1" l="1"/>
  <c r="G41" i="1"/>
  <c r="E41" i="1" s="1"/>
  <c r="H41" i="1" s="1"/>
  <c r="I41" i="1" s="1"/>
  <c r="D42" i="1" l="1"/>
  <c r="G42" i="1"/>
  <c r="E42" i="1" s="1"/>
  <c r="H42" i="1" s="1"/>
  <c r="I42" i="1" s="1"/>
  <c r="D43" i="1" l="1"/>
  <c r="G43" i="1"/>
  <c r="E43" i="1" s="1"/>
  <c r="H43" i="1" s="1"/>
  <c r="I43" i="1" s="1"/>
  <c r="D44" i="1" l="1"/>
  <c r="G44" i="1"/>
  <c r="E44" i="1" s="1"/>
  <c r="H44" i="1" s="1"/>
  <c r="I44" i="1" s="1"/>
  <c r="D45" i="1" l="1"/>
  <c r="G45" i="1"/>
  <c r="E45" i="1" s="1"/>
  <c r="H45" i="1" s="1"/>
  <c r="I45" i="1" s="1"/>
  <c r="D46" i="1" l="1"/>
  <c r="G46" i="1"/>
  <c r="E46" i="1" s="1"/>
  <c r="H46" i="1" s="1"/>
  <c r="I46" i="1" s="1"/>
  <c r="D47" i="1" l="1"/>
  <c r="G47" i="1"/>
  <c r="E47" i="1" s="1"/>
  <c r="H47" i="1" s="1"/>
  <c r="I47" i="1" s="1"/>
  <c r="D48" i="1" l="1"/>
  <c r="G48" i="1"/>
  <c r="E48" i="1" s="1"/>
  <c r="H48" i="1" s="1"/>
  <c r="I48" i="1" s="1"/>
  <c r="D49" i="1" l="1"/>
  <c r="G49" i="1"/>
  <c r="E49" i="1" s="1"/>
  <c r="H49" i="1" s="1"/>
  <c r="I49" i="1" s="1"/>
  <c r="D50" i="1" l="1"/>
  <c r="G50" i="1"/>
  <c r="E50" i="1" s="1"/>
  <c r="H50" i="1" s="1"/>
  <c r="I50" i="1" s="1"/>
  <c r="D51" i="1" l="1"/>
  <c r="G51" i="1"/>
  <c r="E51" i="1" s="1"/>
  <c r="H51" i="1" s="1"/>
  <c r="I51" i="1" s="1"/>
  <c r="D52" i="1" l="1"/>
  <c r="G52" i="1"/>
  <c r="E52" i="1" s="1"/>
  <c r="H52" i="1" s="1"/>
  <c r="I52" i="1" s="1"/>
  <c r="D53" i="1" l="1"/>
  <c r="G53" i="1"/>
  <c r="E53" i="1" s="1"/>
  <c r="H53" i="1" s="1"/>
  <c r="I53" i="1" s="1"/>
  <c r="D54" i="1" l="1"/>
  <c r="G54" i="1"/>
  <c r="E54" i="1" s="1"/>
  <c r="H54" i="1" s="1"/>
  <c r="I54" i="1" s="1"/>
  <c r="D55" i="1" l="1"/>
  <c r="G55" i="1"/>
  <c r="E55" i="1" s="1"/>
  <c r="H55" i="1" s="1"/>
  <c r="I55" i="1" s="1"/>
  <c r="D56" i="1" l="1"/>
  <c r="G56" i="1"/>
  <c r="E56" i="1" s="1"/>
  <c r="H56" i="1" s="1"/>
  <c r="I56" i="1" s="1"/>
  <c r="D57" i="1" l="1"/>
  <c r="G57" i="1"/>
  <c r="E57" i="1" s="1"/>
  <c r="H57" i="1" s="1"/>
  <c r="I57" i="1" s="1"/>
  <c r="D58" i="1" l="1"/>
  <c r="G58" i="1"/>
  <c r="E58" i="1" s="1"/>
  <c r="H58" i="1" s="1"/>
  <c r="I58" i="1" s="1"/>
  <c r="D59" i="1" l="1"/>
  <c r="G59" i="1"/>
  <c r="E59" i="1" s="1"/>
  <c r="H59" i="1" s="1"/>
  <c r="I59" i="1" s="1"/>
  <c r="D60" i="1" l="1"/>
  <c r="G60" i="1"/>
  <c r="E60" i="1" s="1"/>
  <c r="H60" i="1" s="1"/>
  <c r="I60" i="1" s="1"/>
  <c r="D61" i="1" l="1"/>
  <c r="G61" i="1"/>
  <c r="E61" i="1" s="1"/>
  <c r="H61" i="1" s="1"/>
  <c r="I61" i="1" s="1"/>
  <c r="D62" i="1" l="1"/>
  <c r="G62" i="1"/>
  <c r="E62" i="1" s="1"/>
  <c r="H62" i="1" s="1"/>
  <c r="I62" i="1" s="1"/>
  <c r="D63" i="1" l="1"/>
  <c r="G63" i="1"/>
  <c r="E63" i="1" s="1"/>
  <c r="H63" i="1" s="1"/>
  <c r="I63" i="1" s="1"/>
  <c r="D64" i="1" l="1"/>
  <c r="G64" i="1"/>
  <c r="E64" i="1" s="1"/>
  <c r="H64" i="1" s="1"/>
  <c r="I64" i="1" s="1"/>
  <c r="D65" i="1" l="1"/>
  <c r="G65" i="1"/>
  <c r="E65" i="1" s="1"/>
  <c r="H65" i="1" s="1"/>
  <c r="I65" i="1" s="1"/>
  <c r="D66" i="1" l="1"/>
  <c r="G66" i="1"/>
  <c r="E66" i="1" s="1"/>
  <c r="H66" i="1" s="1"/>
  <c r="I66" i="1" s="1"/>
  <c r="D67" i="1" l="1"/>
  <c r="G67" i="1"/>
  <c r="E67" i="1" s="1"/>
  <c r="H67" i="1" s="1"/>
  <c r="I67" i="1" s="1"/>
  <c r="D68" i="1" l="1"/>
  <c r="G68" i="1"/>
  <c r="E68" i="1" s="1"/>
  <c r="H68" i="1" s="1"/>
  <c r="I68" i="1" s="1"/>
  <c r="D69" i="1" l="1"/>
  <c r="G69" i="1"/>
  <c r="E69" i="1" s="1"/>
  <c r="H69" i="1" s="1"/>
  <c r="I69" i="1" s="1"/>
  <c r="D70" i="1" l="1"/>
  <c r="G70" i="1"/>
  <c r="E70" i="1" s="1"/>
  <c r="H70" i="1" s="1"/>
  <c r="I70" i="1" s="1"/>
  <c r="D71" i="1" l="1"/>
  <c r="G71" i="1"/>
  <c r="E71" i="1" s="1"/>
  <c r="H71" i="1" s="1"/>
  <c r="I71" i="1" s="1"/>
  <c r="D72" i="1" l="1"/>
  <c r="G72" i="1"/>
  <c r="E72" i="1" s="1"/>
  <c r="H72" i="1" s="1"/>
  <c r="I72" i="1" s="1"/>
  <c r="D73" i="1" l="1"/>
  <c r="G73" i="1"/>
  <c r="E73" i="1" s="1"/>
  <c r="H73" i="1" s="1"/>
  <c r="I73" i="1" s="1"/>
  <c r="D74" i="1" l="1"/>
  <c r="G74" i="1"/>
  <c r="E74" i="1" s="1"/>
  <c r="H74" i="1" s="1"/>
  <c r="I74" i="1" s="1"/>
  <c r="D75" i="1" l="1"/>
  <c r="G75" i="1"/>
  <c r="E75" i="1" s="1"/>
  <c r="H75" i="1" s="1"/>
  <c r="I75" i="1" s="1"/>
  <c r="D76" i="1" l="1"/>
  <c r="G76" i="1"/>
  <c r="E76" i="1" s="1"/>
  <c r="H76" i="1" s="1"/>
  <c r="I76" i="1" s="1"/>
  <c r="D77" i="1" l="1"/>
  <c r="G77" i="1"/>
  <c r="E77" i="1" s="1"/>
  <c r="H77" i="1" s="1"/>
  <c r="I77" i="1" s="1"/>
  <c r="D78" i="1" l="1"/>
  <c r="G78" i="1"/>
  <c r="E78" i="1" s="1"/>
  <c r="H78" i="1" s="1"/>
  <c r="I78" i="1" s="1"/>
  <c r="D79" i="1" l="1"/>
  <c r="G79" i="1"/>
  <c r="E79" i="1" s="1"/>
  <c r="H79" i="1" s="1"/>
  <c r="I79" i="1" s="1"/>
  <c r="D80" i="1" l="1"/>
  <c r="G80" i="1"/>
  <c r="E80" i="1" s="1"/>
  <c r="H80" i="1" s="1"/>
  <c r="I80" i="1" s="1"/>
  <c r="D81" i="1" l="1"/>
  <c r="G81" i="1"/>
  <c r="E81" i="1" s="1"/>
  <c r="H81" i="1" s="1"/>
  <c r="I81" i="1" s="1"/>
  <c r="D82" i="1" l="1"/>
  <c r="G82" i="1"/>
  <c r="E82" i="1" s="1"/>
  <c r="H82" i="1" s="1"/>
  <c r="I82" i="1" s="1"/>
  <c r="D83" i="1" l="1"/>
  <c r="G83" i="1"/>
  <c r="E83" i="1" s="1"/>
  <c r="H83" i="1" s="1"/>
  <c r="I83" i="1" s="1"/>
  <c r="D84" i="1" l="1"/>
  <c r="G84" i="1"/>
  <c r="E84" i="1" s="1"/>
  <c r="H84" i="1" s="1"/>
  <c r="I84" i="1" s="1"/>
  <c r="D85" i="1" l="1"/>
  <c r="G85" i="1"/>
  <c r="E85" i="1" s="1"/>
  <c r="H85" i="1" s="1"/>
  <c r="I85" i="1" s="1"/>
  <c r="D86" i="1" l="1"/>
  <c r="G86" i="1"/>
  <c r="E86" i="1" s="1"/>
  <c r="H86" i="1" s="1"/>
  <c r="I86" i="1" s="1"/>
  <c r="D87" i="1" l="1"/>
  <c r="G87" i="1"/>
  <c r="E87" i="1" s="1"/>
  <c r="H87" i="1" s="1"/>
  <c r="I87" i="1" s="1"/>
  <c r="D88" i="1" l="1"/>
  <c r="G88" i="1"/>
  <c r="E88" i="1" s="1"/>
  <c r="H88" i="1" s="1"/>
  <c r="I88" i="1" s="1"/>
  <c r="D89" i="1" l="1"/>
  <c r="G89" i="1"/>
  <c r="E89" i="1" s="1"/>
  <c r="H89" i="1" s="1"/>
  <c r="I89" i="1" s="1"/>
  <c r="D90" i="1" l="1"/>
  <c r="G90" i="1"/>
  <c r="E90" i="1" s="1"/>
  <c r="H90" i="1" s="1"/>
  <c r="I90" i="1" s="1"/>
  <c r="D91" i="1" l="1"/>
  <c r="G91" i="1"/>
  <c r="E91" i="1" s="1"/>
  <c r="H91" i="1" s="1"/>
  <c r="I91" i="1" s="1"/>
  <c r="D92" i="1" l="1"/>
  <c r="G92" i="1"/>
  <c r="E92" i="1" s="1"/>
  <c r="H92" i="1" s="1"/>
  <c r="I92" i="1" s="1"/>
  <c r="D93" i="1" l="1"/>
  <c r="G93" i="1"/>
  <c r="E93" i="1" s="1"/>
  <c r="H93" i="1" s="1"/>
  <c r="I93" i="1" s="1"/>
  <c r="D94" i="1" l="1"/>
  <c r="G94" i="1"/>
  <c r="E94" i="1" s="1"/>
  <c r="H94" i="1" s="1"/>
  <c r="I94" i="1" s="1"/>
  <c r="D95" i="1" l="1"/>
  <c r="G95" i="1"/>
  <c r="E95" i="1" s="1"/>
  <c r="H95" i="1" s="1"/>
  <c r="I95" i="1" s="1"/>
  <c r="D96" i="1" l="1"/>
  <c r="G96" i="1"/>
  <c r="E96" i="1" s="1"/>
  <c r="H96" i="1" s="1"/>
  <c r="I96" i="1" s="1"/>
  <c r="D97" i="1" l="1"/>
  <c r="G97" i="1"/>
  <c r="E97" i="1" s="1"/>
  <c r="H97" i="1" s="1"/>
  <c r="I97" i="1" s="1"/>
  <c r="D98" i="1" l="1"/>
  <c r="G98" i="1"/>
  <c r="E98" i="1" s="1"/>
  <c r="H98" i="1" s="1"/>
  <c r="I98" i="1" s="1"/>
  <c r="D99" i="1" l="1"/>
  <c r="G99" i="1"/>
  <c r="E99" i="1" s="1"/>
  <c r="H99" i="1" s="1"/>
  <c r="I99" i="1" s="1"/>
  <c r="D100" i="1" l="1"/>
  <c r="G100" i="1"/>
  <c r="E100" i="1" s="1"/>
  <c r="H100" i="1" s="1"/>
  <c r="I100" i="1" s="1"/>
  <c r="D101" i="1" l="1"/>
  <c r="G101" i="1"/>
  <c r="E101" i="1" s="1"/>
  <c r="H101" i="1" s="1"/>
  <c r="I101" i="1" s="1"/>
  <c r="D102" i="1" l="1"/>
  <c r="G102" i="1"/>
  <c r="E102" i="1" s="1"/>
  <c r="H102" i="1" s="1"/>
  <c r="I102" i="1" s="1"/>
  <c r="D103" i="1" l="1"/>
  <c r="G103" i="1"/>
  <c r="E103" i="1" s="1"/>
  <c r="H103" i="1" s="1"/>
  <c r="I103" i="1" s="1"/>
  <c r="D104" i="1" l="1"/>
  <c r="G104" i="1"/>
  <c r="E104" i="1" s="1"/>
  <c r="H104" i="1" s="1"/>
  <c r="I104" i="1" s="1"/>
  <c r="D105" i="1" l="1"/>
  <c r="G105" i="1"/>
  <c r="E105" i="1" s="1"/>
  <c r="H105" i="1" s="1"/>
  <c r="I105" i="1" s="1"/>
  <c r="D106" i="1" l="1"/>
  <c r="G106" i="1"/>
  <c r="E106" i="1" s="1"/>
  <c r="H106" i="1" s="1"/>
  <c r="I106" i="1" s="1"/>
  <c r="D107" i="1" l="1"/>
  <c r="G107" i="1"/>
  <c r="E107" i="1" s="1"/>
  <c r="H107" i="1" s="1"/>
  <c r="I107" i="1" s="1"/>
  <c r="D108" i="1" l="1"/>
  <c r="G108" i="1"/>
  <c r="E108" i="1" s="1"/>
  <c r="H108" i="1" s="1"/>
  <c r="I108" i="1" s="1"/>
  <c r="D109" i="1" l="1"/>
  <c r="G109" i="1"/>
  <c r="E109" i="1" s="1"/>
  <c r="H109" i="1" s="1"/>
  <c r="I109" i="1" s="1"/>
  <c r="D110" i="1" l="1"/>
  <c r="G110" i="1"/>
  <c r="E110" i="1" s="1"/>
  <c r="H110" i="1" s="1"/>
  <c r="I110" i="1" s="1"/>
  <c r="D111" i="1" l="1"/>
  <c r="G111" i="1"/>
  <c r="E111" i="1" s="1"/>
  <c r="H111" i="1" s="1"/>
  <c r="I111" i="1" s="1"/>
  <c r="D112" i="1" l="1"/>
  <c r="G112" i="1"/>
  <c r="E112" i="1" s="1"/>
  <c r="H112" i="1" s="1"/>
  <c r="I112" i="1" s="1"/>
  <c r="D113" i="1" l="1"/>
  <c r="G113" i="1"/>
  <c r="E113" i="1" s="1"/>
  <c r="H113" i="1" s="1"/>
  <c r="I113" i="1" s="1"/>
  <c r="D114" i="1" l="1"/>
  <c r="G114" i="1"/>
  <c r="E114" i="1" s="1"/>
  <c r="H114" i="1" s="1"/>
  <c r="I114" i="1" s="1"/>
  <c r="D115" i="1" l="1"/>
  <c r="G115" i="1"/>
  <c r="E115" i="1" s="1"/>
  <c r="H115" i="1" s="1"/>
  <c r="I115" i="1" s="1"/>
  <c r="D116" i="1" l="1"/>
  <c r="G116" i="1"/>
  <c r="E116" i="1" s="1"/>
  <c r="H116" i="1" s="1"/>
  <c r="I116" i="1" s="1"/>
  <c r="D117" i="1" l="1"/>
  <c r="G117" i="1"/>
  <c r="E117" i="1" s="1"/>
  <c r="H117" i="1" s="1"/>
  <c r="I117" i="1" s="1"/>
  <c r="D118" i="1" l="1"/>
  <c r="G118" i="1"/>
  <c r="E118" i="1" s="1"/>
  <c r="H118" i="1" s="1"/>
  <c r="I118" i="1" s="1"/>
  <c r="D119" i="1" l="1"/>
  <c r="G119" i="1"/>
  <c r="E119" i="1" s="1"/>
  <c r="H119" i="1" s="1"/>
  <c r="I119" i="1" s="1"/>
  <c r="D120" i="1" l="1"/>
  <c r="G120" i="1"/>
  <c r="E120" i="1" s="1"/>
  <c r="H120" i="1" s="1"/>
  <c r="I120" i="1" s="1"/>
  <c r="D121" i="1" l="1"/>
  <c r="G121" i="1"/>
  <c r="E121" i="1" s="1"/>
  <c r="H121" i="1" s="1"/>
  <c r="I121" i="1" s="1"/>
  <c r="D122" i="1" l="1"/>
  <c r="G122" i="1"/>
  <c r="E122" i="1" s="1"/>
  <c r="H122" i="1" s="1"/>
  <c r="I122" i="1" s="1"/>
  <c r="D123" i="1" l="1"/>
  <c r="G123" i="1"/>
  <c r="E123" i="1" s="1"/>
  <c r="H123" i="1" s="1"/>
  <c r="I123" i="1" s="1"/>
  <c r="D124" i="1" l="1"/>
  <c r="G124" i="1"/>
  <c r="E124" i="1" s="1"/>
  <c r="H124" i="1" s="1"/>
  <c r="I124" i="1" s="1"/>
  <c r="D125" i="1" l="1"/>
  <c r="G125" i="1"/>
  <c r="E125" i="1" s="1"/>
  <c r="H125" i="1" s="1"/>
  <c r="I125" i="1" s="1"/>
  <c r="D126" i="1" l="1"/>
  <c r="G126" i="1"/>
  <c r="E126" i="1" s="1"/>
  <c r="H126" i="1" s="1"/>
  <c r="I126" i="1" s="1"/>
  <c r="D127" i="1" l="1"/>
  <c r="G127" i="1"/>
  <c r="E127" i="1" s="1"/>
  <c r="H127" i="1" s="1"/>
  <c r="I127" i="1" s="1"/>
  <c r="D128" i="1" l="1"/>
  <c r="G128" i="1"/>
  <c r="E128" i="1" s="1"/>
  <c r="H128" i="1" s="1"/>
  <c r="I128" i="1" s="1"/>
  <c r="D129" i="1" l="1"/>
  <c r="G129" i="1"/>
  <c r="E129" i="1" s="1"/>
  <c r="H129" i="1" s="1"/>
  <c r="I129" i="1" s="1"/>
  <c r="D130" i="1" l="1"/>
  <c r="G130" i="1"/>
  <c r="E130" i="1" s="1"/>
  <c r="H130" i="1" s="1"/>
  <c r="I130" i="1" s="1"/>
  <c r="D131" i="1" l="1"/>
  <c r="G131" i="1"/>
  <c r="E131" i="1" s="1"/>
  <c r="H131" i="1" s="1"/>
  <c r="I131" i="1" s="1"/>
  <c r="D132" i="1" l="1"/>
  <c r="G132" i="1"/>
  <c r="E132" i="1" s="1"/>
  <c r="H132" i="1" s="1"/>
  <c r="I132" i="1" s="1"/>
  <c r="D133" i="1" l="1"/>
  <c r="G133" i="1"/>
  <c r="E133" i="1" s="1"/>
  <c r="H133" i="1" s="1"/>
  <c r="I133" i="1" s="1"/>
  <c r="D134" i="1" l="1"/>
  <c r="G134" i="1"/>
  <c r="E134" i="1" s="1"/>
  <c r="H134" i="1" s="1"/>
  <c r="I134" i="1" s="1"/>
  <c r="D135" i="1" l="1"/>
  <c r="G135" i="1"/>
  <c r="E135" i="1" s="1"/>
  <c r="H135" i="1" s="1"/>
  <c r="I135" i="1" s="1"/>
  <c r="D136" i="1" l="1"/>
  <c r="G136" i="1"/>
  <c r="E136" i="1" s="1"/>
  <c r="H136" i="1" s="1"/>
  <c r="I136" i="1" s="1"/>
  <c r="D137" i="1" l="1"/>
  <c r="G137" i="1"/>
  <c r="E137" i="1" s="1"/>
  <c r="H137" i="1" s="1"/>
  <c r="I137" i="1" s="1"/>
  <c r="D138" i="1" l="1"/>
  <c r="G138" i="1"/>
  <c r="E138" i="1" s="1"/>
  <c r="H138" i="1" s="1"/>
  <c r="I138" i="1" s="1"/>
  <c r="D139" i="1" l="1"/>
  <c r="G139" i="1"/>
  <c r="E139" i="1" s="1"/>
  <c r="H139" i="1" s="1"/>
  <c r="I139" i="1" s="1"/>
  <c r="D140" i="1" l="1"/>
  <c r="G140" i="1"/>
  <c r="E140" i="1" s="1"/>
  <c r="H140" i="1" s="1"/>
  <c r="I140" i="1" s="1"/>
  <c r="D141" i="1" l="1"/>
  <c r="G141" i="1"/>
  <c r="E141" i="1" s="1"/>
  <c r="H141" i="1" s="1"/>
  <c r="I141" i="1" s="1"/>
  <c r="D142" i="1" l="1"/>
  <c r="G142" i="1"/>
  <c r="E142" i="1" s="1"/>
  <c r="H142" i="1" s="1"/>
  <c r="I142" i="1" s="1"/>
  <c r="D143" i="1" l="1"/>
  <c r="G143" i="1"/>
  <c r="E143" i="1" s="1"/>
  <c r="H143" i="1" s="1"/>
  <c r="I143" i="1" s="1"/>
  <c r="D144" i="1" l="1"/>
  <c r="G144" i="1"/>
  <c r="E144" i="1" s="1"/>
  <c r="H144" i="1" s="1"/>
  <c r="I144" i="1" s="1"/>
  <c r="D145" i="1" l="1"/>
  <c r="G145" i="1"/>
  <c r="E145" i="1" s="1"/>
  <c r="H145" i="1" s="1"/>
  <c r="I145" i="1" s="1"/>
  <c r="D146" i="1" l="1"/>
  <c r="G146" i="1"/>
  <c r="E146" i="1" s="1"/>
  <c r="H146" i="1" s="1"/>
  <c r="I146" i="1" s="1"/>
  <c r="D147" i="1" l="1"/>
  <c r="G147" i="1"/>
  <c r="E147" i="1" s="1"/>
  <c r="H147" i="1" s="1"/>
  <c r="I147" i="1" s="1"/>
  <c r="D148" i="1" l="1"/>
  <c r="G148" i="1"/>
  <c r="E148" i="1" s="1"/>
  <c r="H148" i="1" s="1"/>
  <c r="I148" i="1" s="1"/>
  <c r="D149" i="1" l="1"/>
  <c r="G149" i="1"/>
  <c r="E149" i="1" s="1"/>
  <c r="H149" i="1" s="1"/>
  <c r="I149" i="1" s="1"/>
  <c r="D150" i="1" l="1"/>
  <c r="G150" i="1"/>
  <c r="E150" i="1" s="1"/>
  <c r="H150" i="1" s="1"/>
  <c r="I150" i="1" s="1"/>
  <c r="D151" i="1" l="1"/>
  <c r="G151" i="1"/>
  <c r="E151" i="1" s="1"/>
  <c r="H151" i="1" s="1"/>
  <c r="I151" i="1" s="1"/>
  <c r="D152" i="1" l="1"/>
  <c r="G152" i="1"/>
  <c r="E152" i="1" s="1"/>
  <c r="H152" i="1" s="1"/>
  <c r="I152" i="1" s="1"/>
  <c r="D153" i="1" l="1"/>
  <c r="G153" i="1"/>
  <c r="E153" i="1" s="1"/>
  <c r="H153" i="1" s="1"/>
  <c r="I153" i="1" s="1"/>
  <c r="D154" i="1" l="1"/>
  <c r="G154" i="1"/>
  <c r="E154" i="1" s="1"/>
  <c r="H154" i="1" s="1"/>
  <c r="I154" i="1" s="1"/>
  <c r="D155" i="1" l="1"/>
  <c r="G155" i="1"/>
  <c r="E155" i="1" s="1"/>
  <c r="H155" i="1" s="1"/>
  <c r="I155" i="1" s="1"/>
  <c r="D156" i="1" l="1"/>
  <c r="G156" i="1"/>
  <c r="E156" i="1" s="1"/>
  <c r="H156" i="1" s="1"/>
  <c r="I156" i="1" s="1"/>
  <c r="D157" i="1" l="1"/>
  <c r="G157" i="1"/>
  <c r="E157" i="1" s="1"/>
  <c r="H157" i="1" s="1"/>
  <c r="I157" i="1" s="1"/>
  <c r="D158" i="1" l="1"/>
  <c r="G158" i="1"/>
  <c r="E158" i="1" s="1"/>
  <c r="H158" i="1" s="1"/>
  <c r="I158" i="1" s="1"/>
  <c r="D159" i="1" l="1"/>
  <c r="G159" i="1"/>
  <c r="E159" i="1" s="1"/>
  <c r="H159" i="1" s="1"/>
  <c r="I159" i="1" s="1"/>
  <c r="D160" i="1" l="1"/>
  <c r="G160" i="1"/>
  <c r="E160" i="1" s="1"/>
  <c r="H160" i="1" s="1"/>
  <c r="I160" i="1" s="1"/>
  <c r="D161" i="1" l="1"/>
  <c r="G161" i="1"/>
  <c r="E161" i="1" s="1"/>
  <c r="H161" i="1" s="1"/>
  <c r="I161" i="1" s="1"/>
  <c r="D162" i="1" l="1"/>
  <c r="G162" i="1"/>
  <c r="E162" i="1" s="1"/>
  <c r="H162" i="1" s="1"/>
  <c r="I162" i="1" s="1"/>
  <c r="D163" i="1" l="1"/>
  <c r="G163" i="1"/>
  <c r="E163" i="1" s="1"/>
  <c r="H163" i="1" s="1"/>
  <c r="I163" i="1" s="1"/>
  <c r="D164" i="1" l="1"/>
  <c r="G164" i="1"/>
  <c r="E164" i="1" s="1"/>
  <c r="H164" i="1" s="1"/>
  <c r="I164" i="1" s="1"/>
  <c r="D165" i="1" l="1"/>
  <c r="G165" i="1"/>
  <c r="E165" i="1" s="1"/>
  <c r="H165" i="1" s="1"/>
  <c r="I165" i="1" s="1"/>
  <c r="D166" i="1" l="1"/>
  <c r="G166" i="1"/>
  <c r="E166" i="1" s="1"/>
  <c r="H166" i="1" s="1"/>
  <c r="I166" i="1" s="1"/>
  <c r="D167" i="1" l="1"/>
  <c r="G167" i="1"/>
  <c r="E167" i="1" s="1"/>
  <c r="H167" i="1" s="1"/>
  <c r="I167" i="1" s="1"/>
  <c r="D168" i="1" l="1"/>
  <c r="G168" i="1"/>
  <c r="E168" i="1" s="1"/>
  <c r="H168" i="1" s="1"/>
  <c r="I168" i="1" s="1"/>
  <c r="D169" i="1" l="1"/>
  <c r="G169" i="1"/>
  <c r="E169" i="1" s="1"/>
  <c r="H169" i="1" s="1"/>
  <c r="I169" i="1" s="1"/>
  <c r="D170" i="1" l="1"/>
  <c r="G170" i="1"/>
  <c r="E170" i="1" s="1"/>
  <c r="H170" i="1" s="1"/>
  <c r="I170" i="1" s="1"/>
  <c r="D171" i="1" l="1"/>
  <c r="G171" i="1"/>
  <c r="E171" i="1" s="1"/>
  <c r="H171" i="1" s="1"/>
  <c r="I171" i="1" s="1"/>
  <c r="D172" i="1" l="1"/>
  <c r="G172" i="1"/>
  <c r="E172" i="1" s="1"/>
  <c r="H172" i="1" s="1"/>
  <c r="I172" i="1" s="1"/>
  <c r="D173" i="1" l="1"/>
  <c r="G173" i="1"/>
  <c r="E173" i="1" s="1"/>
  <c r="H173" i="1" s="1"/>
  <c r="I173" i="1" s="1"/>
  <c r="D174" i="1" l="1"/>
  <c r="G174" i="1"/>
  <c r="E174" i="1" s="1"/>
  <c r="H174" i="1" s="1"/>
  <c r="I174" i="1" s="1"/>
  <c r="D175" i="1" l="1"/>
  <c r="G175" i="1"/>
  <c r="E175" i="1" s="1"/>
  <c r="H175" i="1" s="1"/>
  <c r="I175" i="1" s="1"/>
  <c r="D176" i="1" l="1"/>
  <c r="G176" i="1"/>
  <c r="E176" i="1" s="1"/>
  <c r="H176" i="1" s="1"/>
  <c r="I176" i="1" s="1"/>
  <c r="D177" i="1" l="1"/>
  <c r="G177" i="1"/>
  <c r="E177" i="1" s="1"/>
  <c r="H177" i="1" s="1"/>
  <c r="I177" i="1" s="1"/>
  <c r="D178" i="1" l="1"/>
  <c r="G178" i="1"/>
  <c r="E178" i="1" s="1"/>
  <c r="H178" i="1" s="1"/>
  <c r="I178" i="1" s="1"/>
  <c r="D179" i="1" l="1"/>
  <c r="G179" i="1"/>
  <c r="E179" i="1" s="1"/>
  <c r="H179" i="1" s="1"/>
  <c r="I179" i="1" s="1"/>
  <c r="D180" i="1" l="1"/>
  <c r="G180" i="1"/>
  <c r="E180" i="1" s="1"/>
  <c r="H180" i="1" s="1"/>
  <c r="I180" i="1" s="1"/>
  <c r="D181" i="1" l="1"/>
  <c r="G181" i="1"/>
  <c r="E181" i="1" s="1"/>
  <c r="H181" i="1" s="1"/>
  <c r="I181" i="1" s="1"/>
  <c r="D182" i="1" l="1"/>
  <c r="G182" i="1"/>
  <c r="E182" i="1" s="1"/>
  <c r="H182" i="1" s="1"/>
  <c r="I182" i="1" s="1"/>
  <c r="D183" i="1" l="1"/>
  <c r="G183" i="1"/>
  <c r="E183" i="1" s="1"/>
  <c r="H183" i="1" s="1"/>
  <c r="I183" i="1" s="1"/>
  <c r="D184" i="1" l="1"/>
  <c r="G184" i="1"/>
  <c r="E184" i="1" s="1"/>
  <c r="H184" i="1" s="1"/>
  <c r="I184" i="1" s="1"/>
  <c r="D185" i="1" l="1"/>
  <c r="G185" i="1"/>
  <c r="E185" i="1" s="1"/>
  <c r="H185" i="1" s="1"/>
  <c r="I185" i="1" s="1"/>
  <c r="D186" i="1" l="1"/>
  <c r="G186" i="1"/>
  <c r="E186" i="1" s="1"/>
  <c r="H186" i="1" s="1"/>
  <c r="I186" i="1" s="1"/>
  <c r="D187" i="1" l="1"/>
  <c r="G187" i="1"/>
  <c r="E187" i="1" s="1"/>
  <c r="H187" i="1" s="1"/>
  <c r="I187" i="1" s="1"/>
  <c r="D188" i="1" l="1"/>
  <c r="G188" i="1"/>
  <c r="E188" i="1" s="1"/>
  <c r="H188" i="1" s="1"/>
  <c r="I188" i="1" s="1"/>
  <c r="D189" i="1" l="1"/>
  <c r="G189" i="1"/>
  <c r="E189" i="1" s="1"/>
  <c r="H189" i="1" s="1"/>
  <c r="I189" i="1" s="1"/>
  <c r="D190" i="1" l="1"/>
  <c r="G190" i="1"/>
  <c r="E190" i="1" s="1"/>
  <c r="H190" i="1" s="1"/>
  <c r="I190" i="1" s="1"/>
  <c r="D191" i="1" l="1"/>
  <c r="G191" i="1"/>
  <c r="E191" i="1" s="1"/>
  <c r="H191" i="1" s="1"/>
  <c r="I191" i="1" s="1"/>
  <c r="D192" i="1" l="1"/>
  <c r="G192" i="1"/>
  <c r="E192" i="1" s="1"/>
  <c r="H192" i="1" s="1"/>
  <c r="I192" i="1" s="1"/>
  <c r="D193" i="1" l="1"/>
  <c r="G193" i="1"/>
  <c r="E193" i="1" s="1"/>
  <c r="H193" i="1" s="1"/>
  <c r="I193" i="1" s="1"/>
  <c r="D194" i="1" l="1"/>
  <c r="G194" i="1"/>
  <c r="E194" i="1" s="1"/>
  <c r="H194" i="1" s="1"/>
  <c r="I194" i="1" s="1"/>
  <c r="D195" i="1" l="1"/>
  <c r="G195" i="1"/>
  <c r="E195" i="1" s="1"/>
  <c r="H195" i="1" s="1"/>
  <c r="I195" i="1" s="1"/>
  <c r="D196" i="1" l="1"/>
  <c r="G196" i="1"/>
  <c r="E196" i="1" s="1"/>
  <c r="H196" i="1" s="1"/>
  <c r="I196" i="1" s="1"/>
  <c r="D197" i="1" l="1"/>
  <c r="G197" i="1"/>
  <c r="E197" i="1" s="1"/>
  <c r="H197" i="1" s="1"/>
  <c r="I197" i="1" s="1"/>
  <c r="D198" i="1" l="1"/>
  <c r="G198" i="1"/>
  <c r="E198" i="1" s="1"/>
  <c r="H198" i="1" s="1"/>
  <c r="I198" i="1" s="1"/>
  <c r="D199" i="1" l="1"/>
  <c r="G199" i="1"/>
  <c r="E199" i="1" s="1"/>
  <c r="H199" i="1" s="1"/>
  <c r="I199" i="1" s="1"/>
  <c r="D200" i="1" l="1"/>
  <c r="G200" i="1"/>
  <c r="E200" i="1" s="1"/>
  <c r="H200" i="1" s="1"/>
  <c r="I200" i="1" s="1"/>
  <c r="D201" i="1" l="1"/>
  <c r="G201" i="1"/>
  <c r="E201" i="1" s="1"/>
  <c r="H201" i="1" s="1"/>
  <c r="I201" i="1" s="1"/>
  <c r="D202" i="1" l="1"/>
  <c r="G202" i="1"/>
  <c r="E202" i="1" s="1"/>
  <c r="H202" i="1" s="1"/>
  <c r="I202" i="1" s="1"/>
  <c r="D203" i="1" l="1"/>
  <c r="G203" i="1"/>
  <c r="E203" i="1" s="1"/>
  <c r="H203" i="1" s="1"/>
  <c r="I203" i="1" s="1"/>
  <c r="D204" i="1" l="1"/>
  <c r="G204" i="1"/>
  <c r="E204" i="1" s="1"/>
  <c r="H204" i="1" s="1"/>
  <c r="I204" i="1" s="1"/>
  <c r="D205" i="1" l="1"/>
  <c r="G205" i="1"/>
  <c r="E205" i="1" s="1"/>
  <c r="H205" i="1" s="1"/>
  <c r="I205" i="1" s="1"/>
  <c r="D206" i="1" l="1"/>
  <c r="G206" i="1"/>
  <c r="E206" i="1" s="1"/>
  <c r="H206" i="1" s="1"/>
  <c r="I206" i="1" s="1"/>
  <c r="D207" i="1" l="1"/>
  <c r="G207" i="1"/>
  <c r="E207" i="1" s="1"/>
  <c r="H207" i="1" s="1"/>
  <c r="I207" i="1" s="1"/>
  <c r="D208" i="1" l="1"/>
  <c r="G208" i="1"/>
  <c r="E208" i="1" s="1"/>
  <c r="H208" i="1" s="1"/>
  <c r="I208" i="1" s="1"/>
  <c r="D209" i="1" l="1"/>
  <c r="G209" i="1"/>
  <c r="E209" i="1" s="1"/>
  <c r="H209" i="1" s="1"/>
  <c r="I209" i="1" s="1"/>
  <c r="D210" i="1" l="1"/>
  <c r="G210" i="1"/>
  <c r="E210" i="1" s="1"/>
  <c r="H210" i="1" s="1"/>
  <c r="I210" i="1" s="1"/>
  <c r="D211" i="1" l="1"/>
  <c r="G211" i="1"/>
  <c r="E211" i="1" s="1"/>
  <c r="H211" i="1" s="1"/>
  <c r="I211" i="1" s="1"/>
  <c r="D212" i="1" l="1"/>
  <c r="G212" i="1"/>
  <c r="E212" i="1" s="1"/>
  <c r="H212" i="1" s="1"/>
  <c r="I212" i="1" s="1"/>
  <c r="D213" i="1" l="1"/>
  <c r="G213" i="1"/>
  <c r="E213" i="1" s="1"/>
  <c r="H213" i="1" s="1"/>
  <c r="I213" i="1" s="1"/>
  <c r="D214" i="1" l="1"/>
  <c r="G214" i="1"/>
  <c r="E214" i="1" s="1"/>
  <c r="H214" i="1" s="1"/>
  <c r="I214" i="1" s="1"/>
  <c r="D215" i="1" l="1"/>
  <c r="G215" i="1"/>
  <c r="E215" i="1" s="1"/>
  <c r="H215" i="1" s="1"/>
  <c r="I215" i="1" s="1"/>
  <c r="D216" i="1" l="1"/>
  <c r="G216" i="1"/>
  <c r="E216" i="1" s="1"/>
  <c r="H216" i="1" s="1"/>
  <c r="I216" i="1" s="1"/>
  <c r="D217" i="1" l="1"/>
  <c r="G217" i="1"/>
  <c r="E217" i="1" s="1"/>
  <c r="H217" i="1" s="1"/>
  <c r="I217" i="1" s="1"/>
  <c r="D218" i="1" l="1"/>
  <c r="G218" i="1"/>
  <c r="E218" i="1" s="1"/>
  <c r="H218" i="1" s="1"/>
  <c r="I218" i="1" s="1"/>
  <c r="D219" i="1" l="1"/>
  <c r="G219" i="1"/>
  <c r="E219" i="1" s="1"/>
  <c r="H219" i="1" s="1"/>
  <c r="I219" i="1" s="1"/>
  <c r="D220" i="1" l="1"/>
  <c r="G220" i="1"/>
  <c r="E220" i="1" s="1"/>
  <c r="H220" i="1" s="1"/>
  <c r="I220" i="1" s="1"/>
  <c r="D221" i="1" l="1"/>
  <c r="G221" i="1"/>
  <c r="E221" i="1" s="1"/>
  <c r="H221" i="1" s="1"/>
  <c r="I221" i="1" s="1"/>
  <c r="D222" i="1" l="1"/>
  <c r="G222" i="1"/>
  <c r="E222" i="1" s="1"/>
  <c r="H222" i="1" s="1"/>
  <c r="I222" i="1" s="1"/>
  <c r="D223" i="1" l="1"/>
  <c r="G223" i="1"/>
  <c r="E223" i="1" s="1"/>
  <c r="H223" i="1" s="1"/>
  <c r="I223" i="1" s="1"/>
  <c r="D224" i="1" l="1"/>
  <c r="G224" i="1"/>
  <c r="E224" i="1" s="1"/>
  <c r="H224" i="1" s="1"/>
  <c r="I224" i="1" s="1"/>
  <c r="D225" i="1" l="1"/>
  <c r="G225" i="1"/>
  <c r="E225" i="1" s="1"/>
  <c r="H225" i="1" s="1"/>
  <c r="I225" i="1" s="1"/>
  <c r="D226" i="1" l="1"/>
  <c r="G226" i="1"/>
  <c r="E226" i="1" s="1"/>
  <c r="H226" i="1" s="1"/>
  <c r="I226" i="1" s="1"/>
  <c r="D227" i="1" l="1"/>
  <c r="G227" i="1"/>
  <c r="E227" i="1" s="1"/>
  <c r="H227" i="1" s="1"/>
  <c r="I227" i="1" s="1"/>
  <c r="D228" i="1" l="1"/>
  <c r="G228" i="1"/>
  <c r="E228" i="1" s="1"/>
  <c r="H228" i="1" s="1"/>
  <c r="I228" i="1" s="1"/>
  <c r="D229" i="1" l="1"/>
  <c r="G229" i="1"/>
  <c r="E229" i="1" s="1"/>
  <c r="H229" i="1" s="1"/>
  <c r="I229" i="1" s="1"/>
  <c r="D230" i="1" l="1"/>
  <c r="G230" i="1"/>
  <c r="E230" i="1" s="1"/>
  <c r="H230" i="1" s="1"/>
  <c r="I230" i="1" s="1"/>
  <c r="D231" i="1" l="1"/>
  <c r="G231" i="1"/>
  <c r="E231" i="1" s="1"/>
  <c r="H231" i="1" s="1"/>
  <c r="I231" i="1" s="1"/>
  <c r="D232" i="1" l="1"/>
  <c r="G232" i="1"/>
  <c r="E232" i="1" s="1"/>
  <c r="H232" i="1" s="1"/>
  <c r="I232" i="1" s="1"/>
  <c r="D233" i="1" l="1"/>
  <c r="G233" i="1"/>
  <c r="E233" i="1" s="1"/>
  <c r="H233" i="1" s="1"/>
  <c r="I233" i="1" s="1"/>
  <c r="D234" i="1" l="1"/>
  <c r="G234" i="1"/>
  <c r="E234" i="1" s="1"/>
  <c r="H234" i="1" s="1"/>
  <c r="I234" i="1" s="1"/>
  <c r="D235" i="1" l="1"/>
  <c r="G235" i="1"/>
  <c r="E235" i="1" s="1"/>
  <c r="H235" i="1" s="1"/>
  <c r="I235" i="1" s="1"/>
  <c r="D236" i="1" l="1"/>
  <c r="G236" i="1"/>
  <c r="E236" i="1" s="1"/>
  <c r="H236" i="1" s="1"/>
  <c r="I236" i="1" s="1"/>
  <c r="D237" i="1" l="1"/>
  <c r="G237" i="1"/>
  <c r="E237" i="1" s="1"/>
  <c r="H237" i="1" s="1"/>
  <c r="I237" i="1" s="1"/>
  <c r="D238" i="1" l="1"/>
  <c r="G238" i="1"/>
  <c r="E238" i="1" s="1"/>
  <c r="H238" i="1" s="1"/>
  <c r="I238" i="1" s="1"/>
  <c r="D239" i="1" l="1"/>
  <c r="G239" i="1"/>
  <c r="E239" i="1" s="1"/>
  <c r="H239" i="1" s="1"/>
  <c r="I239" i="1" s="1"/>
  <c r="D240" i="1" l="1"/>
  <c r="G240" i="1"/>
  <c r="E240" i="1" s="1"/>
  <c r="H240" i="1" s="1"/>
  <c r="I240" i="1" s="1"/>
  <c r="D241" i="1" l="1"/>
  <c r="G241" i="1"/>
  <c r="E241" i="1" s="1"/>
  <c r="H241" i="1" s="1"/>
  <c r="I241" i="1" s="1"/>
  <c r="D242" i="1" l="1"/>
  <c r="G242" i="1"/>
  <c r="E242" i="1" s="1"/>
  <c r="H242" i="1" s="1"/>
  <c r="I242" i="1" s="1"/>
  <c r="D243" i="1" l="1"/>
  <c r="G243" i="1"/>
  <c r="E243" i="1" s="1"/>
  <c r="H243" i="1" s="1"/>
  <c r="I243" i="1" s="1"/>
  <c r="D244" i="1" l="1"/>
  <c r="G244" i="1"/>
  <c r="E244" i="1" s="1"/>
  <c r="H244" i="1" s="1"/>
  <c r="I244" i="1" s="1"/>
  <c r="D245" i="1" l="1"/>
  <c r="G245" i="1"/>
  <c r="E245" i="1" s="1"/>
  <c r="H245" i="1" s="1"/>
  <c r="I245" i="1" s="1"/>
  <c r="D246" i="1" l="1"/>
  <c r="G246" i="1"/>
  <c r="E246" i="1" s="1"/>
  <c r="H246" i="1" s="1"/>
  <c r="I246" i="1" s="1"/>
  <c r="D247" i="1" l="1"/>
  <c r="G247" i="1"/>
  <c r="E247" i="1" s="1"/>
  <c r="H247" i="1" s="1"/>
  <c r="I247" i="1" s="1"/>
  <c r="D248" i="1" l="1"/>
  <c r="G248" i="1"/>
  <c r="E248" i="1" s="1"/>
  <c r="H248" i="1" s="1"/>
  <c r="I248" i="1" s="1"/>
  <c r="D249" i="1" l="1"/>
  <c r="G249" i="1"/>
  <c r="E249" i="1" s="1"/>
  <c r="H249" i="1" s="1"/>
  <c r="I249" i="1" s="1"/>
  <c r="D250" i="1" l="1"/>
  <c r="G250" i="1"/>
  <c r="E250" i="1" s="1"/>
  <c r="H250" i="1" s="1"/>
  <c r="I250" i="1" s="1"/>
  <c r="D251" i="1" l="1"/>
  <c r="G251" i="1"/>
  <c r="E251" i="1" s="1"/>
  <c r="H251" i="1" s="1"/>
  <c r="I251" i="1" s="1"/>
  <c r="D252" i="1" l="1"/>
  <c r="G252" i="1"/>
  <c r="E252" i="1" s="1"/>
  <c r="H252" i="1" s="1"/>
  <c r="I252" i="1" s="1"/>
  <c r="D253" i="1" l="1"/>
  <c r="G253" i="1"/>
  <c r="E253" i="1" s="1"/>
  <c r="H253" i="1" s="1"/>
  <c r="I253" i="1" s="1"/>
  <c r="D254" i="1" l="1"/>
  <c r="G254" i="1"/>
  <c r="E254" i="1" s="1"/>
  <c r="H254" i="1" s="1"/>
  <c r="I254" i="1" s="1"/>
  <c r="D255" i="1" l="1"/>
  <c r="G255" i="1"/>
  <c r="E255" i="1" s="1"/>
  <c r="H255" i="1" s="1"/>
  <c r="I255" i="1" s="1"/>
  <c r="D256" i="1" l="1"/>
  <c r="G256" i="1"/>
  <c r="E256" i="1" s="1"/>
  <c r="H256" i="1" s="1"/>
  <c r="I256" i="1" s="1"/>
  <c r="D257" i="1" l="1"/>
  <c r="G257" i="1"/>
  <c r="E257" i="1" s="1"/>
  <c r="H257" i="1" s="1"/>
  <c r="I257" i="1" s="1"/>
  <c r="D258" i="1" l="1"/>
  <c r="G258" i="1"/>
  <c r="E258" i="1" s="1"/>
  <c r="H258" i="1" s="1"/>
  <c r="I258" i="1" s="1"/>
  <c r="D259" i="1" l="1"/>
  <c r="G259" i="1"/>
  <c r="E259" i="1" s="1"/>
  <c r="H259" i="1" s="1"/>
  <c r="I259" i="1" s="1"/>
  <c r="D260" i="1" l="1"/>
  <c r="G260" i="1"/>
  <c r="E260" i="1" s="1"/>
  <c r="H260" i="1" s="1"/>
  <c r="I260" i="1" s="1"/>
  <c r="D261" i="1" l="1"/>
  <c r="G261" i="1"/>
  <c r="E261" i="1" s="1"/>
  <c r="H261" i="1" s="1"/>
  <c r="I261" i="1" s="1"/>
  <c r="D262" i="1" l="1"/>
  <c r="G262" i="1"/>
  <c r="E262" i="1" s="1"/>
  <c r="H262" i="1" s="1"/>
  <c r="I262" i="1" s="1"/>
  <c r="D263" i="1" l="1"/>
  <c r="G263" i="1"/>
  <c r="E263" i="1" s="1"/>
  <c r="H263" i="1" s="1"/>
  <c r="I263" i="1" s="1"/>
  <c r="D264" i="1" l="1"/>
  <c r="G264" i="1"/>
  <c r="E264" i="1" s="1"/>
  <c r="H264" i="1" s="1"/>
  <c r="I264" i="1" s="1"/>
  <c r="D265" i="1" l="1"/>
  <c r="G265" i="1"/>
  <c r="E265" i="1" s="1"/>
  <c r="H265" i="1" s="1"/>
  <c r="I265" i="1" s="1"/>
  <c r="D266" i="1" l="1"/>
  <c r="G266" i="1"/>
  <c r="E266" i="1" s="1"/>
  <c r="H266" i="1" s="1"/>
  <c r="I266" i="1" s="1"/>
  <c r="D267" i="1" l="1"/>
  <c r="G267" i="1"/>
  <c r="E267" i="1" s="1"/>
  <c r="H267" i="1" s="1"/>
  <c r="I267" i="1" s="1"/>
  <c r="D268" i="1" l="1"/>
  <c r="G268" i="1"/>
  <c r="E268" i="1" s="1"/>
  <c r="H268" i="1" s="1"/>
  <c r="I268" i="1" s="1"/>
  <c r="D269" i="1" l="1"/>
  <c r="G269" i="1"/>
  <c r="E269" i="1" s="1"/>
  <c r="H269" i="1" s="1"/>
  <c r="I269" i="1" s="1"/>
  <c r="D270" i="1" l="1"/>
  <c r="G270" i="1"/>
  <c r="E270" i="1" s="1"/>
  <c r="H270" i="1" s="1"/>
  <c r="I270" i="1" s="1"/>
  <c r="D271" i="1" l="1"/>
  <c r="G271" i="1"/>
  <c r="E271" i="1" s="1"/>
  <c r="H271" i="1" s="1"/>
  <c r="I271" i="1" s="1"/>
  <c r="D272" i="1" l="1"/>
  <c r="G272" i="1"/>
  <c r="E272" i="1" s="1"/>
  <c r="H272" i="1" s="1"/>
  <c r="I272" i="1" s="1"/>
  <c r="D273" i="1" l="1"/>
  <c r="G273" i="1"/>
  <c r="E273" i="1" s="1"/>
  <c r="H273" i="1" s="1"/>
  <c r="I273" i="1" s="1"/>
  <c r="D274" i="1" l="1"/>
  <c r="G274" i="1"/>
  <c r="E274" i="1" s="1"/>
  <c r="H274" i="1" s="1"/>
  <c r="I274" i="1" s="1"/>
  <c r="D275" i="1" l="1"/>
  <c r="G275" i="1"/>
  <c r="E275" i="1" s="1"/>
  <c r="H275" i="1" s="1"/>
  <c r="I275" i="1" s="1"/>
  <c r="D276" i="1" l="1"/>
  <c r="G276" i="1"/>
  <c r="E276" i="1" s="1"/>
  <c r="H276" i="1" s="1"/>
  <c r="I276" i="1" s="1"/>
  <c r="D277" i="1" l="1"/>
  <c r="G277" i="1"/>
  <c r="E277" i="1" s="1"/>
  <c r="H277" i="1" s="1"/>
  <c r="I277" i="1" s="1"/>
  <c r="D278" i="1" l="1"/>
  <c r="G278" i="1"/>
  <c r="E278" i="1" s="1"/>
  <c r="H278" i="1" s="1"/>
  <c r="I278" i="1" s="1"/>
  <c r="D279" i="1" l="1"/>
  <c r="G279" i="1"/>
  <c r="E279" i="1" s="1"/>
  <c r="H279" i="1" s="1"/>
  <c r="I279" i="1" s="1"/>
  <c r="D280" i="1" l="1"/>
  <c r="G280" i="1"/>
  <c r="E280" i="1" s="1"/>
  <c r="H280" i="1" s="1"/>
  <c r="I280" i="1" s="1"/>
  <c r="D281" i="1" l="1"/>
  <c r="G281" i="1"/>
  <c r="E281" i="1"/>
  <c r="H281" i="1" s="1"/>
  <c r="I281" i="1" s="1"/>
  <c r="D282" i="1" l="1"/>
  <c r="G282" i="1"/>
  <c r="E282" i="1" s="1"/>
  <c r="H282" i="1" s="1"/>
  <c r="I282" i="1" s="1"/>
  <c r="D283" i="1" l="1"/>
  <c r="G283" i="1"/>
  <c r="E283" i="1"/>
  <c r="H283" i="1" s="1"/>
  <c r="I283" i="1" s="1"/>
  <c r="D284" i="1" l="1"/>
  <c r="G284" i="1"/>
  <c r="E284" i="1" s="1"/>
  <c r="H284" i="1" s="1"/>
  <c r="I284" i="1" s="1"/>
  <c r="D285" i="1" l="1"/>
  <c r="G285" i="1"/>
  <c r="E285" i="1" s="1"/>
  <c r="H285" i="1" s="1"/>
  <c r="I285" i="1" s="1"/>
  <c r="D286" i="1" l="1"/>
  <c r="G286" i="1"/>
  <c r="E286" i="1" s="1"/>
  <c r="H286" i="1" s="1"/>
  <c r="I286" i="1" s="1"/>
  <c r="D287" i="1" l="1"/>
  <c r="G287" i="1"/>
  <c r="E287" i="1" s="1"/>
  <c r="H287" i="1" s="1"/>
  <c r="I287" i="1" s="1"/>
  <c r="D288" i="1" l="1"/>
  <c r="G288" i="1"/>
  <c r="E288" i="1" s="1"/>
  <c r="H288" i="1" s="1"/>
  <c r="I288" i="1" s="1"/>
  <c r="D289" i="1" l="1"/>
  <c r="G289" i="1"/>
  <c r="E289" i="1" s="1"/>
  <c r="H289" i="1" s="1"/>
  <c r="I289" i="1" s="1"/>
  <c r="D290" i="1" l="1"/>
  <c r="G290" i="1"/>
  <c r="E290" i="1" s="1"/>
  <c r="H290" i="1" s="1"/>
  <c r="I290" i="1" s="1"/>
  <c r="D291" i="1" l="1"/>
  <c r="G291" i="1"/>
  <c r="E291" i="1" s="1"/>
  <c r="H291" i="1" s="1"/>
  <c r="I291" i="1" s="1"/>
  <c r="D292" i="1" l="1"/>
  <c r="G292" i="1"/>
  <c r="E292" i="1" s="1"/>
  <c r="H292" i="1" s="1"/>
  <c r="I292" i="1" s="1"/>
  <c r="D293" i="1" l="1"/>
  <c r="G293" i="1"/>
  <c r="E293" i="1" s="1"/>
  <c r="H293" i="1" s="1"/>
  <c r="I293" i="1" s="1"/>
  <c r="D294" i="1" l="1"/>
  <c r="G294" i="1"/>
  <c r="E294" i="1" s="1"/>
  <c r="H294" i="1" s="1"/>
  <c r="I294" i="1" s="1"/>
  <c r="D295" i="1" l="1"/>
  <c r="G295" i="1"/>
  <c r="E295" i="1"/>
  <c r="H295" i="1" s="1"/>
  <c r="I295" i="1" s="1"/>
  <c r="D296" i="1" l="1"/>
  <c r="G296" i="1"/>
  <c r="E296" i="1"/>
  <c r="H296" i="1" s="1"/>
  <c r="I296" i="1" s="1"/>
  <c r="D297" i="1" l="1"/>
  <c r="G297" i="1"/>
  <c r="E297" i="1" s="1"/>
  <c r="H297" i="1" s="1"/>
  <c r="I297" i="1" s="1"/>
  <c r="D298" i="1" l="1"/>
  <c r="G298" i="1"/>
  <c r="E298" i="1" s="1"/>
  <c r="H298" i="1" s="1"/>
  <c r="I298" i="1" s="1"/>
  <c r="D299" i="1" l="1"/>
  <c r="G299" i="1"/>
  <c r="E299" i="1" s="1"/>
  <c r="H299" i="1" s="1"/>
  <c r="I299" i="1" s="1"/>
  <c r="D300" i="1" l="1"/>
  <c r="G300" i="1"/>
  <c r="E300" i="1" s="1"/>
  <c r="H300" i="1" s="1"/>
  <c r="I300" i="1" s="1"/>
  <c r="D301" i="1" l="1"/>
  <c r="G301" i="1"/>
  <c r="E301" i="1" s="1"/>
  <c r="H301" i="1" s="1"/>
  <c r="I301" i="1" s="1"/>
  <c r="D302" i="1" l="1"/>
  <c r="G302" i="1"/>
  <c r="E302" i="1" s="1"/>
  <c r="H302" i="1" s="1"/>
  <c r="I302" i="1" s="1"/>
  <c r="D303" i="1" l="1"/>
  <c r="G303" i="1"/>
  <c r="E303" i="1" s="1"/>
  <c r="H303" i="1" s="1"/>
  <c r="I303" i="1" s="1"/>
  <c r="D304" i="1" l="1"/>
  <c r="G304" i="1"/>
  <c r="E304" i="1"/>
  <c r="H304" i="1" s="1"/>
  <c r="I304" i="1" s="1"/>
  <c r="D305" i="1" l="1"/>
  <c r="G305" i="1"/>
  <c r="E305" i="1" s="1"/>
  <c r="H305" i="1" s="1"/>
  <c r="I305" i="1" s="1"/>
  <c r="D306" i="1" l="1"/>
  <c r="G306" i="1"/>
  <c r="E306" i="1" s="1"/>
  <c r="H306" i="1" s="1"/>
  <c r="I306" i="1" s="1"/>
  <c r="D307" i="1" l="1"/>
  <c r="G307" i="1"/>
  <c r="E307" i="1" s="1"/>
  <c r="H307" i="1" s="1"/>
  <c r="I307" i="1" s="1"/>
  <c r="D308" i="1" l="1"/>
  <c r="G308" i="1"/>
  <c r="E308" i="1" s="1"/>
  <c r="H308" i="1" s="1"/>
  <c r="I308" i="1" s="1"/>
  <c r="D309" i="1" l="1"/>
  <c r="G309" i="1"/>
  <c r="E309" i="1" s="1"/>
  <c r="H309" i="1" s="1"/>
  <c r="I309" i="1" s="1"/>
  <c r="D310" i="1" l="1"/>
  <c r="G310" i="1"/>
  <c r="E310" i="1" s="1"/>
  <c r="H310" i="1" s="1"/>
  <c r="I310" i="1" s="1"/>
  <c r="D311" i="1" l="1"/>
  <c r="G311" i="1"/>
  <c r="E311" i="1" s="1"/>
  <c r="H311" i="1" s="1"/>
  <c r="I311" i="1" s="1"/>
  <c r="D312" i="1" l="1"/>
  <c r="G312" i="1"/>
  <c r="E312" i="1" s="1"/>
  <c r="H312" i="1" s="1"/>
  <c r="I312" i="1" s="1"/>
  <c r="D313" i="1" l="1"/>
  <c r="G313" i="1"/>
  <c r="E313" i="1" s="1"/>
  <c r="H313" i="1" s="1"/>
  <c r="I313" i="1" s="1"/>
  <c r="D314" i="1" l="1"/>
  <c r="G314" i="1"/>
  <c r="E314" i="1" s="1"/>
  <c r="H314" i="1" s="1"/>
  <c r="I314" i="1" s="1"/>
  <c r="D315" i="1" l="1"/>
  <c r="G315" i="1"/>
  <c r="E315" i="1" s="1"/>
  <c r="H315" i="1" s="1"/>
  <c r="I315" i="1" s="1"/>
  <c r="D316" i="1" l="1"/>
  <c r="G316" i="1"/>
  <c r="E316" i="1" s="1"/>
  <c r="H316" i="1" s="1"/>
  <c r="I316" i="1" s="1"/>
  <c r="D317" i="1" l="1"/>
  <c r="G317" i="1"/>
  <c r="E317" i="1" s="1"/>
  <c r="H317" i="1" s="1"/>
  <c r="I317" i="1" s="1"/>
  <c r="D318" i="1" l="1"/>
  <c r="G318" i="1"/>
  <c r="E318" i="1" s="1"/>
  <c r="H318" i="1" s="1"/>
  <c r="I318" i="1" s="1"/>
  <c r="D319" i="1" l="1"/>
  <c r="G319" i="1"/>
  <c r="E319" i="1" s="1"/>
  <c r="H319" i="1" s="1"/>
  <c r="I319" i="1" s="1"/>
  <c r="D320" i="1" l="1"/>
  <c r="G320" i="1"/>
  <c r="E320" i="1" s="1"/>
  <c r="H320" i="1" s="1"/>
  <c r="I320" i="1" s="1"/>
  <c r="D321" i="1" l="1"/>
  <c r="G321" i="1"/>
  <c r="E321" i="1" s="1"/>
  <c r="H321" i="1" s="1"/>
  <c r="I321" i="1" s="1"/>
  <c r="D322" i="1" l="1"/>
  <c r="G322" i="1"/>
  <c r="E322" i="1"/>
  <c r="H322" i="1" s="1"/>
  <c r="I322" i="1" s="1"/>
  <c r="D323" i="1" l="1"/>
  <c r="G323" i="1"/>
  <c r="E323" i="1" l="1"/>
  <c r="K7" i="1" s="1"/>
  <c r="K8" i="1"/>
  <c r="K9" i="1" s="1"/>
  <c r="H323" i="1"/>
  <c r="I323" i="1" s="1"/>
</calcChain>
</file>

<file path=xl/sharedStrings.xml><?xml version="1.0" encoding="utf-8"?>
<sst xmlns="http://schemas.openxmlformats.org/spreadsheetml/2006/main" count="36" uniqueCount="36">
  <si>
    <t>Loan Information</t>
  </si>
  <si>
    <t>Loan Option</t>
  </si>
  <si>
    <t>Loan Schedule</t>
  </si>
  <si>
    <t>Loan Amount:</t>
  </si>
  <si>
    <t xml:space="preserve">Term Years: </t>
  </si>
  <si>
    <t>First Payment Date:</t>
  </si>
  <si>
    <t>Payment Frequency:</t>
  </si>
  <si>
    <t>Loan Offering</t>
  </si>
  <si>
    <t>Lender</t>
  </si>
  <si>
    <t>Annaul Rate</t>
  </si>
  <si>
    <t>Standard Plus</t>
  </si>
  <si>
    <t>United Bank</t>
  </si>
  <si>
    <t>Premium Class</t>
  </si>
  <si>
    <t>Stellar Co</t>
  </si>
  <si>
    <t>Cost Saver</t>
  </si>
  <si>
    <t xml:space="preserve">First Credit </t>
  </si>
  <si>
    <t>Loan Options</t>
  </si>
  <si>
    <t>Lender:</t>
  </si>
  <si>
    <t>Annual Interest Rate:</t>
  </si>
  <si>
    <t>Periods Per Year:</t>
  </si>
  <si>
    <t>Monthly</t>
  </si>
  <si>
    <t>Summary</t>
  </si>
  <si>
    <t>Rate Per period:</t>
  </si>
  <si>
    <t>Total Interest:</t>
  </si>
  <si>
    <t>Payment Periods:</t>
  </si>
  <si>
    <t>Total Payments:</t>
  </si>
  <si>
    <t>Projected Interest:</t>
  </si>
  <si>
    <t>Monthly Payment:</t>
  </si>
  <si>
    <t>No.</t>
  </si>
  <si>
    <t>Interest</t>
  </si>
  <si>
    <t>Principal</t>
  </si>
  <si>
    <t>Balance</t>
  </si>
  <si>
    <t>Additional</t>
  </si>
  <si>
    <t>Pay Due</t>
  </si>
  <si>
    <t>Due Date</t>
  </si>
  <si>
    <t>Interest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</si>
</sst>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5" x14ac:knownFonts="1">
    <font>
      <sz val="12"/>
      <color theme="1"/>
      <name val="Aptos Narrow"/>
      <family val="2"/>
      <scheme val="minor"/>
    </font>
    <font>
      <sz val="12"/>
      <color theme="1"/>
      <name val="Aptos Narrow"/>
      <family val="2"/>
      <scheme val="minor"/>
    </font>
    <font>
      <sz val="12"/>
      <color theme="0"/>
      <name val="Aptos Narrow"/>
      <family val="2"/>
      <scheme val="minor"/>
    </font>
    <font>
      <sz val="28"/>
      <color theme="0"/>
      <name val="Aptos Narrow"/>
      <family val="2"/>
      <scheme val="minor"/>
    </font>
    <font>
      <b/>
      <sz val="28"/>
      <color theme="0"/>
      <name val="Aptos Narrow"/>
      <scheme val="minor"/>
    </font>
  </fonts>
  <fills count="5">
    <fill>
      <patternFill patternType="none"/>
    </fill>
    <fill>
      <patternFill patternType="gray125"/>
    </fill>
    <fill>
      <patternFill patternType="solid">
        <fgColor theme="4" tint="0.79998168889431442"/>
        <bgColor indexed="65"/>
      </patternFill>
    </fill>
    <fill>
      <patternFill patternType="solid">
        <fgColor theme="7"/>
      </patternFill>
    </fill>
    <fill>
      <patternFill patternType="solid">
        <fgColor theme="3"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0" fontId="1" fillId="2" borderId="0" applyNumberFormat="0" applyBorder="0" applyAlignment="0" applyProtection="0"/>
    <xf numFmtId="0" fontId="2" fillId="3" borderId="0" applyNumberFormat="0" applyBorder="0" applyAlignment="0" applyProtection="0"/>
  </cellStyleXfs>
  <cellXfs count="24">
    <xf numFmtId="0" fontId="0" fillId="0" borderId="0" xfId="0"/>
    <xf numFmtId="0" fontId="2" fillId="3" borderId="0" xfId="3"/>
    <xf numFmtId="0" fontId="2" fillId="3" borderId="0" xfId="3" applyAlignment="1">
      <alignment horizontal="centerContinuous"/>
    </xf>
    <xf numFmtId="0" fontId="4" fillId="3" borderId="0" xfId="3" applyFont="1" applyAlignment="1">
      <alignment horizontal="centerContinuous" vertical="center"/>
    </xf>
    <xf numFmtId="0" fontId="2" fillId="3" borderId="0" xfId="3" applyAlignment="1">
      <alignment horizontal="centerContinuous" vertical="center"/>
    </xf>
    <xf numFmtId="0" fontId="0" fillId="0" borderId="1" xfId="0" applyBorder="1"/>
    <xf numFmtId="10" fontId="0" fillId="0" borderId="1" xfId="1" applyNumberFormat="1" applyFont="1" applyBorder="1"/>
    <xf numFmtId="0" fontId="0" fillId="0" borderId="0" xfId="0" applyAlignment="1">
      <alignment horizontal="right"/>
    </xf>
    <xf numFmtId="14" fontId="0" fillId="0" borderId="0" xfId="0" applyNumberFormat="1"/>
    <xf numFmtId="0" fontId="3" fillId="3" borderId="0" xfId="3" applyFont="1" applyAlignment="1">
      <alignment horizontal="centerContinuous" vertical="center"/>
    </xf>
    <xf numFmtId="10" fontId="0" fillId="0" borderId="0" xfId="1" applyNumberFormat="1" applyFont="1"/>
    <xf numFmtId="8" fontId="0" fillId="0" borderId="0" xfId="0" applyNumberFormat="1"/>
    <xf numFmtId="2" fontId="0" fillId="0" borderId="0" xfId="0" applyNumberFormat="1"/>
    <xf numFmtId="0" fontId="2" fillId="3" borderId="0" xfId="3" applyAlignment="1">
      <alignment horizontal="center"/>
    </xf>
    <xf numFmtId="0" fontId="2" fillId="3" borderId="0" xfId="3" applyAlignment="1">
      <alignment horizontal="center" wrapText="1"/>
    </xf>
    <xf numFmtId="0" fontId="0" fillId="0" borderId="0" xfId="0" applyAlignment="1">
      <alignment horizontal="center"/>
    </xf>
    <xf numFmtId="0" fontId="1" fillId="2" borderId="0" xfId="2"/>
    <xf numFmtId="0" fontId="1" fillId="2" borderId="0" xfId="2" applyAlignment="1">
      <alignment horizontal="right"/>
    </xf>
    <xf numFmtId="10" fontId="1" fillId="2" borderId="0" xfId="2" applyNumberFormat="1" applyAlignment="1">
      <alignment horizontal="right"/>
    </xf>
    <xf numFmtId="14" fontId="2" fillId="3" borderId="0" xfId="3" applyNumberFormat="1" applyAlignment="1">
      <alignment horizontal="centerContinuous" vertical="center"/>
    </xf>
    <xf numFmtId="14" fontId="1" fillId="2" borderId="0" xfId="2" applyNumberFormat="1"/>
    <xf numFmtId="0" fontId="2" fillId="3" borderId="0" xfId="3" applyNumberFormat="1" applyAlignment="1">
      <alignment horizontal="center"/>
    </xf>
    <xf numFmtId="164" fontId="0" fillId="0" borderId="0" xfId="0" applyNumberFormat="1"/>
    <xf numFmtId="0" fontId="0" fillId="4" borderId="0" xfId="0" applyFill="1"/>
  </cellXfs>
  <cellStyles count="4">
    <cellStyle name="20% - Accent1" xfId="2" builtinId="30"/>
    <cellStyle name="Accent4" xfId="3" builtinId="41"/>
    <cellStyle name="Normal" xfId="0" builtinId="0"/>
    <cellStyle name="Percent" xfId="1" builtinId="5"/>
  </cellStyles>
  <dxfs count="0"/>
  <tableStyles count="0" defaultTableStyle="TableStyleMedium2" defaultPivotStyle="PivotStyleLight16"/>
  <colors>
    <mruColors>
      <color rgb="FF215C98"/>
      <color rgb="FF109E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15" fmlaLink="$G$4" fmlaRange="'Loan Options'!$A$4:$A$6" noThreeD="1" sel="2" val="0"/>
</file>

<file path=xl/drawings/drawing1.xml><?xml version="1.0" encoding="utf-8"?>
<xdr:wsDr xmlns:xdr="http://schemas.openxmlformats.org/drawingml/2006/spreadsheetDrawing" xmlns:a="http://schemas.openxmlformats.org/drawingml/2006/main">
  <xdr:twoCellAnchor>
    <xdr:from>
      <xdr:col>0</xdr:col>
      <xdr:colOff>0</xdr:colOff>
      <xdr:row>2</xdr:row>
      <xdr:rowOff>12700</xdr:rowOff>
    </xdr:from>
    <xdr:to>
      <xdr:col>12</xdr:col>
      <xdr:colOff>215900</xdr:colOff>
      <xdr:row>7</xdr:row>
      <xdr:rowOff>0</xdr:rowOff>
    </xdr:to>
    <xdr:sp macro="" textlink="">
      <xdr:nvSpPr>
        <xdr:cNvPr id="2" name="TextBox 1">
          <a:extLst>
            <a:ext uri="{FF2B5EF4-FFF2-40B4-BE49-F238E27FC236}">
              <a16:creationId xmlns:a16="http://schemas.microsoft.com/office/drawing/2014/main" id="{B4097E20-9229-6A34-6812-FFF9465EBCAF}"/>
            </a:ext>
          </a:extLst>
        </xdr:cNvPr>
        <xdr:cNvSpPr txBox="1"/>
      </xdr:nvSpPr>
      <xdr:spPr>
        <a:xfrm>
          <a:off x="0" y="419100"/>
          <a:ext cx="10121900" cy="1003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a:t>Adjustable</a:t>
          </a:r>
          <a:r>
            <a:rPr lang="en-US" sz="4400" baseline="0"/>
            <a:t> Loan Schedule Ex. Worksheet</a:t>
          </a:r>
          <a:endParaRPr lang="en-US" sz="4400"/>
        </a:p>
      </xdr:txBody>
    </xdr:sp>
    <xdr:clientData/>
  </xdr:twoCellAnchor>
  <xdr:twoCellAnchor>
    <xdr:from>
      <xdr:col>0</xdr:col>
      <xdr:colOff>660400</xdr:colOff>
      <xdr:row>6</xdr:row>
      <xdr:rowOff>127000</xdr:rowOff>
    </xdr:from>
    <xdr:to>
      <xdr:col>7</xdr:col>
      <xdr:colOff>642620</xdr:colOff>
      <xdr:row>14</xdr:row>
      <xdr:rowOff>63500</xdr:rowOff>
    </xdr:to>
    <xdr:sp macro="" textlink="">
      <xdr:nvSpPr>
        <xdr:cNvPr id="3" name="TextBox 2">
          <a:extLst>
            <a:ext uri="{FF2B5EF4-FFF2-40B4-BE49-F238E27FC236}">
              <a16:creationId xmlns:a16="http://schemas.microsoft.com/office/drawing/2014/main" id="{2207E616-44B9-8BFF-751F-CD9521983E05}"/>
            </a:ext>
          </a:extLst>
        </xdr:cNvPr>
        <xdr:cNvSpPr txBox="1"/>
      </xdr:nvSpPr>
      <xdr:spPr>
        <a:xfrm>
          <a:off x="660400" y="1346200"/>
          <a:ext cx="5760720" cy="156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worksheet is a fully adjustable loan schedule calculator, allowing for different lenders, terms, payment frequencies, rates, and additional payments throughout the life of the loan. Such a tool can be used for running the numbers on potential real estate and large asset acquisitions. </a:t>
          </a:r>
          <a:endParaRPr lang="en-US" sz="1800"/>
        </a:p>
      </xdr:txBody>
    </xdr:sp>
    <xdr:clientData/>
  </xdr:twoCellAnchor>
  <xdr:twoCellAnchor>
    <xdr:from>
      <xdr:col>0</xdr:col>
      <xdr:colOff>660400</xdr:colOff>
      <xdr:row>27</xdr:row>
      <xdr:rowOff>63500</xdr:rowOff>
    </xdr:from>
    <xdr:to>
      <xdr:col>7</xdr:col>
      <xdr:colOff>642620</xdr:colOff>
      <xdr:row>37</xdr:row>
      <xdr:rowOff>0</xdr:rowOff>
    </xdr:to>
    <xdr:sp macro="" textlink="">
      <xdr:nvSpPr>
        <xdr:cNvPr id="4" name="TextBox 3">
          <a:extLst>
            <a:ext uri="{FF2B5EF4-FFF2-40B4-BE49-F238E27FC236}">
              <a16:creationId xmlns:a16="http://schemas.microsoft.com/office/drawing/2014/main" id="{56FD9FED-C057-9244-BA9D-D7128863E34A}"/>
            </a:ext>
          </a:extLst>
        </xdr:cNvPr>
        <xdr:cNvSpPr txBox="1"/>
      </xdr:nvSpPr>
      <xdr:spPr>
        <a:xfrm>
          <a:off x="660400" y="5549900"/>
          <a:ext cx="5760720" cy="1968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 functions and techniques used include: Data Validation, Combo Box, Array</a:t>
          </a:r>
          <a:r>
            <a:rPr lang="en-US" sz="1800" baseline="0"/>
            <a:t> Functions, nested functions, Named Ranges/References, cell/sheet references, formatting, </a:t>
          </a:r>
          <a:r>
            <a:rPr lang="en-US" sz="1800"/>
            <a:t>IF, Offset, Transpose, PMT,</a:t>
          </a:r>
          <a:r>
            <a:rPr lang="en-US" sz="1800" baseline="0"/>
            <a:t> SUM, EDate, *,+,/,&lt;=</a:t>
          </a:r>
          <a:endParaRPr lang="en-US" sz="1800"/>
        </a:p>
      </xdr:txBody>
    </xdr:sp>
    <xdr:clientData/>
  </xdr:twoCellAnchor>
  <xdr:twoCellAnchor>
    <xdr:from>
      <xdr:col>0</xdr:col>
      <xdr:colOff>660400</xdr:colOff>
      <xdr:row>14</xdr:row>
      <xdr:rowOff>133350</xdr:rowOff>
    </xdr:from>
    <xdr:to>
      <xdr:col>7</xdr:col>
      <xdr:colOff>642620</xdr:colOff>
      <xdr:row>26</xdr:row>
      <xdr:rowOff>196850</xdr:rowOff>
    </xdr:to>
    <xdr:sp macro="" textlink="">
      <xdr:nvSpPr>
        <xdr:cNvPr id="5" name="TextBox 4">
          <a:extLst>
            <a:ext uri="{FF2B5EF4-FFF2-40B4-BE49-F238E27FC236}">
              <a16:creationId xmlns:a16="http://schemas.microsoft.com/office/drawing/2014/main" id="{F462F865-6C5D-BB49-A3C8-7772B84EDC04}"/>
            </a:ext>
          </a:extLst>
        </xdr:cNvPr>
        <xdr:cNvSpPr txBox="1"/>
      </xdr:nvSpPr>
      <xdr:spPr>
        <a:xfrm>
          <a:off x="660400" y="2978150"/>
          <a:ext cx="5760720" cy="2501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a:t>
          </a:r>
          <a:r>
            <a:rPr lang="en-US" sz="1800" baseline="0"/>
            <a:t> loan schedule calculator was built from scratch with the intention of referencing a list of potential lenders, which are found on the "Loan Options" sheet. Thus, it had to take the user entered data and the referenced loan information and use it to generate the schedule. A column for additional payments was added, which had to be factored in to change the duration of the loan. This also allowed for a spot to show the saved interest from the additional payments. </a:t>
          </a:r>
          <a:endParaRPr lang="en-US" sz="1800"/>
        </a:p>
      </xdr:txBody>
    </xdr:sp>
    <xdr:clientData/>
  </xdr:twoCellAnchor>
  <xdr:twoCellAnchor>
    <xdr:from>
      <xdr:col>0</xdr:col>
      <xdr:colOff>247650</xdr:colOff>
      <xdr:row>6</xdr:row>
      <xdr:rowOff>101600</xdr:rowOff>
    </xdr:from>
    <xdr:to>
      <xdr:col>0</xdr:col>
      <xdr:colOff>641350</xdr:colOff>
      <xdr:row>9</xdr:row>
      <xdr:rowOff>0</xdr:rowOff>
    </xdr:to>
    <xdr:sp macro="" textlink="">
      <xdr:nvSpPr>
        <xdr:cNvPr id="6" name="TextBox 5">
          <a:extLst>
            <a:ext uri="{FF2B5EF4-FFF2-40B4-BE49-F238E27FC236}">
              <a16:creationId xmlns:a16="http://schemas.microsoft.com/office/drawing/2014/main" id="{61844E79-4EED-C54E-8709-D2EB9AD99051}"/>
            </a:ext>
          </a:extLst>
        </xdr:cNvPr>
        <xdr:cNvSpPr txBox="1"/>
      </xdr:nvSpPr>
      <xdr:spPr>
        <a:xfrm>
          <a:off x="247650" y="1320800"/>
          <a:ext cx="39370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215C98"/>
              </a:solidFill>
            </a:rPr>
            <a:t>➤</a:t>
          </a:r>
        </a:p>
      </xdr:txBody>
    </xdr:sp>
    <xdr:clientData/>
  </xdr:twoCellAnchor>
  <xdr:twoCellAnchor>
    <xdr:from>
      <xdr:col>0</xdr:col>
      <xdr:colOff>247650</xdr:colOff>
      <xdr:row>14</xdr:row>
      <xdr:rowOff>127000</xdr:rowOff>
    </xdr:from>
    <xdr:to>
      <xdr:col>0</xdr:col>
      <xdr:colOff>641350</xdr:colOff>
      <xdr:row>17</xdr:row>
      <xdr:rowOff>25400</xdr:rowOff>
    </xdr:to>
    <xdr:sp macro="" textlink="">
      <xdr:nvSpPr>
        <xdr:cNvPr id="7" name="TextBox 6">
          <a:extLst>
            <a:ext uri="{FF2B5EF4-FFF2-40B4-BE49-F238E27FC236}">
              <a16:creationId xmlns:a16="http://schemas.microsoft.com/office/drawing/2014/main" id="{7421ADA2-AA3F-9948-8B43-AF5FF0283072}"/>
            </a:ext>
          </a:extLst>
        </xdr:cNvPr>
        <xdr:cNvSpPr txBox="1"/>
      </xdr:nvSpPr>
      <xdr:spPr>
        <a:xfrm>
          <a:off x="247650" y="2971800"/>
          <a:ext cx="39370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215C98"/>
              </a:solidFill>
            </a:rPr>
            <a:t>➤</a:t>
          </a:r>
        </a:p>
      </xdr:txBody>
    </xdr:sp>
    <xdr:clientData/>
  </xdr:twoCellAnchor>
  <xdr:twoCellAnchor>
    <xdr:from>
      <xdr:col>0</xdr:col>
      <xdr:colOff>247650</xdr:colOff>
      <xdr:row>27</xdr:row>
      <xdr:rowOff>50800</xdr:rowOff>
    </xdr:from>
    <xdr:to>
      <xdr:col>0</xdr:col>
      <xdr:colOff>641350</xdr:colOff>
      <xdr:row>29</xdr:row>
      <xdr:rowOff>152400</xdr:rowOff>
    </xdr:to>
    <xdr:sp macro="" textlink="">
      <xdr:nvSpPr>
        <xdr:cNvPr id="8" name="TextBox 7">
          <a:extLst>
            <a:ext uri="{FF2B5EF4-FFF2-40B4-BE49-F238E27FC236}">
              <a16:creationId xmlns:a16="http://schemas.microsoft.com/office/drawing/2014/main" id="{C6C2D329-D56E-394E-A4AF-F06C5C52703E}"/>
            </a:ext>
          </a:extLst>
        </xdr:cNvPr>
        <xdr:cNvSpPr txBox="1"/>
      </xdr:nvSpPr>
      <xdr:spPr>
        <a:xfrm>
          <a:off x="247650" y="5537200"/>
          <a:ext cx="39370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215C98"/>
              </a:solidFill>
            </a:rPr>
            <a:t>➤</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901700</xdr:colOff>
          <xdr:row>2</xdr:row>
          <xdr:rowOff>203200</xdr:rowOff>
        </xdr:from>
        <xdr:to>
          <xdr:col>7</xdr:col>
          <xdr:colOff>0</xdr:colOff>
          <xdr:row>3</xdr:row>
          <xdr:rowOff>190500</xdr:rowOff>
        </xdr:to>
        <xdr:sp macro="" textlink="">
          <xdr:nvSpPr>
            <xdr:cNvPr id="1026" name="Drop Down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3F3AA-C9ED-5646-9134-5BD6F563FAC8}">
  <sheetPr>
    <tabColor theme="3" tint="0.249977111117893"/>
  </sheetPr>
  <dimension ref="A1:A2"/>
  <sheetViews>
    <sheetView showGridLines="0" tabSelected="1" workbookViewId="0">
      <selection activeCell="S16" sqref="S16"/>
    </sheetView>
  </sheetViews>
  <sheetFormatPr baseColWidth="10" defaultRowHeight="16" x14ac:dyDescent="0.2"/>
  <sheetData>
    <row r="1" s="23" customFormat="1" x14ac:dyDescent="0.2"/>
    <row r="2" s="23" customFormat="1"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61836-266F-3440-A63D-D4A674A6EE50}">
  <sheetPr>
    <tabColor rgb="FF109ED5"/>
  </sheetPr>
  <dimension ref="A1:K325"/>
  <sheetViews>
    <sheetView zoomScale="180" zoomScaleNormal="180" workbookViewId="0">
      <selection activeCell="K9" sqref="K9"/>
    </sheetView>
  </sheetViews>
  <sheetFormatPr baseColWidth="10" defaultRowHeight="16" x14ac:dyDescent="0.2"/>
  <cols>
    <col min="1" max="3" width="11.83203125" customWidth="1"/>
    <col min="4" max="4" width="11.83203125" style="8" customWidth="1"/>
    <col min="5" max="11" width="11.83203125" customWidth="1"/>
  </cols>
  <sheetData>
    <row r="1" spans="1:11" ht="37" x14ac:dyDescent="0.2">
      <c r="A1" s="9" t="s">
        <v>2</v>
      </c>
      <c r="B1" s="4"/>
      <c r="C1" s="4"/>
      <c r="D1" s="19"/>
      <c r="E1" s="4"/>
      <c r="F1" s="4"/>
      <c r="G1" s="4"/>
      <c r="H1" s="2"/>
      <c r="I1" s="2"/>
      <c r="J1" s="2"/>
      <c r="K1" s="2"/>
    </row>
    <row r="3" spans="1:11" x14ac:dyDescent="0.2">
      <c r="A3" s="2" t="s">
        <v>0</v>
      </c>
      <c r="B3" s="2"/>
      <c r="C3" s="2"/>
      <c r="E3" s="2" t="s">
        <v>1</v>
      </c>
      <c r="F3" s="2"/>
      <c r="G3" s="2"/>
      <c r="I3" s="2" t="s">
        <v>21</v>
      </c>
      <c r="J3" s="2"/>
      <c r="K3" s="2"/>
    </row>
    <row r="4" spans="1:11" x14ac:dyDescent="0.2">
      <c r="A4" s="16" t="s">
        <v>3</v>
      </c>
      <c r="B4" s="16"/>
      <c r="C4" s="22">
        <v>212500</v>
      </c>
      <c r="E4" s="16"/>
      <c r="F4" s="16"/>
      <c r="G4" s="16">
        <v>2</v>
      </c>
      <c r="I4" s="16" t="s">
        <v>24</v>
      </c>
      <c r="J4" s="16"/>
      <c r="K4">
        <f>C5*C8</f>
        <v>240</v>
      </c>
    </row>
    <row r="5" spans="1:11" x14ac:dyDescent="0.2">
      <c r="A5" s="16" t="s">
        <v>4</v>
      </c>
      <c r="B5" s="16"/>
      <c r="C5">
        <v>20</v>
      </c>
      <c r="E5" s="16" t="s">
        <v>17</v>
      </c>
      <c r="F5" s="16"/>
      <c r="G5" s="17" t="str">
        <f t="array" aca="1" ref="G5:G6" ca="1">TRANSPOSE(OFFSET('Loan Options'!B4,'Loan Schedule'!G4-1,0,1,2))</f>
        <v>Stellar Co</v>
      </c>
      <c r="I5" s="16" t="s">
        <v>22</v>
      </c>
      <c r="J5" s="16"/>
      <c r="K5" s="10">
        <f ca="1">G6/C8</f>
        <v>4.3083333333333333E-3</v>
      </c>
    </row>
    <row r="6" spans="1:11" x14ac:dyDescent="0.2">
      <c r="A6" s="16" t="s">
        <v>6</v>
      </c>
      <c r="B6" s="16"/>
      <c r="C6" s="7" t="s">
        <v>20</v>
      </c>
      <c r="E6" s="16" t="s">
        <v>18</v>
      </c>
      <c r="F6" s="16"/>
      <c r="G6" s="18">
        <f ca="1"/>
        <v>5.1700000000000003E-2</v>
      </c>
      <c r="I6" s="16" t="s">
        <v>26</v>
      </c>
      <c r="J6" s="16"/>
      <c r="K6" s="22">
        <f ca="1">Monthly_Payment*Payment_Periods-Loan_Amount</f>
        <v>128885.30906963261</v>
      </c>
    </row>
    <row r="7" spans="1:11" x14ac:dyDescent="0.2">
      <c r="A7" s="16" t="s">
        <v>5</v>
      </c>
      <c r="B7" s="16"/>
      <c r="C7" s="8">
        <v>43031</v>
      </c>
      <c r="I7" s="16" t="s">
        <v>25</v>
      </c>
      <c r="J7" s="16"/>
      <c r="K7" s="22">
        <f ca="1">SUM(E14:E323)</f>
        <v>341385.3090696322</v>
      </c>
    </row>
    <row r="8" spans="1:11" x14ac:dyDescent="0.2">
      <c r="A8" s="16" t="s">
        <v>19</v>
      </c>
      <c r="B8" s="16"/>
      <c r="C8">
        <f>IF(C6="Annual",1,12)</f>
        <v>12</v>
      </c>
      <c r="I8" s="16" t="s">
        <v>23</v>
      </c>
      <c r="J8" s="16"/>
      <c r="K8" s="22">
        <f ca="1">SUM(G14:G323)</f>
        <v>128885.3090696329</v>
      </c>
    </row>
    <row r="9" spans="1:11" x14ac:dyDescent="0.2">
      <c r="I9" s="16" t="s">
        <v>35</v>
      </c>
      <c r="J9" s="16"/>
      <c r="K9" s="22">
        <f ca="1">K6-K8</f>
        <v>-2.9103830456733704E-10</v>
      </c>
    </row>
    <row r="10" spans="1:11" x14ac:dyDescent="0.2">
      <c r="E10" s="1" t="s">
        <v>27</v>
      </c>
      <c r="F10" s="1"/>
      <c r="G10" s="11">
        <f ca="1">-PMT(Rate,Payment_Periods,C4)</f>
        <v>1422.4387877901358</v>
      </c>
    </row>
    <row r="12" spans="1:11" ht="28" customHeight="1" x14ac:dyDescent="0.2">
      <c r="C12" s="13" t="s">
        <v>28</v>
      </c>
      <c r="D12" s="21" t="s">
        <v>34</v>
      </c>
      <c r="E12" s="13" t="s">
        <v>33</v>
      </c>
      <c r="F12" s="14" t="s">
        <v>32</v>
      </c>
      <c r="G12" s="13" t="s">
        <v>29</v>
      </c>
      <c r="H12" s="13" t="s">
        <v>30</v>
      </c>
      <c r="I12" s="13" t="s">
        <v>31</v>
      </c>
    </row>
    <row r="13" spans="1:11" x14ac:dyDescent="0.2">
      <c r="C13" s="16"/>
      <c r="D13" s="20"/>
      <c r="E13" s="16"/>
      <c r="F13" s="16"/>
      <c r="G13" s="16"/>
      <c r="H13" s="16"/>
      <c r="I13" s="16">
        <f>Loan_Amount</f>
        <v>212500</v>
      </c>
    </row>
    <row r="14" spans="1:11" x14ac:dyDescent="0.2">
      <c r="C14" s="15">
        <v>1</v>
      </c>
      <c r="D14" s="8">
        <f>C7</f>
        <v>43031</v>
      </c>
      <c r="E14" s="12">
        <f t="shared" ref="E14:E77" ca="1" si="0">IF(I13+G14&lt;Monthly_Payment,I13+G14,Monthly_Payment)</f>
        <v>1422.4387877901358</v>
      </c>
      <c r="G14" s="12">
        <f t="shared" ref="G14:G77" ca="1" si="1">Rate*I13</f>
        <v>915.52083333333337</v>
      </c>
      <c r="H14" s="12">
        <f ca="1">E14-G14+F14</f>
        <v>506.91795445680248</v>
      </c>
      <c r="I14" s="12">
        <f ca="1">I13-H14</f>
        <v>211993.08204554321</v>
      </c>
    </row>
    <row r="15" spans="1:11" x14ac:dyDescent="0.2">
      <c r="C15" s="15">
        <v>2</v>
      </c>
      <c r="D15" s="8">
        <f ca="1">IF(I14&lt;=0,"",EDATE(D14,IF($C$6="Monthly",1,12)))</f>
        <v>43062</v>
      </c>
      <c r="E15" s="12">
        <f t="shared" ca="1" si="0"/>
        <v>1422.4387877901358</v>
      </c>
      <c r="G15" s="12">
        <f t="shared" ca="1" si="1"/>
        <v>913.33686181288203</v>
      </c>
      <c r="H15" s="12">
        <f t="shared" ref="H15:H78" ca="1" si="2">E15-G15+F15</f>
        <v>509.10192597725381</v>
      </c>
      <c r="I15" s="12">
        <f t="shared" ref="I15:I78" ca="1" si="3">I14-H15</f>
        <v>211483.98011956597</v>
      </c>
    </row>
    <row r="16" spans="1:11" x14ac:dyDescent="0.2">
      <c r="C16" s="15">
        <v>3</v>
      </c>
      <c r="D16" s="8">
        <f t="shared" ref="D16:D79" ca="1" si="4">IF(I15&lt;=0,"",EDATE(D15,IF($C$6="Monthly",1,12)))</f>
        <v>43092</v>
      </c>
      <c r="E16" s="12">
        <f t="shared" ca="1" si="0"/>
        <v>1422.4387877901358</v>
      </c>
      <c r="G16" s="12">
        <f t="shared" ca="1" si="1"/>
        <v>911.14348101513008</v>
      </c>
      <c r="H16" s="12">
        <f t="shared" ca="1" si="2"/>
        <v>511.29530677500577</v>
      </c>
      <c r="I16" s="12">
        <f t="shared" ca="1" si="3"/>
        <v>210972.68481279098</v>
      </c>
    </row>
    <row r="17" spans="3:9" x14ac:dyDescent="0.2">
      <c r="C17" s="15">
        <v>4</v>
      </c>
      <c r="D17" s="8">
        <f t="shared" ca="1" si="4"/>
        <v>43123</v>
      </c>
      <c r="E17" s="12">
        <f t="shared" ca="1" si="0"/>
        <v>1422.4387877901358</v>
      </c>
      <c r="G17" s="12">
        <f t="shared" ca="1" si="1"/>
        <v>908.94065040177441</v>
      </c>
      <c r="H17" s="12">
        <f t="shared" ca="1" si="2"/>
        <v>513.49813738836144</v>
      </c>
      <c r="I17" s="12">
        <f t="shared" ca="1" si="3"/>
        <v>210459.18667540263</v>
      </c>
    </row>
    <row r="18" spans="3:9" x14ac:dyDescent="0.2">
      <c r="C18" s="15">
        <v>5</v>
      </c>
      <c r="D18" s="8">
        <f t="shared" ca="1" si="4"/>
        <v>43154</v>
      </c>
      <c r="E18" s="12">
        <f t="shared" ca="1" si="0"/>
        <v>1422.4387877901358</v>
      </c>
      <c r="G18" s="12">
        <f t="shared" ca="1" si="1"/>
        <v>906.72832925985961</v>
      </c>
      <c r="H18" s="12">
        <f t="shared" ca="1" si="2"/>
        <v>515.71045853027624</v>
      </c>
      <c r="I18" s="12">
        <f t="shared" ca="1" si="3"/>
        <v>209943.47621687234</v>
      </c>
    </row>
    <row r="19" spans="3:9" x14ac:dyDescent="0.2">
      <c r="C19" s="15">
        <v>6</v>
      </c>
      <c r="D19" s="8">
        <f t="shared" ca="1" si="4"/>
        <v>43182</v>
      </c>
      <c r="E19" s="12">
        <f t="shared" ca="1" si="0"/>
        <v>1422.4387877901358</v>
      </c>
      <c r="G19" s="12">
        <f t="shared" ca="1" si="1"/>
        <v>904.50647670102501</v>
      </c>
      <c r="H19" s="12">
        <f t="shared" ca="1" si="2"/>
        <v>517.93231108911084</v>
      </c>
      <c r="I19" s="12">
        <f t="shared" ca="1" si="3"/>
        <v>209425.54390578324</v>
      </c>
    </row>
    <row r="20" spans="3:9" x14ac:dyDescent="0.2">
      <c r="C20" s="15">
        <v>7</v>
      </c>
      <c r="D20" s="8">
        <f t="shared" ca="1" si="4"/>
        <v>43213</v>
      </c>
      <c r="E20" s="12">
        <f t="shared" ca="1" si="0"/>
        <v>1422.4387877901358</v>
      </c>
      <c r="G20" s="12">
        <f t="shared" ca="1" si="1"/>
        <v>902.27505166074945</v>
      </c>
      <c r="H20" s="12">
        <f t="shared" ca="1" si="2"/>
        <v>520.16373612938639</v>
      </c>
      <c r="I20" s="12">
        <f t="shared" ca="1" si="3"/>
        <v>208905.38016965386</v>
      </c>
    </row>
    <row r="21" spans="3:9" x14ac:dyDescent="0.2">
      <c r="C21" s="15">
        <v>8</v>
      </c>
      <c r="D21" s="8">
        <f t="shared" ca="1" si="4"/>
        <v>43243</v>
      </c>
      <c r="E21" s="12">
        <f t="shared" ca="1" si="0"/>
        <v>1422.4387877901358</v>
      </c>
      <c r="G21" s="12">
        <f t="shared" ca="1" si="1"/>
        <v>900.03401289759199</v>
      </c>
      <c r="H21" s="12">
        <f t="shared" ca="1" si="2"/>
        <v>522.40477489254386</v>
      </c>
      <c r="I21" s="12">
        <f t="shared" ca="1" si="3"/>
        <v>208382.97539476131</v>
      </c>
    </row>
    <row r="22" spans="3:9" x14ac:dyDescent="0.2">
      <c r="C22" s="15">
        <v>9</v>
      </c>
      <c r="D22" s="8">
        <f t="shared" ca="1" si="4"/>
        <v>43274</v>
      </c>
      <c r="E22" s="12">
        <f t="shared" ca="1" si="0"/>
        <v>1422.4387877901358</v>
      </c>
      <c r="G22" s="12">
        <f t="shared" ca="1" si="1"/>
        <v>897.78331899242994</v>
      </c>
      <c r="H22" s="12">
        <f t="shared" ca="1" si="2"/>
        <v>524.65546879770591</v>
      </c>
      <c r="I22" s="12">
        <f t="shared" ca="1" si="3"/>
        <v>207858.31992596359</v>
      </c>
    </row>
    <row r="23" spans="3:9" x14ac:dyDescent="0.2">
      <c r="C23" s="15">
        <v>10</v>
      </c>
      <c r="D23" s="8">
        <f t="shared" ca="1" si="4"/>
        <v>43304</v>
      </c>
      <c r="E23" s="12">
        <f t="shared" ca="1" si="0"/>
        <v>1422.4387877901358</v>
      </c>
      <c r="G23" s="12">
        <f t="shared" ca="1" si="1"/>
        <v>895.5229283476931</v>
      </c>
      <c r="H23" s="12">
        <f t="shared" ca="1" si="2"/>
        <v>526.91585944244275</v>
      </c>
      <c r="I23" s="12">
        <f t="shared" ca="1" si="3"/>
        <v>207331.40406652115</v>
      </c>
    </row>
    <row r="24" spans="3:9" x14ac:dyDescent="0.2">
      <c r="C24" s="15">
        <v>11</v>
      </c>
      <c r="D24" s="8">
        <f t="shared" ca="1" si="4"/>
        <v>43335</v>
      </c>
      <c r="E24" s="12">
        <f t="shared" ca="1" si="0"/>
        <v>1422.4387877901358</v>
      </c>
      <c r="G24" s="12">
        <f t="shared" ca="1" si="1"/>
        <v>893.25279918659533</v>
      </c>
      <c r="H24" s="12">
        <f t="shared" ca="1" si="2"/>
        <v>529.18598860354052</v>
      </c>
      <c r="I24" s="12">
        <f t="shared" ca="1" si="3"/>
        <v>206802.21807791761</v>
      </c>
    </row>
    <row r="25" spans="3:9" x14ac:dyDescent="0.2">
      <c r="C25" s="15">
        <v>12</v>
      </c>
      <c r="D25" s="8">
        <f t="shared" ca="1" si="4"/>
        <v>43366</v>
      </c>
      <c r="E25" s="12">
        <f t="shared" ca="1" si="0"/>
        <v>1422.4387877901358</v>
      </c>
      <c r="G25" s="12">
        <f t="shared" ca="1" si="1"/>
        <v>890.97288955236172</v>
      </c>
      <c r="H25" s="12">
        <f t="shared" ca="1" si="2"/>
        <v>531.46589823777413</v>
      </c>
      <c r="I25" s="12">
        <f t="shared" ca="1" si="3"/>
        <v>206270.75217967984</v>
      </c>
    </row>
    <row r="26" spans="3:9" x14ac:dyDescent="0.2">
      <c r="C26" s="15">
        <v>13</v>
      </c>
      <c r="D26" s="8">
        <f t="shared" ca="1" si="4"/>
        <v>43396</v>
      </c>
      <c r="E26" s="12">
        <f t="shared" ca="1" si="0"/>
        <v>1422.4387877901358</v>
      </c>
      <c r="G26" s="12">
        <f t="shared" ca="1" si="1"/>
        <v>888.68315730745394</v>
      </c>
      <c r="H26" s="12">
        <f t="shared" ca="1" si="2"/>
        <v>533.75563048268191</v>
      </c>
      <c r="I26" s="12">
        <f t="shared" ca="1" si="3"/>
        <v>205736.99654919715</v>
      </c>
    </row>
    <row r="27" spans="3:9" x14ac:dyDescent="0.2">
      <c r="C27" s="15">
        <v>14</v>
      </c>
      <c r="D27" s="8">
        <f t="shared" ca="1" si="4"/>
        <v>43427</v>
      </c>
      <c r="E27" s="12">
        <f t="shared" ca="1" si="0"/>
        <v>1422.4387877901358</v>
      </c>
      <c r="G27" s="12">
        <f t="shared" ca="1" si="1"/>
        <v>886.3835601327911</v>
      </c>
      <c r="H27" s="12">
        <f t="shared" ca="1" si="2"/>
        <v>536.05522765734474</v>
      </c>
      <c r="I27" s="12">
        <f t="shared" ca="1" si="3"/>
        <v>205200.94132153981</v>
      </c>
    </row>
    <row r="28" spans="3:9" x14ac:dyDescent="0.2">
      <c r="C28" s="15">
        <v>15</v>
      </c>
      <c r="D28" s="8">
        <f t="shared" ca="1" si="4"/>
        <v>43457</v>
      </c>
      <c r="E28" s="12">
        <f t="shared" ca="1" si="0"/>
        <v>1422.4387877901358</v>
      </c>
      <c r="G28" s="12">
        <f t="shared" ca="1" si="1"/>
        <v>884.0740555269673</v>
      </c>
      <c r="H28" s="12">
        <f t="shared" ca="1" si="2"/>
        <v>538.36473226316855</v>
      </c>
      <c r="I28" s="12">
        <f t="shared" ca="1" si="3"/>
        <v>204662.57658927664</v>
      </c>
    </row>
    <row r="29" spans="3:9" x14ac:dyDescent="0.2">
      <c r="C29" s="15">
        <v>16</v>
      </c>
      <c r="D29" s="8">
        <f t="shared" ca="1" si="4"/>
        <v>43488</v>
      </c>
      <c r="E29" s="12">
        <f t="shared" ca="1" si="0"/>
        <v>1422.4387877901358</v>
      </c>
      <c r="G29" s="12">
        <f t="shared" ca="1" si="1"/>
        <v>881.75460080546679</v>
      </c>
      <c r="H29" s="12">
        <f t="shared" ca="1" si="2"/>
        <v>540.68418698466905</v>
      </c>
      <c r="I29" s="12">
        <f t="shared" ca="1" si="3"/>
        <v>204121.89240229197</v>
      </c>
    </row>
    <row r="30" spans="3:9" x14ac:dyDescent="0.2">
      <c r="C30" s="15">
        <v>17</v>
      </c>
      <c r="D30" s="8">
        <f t="shared" ca="1" si="4"/>
        <v>43519</v>
      </c>
      <c r="E30" s="12">
        <f t="shared" ca="1" si="0"/>
        <v>1422.4387877901358</v>
      </c>
      <c r="G30" s="12">
        <f t="shared" ca="1" si="1"/>
        <v>879.42515309987459</v>
      </c>
      <c r="H30" s="12">
        <f t="shared" ca="1" si="2"/>
        <v>543.01363469026126</v>
      </c>
      <c r="I30" s="12">
        <f t="shared" ca="1" si="3"/>
        <v>203578.87876760171</v>
      </c>
    </row>
    <row r="31" spans="3:9" x14ac:dyDescent="0.2">
      <c r="C31" s="15">
        <v>18</v>
      </c>
      <c r="D31" s="8">
        <f t="shared" ca="1" si="4"/>
        <v>43547</v>
      </c>
      <c r="E31" s="12">
        <f t="shared" ca="1" si="0"/>
        <v>1422.4387877901358</v>
      </c>
      <c r="G31" s="12">
        <f t="shared" ca="1" si="1"/>
        <v>877.08566935708404</v>
      </c>
      <c r="H31" s="12">
        <f t="shared" ca="1" si="2"/>
        <v>545.3531184330518</v>
      </c>
      <c r="I31" s="12">
        <f t="shared" ca="1" si="3"/>
        <v>203033.52564916865</v>
      </c>
    </row>
    <row r="32" spans="3:9" x14ac:dyDescent="0.2">
      <c r="C32" s="15">
        <v>19</v>
      </c>
      <c r="D32" s="8">
        <f t="shared" ca="1" si="4"/>
        <v>43578</v>
      </c>
      <c r="E32" s="12">
        <f t="shared" ca="1" si="0"/>
        <v>1422.4387877901358</v>
      </c>
      <c r="G32" s="12">
        <f t="shared" ca="1" si="1"/>
        <v>874.7361063385016</v>
      </c>
      <c r="H32" s="12">
        <f t="shared" ca="1" si="2"/>
        <v>547.70268145163425</v>
      </c>
      <c r="I32" s="12">
        <f t="shared" ca="1" si="3"/>
        <v>202485.82296771702</v>
      </c>
    </row>
    <row r="33" spans="3:9" x14ac:dyDescent="0.2">
      <c r="C33" s="15">
        <v>20</v>
      </c>
      <c r="D33" s="8">
        <f t="shared" ca="1" si="4"/>
        <v>43608</v>
      </c>
      <c r="E33" s="12">
        <f t="shared" ca="1" si="0"/>
        <v>1422.4387877901358</v>
      </c>
      <c r="G33" s="12">
        <f t="shared" ca="1" si="1"/>
        <v>872.37642061924748</v>
      </c>
      <c r="H33" s="12">
        <f t="shared" ca="1" si="2"/>
        <v>550.06236717088836</v>
      </c>
      <c r="I33" s="12">
        <f t="shared" ca="1" si="3"/>
        <v>201935.76060054614</v>
      </c>
    </row>
    <row r="34" spans="3:9" x14ac:dyDescent="0.2">
      <c r="C34" s="15">
        <v>21</v>
      </c>
      <c r="D34" s="8">
        <f t="shared" ca="1" si="4"/>
        <v>43639</v>
      </c>
      <c r="E34" s="12">
        <f t="shared" ca="1" si="0"/>
        <v>1422.4387877901358</v>
      </c>
      <c r="G34" s="12">
        <f t="shared" ca="1" si="1"/>
        <v>870.00656858735294</v>
      </c>
      <c r="H34" s="12">
        <f t="shared" ca="1" si="2"/>
        <v>552.4322192027829</v>
      </c>
      <c r="I34" s="12">
        <f t="shared" ca="1" si="3"/>
        <v>201383.32838134337</v>
      </c>
    </row>
    <row r="35" spans="3:9" x14ac:dyDescent="0.2">
      <c r="C35" s="15">
        <v>22</v>
      </c>
      <c r="D35" s="8">
        <f t="shared" ca="1" si="4"/>
        <v>43669</v>
      </c>
      <c r="E35" s="12">
        <f t="shared" ca="1" si="0"/>
        <v>1422.4387877901358</v>
      </c>
      <c r="G35" s="12">
        <f t="shared" ca="1" si="1"/>
        <v>867.62650644295434</v>
      </c>
      <c r="H35" s="12">
        <f t="shared" ca="1" si="2"/>
        <v>554.81228134718151</v>
      </c>
      <c r="I35" s="12">
        <f t="shared" ca="1" si="3"/>
        <v>200828.5160999962</v>
      </c>
    </row>
    <row r="36" spans="3:9" x14ac:dyDescent="0.2">
      <c r="C36" s="15">
        <v>23</v>
      </c>
      <c r="D36" s="8">
        <f t="shared" ca="1" si="4"/>
        <v>43700</v>
      </c>
      <c r="E36" s="12">
        <f t="shared" ca="1" si="0"/>
        <v>1422.4387877901358</v>
      </c>
      <c r="G36" s="12">
        <f t="shared" ca="1" si="1"/>
        <v>865.23619019748355</v>
      </c>
      <c r="H36" s="12">
        <f t="shared" ca="1" si="2"/>
        <v>557.2025975926523</v>
      </c>
      <c r="I36" s="12">
        <f t="shared" ca="1" si="3"/>
        <v>200271.31350240353</v>
      </c>
    </row>
    <row r="37" spans="3:9" x14ac:dyDescent="0.2">
      <c r="C37" s="15">
        <v>24</v>
      </c>
      <c r="D37" s="8">
        <f t="shared" ca="1" si="4"/>
        <v>43731</v>
      </c>
      <c r="E37" s="12">
        <f t="shared" ca="1" si="0"/>
        <v>1422.4387877901358</v>
      </c>
      <c r="G37" s="12">
        <f t="shared" ca="1" si="1"/>
        <v>862.83557567285516</v>
      </c>
      <c r="H37" s="12">
        <f t="shared" ca="1" si="2"/>
        <v>559.60321211728069</v>
      </c>
      <c r="I37" s="12">
        <f t="shared" ca="1" si="3"/>
        <v>199711.71029028625</v>
      </c>
    </row>
    <row r="38" spans="3:9" x14ac:dyDescent="0.2">
      <c r="C38" s="15">
        <v>25</v>
      </c>
      <c r="D38" s="8">
        <f t="shared" ca="1" si="4"/>
        <v>43761</v>
      </c>
      <c r="E38" s="12">
        <f t="shared" ca="1" si="0"/>
        <v>1422.4387877901358</v>
      </c>
      <c r="G38" s="12">
        <f t="shared" ca="1" si="1"/>
        <v>860.4246185006499</v>
      </c>
      <c r="H38" s="12">
        <f t="shared" ca="1" si="2"/>
        <v>562.01416928948595</v>
      </c>
      <c r="I38" s="12">
        <f t="shared" ca="1" si="3"/>
        <v>199149.69612099676</v>
      </c>
    </row>
    <row r="39" spans="3:9" x14ac:dyDescent="0.2">
      <c r="C39" s="15">
        <v>26</v>
      </c>
      <c r="D39" s="8">
        <f t="shared" ca="1" si="4"/>
        <v>43792</v>
      </c>
      <c r="E39" s="12">
        <f t="shared" ca="1" si="0"/>
        <v>1422.4387877901358</v>
      </c>
      <c r="G39" s="12">
        <f t="shared" ca="1" si="1"/>
        <v>858.00327412129434</v>
      </c>
      <c r="H39" s="12">
        <f t="shared" ca="1" si="2"/>
        <v>564.43551366884151</v>
      </c>
      <c r="I39" s="12">
        <f t="shared" ca="1" si="3"/>
        <v>198585.26060732792</v>
      </c>
    </row>
    <row r="40" spans="3:9" x14ac:dyDescent="0.2">
      <c r="C40" s="15">
        <v>27</v>
      </c>
      <c r="D40" s="8">
        <f t="shared" ca="1" si="4"/>
        <v>43822</v>
      </c>
      <c r="E40" s="12">
        <f t="shared" ca="1" si="0"/>
        <v>1422.4387877901358</v>
      </c>
      <c r="G40" s="12">
        <f t="shared" ca="1" si="1"/>
        <v>855.57149778323776</v>
      </c>
      <c r="H40" s="12">
        <f t="shared" ca="1" si="2"/>
        <v>566.86729000689809</v>
      </c>
      <c r="I40" s="12">
        <f t="shared" ca="1" si="3"/>
        <v>198018.39331732102</v>
      </c>
    </row>
    <row r="41" spans="3:9" x14ac:dyDescent="0.2">
      <c r="C41" s="15">
        <v>28</v>
      </c>
      <c r="D41" s="8">
        <f t="shared" ca="1" si="4"/>
        <v>43853</v>
      </c>
      <c r="E41" s="12">
        <f t="shared" ca="1" si="0"/>
        <v>1422.4387877901358</v>
      </c>
      <c r="G41" s="12">
        <f t="shared" ca="1" si="1"/>
        <v>853.12924454212475</v>
      </c>
      <c r="H41" s="12">
        <f t="shared" ca="1" si="2"/>
        <v>569.3095432480111</v>
      </c>
      <c r="I41" s="12">
        <f t="shared" ca="1" si="3"/>
        <v>197449.08377407302</v>
      </c>
    </row>
    <row r="42" spans="3:9" x14ac:dyDescent="0.2">
      <c r="C42" s="15">
        <v>29</v>
      </c>
      <c r="D42" s="8">
        <f t="shared" ca="1" si="4"/>
        <v>43884</v>
      </c>
      <c r="E42" s="12">
        <f t="shared" ca="1" si="0"/>
        <v>1422.4387877901358</v>
      </c>
      <c r="G42" s="12">
        <f t="shared" ca="1" si="1"/>
        <v>850.67646925996462</v>
      </c>
      <c r="H42" s="12">
        <f t="shared" ca="1" si="2"/>
        <v>571.76231853017123</v>
      </c>
      <c r="I42" s="12">
        <f t="shared" ca="1" si="3"/>
        <v>196877.32145554284</v>
      </c>
    </row>
    <row r="43" spans="3:9" x14ac:dyDescent="0.2">
      <c r="C43" s="15">
        <v>30</v>
      </c>
      <c r="D43" s="8">
        <f t="shared" ca="1" si="4"/>
        <v>43913</v>
      </c>
      <c r="E43" s="12">
        <f t="shared" ca="1" si="0"/>
        <v>1422.4387877901358</v>
      </c>
      <c r="G43" s="12">
        <f t="shared" ca="1" si="1"/>
        <v>848.21312660429703</v>
      </c>
      <c r="H43" s="12">
        <f t="shared" ca="1" si="2"/>
        <v>574.22566118583882</v>
      </c>
      <c r="I43" s="12">
        <f t="shared" ca="1" si="3"/>
        <v>196303.09579435701</v>
      </c>
    </row>
    <row r="44" spans="3:9" x14ac:dyDescent="0.2">
      <c r="C44" s="15">
        <v>31</v>
      </c>
      <c r="D44" s="8">
        <f t="shared" ca="1" si="4"/>
        <v>43944</v>
      </c>
      <c r="E44" s="12">
        <f t="shared" ca="1" si="0"/>
        <v>1422.4387877901358</v>
      </c>
      <c r="G44" s="12">
        <f t="shared" ca="1" si="1"/>
        <v>845.73917104735483</v>
      </c>
      <c r="H44" s="12">
        <f t="shared" ca="1" si="2"/>
        <v>576.69961674278102</v>
      </c>
      <c r="I44" s="12">
        <f t="shared" ca="1" si="3"/>
        <v>195726.39617761422</v>
      </c>
    </row>
    <row r="45" spans="3:9" x14ac:dyDescent="0.2">
      <c r="C45" s="15">
        <v>32</v>
      </c>
      <c r="D45" s="8">
        <f t="shared" ca="1" si="4"/>
        <v>43974</v>
      </c>
      <c r="E45" s="12">
        <f t="shared" ca="1" si="0"/>
        <v>1422.4387877901358</v>
      </c>
      <c r="G45" s="12">
        <f t="shared" ca="1" si="1"/>
        <v>843.25455686522128</v>
      </c>
      <c r="H45" s="12">
        <f t="shared" ca="1" si="2"/>
        <v>579.18423092491457</v>
      </c>
      <c r="I45" s="12">
        <f t="shared" ca="1" si="3"/>
        <v>195147.21194668932</v>
      </c>
    </row>
    <row r="46" spans="3:9" x14ac:dyDescent="0.2">
      <c r="C46" s="15">
        <v>33</v>
      </c>
      <c r="D46" s="8">
        <f t="shared" ca="1" si="4"/>
        <v>44005</v>
      </c>
      <c r="E46" s="12">
        <f t="shared" ca="1" si="0"/>
        <v>1422.4387877901358</v>
      </c>
      <c r="G46" s="12">
        <f t="shared" ca="1" si="1"/>
        <v>840.75923813698648</v>
      </c>
      <c r="H46" s="12">
        <f t="shared" ca="1" si="2"/>
        <v>581.67954965314937</v>
      </c>
      <c r="I46" s="12">
        <f t="shared" ca="1" si="3"/>
        <v>194565.53239703618</v>
      </c>
    </row>
    <row r="47" spans="3:9" x14ac:dyDescent="0.2">
      <c r="C47" s="15">
        <v>34</v>
      </c>
      <c r="D47" s="8">
        <f t="shared" ca="1" si="4"/>
        <v>44035</v>
      </c>
      <c r="E47" s="12">
        <f t="shared" ca="1" si="0"/>
        <v>1422.4387877901358</v>
      </c>
      <c r="G47" s="12">
        <f t="shared" ca="1" si="1"/>
        <v>838.2531687438975</v>
      </c>
      <c r="H47" s="12">
        <f t="shared" ca="1" si="2"/>
        <v>584.18561904623834</v>
      </c>
      <c r="I47" s="12">
        <f t="shared" ca="1" si="3"/>
        <v>193981.34677798994</v>
      </c>
    </row>
    <row r="48" spans="3:9" x14ac:dyDescent="0.2">
      <c r="C48" s="15">
        <v>35</v>
      </c>
      <c r="D48" s="8">
        <f t="shared" ca="1" si="4"/>
        <v>44066</v>
      </c>
      <c r="E48" s="12">
        <f t="shared" ca="1" si="0"/>
        <v>1422.4387877901358</v>
      </c>
      <c r="G48" s="12">
        <f t="shared" ca="1" si="1"/>
        <v>835.73630236850659</v>
      </c>
      <c r="H48" s="12">
        <f t="shared" ca="1" si="2"/>
        <v>586.70248542162926</v>
      </c>
      <c r="I48" s="12">
        <f t="shared" ca="1" si="3"/>
        <v>193394.64429256829</v>
      </c>
    </row>
    <row r="49" spans="3:9" x14ac:dyDescent="0.2">
      <c r="C49" s="15">
        <v>36</v>
      </c>
      <c r="D49" s="8">
        <f t="shared" ca="1" si="4"/>
        <v>44097</v>
      </c>
      <c r="E49" s="12">
        <f t="shared" ca="1" si="0"/>
        <v>1422.4387877901358</v>
      </c>
      <c r="G49" s="12">
        <f t="shared" ca="1" si="1"/>
        <v>833.2085924938151</v>
      </c>
      <c r="H49" s="12">
        <f t="shared" ca="1" si="2"/>
        <v>589.23019529632074</v>
      </c>
      <c r="I49" s="12">
        <f t="shared" ca="1" si="3"/>
        <v>192805.41409727198</v>
      </c>
    </row>
    <row r="50" spans="3:9" x14ac:dyDescent="0.2">
      <c r="C50" s="15">
        <v>37</v>
      </c>
      <c r="D50" s="8">
        <f t="shared" ca="1" si="4"/>
        <v>44127</v>
      </c>
      <c r="E50" s="12">
        <f t="shared" ca="1" si="0"/>
        <v>1422.4387877901358</v>
      </c>
      <c r="G50" s="12">
        <f t="shared" ca="1" si="1"/>
        <v>830.66999240241341</v>
      </c>
      <c r="H50" s="12">
        <f t="shared" ca="1" si="2"/>
        <v>591.76879538772243</v>
      </c>
      <c r="I50" s="12">
        <f t="shared" ca="1" si="3"/>
        <v>192213.64530188424</v>
      </c>
    </row>
    <row r="51" spans="3:9" x14ac:dyDescent="0.2">
      <c r="C51" s="15">
        <v>38</v>
      </c>
      <c r="D51" s="8">
        <f t="shared" ca="1" si="4"/>
        <v>44158</v>
      </c>
      <c r="E51" s="12">
        <f t="shared" ca="1" si="0"/>
        <v>1422.4387877901358</v>
      </c>
      <c r="G51" s="12">
        <f t="shared" ca="1" si="1"/>
        <v>828.12045517561796</v>
      </c>
      <c r="H51" s="12">
        <f t="shared" ca="1" si="2"/>
        <v>594.31833261451789</v>
      </c>
      <c r="I51" s="12">
        <f t="shared" ca="1" si="3"/>
        <v>191619.32696926972</v>
      </c>
    </row>
    <row r="52" spans="3:9" x14ac:dyDescent="0.2">
      <c r="C52" s="15">
        <v>39</v>
      </c>
      <c r="D52" s="8">
        <f t="shared" ca="1" si="4"/>
        <v>44188</v>
      </c>
      <c r="E52" s="12">
        <f t="shared" ca="1" si="0"/>
        <v>1422.4387877901358</v>
      </c>
      <c r="G52" s="12">
        <f t="shared" ca="1" si="1"/>
        <v>825.55993369260375</v>
      </c>
      <c r="H52" s="12">
        <f t="shared" ca="1" si="2"/>
        <v>596.8788540975321</v>
      </c>
      <c r="I52" s="12">
        <f t="shared" ca="1" si="3"/>
        <v>191022.44811517218</v>
      </c>
    </row>
    <row r="53" spans="3:9" x14ac:dyDescent="0.2">
      <c r="C53" s="15">
        <v>40</v>
      </c>
      <c r="D53" s="8">
        <f t="shared" ca="1" si="4"/>
        <v>44219</v>
      </c>
      <c r="E53" s="12">
        <f t="shared" ca="1" si="0"/>
        <v>1422.4387877901358</v>
      </c>
      <c r="G53" s="12">
        <f t="shared" ca="1" si="1"/>
        <v>822.98838062953348</v>
      </c>
      <c r="H53" s="12">
        <f t="shared" ca="1" si="2"/>
        <v>599.45040716060237</v>
      </c>
      <c r="I53" s="12">
        <f t="shared" ca="1" si="3"/>
        <v>190422.99770801159</v>
      </c>
    </row>
    <row r="54" spans="3:9" x14ac:dyDescent="0.2">
      <c r="C54" s="15">
        <v>41</v>
      </c>
      <c r="D54" s="8">
        <f t="shared" ca="1" si="4"/>
        <v>44250</v>
      </c>
      <c r="E54" s="12">
        <f t="shared" ca="1" si="0"/>
        <v>1422.4387877901358</v>
      </c>
      <c r="G54" s="12">
        <f t="shared" ca="1" si="1"/>
        <v>820.40574845868332</v>
      </c>
      <c r="H54" s="12">
        <f t="shared" ca="1" si="2"/>
        <v>602.03303933145253</v>
      </c>
      <c r="I54" s="12">
        <f t="shared" ca="1" si="3"/>
        <v>189820.96466868013</v>
      </c>
    </row>
    <row r="55" spans="3:9" x14ac:dyDescent="0.2">
      <c r="C55" s="15">
        <v>42</v>
      </c>
      <c r="D55" s="8">
        <f t="shared" ca="1" si="4"/>
        <v>44278</v>
      </c>
      <c r="E55" s="12">
        <f t="shared" ca="1" si="0"/>
        <v>1422.4387877901358</v>
      </c>
      <c r="G55" s="12">
        <f t="shared" ca="1" si="1"/>
        <v>817.81198944756352</v>
      </c>
      <c r="H55" s="12">
        <f t="shared" ca="1" si="2"/>
        <v>604.62679834257233</v>
      </c>
      <c r="I55" s="12">
        <f t="shared" ca="1" si="3"/>
        <v>189216.33787033756</v>
      </c>
    </row>
    <row r="56" spans="3:9" x14ac:dyDescent="0.2">
      <c r="C56" s="15">
        <v>43</v>
      </c>
      <c r="D56" s="8">
        <f t="shared" ca="1" si="4"/>
        <v>44309</v>
      </c>
      <c r="E56" s="12">
        <f t="shared" ca="1" si="0"/>
        <v>1422.4387877901358</v>
      </c>
      <c r="G56" s="12">
        <f t="shared" ca="1" si="1"/>
        <v>815.20705565803769</v>
      </c>
      <c r="H56" s="12">
        <f t="shared" ca="1" si="2"/>
        <v>607.23173213209816</v>
      </c>
      <c r="I56" s="12">
        <f t="shared" ca="1" si="3"/>
        <v>188609.10613820548</v>
      </c>
    </row>
    <row r="57" spans="3:9" x14ac:dyDescent="0.2">
      <c r="C57" s="15">
        <v>44</v>
      </c>
      <c r="D57" s="8">
        <f t="shared" ca="1" si="4"/>
        <v>44339</v>
      </c>
      <c r="E57" s="12">
        <f t="shared" ca="1" si="0"/>
        <v>1422.4387877901358</v>
      </c>
      <c r="G57" s="12">
        <f t="shared" ca="1" si="1"/>
        <v>812.59089894543524</v>
      </c>
      <c r="H57" s="12">
        <f t="shared" ca="1" si="2"/>
        <v>609.84788884470061</v>
      </c>
      <c r="I57" s="12">
        <f t="shared" ca="1" si="3"/>
        <v>187999.25824936078</v>
      </c>
    </row>
    <row r="58" spans="3:9" x14ac:dyDescent="0.2">
      <c r="C58" s="15">
        <v>45</v>
      </c>
      <c r="D58" s="8">
        <f t="shared" ca="1" si="4"/>
        <v>44370</v>
      </c>
      <c r="E58" s="12">
        <f t="shared" ca="1" si="0"/>
        <v>1422.4387877901358</v>
      </c>
      <c r="G58" s="12">
        <f t="shared" ca="1" si="1"/>
        <v>809.96347095766271</v>
      </c>
      <c r="H58" s="12">
        <f t="shared" ca="1" si="2"/>
        <v>612.47531683247314</v>
      </c>
      <c r="I58" s="12">
        <f t="shared" ca="1" si="3"/>
        <v>187386.78293252829</v>
      </c>
    </row>
    <row r="59" spans="3:9" x14ac:dyDescent="0.2">
      <c r="C59" s="15">
        <v>46</v>
      </c>
      <c r="D59" s="8">
        <f t="shared" ca="1" si="4"/>
        <v>44400</v>
      </c>
      <c r="E59" s="12">
        <f t="shared" ca="1" si="0"/>
        <v>1422.4387877901358</v>
      </c>
      <c r="G59" s="12">
        <f t="shared" ca="1" si="1"/>
        <v>807.32472313430935</v>
      </c>
      <c r="H59" s="12">
        <f t="shared" ca="1" si="2"/>
        <v>615.1140646558265</v>
      </c>
      <c r="I59" s="12">
        <f t="shared" ca="1" si="3"/>
        <v>186771.66886787247</v>
      </c>
    </row>
    <row r="60" spans="3:9" x14ac:dyDescent="0.2">
      <c r="C60" s="15">
        <v>47</v>
      </c>
      <c r="D60" s="8">
        <f t="shared" ca="1" si="4"/>
        <v>44431</v>
      </c>
      <c r="E60" s="12">
        <f t="shared" ca="1" si="0"/>
        <v>1422.4387877901358</v>
      </c>
      <c r="G60" s="12">
        <f t="shared" ca="1" si="1"/>
        <v>804.67460670575053</v>
      </c>
      <c r="H60" s="12">
        <f t="shared" ca="1" si="2"/>
        <v>617.76418108438531</v>
      </c>
      <c r="I60" s="12">
        <f t="shared" ca="1" si="3"/>
        <v>186153.9046867881</v>
      </c>
    </row>
    <row r="61" spans="3:9" x14ac:dyDescent="0.2">
      <c r="C61" s="15">
        <v>48</v>
      </c>
      <c r="D61" s="8">
        <f t="shared" ca="1" si="4"/>
        <v>44462</v>
      </c>
      <c r="E61" s="12">
        <f t="shared" ca="1" si="0"/>
        <v>1422.4387877901358</v>
      </c>
      <c r="G61" s="12">
        <f t="shared" ca="1" si="1"/>
        <v>802.01307269224537</v>
      </c>
      <c r="H61" s="12">
        <f t="shared" ca="1" si="2"/>
        <v>620.42571509789047</v>
      </c>
      <c r="I61" s="12">
        <f t="shared" ca="1" si="3"/>
        <v>185533.4789716902</v>
      </c>
    </row>
    <row r="62" spans="3:9" x14ac:dyDescent="0.2">
      <c r="C62" s="15">
        <v>49</v>
      </c>
      <c r="D62" s="8">
        <f t="shared" ca="1" si="4"/>
        <v>44492</v>
      </c>
      <c r="E62" s="12">
        <f t="shared" ca="1" si="0"/>
        <v>1422.4387877901358</v>
      </c>
      <c r="G62" s="12">
        <f t="shared" ca="1" si="1"/>
        <v>799.34007190303191</v>
      </c>
      <c r="H62" s="12">
        <f t="shared" ca="1" si="2"/>
        <v>623.09871588710394</v>
      </c>
      <c r="I62" s="12">
        <f t="shared" ca="1" si="3"/>
        <v>184910.38025580309</v>
      </c>
    </row>
    <row r="63" spans="3:9" x14ac:dyDescent="0.2">
      <c r="C63" s="15">
        <v>50</v>
      </c>
      <c r="D63" s="8">
        <f t="shared" ca="1" si="4"/>
        <v>44523</v>
      </c>
      <c r="E63" s="12">
        <f t="shared" ca="1" si="0"/>
        <v>1422.4387877901358</v>
      </c>
      <c r="G63" s="12">
        <f t="shared" ca="1" si="1"/>
        <v>796.65555493541831</v>
      </c>
      <c r="H63" s="12">
        <f t="shared" ca="1" si="2"/>
        <v>625.78323285471754</v>
      </c>
      <c r="I63" s="12">
        <f t="shared" ca="1" si="3"/>
        <v>184284.59702294838</v>
      </c>
    </row>
    <row r="64" spans="3:9" x14ac:dyDescent="0.2">
      <c r="C64" s="15">
        <v>51</v>
      </c>
      <c r="D64" s="8">
        <f t="shared" ca="1" si="4"/>
        <v>44553</v>
      </c>
      <c r="E64" s="12">
        <f t="shared" ca="1" si="0"/>
        <v>1422.4387877901358</v>
      </c>
      <c r="G64" s="12">
        <f t="shared" ca="1" si="1"/>
        <v>793.95947217386924</v>
      </c>
      <c r="H64" s="12">
        <f t="shared" ca="1" si="2"/>
        <v>628.4793156162666</v>
      </c>
      <c r="I64" s="12">
        <f t="shared" ca="1" si="3"/>
        <v>183656.1177073321</v>
      </c>
    </row>
    <row r="65" spans="3:9" x14ac:dyDescent="0.2">
      <c r="C65" s="15">
        <v>52</v>
      </c>
      <c r="D65" s="8">
        <f t="shared" ca="1" si="4"/>
        <v>44584</v>
      </c>
      <c r="E65" s="12">
        <f t="shared" ca="1" si="0"/>
        <v>1422.4387877901358</v>
      </c>
      <c r="G65" s="12">
        <f t="shared" ca="1" si="1"/>
        <v>791.25177378908916</v>
      </c>
      <c r="H65" s="12">
        <f t="shared" ca="1" si="2"/>
        <v>631.18701400104669</v>
      </c>
      <c r="I65" s="12">
        <f t="shared" ca="1" si="3"/>
        <v>183024.93069333106</v>
      </c>
    </row>
    <row r="66" spans="3:9" x14ac:dyDescent="0.2">
      <c r="C66" s="15">
        <v>53</v>
      </c>
      <c r="D66" s="8">
        <f t="shared" ca="1" si="4"/>
        <v>44615</v>
      </c>
      <c r="E66" s="12">
        <f t="shared" ca="1" si="0"/>
        <v>1422.4387877901358</v>
      </c>
      <c r="G66" s="12">
        <f t="shared" ca="1" si="1"/>
        <v>788.53240973710126</v>
      </c>
      <c r="H66" s="12">
        <f t="shared" ca="1" si="2"/>
        <v>633.90637805303459</v>
      </c>
      <c r="I66" s="12">
        <f t="shared" ca="1" si="3"/>
        <v>182391.02431527802</v>
      </c>
    </row>
    <row r="67" spans="3:9" x14ac:dyDescent="0.2">
      <c r="C67" s="15">
        <v>54</v>
      </c>
      <c r="D67" s="8">
        <f t="shared" ca="1" si="4"/>
        <v>44643</v>
      </c>
      <c r="E67" s="12">
        <f t="shared" ca="1" si="0"/>
        <v>1422.4387877901358</v>
      </c>
      <c r="G67" s="12">
        <f t="shared" ca="1" si="1"/>
        <v>785.80132975832282</v>
      </c>
      <c r="H67" s="12">
        <f t="shared" ca="1" si="2"/>
        <v>636.63745803181303</v>
      </c>
      <c r="I67" s="12">
        <f t="shared" ca="1" si="3"/>
        <v>181754.38685724619</v>
      </c>
    </row>
    <row r="68" spans="3:9" x14ac:dyDescent="0.2">
      <c r="C68" s="15">
        <v>55</v>
      </c>
      <c r="D68" s="8">
        <f t="shared" ca="1" si="4"/>
        <v>44674</v>
      </c>
      <c r="E68" s="12">
        <f t="shared" ca="1" si="0"/>
        <v>1422.4387877901358</v>
      </c>
      <c r="G68" s="12">
        <f t="shared" ca="1" si="1"/>
        <v>783.05848337663565</v>
      </c>
      <c r="H68" s="12">
        <f t="shared" ca="1" si="2"/>
        <v>639.3803044135002</v>
      </c>
      <c r="I68" s="12">
        <f t="shared" ca="1" si="3"/>
        <v>181115.0065528327</v>
      </c>
    </row>
    <row r="69" spans="3:9" x14ac:dyDescent="0.2">
      <c r="C69" s="15">
        <v>56</v>
      </c>
      <c r="D69" s="8">
        <f t="shared" ca="1" si="4"/>
        <v>44704</v>
      </c>
      <c r="E69" s="12">
        <f t="shared" ca="1" si="0"/>
        <v>1422.4387877901358</v>
      </c>
      <c r="G69" s="12">
        <f t="shared" ca="1" si="1"/>
        <v>780.30381989845421</v>
      </c>
      <c r="H69" s="12">
        <f t="shared" ca="1" si="2"/>
        <v>642.13496789168164</v>
      </c>
      <c r="I69" s="12">
        <f t="shared" ca="1" si="3"/>
        <v>180472.87158494102</v>
      </c>
    </row>
    <row r="70" spans="3:9" x14ac:dyDescent="0.2">
      <c r="C70" s="15">
        <v>57</v>
      </c>
      <c r="D70" s="8">
        <f t="shared" ca="1" si="4"/>
        <v>44735</v>
      </c>
      <c r="E70" s="12">
        <f t="shared" ca="1" si="0"/>
        <v>1422.4387877901358</v>
      </c>
      <c r="G70" s="12">
        <f t="shared" ca="1" si="1"/>
        <v>777.53728841178759</v>
      </c>
      <c r="H70" s="12">
        <f t="shared" ca="1" si="2"/>
        <v>644.90149937834826</v>
      </c>
      <c r="I70" s="12">
        <f t="shared" ca="1" si="3"/>
        <v>179827.97008556267</v>
      </c>
    </row>
    <row r="71" spans="3:9" x14ac:dyDescent="0.2">
      <c r="C71" s="15">
        <v>58</v>
      </c>
      <c r="D71" s="8">
        <f t="shared" ca="1" si="4"/>
        <v>44765</v>
      </c>
      <c r="E71" s="12">
        <f t="shared" ca="1" si="0"/>
        <v>1422.4387877901358</v>
      </c>
      <c r="G71" s="12">
        <f t="shared" ca="1" si="1"/>
        <v>774.75883778529919</v>
      </c>
      <c r="H71" s="12">
        <f t="shared" ca="1" si="2"/>
        <v>647.67995000483666</v>
      </c>
      <c r="I71" s="12">
        <f t="shared" ca="1" si="3"/>
        <v>179180.29013555782</v>
      </c>
    </row>
    <row r="72" spans="3:9" x14ac:dyDescent="0.2">
      <c r="C72" s="15">
        <v>59</v>
      </c>
      <c r="D72" s="8">
        <f t="shared" ca="1" si="4"/>
        <v>44796</v>
      </c>
      <c r="E72" s="12">
        <f t="shared" ca="1" si="0"/>
        <v>1422.4387877901358</v>
      </c>
      <c r="G72" s="12">
        <f t="shared" ca="1" si="1"/>
        <v>771.96841666736157</v>
      </c>
      <c r="H72" s="12">
        <f t="shared" ca="1" si="2"/>
        <v>650.47037112277428</v>
      </c>
      <c r="I72" s="12">
        <f t="shared" ca="1" si="3"/>
        <v>178529.81976443506</v>
      </c>
    </row>
    <row r="73" spans="3:9" x14ac:dyDescent="0.2">
      <c r="C73" s="15">
        <v>60</v>
      </c>
      <c r="D73" s="8">
        <f t="shared" ca="1" si="4"/>
        <v>44827</v>
      </c>
      <c r="E73" s="12">
        <f t="shared" ca="1" si="0"/>
        <v>1422.4387877901358</v>
      </c>
      <c r="G73" s="12">
        <f t="shared" ca="1" si="1"/>
        <v>769.16597348510766</v>
      </c>
      <c r="H73" s="12">
        <f t="shared" ca="1" si="2"/>
        <v>653.27281430502819</v>
      </c>
      <c r="I73" s="12">
        <f t="shared" ca="1" si="3"/>
        <v>177876.54695013002</v>
      </c>
    </row>
    <row r="74" spans="3:9" x14ac:dyDescent="0.2">
      <c r="C74" s="15">
        <v>61</v>
      </c>
      <c r="D74" s="8">
        <f t="shared" ca="1" si="4"/>
        <v>44857</v>
      </c>
      <c r="E74" s="12">
        <f t="shared" ca="1" si="0"/>
        <v>1422.4387877901358</v>
      </c>
      <c r="G74" s="12">
        <f t="shared" ca="1" si="1"/>
        <v>766.35145644347688</v>
      </c>
      <c r="H74" s="12">
        <f t="shared" ca="1" si="2"/>
        <v>656.08733134665897</v>
      </c>
      <c r="I74" s="12">
        <f t="shared" ca="1" si="3"/>
        <v>177220.45961878335</v>
      </c>
    </row>
    <row r="75" spans="3:9" x14ac:dyDescent="0.2">
      <c r="C75" s="15">
        <v>62</v>
      </c>
      <c r="D75" s="8">
        <f t="shared" ca="1" si="4"/>
        <v>44888</v>
      </c>
      <c r="E75" s="12">
        <f t="shared" ca="1" si="0"/>
        <v>1422.4387877901358</v>
      </c>
      <c r="G75" s="12">
        <f t="shared" ca="1" si="1"/>
        <v>763.52481352425832</v>
      </c>
      <c r="H75" s="12">
        <f t="shared" ca="1" si="2"/>
        <v>658.91397426587753</v>
      </c>
      <c r="I75" s="12">
        <f t="shared" ca="1" si="3"/>
        <v>176561.54564451746</v>
      </c>
    </row>
    <row r="76" spans="3:9" x14ac:dyDescent="0.2">
      <c r="C76" s="15">
        <v>63</v>
      </c>
      <c r="D76" s="8">
        <f t="shared" ca="1" si="4"/>
        <v>44918</v>
      </c>
      <c r="E76" s="12">
        <f t="shared" ca="1" si="0"/>
        <v>1422.4387877901358</v>
      </c>
      <c r="G76" s="12">
        <f t="shared" ca="1" si="1"/>
        <v>760.68599248512942</v>
      </c>
      <c r="H76" s="12">
        <f t="shared" ca="1" si="2"/>
        <v>661.75279530500643</v>
      </c>
      <c r="I76" s="12">
        <f t="shared" ca="1" si="3"/>
        <v>175899.79284921245</v>
      </c>
    </row>
    <row r="77" spans="3:9" x14ac:dyDescent="0.2">
      <c r="C77" s="15">
        <v>64</v>
      </c>
      <c r="D77" s="8">
        <f t="shared" ca="1" si="4"/>
        <v>44949</v>
      </c>
      <c r="E77" s="12">
        <f t="shared" ca="1" si="0"/>
        <v>1422.4387877901358</v>
      </c>
      <c r="G77" s="12">
        <f t="shared" ca="1" si="1"/>
        <v>757.83494085869029</v>
      </c>
      <c r="H77" s="12">
        <f t="shared" ca="1" si="2"/>
        <v>664.60384693144556</v>
      </c>
      <c r="I77" s="12">
        <f t="shared" ca="1" si="3"/>
        <v>175235.189002281</v>
      </c>
    </row>
    <row r="78" spans="3:9" x14ac:dyDescent="0.2">
      <c r="C78" s="15">
        <v>65</v>
      </c>
      <c r="D78" s="8">
        <f t="shared" ca="1" si="4"/>
        <v>44980</v>
      </c>
      <c r="E78" s="12">
        <f t="shared" ref="E78:E141" ca="1" si="5">IF(I77+G78&lt;Monthly_Payment,I77+G78,Monthly_Payment)</f>
        <v>1422.4387877901358</v>
      </c>
      <c r="G78" s="12">
        <f t="shared" ref="G78:G141" ca="1" si="6">Rate*I77</f>
        <v>754.97160595149398</v>
      </c>
      <c r="H78" s="12">
        <f t="shared" ca="1" si="2"/>
        <v>667.46718183864186</v>
      </c>
      <c r="I78" s="12">
        <f t="shared" ca="1" si="3"/>
        <v>174567.72182044236</v>
      </c>
    </row>
    <row r="79" spans="3:9" x14ac:dyDescent="0.2">
      <c r="C79" s="15">
        <v>66</v>
      </c>
      <c r="D79" s="8">
        <f t="shared" ca="1" si="4"/>
        <v>45008</v>
      </c>
      <c r="E79" s="12">
        <f t="shared" ca="1" si="5"/>
        <v>1422.4387877901358</v>
      </c>
      <c r="G79" s="12">
        <f t="shared" ca="1" si="6"/>
        <v>752.09593484307243</v>
      </c>
      <c r="H79" s="12">
        <f t="shared" ref="H79:H142" ca="1" si="7">E79-G79+F79</f>
        <v>670.34285294706342</v>
      </c>
      <c r="I79" s="12">
        <f t="shared" ref="I79:I142" ca="1" si="8">I78-H79</f>
        <v>173897.37896749529</v>
      </c>
    </row>
    <row r="80" spans="3:9" x14ac:dyDescent="0.2">
      <c r="C80" s="15">
        <v>67</v>
      </c>
      <c r="D80" s="8">
        <f t="shared" ref="D80:D143" ca="1" si="9">IF(I79&lt;=0,"",EDATE(D79,IF($C$6="Monthly",1,12)))</f>
        <v>45039</v>
      </c>
      <c r="E80" s="12">
        <f t="shared" ca="1" si="5"/>
        <v>1422.4387877901358</v>
      </c>
      <c r="G80" s="12">
        <f t="shared" ca="1" si="6"/>
        <v>749.20787438495881</v>
      </c>
      <c r="H80" s="12">
        <f t="shared" ca="1" si="7"/>
        <v>673.23091340517703</v>
      </c>
      <c r="I80" s="12">
        <f t="shared" ca="1" si="8"/>
        <v>173224.1480540901</v>
      </c>
    </row>
    <row r="81" spans="3:9" x14ac:dyDescent="0.2">
      <c r="C81" s="15">
        <v>68</v>
      </c>
      <c r="D81" s="8">
        <f t="shared" ca="1" si="9"/>
        <v>45069</v>
      </c>
      <c r="E81" s="12">
        <f t="shared" ca="1" si="5"/>
        <v>1422.4387877901358</v>
      </c>
      <c r="G81" s="12">
        <f t="shared" ca="1" si="6"/>
        <v>746.30737119970479</v>
      </c>
      <c r="H81" s="12">
        <f t="shared" ca="1" si="7"/>
        <v>676.13141659043106</v>
      </c>
      <c r="I81" s="12">
        <f t="shared" ca="1" si="8"/>
        <v>172548.01663749968</v>
      </c>
    </row>
    <row r="82" spans="3:9" x14ac:dyDescent="0.2">
      <c r="C82" s="15">
        <v>69</v>
      </c>
      <c r="D82" s="8">
        <f t="shared" ca="1" si="9"/>
        <v>45100</v>
      </c>
      <c r="E82" s="12">
        <f t="shared" ca="1" si="5"/>
        <v>1422.4387877901358</v>
      </c>
      <c r="G82" s="12">
        <f t="shared" ca="1" si="6"/>
        <v>743.39437167989445</v>
      </c>
      <c r="H82" s="12">
        <f t="shared" ca="1" si="7"/>
        <v>679.0444161102414</v>
      </c>
      <c r="I82" s="12">
        <f t="shared" ca="1" si="8"/>
        <v>171868.97222138944</v>
      </c>
    </row>
    <row r="83" spans="3:9" x14ac:dyDescent="0.2">
      <c r="C83" s="15">
        <v>70</v>
      </c>
      <c r="D83" s="8">
        <f t="shared" ca="1" si="9"/>
        <v>45130</v>
      </c>
      <c r="E83" s="12">
        <f t="shared" ca="1" si="5"/>
        <v>1422.4387877901358</v>
      </c>
      <c r="G83" s="12">
        <f t="shared" ca="1" si="6"/>
        <v>740.46882198715286</v>
      </c>
      <c r="H83" s="12">
        <f t="shared" ca="1" si="7"/>
        <v>681.96996580298298</v>
      </c>
      <c r="I83" s="12">
        <f t="shared" ca="1" si="8"/>
        <v>171187.00225558647</v>
      </c>
    </row>
    <row r="84" spans="3:9" x14ac:dyDescent="0.2">
      <c r="C84" s="15">
        <v>71</v>
      </c>
      <c r="D84" s="8">
        <f t="shared" ca="1" si="9"/>
        <v>45161</v>
      </c>
      <c r="E84" s="12">
        <f t="shared" ca="1" si="5"/>
        <v>1422.4387877901358</v>
      </c>
      <c r="G84" s="12">
        <f t="shared" ca="1" si="6"/>
        <v>737.53066805115168</v>
      </c>
      <c r="H84" s="12">
        <f t="shared" ca="1" si="7"/>
        <v>684.90811973898417</v>
      </c>
      <c r="I84" s="12">
        <f t="shared" ca="1" si="8"/>
        <v>170502.0941358475</v>
      </c>
    </row>
    <row r="85" spans="3:9" x14ac:dyDescent="0.2">
      <c r="C85" s="15">
        <v>72</v>
      </c>
      <c r="D85" s="8">
        <f t="shared" ca="1" si="9"/>
        <v>45192</v>
      </c>
      <c r="E85" s="12">
        <f t="shared" ca="1" si="5"/>
        <v>1422.4387877901358</v>
      </c>
      <c r="G85" s="12">
        <f t="shared" ca="1" si="6"/>
        <v>734.57985556860967</v>
      </c>
      <c r="H85" s="12">
        <f t="shared" ca="1" si="7"/>
        <v>687.85893222152617</v>
      </c>
      <c r="I85" s="12">
        <f t="shared" ca="1" si="8"/>
        <v>169814.23520362598</v>
      </c>
    </row>
    <row r="86" spans="3:9" x14ac:dyDescent="0.2">
      <c r="C86" s="15">
        <v>73</v>
      </c>
      <c r="D86" s="8">
        <f t="shared" ca="1" si="9"/>
        <v>45222</v>
      </c>
      <c r="E86" s="12">
        <f t="shared" ca="1" si="5"/>
        <v>1422.4387877901358</v>
      </c>
      <c r="G86" s="12">
        <f t="shared" ca="1" si="6"/>
        <v>731.61633000228858</v>
      </c>
      <c r="H86" s="12">
        <f t="shared" ca="1" si="7"/>
        <v>690.82245778784727</v>
      </c>
      <c r="I86" s="12">
        <f t="shared" ca="1" si="8"/>
        <v>169123.41274583814</v>
      </c>
    </row>
    <row r="87" spans="3:9" x14ac:dyDescent="0.2">
      <c r="C87" s="15">
        <v>74</v>
      </c>
      <c r="D87" s="8">
        <f t="shared" ca="1" si="9"/>
        <v>45253</v>
      </c>
      <c r="E87" s="12">
        <f t="shared" ca="1" si="5"/>
        <v>1422.4387877901358</v>
      </c>
      <c r="G87" s="12">
        <f t="shared" ca="1" si="6"/>
        <v>728.64003657998603</v>
      </c>
      <c r="H87" s="12">
        <f t="shared" ca="1" si="7"/>
        <v>693.79875121014982</v>
      </c>
      <c r="I87" s="12">
        <f t="shared" ca="1" si="8"/>
        <v>168429.61399462799</v>
      </c>
    </row>
    <row r="88" spans="3:9" x14ac:dyDescent="0.2">
      <c r="C88" s="15">
        <v>75</v>
      </c>
      <c r="D88" s="8">
        <f t="shared" ca="1" si="9"/>
        <v>45283</v>
      </c>
      <c r="E88" s="12">
        <f t="shared" ca="1" si="5"/>
        <v>1422.4387877901358</v>
      </c>
      <c r="G88" s="12">
        <f t="shared" ca="1" si="6"/>
        <v>725.65092029352229</v>
      </c>
      <c r="H88" s="12">
        <f t="shared" ca="1" si="7"/>
        <v>696.78786749661356</v>
      </c>
      <c r="I88" s="12">
        <f t="shared" ca="1" si="8"/>
        <v>167732.82612713138</v>
      </c>
    </row>
    <row r="89" spans="3:9" x14ac:dyDescent="0.2">
      <c r="C89" s="15">
        <v>76</v>
      </c>
      <c r="D89" s="8">
        <f t="shared" ca="1" si="9"/>
        <v>45314</v>
      </c>
      <c r="E89" s="12">
        <f t="shared" ca="1" si="5"/>
        <v>1422.4387877901358</v>
      </c>
      <c r="G89" s="12">
        <f t="shared" ca="1" si="6"/>
        <v>722.64892589772433</v>
      </c>
      <c r="H89" s="12">
        <f t="shared" ca="1" si="7"/>
        <v>699.78986189241152</v>
      </c>
      <c r="I89" s="12">
        <f t="shared" ca="1" si="8"/>
        <v>167033.03626523897</v>
      </c>
    </row>
    <row r="90" spans="3:9" x14ac:dyDescent="0.2">
      <c r="C90" s="15">
        <v>77</v>
      </c>
      <c r="D90" s="8">
        <f t="shared" ca="1" si="9"/>
        <v>45345</v>
      </c>
      <c r="E90" s="12">
        <f t="shared" ca="1" si="5"/>
        <v>1422.4387877901358</v>
      </c>
      <c r="G90" s="12">
        <f t="shared" ca="1" si="6"/>
        <v>719.63399790940457</v>
      </c>
      <c r="H90" s="12">
        <f t="shared" ca="1" si="7"/>
        <v>702.80478988073128</v>
      </c>
      <c r="I90" s="12">
        <f t="shared" ca="1" si="8"/>
        <v>166330.23147535825</v>
      </c>
    </row>
    <row r="91" spans="3:9" x14ac:dyDescent="0.2">
      <c r="C91" s="15">
        <v>78</v>
      </c>
      <c r="D91" s="8">
        <f t="shared" ca="1" si="9"/>
        <v>45374</v>
      </c>
      <c r="E91" s="12">
        <f t="shared" ca="1" si="5"/>
        <v>1422.4387877901358</v>
      </c>
      <c r="G91" s="12">
        <f t="shared" ca="1" si="6"/>
        <v>716.60608060633513</v>
      </c>
      <c r="H91" s="12">
        <f t="shared" ca="1" si="7"/>
        <v>705.83270718380072</v>
      </c>
      <c r="I91" s="12">
        <f t="shared" ca="1" si="8"/>
        <v>165624.39876817443</v>
      </c>
    </row>
    <row r="92" spans="3:9" x14ac:dyDescent="0.2">
      <c r="C92" s="15">
        <v>79</v>
      </c>
      <c r="D92" s="8">
        <f t="shared" ca="1" si="9"/>
        <v>45405</v>
      </c>
      <c r="E92" s="12">
        <f t="shared" ca="1" si="5"/>
        <v>1422.4387877901358</v>
      </c>
      <c r="G92" s="12">
        <f t="shared" ca="1" si="6"/>
        <v>713.56511802621822</v>
      </c>
      <c r="H92" s="12">
        <f t="shared" ca="1" si="7"/>
        <v>708.87366976391763</v>
      </c>
      <c r="I92" s="12">
        <f t="shared" ca="1" si="8"/>
        <v>164915.52509841052</v>
      </c>
    </row>
    <row r="93" spans="3:9" x14ac:dyDescent="0.2">
      <c r="C93" s="15">
        <v>80</v>
      </c>
      <c r="D93" s="8">
        <f t="shared" ca="1" si="9"/>
        <v>45435</v>
      </c>
      <c r="E93" s="12">
        <f t="shared" ca="1" si="5"/>
        <v>1422.4387877901358</v>
      </c>
      <c r="G93" s="12">
        <f t="shared" ca="1" si="6"/>
        <v>710.51105396565197</v>
      </c>
      <c r="H93" s="12">
        <f t="shared" ca="1" si="7"/>
        <v>711.92773382448388</v>
      </c>
      <c r="I93" s="12">
        <f t="shared" ca="1" si="8"/>
        <v>164203.59736458605</v>
      </c>
    </row>
    <row r="94" spans="3:9" x14ac:dyDescent="0.2">
      <c r="C94" s="15">
        <v>81</v>
      </c>
      <c r="D94" s="8">
        <f t="shared" ca="1" si="9"/>
        <v>45466</v>
      </c>
      <c r="E94" s="12">
        <f t="shared" ca="1" si="5"/>
        <v>1422.4387877901358</v>
      </c>
      <c r="G94" s="12">
        <f t="shared" ca="1" si="6"/>
        <v>707.44383197909156</v>
      </c>
      <c r="H94" s="12">
        <f t="shared" ca="1" si="7"/>
        <v>714.99495581104429</v>
      </c>
      <c r="I94" s="12">
        <f t="shared" ca="1" si="8"/>
        <v>163488.60240877501</v>
      </c>
    </row>
    <row r="95" spans="3:9" x14ac:dyDescent="0.2">
      <c r="C95" s="15">
        <v>82</v>
      </c>
      <c r="D95" s="8">
        <f t="shared" ca="1" si="9"/>
        <v>45496</v>
      </c>
      <c r="E95" s="12">
        <f t="shared" ca="1" si="5"/>
        <v>1422.4387877901358</v>
      </c>
      <c r="G95" s="12">
        <f t="shared" ca="1" si="6"/>
        <v>704.36339537780566</v>
      </c>
      <c r="H95" s="12">
        <f t="shared" ca="1" si="7"/>
        <v>718.07539241233019</v>
      </c>
      <c r="I95" s="12">
        <f t="shared" ca="1" si="8"/>
        <v>162770.52701636267</v>
      </c>
    </row>
    <row r="96" spans="3:9" x14ac:dyDescent="0.2">
      <c r="C96" s="15">
        <v>83</v>
      </c>
      <c r="D96" s="8">
        <f t="shared" ca="1" si="9"/>
        <v>45527</v>
      </c>
      <c r="E96" s="12">
        <f t="shared" ca="1" si="5"/>
        <v>1422.4387877901358</v>
      </c>
      <c r="G96" s="12">
        <f t="shared" ca="1" si="6"/>
        <v>701.26968722882918</v>
      </c>
      <c r="H96" s="12">
        <f t="shared" ca="1" si="7"/>
        <v>721.16910056130666</v>
      </c>
      <c r="I96" s="12">
        <f t="shared" ca="1" si="8"/>
        <v>162049.35791580137</v>
      </c>
    </row>
    <row r="97" spans="3:9" x14ac:dyDescent="0.2">
      <c r="C97" s="15">
        <v>84</v>
      </c>
      <c r="D97" s="8">
        <f t="shared" ca="1" si="9"/>
        <v>45558</v>
      </c>
      <c r="E97" s="12">
        <f t="shared" ca="1" si="5"/>
        <v>1422.4387877901358</v>
      </c>
      <c r="G97" s="12">
        <f t="shared" ca="1" si="6"/>
        <v>698.16265035391086</v>
      </c>
      <c r="H97" s="12">
        <f t="shared" ca="1" si="7"/>
        <v>724.27613743622499</v>
      </c>
      <c r="I97" s="12">
        <f t="shared" ca="1" si="8"/>
        <v>161325.08177836516</v>
      </c>
    </row>
    <row r="98" spans="3:9" x14ac:dyDescent="0.2">
      <c r="C98" s="15">
        <v>85</v>
      </c>
      <c r="D98" s="8">
        <f t="shared" ca="1" si="9"/>
        <v>45588</v>
      </c>
      <c r="E98" s="12">
        <f t="shared" ca="1" si="5"/>
        <v>1422.4387877901358</v>
      </c>
      <c r="G98" s="12">
        <f t="shared" ca="1" si="6"/>
        <v>695.04222732845653</v>
      </c>
      <c r="H98" s="12">
        <f t="shared" ca="1" si="7"/>
        <v>727.39656046167931</v>
      </c>
      <c r="I98" s="12">
        <f t="shared" ca="1" si="8"/>
        <v>160597.68521790349</v>
      </c>
    </row>
    <row r="99" spans="3:9" x14ac:dyDescent="0.2">
      <c r="C99" s="15">
        <v>86</v>
      </c>
      <c r="D99" s="8">
        <f t="shared" ca="1" si="9"/>
        <v>45619</v>
      </c>
      <c r="E99" s="12">
        <f t="shared" ca="1" si="5"/>
        <v>1422.4387877901358</v>
      </c>
      <c r="G99" s="12">
        <f t="shared" ca="1" si="6"/>
        <v>691.90836048046754</v>
      </c>
      <c r="H99" s="12">
        <f t="shared" ca="1" si="7"/>
        <v>730.53042730966831</v>
      </c>
      <c r="I99" s="12">
        <f t="shared" ca="1" si="8"/>
        <v>159867.15479059384</v>
      </c>
    </row>
    <row r="100" spans="3:9" x14ac:dyDescent="0.2">
      <c r="C100" s="15">
        <v>87</v>
      </c>
      <c r="D100" s="8">
        <f t="shared" ca="1" si="9"/>
        <v>45649</v>
      </c>
      <c r="E100" s="12">
        <f t="shared" ca="1" si="5"/>
        <v>1422.4387877901358</v>
      </c>
      <c r="G100" s="12">
        <f t="shared" ca="1" si="6"/>
        <v>688.76099188947512</v>
      </c>
      <c r="H100" s="12">
        <f t="shared" ca="1" si="7"/>
        <v>733.67779590066073</v>
      </c>
      <c r="I100" s="12">
        <f t="shared" ca="1" si="8"/>
        <v>159133.47699469316</v>
      </c>
    </row>
    <row r="101" spans="3:9" x14ac:dyDescent="0.2">
      <c r="C101" s="15">
        <v>88</v>
      </c>
      <c r="D101" s="8">
        <f t="shared" ca="1" si="9"/>
        <v>45680</v>
      </c>
      <c r="E101" s="12">
        <f t="shared" ca="1" si="5"/>
        <v>1422.4387877901358</v>
      </c>
      <c r="G101" s="12">
        <f t="shared" ca="1" si="6"/>
        <v>685.60006338546975</v>
      </c>
      <c r="H101" s="12">
        <f t="shared" ca="1" si="7"/>
        <v>736.8387244046661</v>
      </c>
      <c r="I101" s="12">
        <f t="shared" ca="1" si="8"/>
        <v>158396.6382702885</v>
      </c>
    </row>
    <row r="102" spans="3:9" x14ac:dyDescent="0.2">
      <c r="C102" s="15">
        <v>89</v>
      </c>
      <c r="D102" s="8">
        <f t="shared" ca="1" si="9"/>
        <v>45711</v>
      </c>
      <c r="E102" s="12">
        <f t="shared" ca="1" si="5"/>
        <v>1422.4387877901358</v>
      </c>
      <c r="G102" s="12">
        <f t="shared" ca="1" si="6"/>
        <v>682.42551654782631</v>
      </c>
      <c r="H102" s="12">
        <f t="shared" ca="1" si="7"/>
        <v>740.01327124230954</v>
      </c>
      <c r="I102" s="12">
        <f t="shared" ca="1" si="8"/>
        <v>157656.62499904618</v>
      </c>
    </row>
    <row r="103" spans="3:9" x14ac:dyDescent="0.2">
      <c r="C103" s="15">
        <v>90</v>
      </c>
      <c r="D103" s="8">
        <f t="shared" ca="1" si="9"/>
        <v>45739</v>
      </c>
      <c r="E103" s="12">
        <f t="shared" ca="1" si="5"/>
        <v>1422.4387877901358</v>
      </c>
      <c r="G103" s="12">
        <f t="shared" ca="1" si="6"/>
        <v>679.23729270422393</v>
      </c>
      <c r="H103" s="12">
        <f t="shared" ca="1" si="7"/>
        <v>743.20149508591192</v>
      </c>
      <c r="I103" s="12">
        <f t="shared" ca="1" si="8"/>
        <v>156913.42350396028</v>
      </c>
    </row>
    <row r="104" spans="3:9" x14ac:dyDescent="0.2">
      <c r="C104" s="15">
        <v>91</v>
      </c>
      <c r="D104" s="8">
        <f t="shared" ca="1" si="9"/>
        <v>45770</v>
      </c>
      <c r="E104" s="12">
        <f t="shared" ca="1" si="5"/>
        <v>1422.4387877901358</v>
      </c>
      <c r="G104" s="12">
        <f t="shared" ca="1" si="6"/>
        <v>676.03533292956217</v>
      </c>
      <c r="H104" s="12">
        <f t="shared" ca="1" si="7"/>
        <v>746.40345486057367</v>
      </c>
      <c r="I104" s="12">
        <f t="shared" ca="1" si="8"/>
        <v>156167.02004909969</v>
      </c>
    </row>
    <row r="105" spans="3:9" x14ac:dyDescent="0.2">
      <c r="C105" s="15">
        <v>92</v>
      </c>
      <c r="D105" s="8">
        <f t="shared" ca="1" si="9"/>
        <v>45800</v>
      </c>
      <c r="E105" s="12">
        <f t="shared" ca="1" si="5"/>
        <v>1422.4387877901358</v>
      </c>
      <c r="G105" s="12">
        <f t="shared" ca="1" si="6"/>
        <v>672.81957804487115</v>
      </c>
      <c r="H105" s="12">
        <f t="shared" ca="1" si="7"/>
        <v>749.6192097452647</v>
      </c>
      <c r="I105" s="12">
        <f t="shared" ca="1" si="8"/>
        <v>155417.40083935444</v>
      </c>
    </row>
    <row r="106" spans="3:9" x14ac:dyDescent="0.2">
      <c r="C106" s="15">
        <v>93</v>
      </c>
      <c r="D106" s="8">
        <f t="shared" ca="1" si="9"/>
        <v>45831</v>
      </c>
      <c r="E106" s="12">
        <f t="shared" ca="1" si="5"/>
        <v>1422.4387877901358</v>
      </c>
      <c r="G106" s="12">
        <f t="shared" ca="1" si="6"/>
        <v>669.5899686162187</v>
      </c>
      <c r="H106" s="12">
        <f t="shared" ca="1" si="7"/>
        <v>752.84881917391715</v>
      </c>
      <c r="I106" s="12">
        <f t="shared" ca="1" si="8"/>
        <v>154664.5520201805</v>
      </c>
    </row>
    <row r="107" spans="3:9" x14ac:dyDescent="0.2">
      <c r="C107" s="15">
        <v>94</v>
      </c>
      <c r="D107" s="8">
        <f t="shared" ca="1" si="9"/>
        <v>45861</v>
      </c>
      <c r="E107" s="12">
        <f t="shared" ca="1" si="5"/>
        <v>1422.4387877901358</v>
      </c>
      <c r="G107" s="12">
        <f t="shared" ca="1" si="6"/>
        <v>666.34644495361101</v>
      </c>
      <c r="H107" s="12">
        <f t="shared" ca="1" si="7"/>
        <v>756.09234283652484</v>
      </c>
      <c r="I107" s="12">
        <f t="shared" ca="1" si="8"/>
        <v>153908.45967734398</v>
      </c>
    </row>
    <row r="108" spans="3:9" x14ac:dyDescent="0.2">
      <c r="C108" s="15">
        <v>95</v>
      </c>
      <c r="D108" s="8">
        <f t="shared" ca="1" si="9"/>
        <v>45892</v>
      </c>
      <c r="E108" s="12">
        <f t="shared" ca="1" si="5"/>
        <v>1422.4387877901358</v>
      </c>
      <c r="G108" s="12">
        <f t="shared" ca="1" si="6"/>
        <v>663.08894710989034</v>
      </c>
      <c r="H108" s="12">
        <f t="shared" ca="1" si="7"/>
        <v>759.34984068024551</v>
      </c>
      <c r="I108" s="12">
        <f t="shared" ca="1" si="8"/>
        <v>153149.10983666373</v>
      </c>
    </row>
    <row r="109" spans="3:9" x14ac:dyDescent="0.2">
      <c r="C109" s="15">
        <v>96</v>
      </c>
      <c r="D109" s="8">
        <f t="shared" ca="1" si="9"/>
        <v>45923</v>
      </c>
      <c r="E109" s="12">
        <f t="shared" ca="1" si="5"/>
        <v>1422.4387877901358</v>
      </c>
      <c r="G109" s="12">
        <f t="shared" ca="1" si="6"/>
        <v>659.8174148796262</v>
      </c>
      <c r="H109" s="12">
        <f t="shared" ca="1" si="7"/>
        <v>762.62137291050965</v>
      </c>
      <c r="I109" s="12">
        <f t="shared" ca="1" si="8"/>
        <v>152386.48846375322</v>
      </c>
    </row>
    <row r="110" spans="3:9" x14ac:dyDescent="0.2">
      <c r="C110" s="15">
        <v>97</v>
      </c>
      <c r="D110" s="8">
        <f t="shared" ca="1" si="9"/>
        <v>45953</v>
      </c>
      <c r="E110" s="12">
        <f t="shared" ca="1" si="5"/>
        <v>1422.4387877901358</v>
      </c>
      <c r="G110" s="12">
        <f t="shared" ca="1" si="6"/>
        <v>656.53178779800351</v>
      </c>
      <c r="H110" s="12">
        <f t="shared" ca="1" si="7"/>
        <v>765.90699999213234</v>
      </c>
      <c r="I110" s="12">
        <f t="shared" ca="1" si="8"/>
        <v>151620.5814637611</v>
      </c>
    </row>
    <row r="111" spans="3:9" x14ac:dyDescent="0.2">
      <c r="C111" s="15">
        <v>98</v>
      </c>
      <c r="D111" s="8">
        <f t="shared" ca="1" si="9"/>
        <v>45984</v>
      </c>
      <c r="E111" s="12">
        <f t="shared" ca="1" si="5"/>
        <v>1422.4387877901358</v>
      </c>
      <c r="G111" s="12">
        <f t="shared" ca="1" si="6"/>
        <v>653.23200513970403</v>
      </c>
      <c r="H111" s="12">
        <f t="shared" ca="1" si="7"/>
        <v>769.20678265043182</v>
      </c>
      <c r="I111" s="12">
        <f t="shared" ca="1" si="8"/>
        <v>150851.37468111067</v>
      </c>
    </row>
    <row r="112" spans="3:9" x14ac:dyDescent="0.2">
      <c r="C112" s="15">
        <v>99</v>
      </c>
      <c r="D112" s="8">
        <f t="shared" ca="1" si="9"/>
        <v>46014</v>
      </c>
      <c r="E112" s="12">
        <f t="shared" ca="1" si="5"/>
        <v>1422.4387877901358</v>
      </c>
      <c r="G112" s="12">
        <f t="shared" ca="1" si="6"/>
        <v>649.91800591778508</v>
      </c>
      <c r="H112" s="12">
        <f t="shared" ca="1" si="7"/>
        <v>772.52078187235077</v>
      </c>
      <c r="I112" s="12">
        <f t="shared" ca="1" si="8"/>
        <v>150078.85389923831</v>
      </c>
    </row>
    <row r="113" spans="3:9" x14ac:dyDescent="0.2">
      <c r="C113" s="15">
        <v>100</v>
      </c>
      <c r="D113" s="8">
        <f t="shared" ca="1" si="9"/>
        <v>46045</v>
      </c>
      <c r="E113" s="12">
        <f t="shared" ca="1" si="5"/>
        <v>1422.4387877901358</v>
      </c>
      <c r="G113" s="12">
        <f t="shared" ca="1" si="6"/>
        <v>646.58972888255175</v>
      </c>
      <c r="H113" s="12">
        <f t="shared" ca="1" si="7"/>
        <v>775.84905890758409</v>
      </c>
      <c r="I113" s="12">
        <f t="shared" ca="1" si="8"/>
        <v>149303.00484033072</v>
      </c>
    </row>
    <row r="114" spans="3:9" x14ac:dyDescent="0.2">
      <c r="C114" s="15">
        <v>101</v>
      </c>
      <c r="D114" s="8">
        <f t="shared" ca="1" si="9"/>
        <v>46076</v>
      </c>
      <c r="E114" s="12">
        <f t="shared" ca="1" si="5"/>
        <v>1422.4387877901358</v>
      </c>
      <c r="G114" s="12">
        <f t="shared" ca="1" si="6"/>
        <v>643.24711252042482</v>
      </c>
      <c r="H114" s="12">
        <f t="shared" ca="1" si="7"/>
        <v>779.19167526971103</v>
      </c>
      <c r="I114" s="12">
        <f t="shared" ca="1" si="8"/>
        <v>148523.813165061</v>
      </c>
    </row>
    <row r="115" spans="3:9" x14ac:dyDescent="0.2">
      <c r="C115" s="15">
        <v>102</v>
      </c>
      <c r="D115" s="8">
        <f t="shared" ca="1" si="9"/>
        <v>46104</v>
      </c>
      <c r="E115" s="12">
        <f t="shared" ca="1" si="5"/>
        <v>1422.4387877901358</v>
      </c>
      <c r="G115" s="12">
        <f t="shared" ca="1" si="6"/>
        <v>639.89009505280444</v>
      </c>
      <c r="H115" s="12">
        <f t="shared" ca="1" si="7"/>
        <v>782.54869273733141</v>
      </c>
      <c r="I115" s="12">
        <f t="shared" ca="1" si="8"/>
        <v>147741.26447232367</v>
      </c>
    </row>
    <row r="116" spans="3:9" x14ac:dyDescent="0.2">
      <c r="C116" s="15">
        <v>103</v>
      </c>
      <c r="D116" s="8">
        <f t="shared" ca="1" si="9"/>
        <v>46135</v>
      </c>
      <c r="E116" s="12">
        <f t="shared" ca="1" si="5"/>
        <v>1422.4387877901358</v>
      </c>
      <c r="G116" s="12">
        <f t="shared" ca="1" si="6"/>
        <v>636.51861443492783</v>
      </c>
      <c r="H116" s="12">
        <f t="shared" ca="1" si="7"/>
        <v>785.92017335520802</v>
      </c>
      <c r="I116" s="12">
        <f t="shared" ca="1" si="8"/>
        <v>146955.34429896847</v>
      </c>
    </row>
    <row r="117" spans="3:9" x14ac:dyDescent="0.2">
      <c r="C117" s="15">
        <v>104</v>
      </c>
      <c r="D117" s="8">
        <f t="shared" ca="1" si="9"/>
        <v>46165</v>
      </c>
      <c r="E117" s="12">
        <f t="shared" ca="1" si="5"/>
        <v>1422.4387877901358</v>
      </c>
      <c r="G117" s="12">
        <f t="shared" ca="1" si="6"/>
        <v>633.13260835472249</v>
      </c>
      <c r="H117" s="12">
        <f t="shared" ca="1" si="7"/>
        <v>789.30617943541336</v>
      </c>
      <c r="I117" s="12">
        <f t="shared" ca="1" si="8"/>
        <v>146166.03811953307</v>
      </c>
    </row>
    <row r="118" spans="3:9" x14ac:dyDescent="0.2">
      <c r="C118" s="15">
        <v>105</v>
      </c>
      <c r="D118" s="8">
        <f t="shared" ca="1" si="9"/>
        <v>46196</v>
      </c>
      <c r="E118" s="12">
        <f t="shared" ca="1" si="5"/>
        <v>1422.4387877901358</v>
      </c>
      <c r="G118" s="12">
        <f t="shared" ca="1" si="6"/>
        <v>629.73201423165494</v>
      </c>
      <c r="H118" s="12">
        <f t="shared" ca="1" si="7"/>
        <v>792.7067735584809</v>
      </c>
      <c r="I118" s="12">
        <f t="shared" ca="1" si="8"/>
        <v>145373.33134597458</v>
      </c>
    </row>
    <row r="119" spans="3:9" x14ac:dyDescent="0.2">
      <c r="C119" s="15">
        <v>106</v>
      </c>
      <c r="D119" s="8">
        <f t="shared" ca="1" si="9"/>
        <v>46226</v>
      </c>
      <c r="E119" s="12">
        <f t="shared" ca="1" si="5"/>
        <v>1422.4387877901358</v>
      </c>
      <c r="G119" s="12">
        <f t="shared" ca="1" si="6"/>
        <v>626.3167692155738</v>
      </c>
      <c r="H119" s="12">
        <f t="shared" ca="1" si="7"/>
        <v>796.12201857456205</v>
      </c>
      <c r="I119" s="12">
        <f t="shared" ca="1" si="8"/>
        <v>144577.20932740002</v>
      </c>
    </row>
    <row r="120" spans="3:9" x14ac:dyDescent="0.2">
      <c r="C120" s="15">
        <v>107</v>
      </c>
      <c r="D120" s="8">
        <f t="shared" ca="1" si="9"/>
        <v>46257</v>
      </c>
      <c r="E120" s="12">
        <f t="shared" ca="1" si="5"/>
        <v>1422.4387877901358</v>
      </c>
      <c r="G120" s="12">
        <f t="shared" ca="1" si="6"/>
        <v>622.88681018554837</v>
      </c>
      <c r="H120" s="12">
        <f t="shared" ca="1" si="7"/>
        <v>799.55197760458748</v>
      </c>
      <c r="I120" s="12">
        <f t="shared" ca="1" si="8"/>
        <v>143777.65734979542</v>
      </c>
    </row>
    <row r="121" spans="3:9" x14ac:dyDescent="0.2">
      <c r="C121" s="15">
        <v>108</v>
      </c>
      <c r="D121" s="8">
        <f t="shared" ca="1" si="9"/>
        <v>46288</v>
      </c>
      <c r="E121" s="12">
        <f t="shared" ca="1" si="5"/>
        <v>1422.4387877901358</v>
      </c>
      <c r="G121" s="12">
        <f t="shared" ca="1" si="6"/>
        <v>619.44207374870189</v>
      </c>
      <c r="H121" s="12">
        <f t="shared" ca="1" si="7"/>
        <v>802.99671404143396</v>
      </c>
      <c r="I121" s="12">
        <f t="shared" ca="1" si="8"/>
        <v>142974.660635754</v>
      </c>
    </row>
    <row r="122" spans="3:9" x14ac:dyDescent="0.2">
      <c r="C122" s="15">
        <v>109</v>
      </c>
      <c r="D122" s="8">
        <f t="shared" ca="1" si="9"/>
        <v>46318</v>
      </c>
      <c r="E122" s="12">
        <f t="shared" ca="1" si="5"/>
        <v>1422.4387877901358</v>
      </c>
      <c r="G122" s="12">
        <f t="shared" ca="1" si="6"/>
        <v>615.98249623904019</v>
      </c>
      <c r="H122" s="12">
        <f t="shared" ca="1" si="7"/>
        <v>806.45629155109566</v>
      </c>
      <c r="I122" s="12">
        <f t="shared" ca="1" si="8"/>
        <v>142168.20434420291</v>
      </c>
    </row>
    <row r="123" spans="3:9" x14ac:dyDescent="0.2">
      <c r="C123" s="15">
        <v>110</v>
      </c>
      <c r="D123" s="8">
        <f t="shared" ca="1" si="9"/>
        <v>46349</v>
      </c>
      <c r="E123" s="12">
        <f t="shared" ca="1" si="5"/>
        <v>1422.4387877901358</v>
      </c>
      <c r="G123" s="12">
        <f t="shared" ca="1" si="6"/>
        <v>612.50801371627415</v>
      </c>
      <c r="H123" s="12">
        <f t="shared" ca="1" si="7"/>
        <v>809.9307740738617</v>
      </c>
      <c r="I123" s="12">
        <f t="shared" ca="1" si="8"/>
        <v>141358.27357012904</v>
      </c>
    </row>
    <row r="124" spans="3:9" x14ac:dyDescent="0.2">
      <c r="C124" s="15">
        <v>111</v>
      </c>
      <c r="D124" s="8">
        <f t="shared" ca="1" si="9"/>
        <v>46379</v>
      </c>
      <c r="E124" s="12">
        <f t="shared" ca="1" si="5"/>
        <v>1422.4387877901358</v>
      </c>
      <c r="G124" s="12">
        <f t="shared" ca="1" si="6"/>
        <v>609.01856196463928</v>
      </c>
      <c r="H124" s="12">
        <f t="shared" ca="1" si="7"/>
        <v>813.42022582549657</v>
      </c>
      <c r="I124" s="12">
        <f t="shared" ca="1" si="8"/>
        <v>140544.85334430353</v>
      </c>
    </row>
    <row r="125" spans="3:9" x14ac:dyDescent="0.2">
      <c r="C125" s="15">
        <v>112</v>
      </c>
      <c r="D125" s="8">
        <f t="shared" ca="1" si="9"/>
        <v>46410</v>
      </c>
      <c r="E125" s="12">
        <f t="shared" ca="1" si="5"/>
        <v>1422.4387877901358</v>
      </c>
      <c r="G125" s="12">
        <f t="shared" ca="1" si="6"/>
        <v>605.51407649170767</v>
      </c>
      <c r="H125" s="12">
        <f t="shared" ca="1" si="7"/>
        <v>816.92471129842818</v>
      </c>
      <c r="I125" s="12">
        <f t="shared" ca="1" si="8"/>
        <v>139727.9286330051</v>
      </c>
    </row>
    <row r="126" spans="3:9" x14ac:dyDescent="0.2">
      <c r="C126" s="15">
        <v>113</v>
      </c>
      <c r="D126" s="8">
        <f t="shared" ca="1" si="9"/>
        <v>46441</v>
      </c>
      <c r="E126" s="12">
        <f t="shared" ca="1" si="5"/>
        <v>1422.4387877901358</v>
      </c>
      <c r="G126" s="12">
        <f t="shared" ca="1" si="6"/>
        <v>601.99449252719694</v>
      </c>
      <c r="H126" s="12">
        <f t="shared" ca="1" si="7"/>
        <v>820.44429526293891</v>
      </c>
      <c r="I126" s="12">
        <f t="shared" ca="1" si="8"/>
        <v>138907.48433774215</v>
      </c>
    </row>
    <row r="127" spans="3:9" x14ac:dyDescent="0.2">
      <c r="C127" s="15">
        <v>114</v>
      </c>
      <c r="D127" s="8">
        <f t="shared" ca="1" si="9"/>
        <v>46469</v>
      </c>
      <c r="E127" s="12">
        <f t="shared" ca="1" si="5"/>
        <v>1422.4387877901358</v>
      </c>
      <c r="G127" s="12">
        <f t="shared" ca="1" si="6"/>
        <v>598.45974502177239</v>
      </c>
      <c r="H127" s="12">
        <f t="shared" ca="1" si="7"/>
        <v>823.97904276836346</v>
      </c>
      <c r="I127" s="12">
        <f t="shared" ca="1" si="8"/>
        <v>138083.50529497379</v>
      </c>
    </row>
    <row r="128" spans="3:9" x14ac:dyDescent="0.2">
      <c r="C128" s="15">
        <v>115</v>
      </c>
      <c r="D128" s="8">
        <f t="shared" ca="1" si="9"/>
        <v>46500</v>
      </c>
      <c r="E128" s="12">
        <f t="shared" ca="1" si="5"/>
        <v>1422.4387877901358</v>
      </c>
      <c r="G128" s="12">
        <f t="shared" ca="1" si="6"/>
        <v>594.90976864584536</v>
      </c>
      <c r="H128" s="12">
        <f t="shared" ca="1" si="7"/>
        <v>827.52901914429049</v>
      </c>
      <c r="I128" s="12">
        <f t="shared" ca="1" si="8"/>
        <v>137255.97627582951</v>
      </c>
    </row>
    <row r="129" spans="3:9" x14ac:dyDescent="0.2">
      <c r="C129" s="15">
        <v>116</v>
      </c>
      <c r="D129" s="8">
        <f t="shared" ca="1" si="9"/>
        <v>46530</v>
      </c>
      <c r="E129" s="12">
        <f t="shared" ca="1" si="5"/>
        <v>1422.4387877901358</v>
      </c>
      <c r="G129" s="12">
        <f t="shared" ca="1" si="6"/>
        <v>591.34449778836552</v>
      </c>
      <c r="H129" s="12">
        <f t="shared" ca="1" si="7"/>
        <v>831.09429000177033</v>
      </c>
      <c r="I129" s="12">
        <f t="shared" ca="1" si="8"/>
        <v>136424.88198582773</v>
      </c>
    </row>
    <row r="130" spans="3:9" x14ac:dyDescent="0.2">
      <c r="C130" s="15">
        <v>117</v>
      </c>
      <c r="D130" s="8">
        <f t="shared" ca="1" si="9"/>
        <v>46561</v>
      </c>
      <c r="E130" s="12">
        <f t="shared" ca="1" si="5"/>
        <v>1422.4387877901358</v>
      </c>
      <c r="G130" s="12">
        <f t="shared" ca="1" si="6"/>
        <v>587.76386655560782</v>
      </c>
      <c r="H130" s="12">
        <f t="shared" ca="1" si="7"/>
        <v>834.67492123452803</v>
      </c>
      <c r="I130" s="12">
        <f t="shared" ca="1" si="8"/>
        <v>135590.20706459321</v>
      </c>
    </row>
    <row r="131" spans="3:9" x14ac:dyDescent="0.2">
      <c r="C131" s="15">
        <v>118</v>
      </c>
      <c r="D131" s="8">
        <f t="shared" ca="1" si="9"/>
        <v>46591</v>
      </c>
      <c r="E131" s="12">
        <f t="shared" ca="1" si="5"/>
        <v>1422.4387877901358</v>
      </c>
      <c r="G131" s="12">
        <f t="shared" ca="1" si="6"/>
        <v>584.16780876995574</v>
      </c>
      <c r="H131" s="12">
        <f t="shared" ca="1" si="7"/>
        <v>838.27097902018011</v>
      </c>
      <c r="I131" s="12">
        <f t="shared" ca="1" si="8"/>
        <v>134751.93608557302</v>
      </c>
    </row>
    <row r="132" spans="3:9" x14ac:dyDescent="0.2">
      <c r="C132" s="15">
        <v>119</v>
      </c>
      <c r="D132" s="8">
        <f t="shared" ca="1" si="9"/>
        <v>46622</v>
      </c>
      <c r="E132" s="12">
        <f t="shared" ca="1" si="5"/>
        <v>1422.4387877901358</v>
      </c>
      <c r="G132" s="12">
        <f t="shared" ca="1" si="6"/>
        <v>580.55625796867707</v>
      </c>
      <c r="H132" s="12">
        <f t="shared" ca="1" si="7"/>
        <v>841.88252982145877</v>
      </c>
      <c r="I132" s="12">
        <f t="shared" ca="1" si="8"/>
        <v>133910.05355575157</v>
      </c>
    </row>
    <row r="133" spans="3:9" x14ac:dyDescent="0.2">
      <c r="C133" s="15">
        <v>120</v>
      </c>
      <c r="D133" s="8">
        <f t="shared" ca="1" si="9"/>
        <v>46653</v>
      </c>
      <c r="E133" s="12">
        <f t="shared" ca="1" si="5"/>
        <v>1422.4387877901358</v>
      </c>
      <c r="G133" s="12">
        <f t="shared" ca="1" si="6"/>
        <v>576.92914740269634</v>
      </c>
      <c r="H133" s="12">
        <f t="shared" ca="1" si="7"/>
        <v>845.5096403874395</v>
      </c>
      <c r="I133" s="12">
        <f t="shared" ca="1" si="8"/>
        <v>133064.54391536413</v>
      </c>
    </row>
    <row r="134" spans="3:9" x14ac:dyDescent="0.2">
      <c r="C134" s="15">
        <v>121</v>
      </c>
      <c r="D134" s="8">
        <f t="shared" ca="1" si="9"/>
        <v>46683</v>
      </c>
      <c r="E134" s="12">
        <f t="shared" ca="1" si="5"/>
        <v>1422.4387877901358</v>
      </c>
      <c r="G134" s="12">
        <f t="shared" ca="1" si="6"/>
        <v>573.28641003536052</v>
      </c>
      <c r="H134" s="12">
        <f t="shared" ca="1" si="7"/>
        <v>849.15237775477533</v>
      </c>
      <c r="I134" s="12">
        <f t="shared" ca="1" si="8"/>
        <v>132215.39153760936</v>
      </c>
    </row>
    <row r="135" spans="3:9" x14ac:dyDescent="0.2">
      <c r="C135" s="15">
        <v>122</v>
      </c>
      <c r="D135" s="8">
        <f t="shared" ca="1" si="9"/>
        <v>46714</v>
      </c>
      <c r="E135" s="12">
        <f t="shared" ca="1" si="5"/>
        <v>1422.4387877901358</v>
      </c>
      <c r="G135" s="12">
        <f t="shared" ca="1" si="6"/>
        <v>569.62797854120038</v>
      </c>
      <c r="H135" s="12">
        <f t="shared" ca="1" si="7"/>
        <v>852.81080924893547</v>
      </c>
      <c r="I135" s="12">
        <f t="shared" ca="1" si="8"/>
        <v>131362.58072836042</v>
      </c>
    </row>
    <row r="136" spans="3:9" x14ac:dyDescent="0.2">
      <c r="C136" s="15">
        <v>123</v>
      </c>
      <c r="D136" s="8">
        <f t="shared" ca="1" si="9"/>
        <v>46744</v>
      </c>
      <c r="E136" s="12">
        <f t="shared" ca="1" si="5"/>
        <v>1422.4387877901358</v>
      </c>
      <c r="G136" s="12">
        <f t="shared" ca="1" si="6"/>
        <v>565.95378530468611</v>
      </c>
      <c r="H136" s="12">
        <f t="shared" ca="1" si="7"/>
        <v>856.48500248544974</v>
      </c>
      <c r="I136" s="12">
        <f t="shared" ca="1" si="8"/>
        <v>130506.09572587497</v>
      </c>
    </row>
    <row r="137" spans="3:9" x14ac:dyDescent="0.2">
      <c r="C137" s="15">
        <v>124</v>
      </c>
      <c r="D137" s="8">
        <f t="shared" ca="1" si="9"/>
        <v>46775</v>
      </c>
      <c r="E137" s="12">
        <f t="shared" ca="1" si="5"/>
        <v>1422.4387877901358</v>
      </c>
      <c r="G137" s="12">
        <f t="shared" ca="1" si="6"/>
        <v>562.26376241897799</v>
      </c>
      <c r="H137" s="12">
        <f t="shared" ca="1" si="7"/>
        <v>860.17502537115786</v>
      </c>
      <c r="I137" s="12">
        <f t="shared" ca="1" si="8"/>
        <v>129645.92070050382</v>
      </c>
    </row>
    <row r="138" spans="3:9" x14ac:dyDescent="0.2">
      <c r="C138" s="15">
        <v>125</v>
      </c>
      <c r="D138" s="8">
        <f t="shared" ca="1" si="9"/>
        <v>46806</v>
      </c>
      <c r="E138" s="12">
        <f t="shared" ca="1" si="5"/>
        <v>1422.4387877901358</v>
      </c>
      <c r="G138" s="12">
        <f t="shared" ca="1" si="6"/>
        <v>558.55784168467062</v>
      </c>
      <c r="H138" s="12">
        <f t="shared" ca="1" si="7"/>
        <v>863.88094610546523</v>
      </c>
      <c r="I138" s="12">
        <f t="shared" ca="1" si="8"/>
        <v>128782.03975439836</v>
      </c>
    </row>
    <row r="139" spans="3:9" x14ac:dyDescent="0.2">
      <c r="C139" s="15">
        <v>126</v>
      </c>
      <c r="D139" s="8">
        <f t="shared" ca="1" si="9"/>
        <v>46835</v>
      </c>
      <c r="E139" s="12">
        <f t="shared" ca="1" si="5"/>
        <v>1422.4387877901358</v>
      </c>
      <c r="G139" s="12">
        <f t="shared" ca="1" si="6"/>
        <v>554.83595460853292</v>
      </c>
      <c r="H139" s="12">
        <f t="shared" ca="1" si="7"/>
        <v>867.60283318160293</v>
      </c>
      <c r="I139" s="12">
        <f t="shared" ca="1" si="8"/>
        <v>127914.43692121675</v>
      </c>
    </row>
    <row r="140" spans="3:9" x14ac:dyDescent="0.2">
      <c r="C140" s="15">
        <v>127</v>
      </c>
      <c r="D140" s="8">
        <f t="shared" ca="1" si="9"/>
        <v>46866</v>
      </c>
      <c r="E140" s="12">
        <f t="shared" ca="1" si="5"/>
        <v>1422.4387877901358</v>
      </c>
      <c r="G140" s="12">
        <f t="shared" ca="1" si="6"/>
        <v>551.09803240224221</v>
      </c>
      <c r="H140" s="12">
        <f t="shared" ca="1" si="7"/>
        <v>871.34075538789364</v>
      </c>
      <c r="I140" s="12">
        <f t="shared" ca="1" si="8"/>
        <v>127043.09616582886</v>
      </c>
    </row>
    <row r="141" spans="3:9" x14ac:dyDescent="0.2">
      <c r="C141" s="15">
        <v>128</v>
      </c>
      <c r="D141" s="8">
        <f t="shared" ca="1" si="9"/>
        <v>46896</v>
      </c>
      <c r="E141" s="12">
        <f t="shared" ca="1" si="5"/>
        <v>1422.4387877901358</v>
      </c>
      <c r="G141" s="12">
        <f t="shared" ca="1" si="6"/>
        <v>547.34400598111267</v>
      </c>
      <c r="H141" s="12">
        <f t="shared" ca="1" si="7"/>
        <v>875.09478180902317</v>
      </c>
      <c r="I141" s="12">
        <f t="shared" ca="1" si="8"/>
        <v>126168.00138401984</v>
      </c>
    </row>
    <row r="142" spans="3:9" x14ac:dyDescent="0.2">
      <c r="C142" s="15">
        <v>129</v>
      </c>
      <c r="D142" s="8">
        <f t="shared" ca="1" si="9"/>
        <v>46927</v>
      </c>
      <c r="E142" s="12">
        <f t="shared" ref="E142:E205" ca="1" si="10">IF(I141+G142&lt;Monthly_Payment,I141+G142,Monthly_Payment)</f>
        <v>1422.4387877901358</v>
      </c>
      <c r="G142" s="12">
        <f t="shared" ref="G142:G205" ca="1" si="11">Rate*I141</f>
        <v>543.57380596281882</v>
      </c>
      <c r="H142" s="12">
        <f t="shared" ca="1" si="7"/>
        <v>878.86498182731702</v>
      </c>
      <c r="I142" s="12">
        <f t="shared" ca="1" si="8"/>
        <v>125289.13640219253</v>
      </c>
    </row>
    <row r="143" spans="3:9" x14ac:dyDescent="0.2">
      <c r="C143" s="15">
        <v>130</v>
      </c>
      <c r="D143" s="8">
        <f t="shared" ca="1" si="9"/>
        <v>46957</v>
      </c>
      <c r="E143" s="12">
        <f t="shared" ca="1" si="10"/>
        <v>1422.4387877901358</v>
      </c>
      <c r="G143" s="12">
        <f t="shared" ca="1" si="11"/>
        <v>539.78736266611281</v>
      </c>
      <c r="H143" s="12">
        <f t="shared" ref="H143:H206" ca="1" si="12">E143-G143+F143</f>
        <v>882.65142512402304</v>
      </c>
      <c r="I143" s="12">
        <f t="shared" ref="I143:I206" ca="1" si="13">I142-H143</f>
        <v>124406.4849770685</v>
      </c>
    </row>
    <row r="144" spans="3:9" x14ac:dyDescent="0.2">
      <c r="C144" s="15">
        <v>131</v>
      </c>
      <c r="D144" s="8">
        <f t="shared" ref="D144:D207" ca="1" si="14">IF(I143&lt;=0,"",EDATE(D143,IF($C$6="Monthly",1,12)))</f>
        <v>46988</v>
      </c>
      <c r="E144" s="12">
        <f t="shared" ca="1" si="10"/>
        <v>1422.4387877901358</v>
      </c>
      <c r="G144" s="12">
        <f t="shared" ca="1" si="11"/>
        <v>535.9846061095368</v>
      </c>
      <c r="H144" s="12">
        <f t="shared" ca="1" si="12"/>
        <v>886.45418168059905</v>
      </c>
      <c r="I144" s="12">
        <f t="shared" ca="1" si="13"/>
        <v>123520.03079538789</v>
      </c>
    </row>
    <row r="145" spans="3:9" x14ac:dyDescent="0.2">
      <c r="C145" s="15">
        <v>132</v>
      </c>
      <c r="D145" s="8">
        <f t="shared" ca="1" si="14"/>
        <v>47019</v>
      </c>
      <c r="E145" s="12">
        <f t="shared" ca="1" si="10"/>
        <v>1422.4387877901358</v>
      </c>
      <c r="G145" s="12">
        <f t="shared" ca="1" si="11"/>
        <v>532.16546601012953</v>
      </c>
      <c r="H145" s="12">
        <f t="shared" ca="1" si="12"/>
        <v>890.27332178000631</v>
      </c>
      <c r="I145" s="12">
        <f t="shared" ca="1" si="13"/>
        <v>122629.75747360788</v>
      </c>
    </row>
    <row r="146" spans="3:9" x14ac:dyDescent="0.2">
      <c r="C146" s="15">
        <v>133</v>
      </c>
      <c r="D146" s="8">
        <f t="shared" ca="1" si="14"/>
        <v>47049</v>
      </c>
      <c r="E146" s="12">
        <f t="shared" ca="1" si="10"/>
        <v>1422.4387877901358</v>
      </c>
      <c r="G146" s="12">
        <f t="shared" ca="1" si="11"/>
        <v>528.32987178212727</v>
      </c>
      <c r="H146" s="12">
        <f t="shared" ca="1" si="12"/>
        <v>894.10891600800858</v>
      </c>
      <c r="I146" s="12">
        <f t="shared" ca="1" si="13"/>
        <v>121735.64855759987</v>
      </c>
    </row>
    <row r="147" spans="3:9" x14ac:dyDescent="0.2">
      <c r="C147" s="15">
        <v>134</v>
      </c>
      <c r="D147" s="8">
        <f t="shared" ca="1" si="14"/>
        <v>47080</v>
      </c>
      <c r="E147" s="12">
        <f t="shared" ca="1" si="10"/>
        <v>1422.4387877901358</v>
      </c>
      <c r="G147" s="12">
        <f t="shared" ca="1" si="11"/>
        <v>524.47775253565942</v>
      </c>
      <c r="H147" s="12">
        <f t="shared" ca="1" si="12"/>
        <v>897.96103525447643</v>
      </c>
      <c r="I147" s="12">
        <f t="shared" ca="1" si="13"/>
        <v>120837.6875223454</v>
      </c>
    </row>
    <row r="148" spans="3:9" x14ac:dyDescent="0.2">
      <c r="C148" s="15">
        <v>135</v>
      </c>
      <c r="D148" s="8">
        <f t="shared" ca="1" si="14"/>
        <v>47110</v>
      </c>
      <c r="E148" s="12">
        <f t="shared" ca="1" si="10"/>
        <v>1422.4387877901358</v>
      </c>
      <c r="G148" s="12">
        <f t="shared" ca="1" si="11"/>
        <v>520.6090370754381</v>
      </c>
      <c r="H148" s="12">
        <f t="shared" ca="1" si="12"/>
        <v>901.82975071469775</v>
      </c>
      <c r="I148" s="12">
        <f t="shared" ca="1" si="13"/>
        <v>119935.8577716307</v>
      </c>
    </row>
    <row r="149" spans="3:9" x14ac:dyDescent="0.2">
      <c r="C149" s="15">
        <v>136</v>
      </c>
      <c r="D149" s="8">
        <f t="shared" ca="1" si="14"/>
        <v>47141</v>
      </c>
      <c r="E149" s="12">
        <f t="shared" ca="1" si="10"/>
        <v>1422.4387877901358</v>
      </c>
      <c r="G149" s="12">
        <f t="shared" ca="1" si="11"/>
        <v>516.7236538994423</v>
      </c>
      <c r="H149" s="12">
        <f t="shared" ca="1" si="12"/>
        <v>905.71513389069355</v>
      </c>
      <c r="I149" s="12">
        <f t="shared" ca="1" si="13"/>
        <v>119030.14263774001</v>
      </c>
    </row>
    <row r="150" spans="3:9" x14ac:dyDescent="0.2">
      <c r="C150" s="15">
        <v>137</v>
      </c>
      <c r="D150" s="8">
        <f t="shared" ca="1" si="14"/>
        <v>47172</v>
      </c>
      <c r="E150" s="12">
        <f t="shared" ca="1" si="10"/>
        <v>1422.4387877901358</v>
      </c>
      <c r="G150" s="12">
        <f t="shared" ca="1" si="11"/>
        <v>512.82153119759653</v>
      </c>
      <c r="H150" s="12">
        <f t="shared" ca="1" si="12"/>
        <v>909.61725659253932</v>
      </c>
      <c r="I150" s="12">
        <f t="shared" ca="1" si="13"/>
        <v>118120.52538114747</v>
      </c>
    </row>
    <row r="151" spans="3:9" x14ac:dyDescent="0.2">
      <c r="C151" s="15">
        <v>138</v>
      </c>
      <c r="D151" s="8">
        <f t="shared" ca="1" si="14"/>
        <v>47200</v>
      </c>
      <c r="E151" s="12">
        <f t="shared" ca="1" si="10"/>
        <v>1422.4387877901358</v>
      </c>
      <c r="G151" s="12">
        <f t="shared" ca="1" si="11"/>
        <v>508.90259685044367</v>
      </c>
      <c r="H151" s="12">
        <f t="shared" ca="1" si="12"/>
        <v>913.53619093969223</v>
      </c>
      <c r="I151" s="12">
        <f t="shared" ca="1" si="13"/>
        <v>117206.98919020778</v>
      </c>
    </row>
    <row r="152" spans="3:9" x14ac:dyDescent="0.2">
      <c r="C152" s="15">
        <v>139</v>
      </c>
      <c r="D152" s="8">
        <f t="shared" ca="1" si="14"/>
        <v>47231</v>
      </c>
      <c r="E152" s="12">
        <f t="shared" ca="1" si="10"/>
        <v>1422.4387877901358</v>
      </c>
      <c r="G152" s="12">
        <f t="shared" ca="1" si="11"/>
        <v>504.96677842781185</v>
      </c>
      <c r="H152" s="12">
        <f t="shared" ca="1" si="12"/>
        <v>917.472009362324</v>
      </c>
      <c r="I152" s="12">
        <f t="shared" ca="1" si="13"/>
        <v>116289.51718084546</v>
      </c>
    </row>
    <row r="153" spans="3:9" x14ac:dyDescent="0.2">
      <c r="C153" s="15">
        <v>140</v>
      </c>
      <c r="D153" s="8">
        <f t="shared" ca="1" si="14"/>
        <v>47261</v>
      </c>
      <c r="E153" s="12">
        <f t="shared" ca="1" si="10"/>
        <v>1422.4387877901358</v>
      </c>
      <c r="G153" s="12">
        <f t="shared" ca="1" si="11"/>
        <v>501.01400318747585</v>
      </c>
      <c r="H153" s="12">
        <f t="shared" ca="1" si="12"/>
        <v>921.42478460266</v>
      </c>
      <c r="I153" s="12">
        <f t="shared" ca="1" si="13"/>
        <v>115368.09239624281</v>
      </c>
    </row>
    <row r="154" spans="3:9" x14ac:dyDescent="0.2">
      <c r="C154" s="15">
        <v>141</v>
      </c>
      <c r="D154" s="8">
        <f t="shared" ca="1" si="14"/>
        <v>47292</v>
      </c>
      <c r="E154" s="12">
        <f t="shared" ca="1" si="10"/>
        <v>1422.4387877901358</v>
      </c>
      <c r="G154" s="12">
        <f t="shared" ca="1" si="11"/>
        <v>497.04419807381277</v>
      </c>
      <c r="H154" s="12">
        <f t="shared" ca="1" si="12"/>
        <v>925.39458971632303</v>
      </c>
      <c r="I154" s="12">
        <f t="shared" ca="1" si="13"/>
        <v>114442.69780652648</v>
      </c>
    </row>
    <row r="155" spans="3:9" x14ac:dyDescent="0.2">
      <c r="C155" s="15">
        <v>142</v>
      </c>
      <c r="D155" s="8">
        <f t="shared" ca="1" si="14"/>
        <v>47322</v>
      </c>
      <c r="E155" s="12">
        <f t="shared" ca="1" si="10"/>
        <v>1422.4387877901358</v>
      </c>
      <c r="G155" s="12">
        <f t="shared" ca="1" si="11"/>
        <v>493.05728971645158</v>
      </c>
      <c r="H155" s="12">
        <f t="shared" ca="1" si="12"/>
        <v>929.38149807368427</v>
      </c>
      <c r="I155" s="12">
        <f t="shared" ca="1" si="13"/>
        <v>113513.31630845281</v>
      </c>
    </row>
    <row r="156" spans="3:9" x14ac:dyDescent="0.2">
      <c r="C156" s="15">
        <v>143</v>
      </c>
      <c r="D156" s="8">
        <f t="shared" ca="1" si="14"/>
        <v>47353</v>
      </c>
      <c r="E156" s="12">
        <f t="shared" ca="1" si="10"/>
        <v>1422.4387877901358</v>
      </c>
      <c r="G156" s="12">
        <f t="shared" ca="1" si="11"/>
        <v>489.05320442891752</v>
      </c>
      <c r="H156" s="12">
        <f t="shared" ca="1" si="12"/>
        <v>933.38558336121832</v>
      </c>
      <c r="I156" s="12">
        <f t="shared" ca="1" si="13"/>
        <v>112579.93072509159</v>
      </c>
    </row>
    <row r="157" spans="3:9" x14ac:dyDescent="0.2">
      <c r="C157" s="15">
        <v>144</v>
      </c>
      <c r="D157" s="8">
        <f t="shared" ca="1" si="14"/>
        <v>47384</v>
      </c>
      <c r="E157" s="12">
        <f t="shared" ca="1" si="10"/>
        <v>1422.4387877901358</v>
      </c>
      <c r="G157" s="12">
        <f t="shared" ca="1" si="11"/>
        <v>485.03186820726961</v>
      </c>
      <c r="H157" s="12">
        <f t="shared" ca="1" si="12"/>
        <v>937.40691958286629</v>
      </c>
      <c r="I157" s="12">
        <f t="shared" ca="1" si="13"/>
        <v>111642.52380550872</v>
      </c>
    </row>
    <row r="158" spans="3:9" x14ac:dyDescent="0.2">
      <c r="C158" s="15">
        <v>145</v>
      </c>
      <c r="D158" s="8">
        <f t="shared" ca="1" si="14"/>
        <v>47414</v>
      </c>
      <c r="E158" s="12">
        <f t="shared" ca="1" si="10"/>
        <v>1422.4387877901358</v>
      </c>
      <c r="G158" s="12">
        <f t="shared" ca="1" si="11"/>
        <v>480.99320672873341</v>
      </c>
      <c r="H158" s="12">
        <f t="shared" ca="1" si="12"/>
        <v>941.44558106140244</v>
      </c>
      <c r="I158" s="12">
        <f t="shared" ca="1" si="13"/>
        <v>110701.07822444732</v>
      </c>
    </row>
    <row r="159" spans="3:9" x14ac:dyDescent="0.2">
      <c r="C159" s="15">
        <v>146</v>
      </c>
      <c r="D159" s="8">
        <f t="shared" ca="1" si="14"/>
        <v>47445</v>
      </c>
      <c r="E159" s="12">
        <f t="shared" ca="1" si="10"/>
        <v>1422.4387877901358</v>
      </c>
      <c r="G159" s="12">
        <f t="shared" ca="1" si="11"/>
        <v>476.93714535032723</v>
      </c>
      <c r="H159" s="12">
        <f t="shared" ca="1" si="12"/>
        <v>945.50164243980862</v>
      </c>
      <c r="I159" s="12">
        <f t="shared" ca="1" si="13"/>
        <v>109755.57658200752</v>
      </c>
    </row>
    <row r="160" spans="3:9" x14ac:dyDescent="0.2">
      <c r="C160" s="15">
        <v>147</v>
      </c>
      <c r="D160" s="8">
        <f t="shared" ca="1" si="14"/>
        <v>47475</v>
      </c>
      <c r="E160" s="12">
        <f t="shared" ca="1" si="10"/>
        <v>1422.4387877901358</v>
      </c>
      <c r="G160" s="12">
        <f t="shared" ca="1" si="11"/>
        <v>472.86360910748238</v>
      </c>
      <c r="H160" s="12">
        <f t="shared" ca="1" si="12"/>
        <v>949.57517868265347</v>
      </c>
      <c r="I160" s="12">
        <f t="shared" ca="1" si="13"/>
        <v>108806.00140332486</v>
      </c>
    </row>
    <row r="161" spans="3:9" x14ac:dyDescent="0.2">
      <c r="C161" s="15">
        <v>148</v>
      </c>
      <c r="D161" s="8">
        <f t="shared" ca="1" si="14"/>
        <v>47506</v>
      </c>
      <c r="E161" s="12">
        <f t="shared" ca="1" si="10"/>
        <v>1422.4387877901358</v>
      </c>
      <c r="G161" s="12">
        <f t="shared" ca="1" si="11"/>
        <v>468.77252271265792</v>
      </c>
      <c r="H161" s="12">
        <f t="shared" ca="1" si="12"/>
        <v>953.66626507747787</v>
      </c>
      <c r="I161" s="12">
        <f t="shared" ca="1" si="13"/>
        <v>107852.33513824738</v>
      </c>
    </row>
    <row r="162" spans="3:9" x14ac:dyDescent="0.2">
      <c r="C162" s="15">
        <v>149</v>
      </c>
      <c r="D162" s="8">
        <f t="shared" ca="1" si="14"/>
        <v>47537</v>
      </c>
      <c r="E162" s="12">
        <f t="shared" ca="1" si="10"/>
        <v>1422.4387877901358</v>
      </c>
      <c r="G162" s="12">
        <f t="shared" ca="1" si="11"/>
        <v>464.66381055394913</v>
      </c>
      <c r="H162" s="12">
        <f t="shared" ca="1" si="12"/>
        <v>957.77497723618671</v>
      </c>
      <c r="I162" s="12">
        <f t="shared" ca="1" si="13"/>
        <v>106894.56016101119</v>
      </c>
    </row>
    <row r="163" spans="3:9" x14ac:dyDescent="0.2">
      <c r="C163" s="15">
        <v>150</v>
      </c>
      <c r="D163" s="8">
        <f t="shared" ca="1" si="14"/>
        <v>47565</v>
      </c>
      <c r="E163" s="12">
        <f t="shared" ca="1" si="10"/>
        <v>1422.4387877901358</v>
      </c>
      <c r="G163" s="12">
        <f t="shared" ca="1" si="11"/>
        <v>460.53739669368986</v>
      </c>
      <c r="H163" s="12">
        <f t="shared" ca="1" si="12"/>
        <v>961.90139109644599</v>
      </c>
      <c r="I163" s="12">
        <f t="shared" ca="1" si="13"/>
        <v>105932.65876991475</v>
      </c>
    </row>
    <row r="164" spans="3:9" x14ac:dyDescent="0.2">
      <c r="C164" s="15">
        <v>151</v>
      </c>
      <c r="D164" s="8">
        <f t="shared" ca="1" si="14"/>
        <v>47596</v>
      </c>
      <c r="E164" s="12">
        <f t="shared" ca="1" si="10"/>
        <v>1422.4387877901358</v>
      </c>
      <c r="G164" s="12">
        <f t="shared" ca="1" si="11"/>
        <v>456.39320486704935</v>
      </c>
      <c r="H164" s="12">
        <f t="shared" ca="1" si="12"/>
        <v>966.0455829230865</v>
      </c>
      <c r="I164" s="12">
        <f t="shared" ca="1" si="13"/>
        <v>104966.61318699166</v>
      </c>
    </row>
    <row r="165" spans="3:9" x14ac:dyDescent="0.2">
      <c r="C165" s="15">
        <v>152</v>
      </c>
      <c r="D165" s="8">
        <f t="shared" ca="1" si="14"/>
        <v>47626</v>
      </c>
      <c r="E165" s="12">
        <f t="shared" ca="1" si="10"/>
        <v>1422.4387877901358</v>
      </c>
      <c r="G165" s="12">
        <f t="shared" ca="1" si="11"/>
        <v>452.23115848062241</v>
      </c>
      <c r="H165" s="12">
        <f t="shared" ca="1" si="12"/>
        <v>970.20762930951344</v>
      </c>
      <c r="I165" s="12">
        <f t="shared" ca="1" si="13"/>
        <v>103996.40555768214</v>
      </c>
    </row>
    <row r="166" spans="3:9" x14ac:dyDescent="0.2">
      <c r="C166" s="15">
        <v>153</v>
      </c>
      <c r="D166" s="8">
        <f t="shared" ca="1" si="14"/>
        <v>47657</v>
      </c>
      <c r="E166" s="12">
        <f t="shared" ca="1" si="10"/>
        <v>1422.4387877901358</v>
      </c>
      <c r="G166" s="12">
        <f t="shared" ca="1" si="11"/>
        <v>448.05118061101388</v>
      </c>
      <c r="H166" s="12">
        <f t="shared" ca="1" si="12"/>
        <v>974.38760717912191</v>
      </c>
      <c r="I166" s="12">
        <f t="shared" ca="1" si="13"/>
        <v>103022.01795050302</v>
      </c>
    </row>
    <row r="167" spans="3:9" x14ac:dyDescent="0.2">
      <c r="C167" s="15">
        <v>154</v>
      </c>
      <c r="D167" s="8">
        <f t="shared" ca="1" si="14"/>
        <v>47687</v>
      </c>
      <c r="E167" s="12">
        <f t="shared" ca="1" si="10"/>
        <v>1422.4387877901358</v>
      </c>
      <c r="G167" s="12">
        <f t="shared" ca="1" si="11"/>
        <v>443.85319400341717</v>
      </c>
      <c r="H167" s="12">
        <f t="shared" ca="1" si="12"/>
        <v>978.58559378671862</v>
      </c>
      <c r="I167" s="12">
        <f t="shared" ca="1" si="13"/>
        <v>102043.43235671631</v>
      </c>
    </row>
    <row r="168" spans="3:9" x14ac:dyDescent="0.2">
      <c r="C168" s="15">
        <v>155</v>
      </c>
      <c r="D168" s="8">
        <f t="shared" ca="1" si="14"/>
        <v>47718</v>
      </c>
      <c r="E168" s="12">
        <f t="shared" ca="1" si="10"/>
        <v>1422.4387877901358</v>
      </c>
      <c r="G168" s="12">
        <f t="shared" ca="1" si="11"/>
        <v>439.63712107018608</v>
      </c>
      <c r="H168" s="12">
        <f t="shared" ca="1" si="12"/>
        <v>982.80166671994971</v>
      </c>
      <c r="I168" s="12">
        <f t="shared" ca="1" si="13"/>
        <v>101060.63068999635</v>
      </c>
    </row>
    <row r="169" spans="3:9" x14ac:dyDescent="0.2">
      <c r="C169" s="15">
        <v>156</v>
      </c>
      <c r="D169" s="8">
        <f t="shared" ca="1" si="14"/>
        <v>47749</v>
      </c>
      <c r="E169" s="12">
        <f t="shared" ca="1" si="10"/>
        <v>1422.4387877901358</v>
      </c>
      <c r="G169" s="12">
        <f t="shared" ca="1" si="11"/>
        <v>435.40288388940093</v>
      </c>
      <c r="H169" s="12">
        <f t="shared" ca="1" si="12"/>
        <v>987.03590390073487</v>
      </c>
      <c r="I169" s="12">
        <f t="shared" ca="1" si="13"/>
        <v>100073.59478609562</v>
      </c>
    </row>
    <row r="170" spans="3:9" x14ac:dyDescent="0.2">
      <c r="C170" s="15">
        <v>157</v>
      </c>
      <c r="D170" s="8">
        <f t="shared" ca="1" si="14"/>
        <v>47779</v>
      </c>
      <c r="E170" s="12">
        <f t="shared" ca="1" si="10"/>
        <v>1422.4387877901358</v>
      </c>
      <c r="G170" s="12">
        <f t="shared" ca="1" si="11"/>
        <v>431.15040420342865</v>
      </c>
      <c r="H170" s="12">
        <f t="shared" ca="1" si="12"/>
        <v>991.28838358670714</v>
      </c>
      <c r="I170" s="12">
        <f t="shared" ca="1" si="13"/>
        <v>99082.306402508912</v>
      </c>
    </row>
    <row r="171" spans="3:9" x14ac:dyDescent="0.2">
      <c r="C171" s="15">
        <v>158</v>
      </c>
      <c r="D171" s="8">
        <f t="shared" ca="1" si="14"/>
        <v>47810</v>
      </c>
      <c r="E171" s="12">
        <f t="shared" ca="1" si="10"/>
        <v>1422.4387877901358</v>
      </c>
      <c r="G171" s="12">
        <f t="shared" ca="1" si="11"/>
        <v>426.87960341747589</v>
      </c>
      <c r="H171" s="12">
        <f t="shared" ca="1" si="12"/>
        <v>995.55918437265996</v>
      </c>
      <c r="I171" s="12">
        <f t="shared" ca="1" si="13"/>
        <v>98086.747218136254</v>
      </c>
    </row>
    <row r="172" spans="3:9" x14ac:dyDescent="0.2">
      <c r="C172" s="15">
        <v>159</v>
      </c>
      <c r="D172" s="8">
        <f t="shared" ca="1" si="14"/>
        <v>47840</v>
      </c>
      <c r="E172" s="12">
        <f t="shared" ca="1" si="10"/>
        <v>1422.4387877901358</v>
      </c>
      <c r="G172" s="12">
        <f t="shared" ca="1" si="11"/>
        <v>422.59040259813702</v>
      </c>
      <c r="H172" s="12">
        <f t="shared" ca="1" si="12"/>
        <v>999.84838519199889</v>
      </c>
      <c r="I172" s="12">
        <f t="shared" ca="1" si="13"/>
        <v>97086.898832944251</v>
      </c>
    </row>
    <row r="173" spans="3:9" x14ac:dyDescent="0.2">
      <c r="C173" s="15">
        <v>160</v>
      </c>
      <c r="D173" s="8">
        <f t="shared" ca="1" si="14"/>
        <v>47871</v>
      </c>
      <c r="E173" s="12">
        <f t="shared" ca="1" si="10"/>
        <v>1422.4387877901358</v>
      </c>
      <c r="G173" s="12">
        <f t="shared" ca="1" si="11"/>
        <v>418.28272247193479</v>
      </c>
      <c r="H173" s="12">
        <f t="shared" ca="1" si="12"/>
        <v>1004.1560653182011</v>
      </c>
      <c r="I173" s="12">
        <f t="shared" ca="1" si="13"/>
        <v>96082.742767626056</v>
      </c>
    </row>
    <row r="174" spans="3:9" x14ac:dyDescent="0.2">
      <c r="C174" s="15">
        <v>161</v>
      </c>
      <c r="D174" s="8">
        <f t="shared" ca="1" si="14"/>
        <v>47902</v>
      </c>
      <c r="E174" s="12">
        <f t="shared" ca="1" si="10"/>
        <v>1422.4387877901358</v>
      </c>
      <c r="G174" s="12">
        <f t="shared" ca="1" si="11"/>
        <v>413.95648342385556</v>
      </c>
      <c r="H174" s="12">
        <f t="shared" ca="1" si="12"/>
        <v>1008.4823043662802</v>
      </c>
      <c r="I174" s="12">
        <f t="shared" ca="1" si="13"/>
        <v>95074.260463259779</v>
      </c>
    </row>
    <row r="175" spans="3:9" x14ac:dyDescent="0.2">
      <c r="C175" s="15">
        <v>162</v>
      </c>
      <c r="D175" s="8">
        <f t="shared" ca="1" si="14"/>
        <v>47930</v>
      </c>
      <c r="E175" s="12">
        <f t="shared" ca="1" si="10"/>
        <v>1422.4387877901358</v>
      </c>
      <c r="G175" s="12">
        <f t="shared" ca="1" si="11"/>
        <v>409.61160549587754</v>
      </c>
      <c r="H175" s="12">
        <f t="shared" ca="1" si="12"/>
        <v>1012.8271822942584</v>
      </c>
      <c r="I175" s="12">
        <f t="shared" ca="1" si="13"/>
        <v>94061.433280965517</v>
      </c>
    </row>
    <row r="176" spans="3:9" x14ac:dyDescent="0.2">
      <c r="C176" s="15">
        <v>163</v>
      </c>
      <c r="D176" s="8">
        <f t="shared" ca="1" si="14"/>
        <v>47961</v>
      </c>
      <c r="E176" s="12">
        <f t="shared" ca="1" si="10"/>
        <v>1422.4387877901358</v>
      </c>
      <c r="G176" s="12">
        <f t="shared" ca="1" si="11"/>
        <v>405.24800838549311</v>
      </c>
      <c r="H176" s="12">
        <f t="shared" ca="1" si="12"/>
        <v>1017.1907794046427</v>
      </c>
      <c r="I176" s="12">
        <f t="shared" ca="1" si="13"/>
        <v>93044.242501560875</v>
      </c>
    </row>
    <row r="177" spans="3:9" x14ac:dyDescent="0.2">
      <c r="C177" s="15">
        <v>164</v>
      </c>
      <c r="D177" s="8">
        <f t="shared" ca="1" si="14"/>
        <v>47991</v>
      </c>
      <c r="E177" s="12">
        <f t="shared" ca="1" si="10"/>
        <v>1422.4387877901358</v>
      </c>
      <c r="G177" s="12">
        <f t="shared" ca="1" si="11"/>
        <v>400.86561144422478</v>
      </c>
      <c r="H177" s="12">
        <f t="shared" ca="1" si="12"/>
        <v>1021.5731763459111</v>
      </c>
      <c r="I177" s="12">
        <f t="shared" ca="1" si="13"/>
        <v>92022.669325214971</v>
      </c>
    </row>
    <row r="178" spans="3:9" x14ac:dyDescent="0.2">
      <c r="C178" s="15">
        <v>165</v>
      </c>
      <c r="D178" s="8">
        <f t="shared" ca="1" si="14"/>
        <v>48022</v>
      </c>
      <c r="E178" s="12">
        <f t="shared" ca="1" si="10"/>
        <v>1422.4387877901358</v>
      </c>
      <c r="G178" s="12">
        <f t="shared" ca="1" si="11"/>
        <v>396.46433367613452</v>
      </c>
      <c r="H178" s="12">
        <f t="shared" ca="1" si="12"/>
        <v>1025.9744541140012</v>
      </c>
      <c r="I178" s="12">
        <f t="shared" ca="1" si="13"/>
        <v>90996.694871100975</v>
      </c>
    </row>
    <row r="179" spans="3:9" x14ac:dyDescent="0.2">
      <c r="C179" s="15">
        <v>166</v>
      </c>
      <c r="D179" s="8">
        <f t="shared" ca="1" si="14"/>
        <v>48052</v>
      </c>
      <c r="E179" s="12">
        <f t="shared" ca="1" si="10"/>
        <v>1422.4387877901358</v>
      </c>
      <c r="G179" s="12">
        <f t="shared" ca="1" si="11"/>
        <v>392.04409373632672</v>
      </c>
      <c r="H179" s="12">
        <f t="shared" ca="1" si="12"/>
        <v>1030.3946940538092</v>
      </c>
      <c r="I179" s="12">
        <f t="shared" ca="1" si="13"/>
        <v>89966.30017704716</v>
      </c>
    </row>
    <row r="180" spans="3:9" x14ac:dyDescent="0.2">
      <c r="C180" s="15">
        <v>167</v>
      </c>
      <c r="D180" s="8">
        <f t="shared" ca="1" si="14"/>
        <v>48083</v>
      </c>
      <c r="E180" s="12">
        <f t="shared" ca="1" si="10"/>
        <v>1422.4387877901358</v>
      </c>
      <c r="G180" s="12">
        <f t="shared" ca="1" si="11"/>
        <v>387.60480992944485</v>
      </c>
      <c r="H180" s="12">
        <f t="shared" ca="1" si="12"/>
        <v>1034.833977860691</v>
      </c>
      <c r="I180" s="12">
        <f t="shared" ca="1" si="13"/>
        <v>88931.46619918647</v>
      </c>
    </row>
    <row r="181" spans="3:9" x14ac:dyDescent="0.2">
      <c r="C181" s="15">
        <v>168</v>
      </c>
      <c r="D181" s="8">
        <f t="shared" ca="1" si="14"/>
        <v>48114</v>
      </c>
      <c r="E181" s="12">
        <f t="shared" ca="1" si="10"/>
        <v>1422.4387877901358</v>
      </c>
      <c r="G181" s="12">
        <f t="shared" ca="1" si="11"/>
        <v>383.14640020816171</v>
      </c>
      <c r="H181" s="12">
        <f t="shared" ca="1" si="12"/>
        <v>1039.2923875819743</v>
      </c>
      <c r="I181" s="12">
        <f t="shared" ca="1" si="13"/>
        <v>87892.173811604502</v>
      </c>
    </row>
    <row r="182" spans="3:9" x14ac:dyDescent="0.2">
      <c r="C182" s="15">
        <v>169</v>
      </c>
      <c r="D182" s="8">
        <f t="shared" ca="1" si="14"/>
        <v>48144</v>
      </c>
      <c r="E182" s="12">
        <f t="shared" ca="1" si="10"/>
        <v>1422.4387877901358</v>
      </c>
      <c r="G182" s="12">
        <f t="shared" ca="1" si="11"/>
        <v>378.66878217166271</v>
      </c>
      <c r="H182" s="12">
        <f t="shared" ca="1" si="12"/>
        <v>1043.7700056184731</v>
      </c>
      <c r="I182" s="12">
        <f t="shared" ca="1" si="13"/>
        <v>86848.403805986032</v>
      </c>
    </row>
    <row r="183" spans="3:9" x14ac:dyDescent="0.2">
      <c r="C183" s="15">
        <v>170</v>
      </c>
      <c r="D183" s="8">
        <f t="shared" ca="1" si="14"/>
        <v>48175</v>
      </c>
      <c r="E183" s="12">
        <f t="shared" ca="1" si="10"/>
        <v>1422.4387877901358</v>
      </c>
      <c r="G183" s="12">
        <f t="shared" ca="1" si="11"/>
        <v>374.17187306412313</v>
      </c>
      <c r="H183" s="12">
        <f t="shared" ca="1" si="12"/>
        <v>1048.2669147260126</v>
      </c>
      <c r="I183" s="12">
        <f t="shared" ca="1" si="13"/>
        <v>85800.136891260016</v>
      </c>
    </row>
    <row r="184" spans="3:9" x14ac:dyDescent="0.2">
      <c r="C184" s="15">
        <v>171</v>
      </c>
      <c r="D184" s="8">
        <f t="shared" ca="1" si="14"/>
        <v>48205</v>
      </c>
      <c r="E184" s="12">
        <f t="shared" ca="1" si="10"/>
        <v>1422.4387877901358</v>
      </c>
      <c r="G184" s="12">
        <f t="shared" ca="1" si="11"/>
        <v>369.65558977317858</v>
      </c>
      <c r="H184" s="12">
        <f t="shared" ca="1" si="12"/>
        <v>1052.7831980169572</v>
      </c>
      <c r="I184" s="12">
        <f t="shared" ca="1" si="13"/>
        <v>84747.353693243058</v>
      </c>
    </row>
    <row r="185" spans="3:9" x14ac:dyDescent="0.2">
      <c r="C185" s="15">
        <v>172</v>
      </c>
      <c r="D185" s="8">
        <f t="shared" ca="1" si="14"/>
        <v>48236</v>
      </c>
      <c r="E185" s="12">
        <f t="shared" ca="1" si="10"/>
        <v>1422.4387877901358</v>
      </c>
      <c r="G185" s="12">
        <f t="shared" ca="1" si="11"/>
        <v>365.11984882838885</v>
      </c>
      <c r="H185" s="12">
        <f t="shared" ca="1" si="12"/>
        <v>1057.3189389617469</v>
      </c>
      <c r="I185" s="12">
        <f t="shared" ca="1" si="13"/>
        <v>83690.034754281311</v>
      </c>
    </row>
    <row r="186" spans="3:9" x14ac:dyDescent="0.2">
      <c r="C186" s="15">
        <v>173</v>
      </c>
      <c r="D186" s="8">
        <f t="shared" ca="1" si="14"/>
        <v>48267</v>
      </c>
      <c r="E186" s="12">
        <f t="shared" ca="1" si="10"/>
        <v>1422.4387877901358</v>
      </c>
      <c r="G186" s="12">
        <f t="shared" ca="1" si="11"/>
        <v>360.56456639969531</v>
      </c>
      <c r="H186" s="12">
        <f t="shared" ca="1" si="12"/>
        <v>1061.8742213904407</v>
      </c>
      <c r="I186" s="12">
        <f t="shared" ca="1" si="13"/>
        <v>82628.160532890877</v>
      </c>
    </row>
    <row r="187" spans="3:9" x14ac:dyDescent="0.2">
      <c r="C187" s="15">
        <v>174</v>
      </c>
      <c r="D187" s="8">
        <f t="shared" ca="1" si="14"/>
        <v>48296</v>
      </c>
      <c r="E187" s="12">
        <f t="shared" ca="1" si="10"/>
        <v>1422.4387877901358</v>
      </c>
      <c r="G187" s="12">
        <f t="shared" ca="1" si="11"/>
        <v>355.98965829587155</v>
      </c>
      <c r="H187" s="12">
        <f t="shared" ca="1" si="12"/>
        <v>1066.4491294942643</v>
      </c>
      <c r="I187" s="12">
        <f t="shared" ca="1" si="13"/>
        <v>81561.711403396606</v>
      </c>
    </row>
    <row r="188" spans="3:9" x14ac:dyDescent="0.2">
      <c r="C188" s="15">
        <v>175</v>
      </c>
      <c r="D188" s="8">
        <f t="shared" ca="1" si="14"/>
        <v>48327</v>
      </c>
      <c r="E188" s="12">
        <f t="shared" ca="1" si="10"/>
        <v>1422.4387877901358</v>
      </c>
      <c r="G188" s="12">
        <f t="shared" ca="1" si="11"/>
        <v>351.39503996296702</v>
      </c>
      <c r="H188" s="12">
        <f t="shared" ca="1" si="12"/>
        <v>1071.0437478271688</v>
      </c>
      <c r="I188" s="12">
        <f t="shared" ca="1" si="13"/>
        <v>80490.667655569443</v>
      </c>
    </row>
    <row r="189" spans="3:9" x14ac:dyDescent="0.2">
      <c r="C189" s="15">
        <v>176</v>
      </c>
      <c r="D189" s="8">
        <f t="shared" ca="1" si="14"/>
        <v>48357</v>
      </c>
      <c r="E189" s="12">
        <f t="shared" ca="1" si="10"/>
        <v>1422.4387877901358</v>
      </c>
      <c r="G189" s="12">
        <f t="shared" ca="1" si="11"/>
        <v>346.78062648274499</v>
      </c>
      <c r="H189" s="12">
        <f t="shared" ca="1" si="12"/>
        <v>1075.6581613073909</v>
      </c>
      <c r="I189" s="12">
        <f t="shared" ca="1" si="13"/>
        <v>79415.009494262049</v>
      </c>
    </row>
    <row r="190" spans="3:9" x14ac:dyDescent="0.2">
      <c r="C190" s="15">
        <v>177</v>
      </c>
      <c r="D190" s="8">
        <f t="shared" ca="1" si="14"/>
        <v>48388</v>
      </c>
      <c r="E190" s="12">
        <f t="shared" ca="1" si="10"/>
        <v>1422.4387877901358</v>
      </c>
      <c r="G190" s="12">
        <f t="shared" ca="1" si="11"/>
        <v>342.14633257111234</v>
      </c>
      <c r="H190" s="12">
        <f t="shared" ca="1" si="12"/>
        <v>1080.2924552190234</v>
      </c>
      <c r="I190" s="12">
        <f t="shared" ca="1" si="13"/>
        <v>78334.717039043026</v>
      </c>
    </row>
    <row r="191" spans="3:9" x14ac:dyDescent="0.2">
      <c r="C191" s="15">
        <v>178</v>
      </c>
      <c r="D191" s="8">
        <f t="shared" ca="1" si="14"/>
        <v>48418</v>
      </c>
      <c r="E191" s="12">
        <f t="shared" ca="1" si="10"/>
        <v>1422.4387877901358</v>
      </c>
      <c r="G191" s="12">
        <f t="shared" ca="1" si="11"/>
        <v>337.49207257654371</v>
      </c>
      <c r="H191" s="12">
        <f t="shared" ca="1" si="12"/>
        <v>1084.9467152135921</v>
      </c>
      <c r="I191" s="12">
        <f t="shared" ca="1" si="13"/>
        <v>77249.770323829434</v>
      </c>
    </row>
    <row r="192" spans="3:9" x14ac:dyDescent="0.2">
      <c r="C192" s="15">
        <v>179</v>
      </c>
      <c r="D192" s="8">
        <f t="shared" ca="1" si="14"/>
        <v>48449</v>
      </c>
      <c r="E192" s="12">
        <f t="shared" ca="1" si="10"/>
        <v>1422.4387877901358</v>
      </c>
      <c r="G192" s="12">
        <f t="shared" ca="1" si="11"/>
        <v>332.81776047849849</v>
      </c>
      <c r="H192" s="12">
        <f t="shared" ca="1" si="12"/>
        <v>1089.6210273116374</v>
      </c>
      <c r="I192" s="12">
        <f t="shared" ca="1" si="13"/>
        <v>76160.149296517804</v>
      </c>
    </row>
    <row r="193" spans="3:9" x14ac:dyDescent="0.2">
      <c r="C193" s="15">
        <v>180</v>
      </c>
      <c r="D193" s="8">
        <f t="shared" ca="1" si="14"/>
        <v>48480</v>
      </c>
      <c r="E193" s="12">
        <f t="shared" ca="1" si="10"/>
        <v>1422.4387877901358</v>
      </c>
      <c r="G193" s="12">
        <f t="shared" ca="1" si="11"/>
        <v>328.12330988583085</v>
      </c>
      <c r="H193" s="12">
        <f t="shared" ca="1" si="12"/>
        <v>1094.315477904305</v>
      </c>
      <c r="I193" s="12">
        <f t="shared" ca="1" si="13"/>
        <v>75065.833818613493</v>
      </c>
    </row>
    <row r="194" spans="3:9" x14ac:dyDescent="0.2">
      <c r="C194" s="15">
        <v>181</v>
      </c>
      <c r="D194" s="8">
        <f t="shared" ca="1" si="14"/>
        <v>48510</v>
      </c>
      <c r="E194" s="12">
        <f t="shared" ca="1" si="10"/>
        <v>1422.4387877901358</v>
      </c>
      <c r="G194" s="12">
        <f t="shared" ca="1" si="11"/>
        <v>323.40863403519313</v>
      </c>
      <c r="H194" s="12">
        <f t="shared" ca="1" si="12"/>
        <v>1099.0301537549426</v>
      </c>
      <c r="I194" s="12">
        <f t="shared" ca="1" si="13"/>
        <v>73966.803664858555</v>
      </c>
    </row>
    <row r="195" spans="3:9" x14ac:dyDescent="0.2">
      <c r="C195" s="15">
        <v>182</v>
      </c>
      <c r="D195" s="8">
        <f t="shared" ca="1" si="14"/>
        <v>48541</v>
      </c>
      <c r="E195" s="12">
        <f t="shared" ca="1" si="10"/>
        <v>1422.4387877901358</v>
      </c>
      <c r="G195" s="12">
        <f t="shared" ca="1" si="11"/>
        <v>318.67364578943227</v>
      </c>
      <c r="H195" s="12">
        <f t="shared" ca="1" si="12"/>
        <v>1103.7651420007037</v>
      </c>
      <c r="I195" s="12">
        <f t="shared" ca="1" si="13"/>
        <v>72863.038522857853</v>
      </c>
    </row>
    <row r="196" spans="3:9" x14ac:dyDescent="0.2">
      <c r="C196" s="15">
        <v>183</v>
      </c>
      <c r="D196" s="8">
        <f t="shared" ca="1" si="14"/>
        <v>48571</v>
      </c>
      <c r="E196" s="12">
        <f t="shared" ca="1" si="10"/>
        <v>1422.4387877901358</v>
      </c>
      <c r="G196" s="12">
        <f t="shared" ca="1" si="11"/>
        <v>313.91825763597922</v>
      </c>
      <c r="H196" s="12">
        <f t="shared" ca="1" si="12"/>
        <v>1108.5205301541566</v>
      </c>
      <c r="I196" s="12">
        <f t="shared" ca="1" si="13"/>
        <v>71754.517992703695</v>
      </c>
    </row>
    <row r="197" spans="3:9" x14ac:dyDescent="0.2">
      <c r="C197" s="15">
        <v>184</v>
      </c>
      <c r="D197" s="8">
        <f t="shared" ca="1" si="14"/>
        <v>48602</v>
      </c>
      <c r="E197" s="12">
        <f t="shared" ca="1" si="10"/>
        <v>1422.4387877901358</v>
      </c>
      <c r="G197" s="12">
        <f t="shared" ca="1" si="11"/>
        <v>309.14238168523173</v>
      </c>
      <c r="H197" s="12">
        <f t="shared" ca="1" si="12"/>
        <v>1113.2964061049042</v>
      </c>
      <c r="I197" s="12">
        <f t="shared" ca="1" si="13"/>
        <v>70641.221586598796</v>
      </c>
    </row>
    <row r="198" spans="3:9" x14ac:dyDescent="0.2">
      <c r="C198" s="15">
        <v>185</v>
      </c>
      <c r="D198" s="8">
        <f t="shared" ca="1" si="14"/>
        <v>48633</v>
      </c>
      <c r="E198" s="12">
        <f t="shared" ca="1" si="10"/>
        <v>1422.4387877901358</v>
      </c>
      <c r="G198" s="12">
        <f t="shared" ca="1" si="11"/>
        <v>304.34592966892978</v>
      </c>
      <c r="H198" s="12">
        <f t="shared" ca="1" si="12"/>
        <v>1118.0928581212061</v>
      </c>
      <c r="I198" s="12">
        <f t="shared" ca="1" si="13"/>
        <v>69523.12872847759</v>
      </c>
    </row>
    <row r="199" spans="3:9" x14ac:dyDescent="0.2">
      <c r="C199" s="15">
        <v>186</v>
      </c>
      <c r="D199" s="8">
        <f t="shared" ca="1" si="14"/>
        <v>48661</v>
      </c>
      <c r="E199" s="12">
        <f t="shared" ca="1" si="10"/>
        <v>1422.4387877901358</v>
      </c>
      <c r="G199" s="12">
        <f t="shared" ca="1" si="11"/>
        <v>299.52881293852425</v>
      </c>
      <c r="H199" s="12">
        <f t="shared" ca="1" si="12"/>
        <v>1122.9099748516117</v>
      </c>
      <c r="I199" s="12">
        <f t="shared" ca="1" si="13"/>
        <v>68400.218753625973</v>
      </c>
    </row>
    <row r="200" spans="3:9" x14ac:dyDescent="0.2">
      <c r="C200" s="15">
        <v>187</v>
      </c>
      <c r="D200" s="8">
        <f t="shared" ca="1" si="14"/>
        <v>48692</v>
      </c>
      <c r="E200" s="12">
        <f t="shared" ca="1" si="10"/>
        <v>1422.4387877901358</v>
      </c>
      <c r="G200" s="12">
        <f t="shared" ca="1" si="11"/>
        <v>294.69094246353859</v>
      </c>
      <c r="H200" s="12">
        <f t="shared" ca="1" si="12"/>
        <v>1127.7478453265971</v>
      </c>
      <c r="I200" s="12">
        <f t="shared" ca="1" si="13"/>
        <v>67272.47090829938</v>
      </c>
    </row>
    <row r="201" spans="3:9" x14ac:dyDescent="0.2">
      <c r="C201" s="15">
        <v>188</v>
      </c>
      <c r="D201" s="8">
        <f t="shared" ca="1" si="14"/>
        <v>48722</v>
      </c>
      <c r="E201" s="12">
        <f t="shared" ca="1" si="10"/>
        <v>1422.4387877901358</v>
      </c>
      <c r="G201" s="12">
        <f t="shared" ca="1" si="11"/>
        <v>289.83222882992317</v>
      </c>
      <c r="H201" s="12">
        <f t="shared" ca="1" si="12"/>
        <v>1132.6065589602126</v>
      </c>
      <c r="I201" s="12">
        <f t="shared" ca="1" si="13"/>
        <v>66139.864349339172</v>
      </c>
    </row>
    <row r="202" spans="3:9" x14ac:dyDescent="0.2">
      <c r="C202" s="15">
        <v>189</v>
      </c>
      <c r="D202" s="8">
        <f t="shared" ca="1" si="14"/>
        <v>48753</v>
      </c>
      <c r="E202" s="12">
        <f t="shared" ca="1" si="10"/>
        <v>1422.4387877901358</v>
      </c>
      <c r="G202" s="12">
        <f t="shared" ca="1" si="11"/>
        <v>284.95258223840295</v>
      </c>
      <c r="H202" s="12">
        <f t="shared" ca="1" si="12"/>
        <v>1137.4862055517328</v>
      </c>
      <c r="I202" s="12">
        <f t="shared" ca="1" si="13"/>
        <v>65002.378143787442</v>
      </c>
    </row>
    <row r="203" spans="3:9" x14ac:dyDescent="0.2">
      <c r="C203" s="15">
        <v>190</v>
      </c>
      <c r="D203" s="8">
        <f t="shared" ca="1" si="14"/>
        <v>48783</v>
      </c>
      <c r="E203" s="12">
        <f t="shared" ca="1" si="10"/>
        <v>1422.4387877901358</v>
      </c>
      <c r="G203" s="12">
        <f t="shared" ca="1" si="11"/>
        <v>280.05191250281757</v>
      </c>
      <c r="H203" s="12">
        <f t="shared" ca="1" si="12"/>
        <v>1142.3868752873182</v>
      </c>
      <c r="I203" s="12">
        <f t="shared" ca="1" si="13"/>
        <v>63859.991268500125</v>
      </c>
    </row>
    <row r="204" spans="3:9" x14ac:dyDescent="0.2">
      <c r="C204" s="15">
        <v>191</v>
      </c>
      <c r="D204" s="8">
        <f t="shared" ca="1" si="14"/>
        <v>48814</v>
      </c>
      <c r="E204" s="12">
        <f t="shared" ca="1" si="10"/>
        <v>1422.4387877901358</v>
      </c>
      <c r="G204" s="12">
        <f t="shared" ca="1" si="11"/>
        <v>275.13012904845471</v>
      </c>
      <c r="H204" s="12">
        <f t="shared" ca="1" si="12"/>
        <v>1147.308658741681</v>
      </c>
      <c r="I204" s="12">
        <f t="shared" ca="1" si="13"/>
        <v>62712.682609758442</v>
      </c>
    </row>
    <row r="205" spans="3:9" x14ac:dyDescent="0.2">
      <c r="C205" s="15">
        <v>192</v>
      </c>
      <c r="D205" s="8">
        <f t="shared" ca="1" si="14"/>
        <v>48845</v>
      </c>
      <c r="E205" s="12">
        <f t="shared" ca="1" si="10"/>
        <v>1422.4387877901358</v>
      </c>
      <c r="G205" s="12">
        <f t="shared" ca="1" si="11"/>
        <v>270.18714091037594</v>
      </c>
      <c r="H205" s="12">
        <f t="shared" ca="1" si="12"/>
        <v>1152.2516468797598</v>
      </c>
      <c r="I205" s="12">
        <f t="shared" ca="1" si="13"/>
        <v>61560.43096287868</v>
      </c>
    </row>
    <row r="206" spans="3:9" x14ac:dyDescent="0.2">
      <c r="C206" s="15">
        <v>193</v>
      </c>
      <c r="D206" s="8">
        <f t="shared" ca="1" si="14"/>
        <v>48875</v>
      </c>
      <c r="E206" s="12">
        <f t="shared" ref="E206:E269" ca="1" si="15">IF(I205+G206&lt;Monthly_Payment,I205+G206,Monthly_Payment)</f>
        <v>1422.4387877901358</v>
      </c>
      <c r="G206" s="12">
        <f t="shared" ref="G206:G269" ca="1" si="16">Rate*I205</f>
        <v>265.22285673173565</v>
      </c>
      <c r="H206" s="12">
        <f t="shared" ca="1" si="12"/>
        <v>1157.2159310584002</v>
      </c>
      <c r="I206" s="12">
        <f t="shared" ca="1" si="13"/>
        <v>60403.215031820277</v>
      </c>
    </row>
    <row r="207" spans="3:9" x14ac:dyDescent="0.2">
      <c r="C207" s="15">
        <v>194</v>
      </c>
      <c r="D207" s="8">
        <f t="shared" ca="1" si="14"/>
        <v>48906</v>
      </c>
      <c r="E207" s="12">
        <f t="shared" ca="1" si="15"/>
        <v>1422.4387877901358</v>
      </c>
      <c r="G207" s="12">
        <f t="shared" ca="1" si="16"/>
        <v>260.23718476209234</v>
      </c>
      <c r="H207" s="12">
        <f t="shared" ref="H207:H270" ca="1" si="17">E207-G207+F207</f>
        <v>1162.2016030280436</v>
      </c>
      <c r="I207" s="12">
        <f t="shared" ref="I207:I270" ca="1" si="18">I206-H207</f>
        <v>59241.013428792234</v>
      </c>
    </row>
    <row r="208" spans="3:9" x14ac:dyDescent="0.2">
      <c r="C208" s="15">
        <v>195</v>
      </c>
      <c r="D208" s="8">
        <f t="shared" ref="D208:D271" ca="1" si="19">IF(I207&lt;=0,"",EDATE(D207,IF($C$6="Monthly",1,12)))</f>
        <v>48936</v>
      </c>
      <c r="E208" s="12">
        <f t="shared" ca="1" si="15"/>
        <v>1422.4387877901358</v>
      </c>
      <c r="G208" s="12">
        <f t="shared" ca="1" si="16"/>
        <v>255.2300328557132</v>
      </c>
      <c r="H208" s="12">
        <f t="shared" ca="1" si="17"/>
        <v>1167.2087549344226</v>
      </c>
      <c r="I208" s="12">
        <f t="shared" ca="1" si="18"/>
        <v>58073.804673857812</v>
      </c>
    </row>
    <row r="209" spans="3:9" x14ac:dyDescent="0.2">
      <c r="C209" s="15">
        <v>196</v>
      </c>
      <c r="D209" s="8">
        <f t="shared" ca="1" si="19"/>
        <v>48967</v>
      </c>
      <c r="E209" s="12">
        <f t="shared" ca="1" si="15"/>
        <v>1422.4387877901358</v>
      </c>
      <c r="G209" s="12">
        <f t="shared" ca="1" si="16"/>
        <v>250.20130846987072</v>
      </c>
      <c r="H209" s="12">
        <f t="shared" ca="1" si="17"/>
        <v>1172.237479320265</v>
      </c>
      <c r="I209" s="12">
        <f t="shared" ca="1" si="18"/>
        <v>56901.567194537551</v>
      </c>
    </row>
    <row r="210" spans="3:9" x14ac:dyDescent="0.2">
      <c r="C210" s="15">
        <v>197</v>
      </c>
      <c r="D210" s="8">
        <f t="shared" ca="1" si="19"/>
        <v>48998</v>
      </c>
      <c r="E210" s="12">
        <f t="shared" ca="1" si="15"/>
        <v>1422.4387877901358</v>
      </c>
      <c r="G210" s="12">
        <f t="shared" ca="1" si="16"/>
        <v>245.15091866313261</v>
      </c>
      <c r="H210" s="12">
        <f t="shared" ca="1" si="17"/>
        <v>1177.2878691270032</v>
      </c>
      <c r="I210" s="12">
        <f t="shared" ca="1" si="18"/>
        <v>55724.279325410549</v>
      </c>
    </row>
    <row r="211" spans="3:9" x14ac:dyDescent="0.2">
      <c r="C211" s="15">
        <v>198</v>
      </c>
      <c r="D211" s="8">
        <f t="shared" ca="1" si="19"/>
        <v>49026</v>
      </c>
      <c r="E211" s="12">
        <f t="shared" ca="1" si="15"/>
        <v>1422.4387877901358</v>
      </c>
      <c r="G211" s="12">
        <f t="shared" ca="1" si="16"/>
        <v>240.07877009364378</v>
      </c>
      <c r="H211" s="12">
        <f t="shared" ca="1" si="17"/>
        <v>1182.3600176964922</v>
      </c>
      <c r="I211" s="12">
        <f t="shared" ca="1" si="18"/>
        <v>54541.919307714059</v>
      </c>
    </row>
    <row r="212" spans="3:9" x14ac:dyDescent="0.2">
      <c r="C212" s="15">
        <v>199</v>
      </c>
      <c r="D212" s="8">
        <f t="shared" ca="1" si="19"/>
        <v>49057</v>
      </c>
      <c r="E212" s="12">
        <f t="shared" ca="1" si="15"/>
        <v>1422.4387877901358</v>
      </c>
      <c r="G212" s="12">
        <f t="shared" ca="1" si="16"/>
        <v>234.98476901740139</v>
      </c>
      <c r="H212" s="12">
        <f t="shared" ca="1" si="17"/>
        <v>1187.4540187727343</v>
      </c>
      <c r="I212" s="12">
        <f t="shared" ca="1" si="18"/>
        <v>53354.465288941326</v>
      </c>
    </row>
    <row r="213" spans="3:9" x14ac:dyDescent="0.2">
      <c r="C213" s="15">
        <v>200</v>
      </c>
      <c r="D213" s="8">
        <f t="shared" ca="1" si="19"/>
        <v>49087</v>
      </c>
      <c r="E213" s="12">
        <f t="shared" ca="1" si="15"/>
        <v>1422.4387877901358</v>
      </c>
      <c r="G213" s="12">
        <f t="shared" ca="1" si="16"/>
        <v>229.86882128652221</v>
      </c>
      <c r="H213" s="12">
        <f t="shared" ca="1" si="17"/>
        <v>1192.5699665036136</v>
      </c>
      <c r="I213" s="12">
        <f t="shared" ca="1" si="18"/>
        <v>52161.895322437711</v>
      </c>
    </row>
    <row r="214" spans="3:9" x14ac:dyDescent="0.2">
      <c r="C214" s="15">
        <v>201</v>
      </c>
      <c r="D214" s="8">
        <f t="shared" ca="1" si="19"/>
        <v>49118</v>
      </c>
      <c r="E214" s="12">
        <f t="shared" ca="1" si="15"/>
        <v>1422.4387877901358</v>
      </c>
      <c r="G214" s="12">
        <f t="shared" ca="1" si="16"/>
        <v>224.73083234750246</v>
      </c>
      <c r="H214" s="12">
        <f t="shared" ca="1" si="17"/>
        <v>1197.7079554426334</v>
      </c>
      <c r="I214" s="12">
        <f t="shared" ca="1" si="18"/>
        <v>50964.18736699508</v>
      </c>
    </row>
    <row r="215" spans="3:9" x14ac:dyDescent="0.2">
      <c r="C215" s="15">
        <v>202</v>
      </c>
      <c r="D215" s="8">
        <f t="shared" ca="1" si="19"/>
        <v>49148</v>
      </c>
      <c r="E215" s="12">
        <f t="shared" ca="1" si="15"/>
        <v>1422.4387877901358</v>
      </c>
      <c r="G215" s="12">
        <f t="shared" ca="1" si="16"/>
        <v>219.57070723947047</v>
      </c>
      <c r="H215" s="12">
        <f t="shared" ca="1" si="17"/>
        <v>1202.8680805506654</v>
      </c>
      <c r="I215" s="12">
        <f t="shared" ca="1" si="18"/>
        <v>49761.319286444414</v>
      </c>
    </row>
    <row r="216" spans="3:9" x14ac:dyDescent="0.2">
      <c r="C216" s="15">
        <v>203</v>
      </c>
      <c r="D216" s="8">
        <f t="shared" ca="1" si="19"/>
        <v>49179</v>
      </c>
      <c r="E216" s="12">
        <f t="shared" ca="1" si="15"/>
        <v>1422.4387877901358</v>
      </c>
      <c r="G216" s="12">
        <f t="shared" ca="1" si="16"/>
        <v>214.38835059243135</v>
      </c>
      <c r="H216" s="12">
        <f t="shared" ca="1" si="17"/>
        <v>1208.0504371977045</v>
      </c>
      <c r="I216" s="12">
        <f t="shared" ca="1" si="18"/>
        <v>48553.268849246706</v>
      </c>
    </row>
    <row r="217" spans="3:9" x14ac:dyDescent="0.2">
      <c r="C217" s="15">
        <v>204</v>
      </c>
      <c r="D217" s="8">
        <f t="shared" ca="1" si="19"/>
        <v>49210</v>
      </c>
      <c r="E217" s="12">
        <f t="shared" ca="1" si="15"/>
        <v>1422.4387877901358</v>
      </c>
      <c r="G217" s="12">
        <f t="shared" ca="1" si="16"/>
        <v>209.18366662550454</v>
      </c>
      <c r="H217" s="12">
        <f t="shared" ca="1" si="17"/>
        <v>1213.2551211646314</v>
      </c>
      <c r="I217" s="12">
        <f t="shared" ca="1" si="18"/>
        <v>47340.013728082078</v>
      </c>
    </row>
    <row r="218" spans="3:9" x14ac:dyDescent="0.2">
      <c r="C218" s="15">
        <v>205</v>
      </c>
      <c r="D218" s="8">
        <f t="shared" ca="1" si="19"/>
        <v>49240</v>
      </c>
      <c r="E218" s="12">
        <f t="shared" ca="1" si="15"/>
        <v>1422.4387877901358</v>
      </c>
      <c r="G218" s="12">
        <f t="shared" ca="1" si="16"/>
        <v>203.95655914515362</v>
      </c>
      <c r="H218" s="12">
        <f t="shared" ca="1" si="17"/>
        <v>1218.4822286449821</v>
      </c>
      <c r="I218" s="12">
        <f t="shared" ca="1" si="18"/>
        <v>46121.531499437093</v>
      </c>
    </row>
    <row r="219" spans="3:9" x14ac:dyDescent="0.2">
      <c r="C219" s="15">
        <v>206</v>
      </c>
      <c r="D219" s="8">
        <f t="shared" ca="1" si="19"/>
        <v>49271</v>
      </c>
      <c r="E219" s="12">
        <f t="shared" ca="1" si="15"/>
        <v>1422.4387877901358</v>
      </c>
      <c r="G219" s="12">
        <f t="shared" ca="1" si="16"/>
        <v>198.70693154340813</v>
      </c>
      <c r="H219" s="12">
        <f t="shared" ca="1" si="17"/>
        <v>1223.7318562467276</v>
      </c>
      <c r="I219" s="12">
        <f t="shared" ca="1" si="18"/>
        <v>44897.799643190367</v>
      </c>
    </row>
    <row r="220" spans="3:9" x14ac:dyDescent="0.2">
      <c r="C220" s="15">
        <v>207</v>
      </c>
      <c r="D220" s="8">
        <f t="shared" ca="1" si="19"/>
        <v>49301</v>
      </c>
      <c r="E220" s="12">
        <f t="shared" ca="1" si="15"/>
        <v>1422.4387877901358</v>
      </c>
      <c r="G220" s="12">
        <f t="shared" ca="1" si="16"/>
        <v>193.43468679607849</v>
      </c>
      <c r="H220" s="12">
        <f t="shared" ca="1" si="17"/>
        <v>1229.0041009940574</v>
      </c>
      <c r="I220" s="12">
        <f t="shared" ca="1" si="18"/>
        <v>43668.795542196312</v>
      </c>
    </row>
    <row r="221" spans="3:9" x14ac:dyDescent="0.2">
      <c r="C221" s="15">
        <v>208</v>
      </c>
      <c r="D221" s="8">
        <f t="shared" ca="1" si="19"/>
        <v>49332</v>
      </c>
      <c r="E221" s="12">
        <f t="shared" ca="1" si="15"/>
        <v>1422.4387877901358</v>
      </c>
      <c r="G221" s="12">
        <f t="shared" ca="1" si="16"/>
        <v>188.13972746096243</v>
      </c>
      <c r="H221" s="12">
        <f t="shared" ca="1" si="17"/>
        <v>1234.2990603291735</v>
      </c>
      <c r="I221" s="12">
        <f t="shared" ca="1" si="18"/>
        <v>42434.496481867136</v>
      </c>
    </row>
    <row r="222" spans="3:9" x14ac:dyDescent="0.2">
      <c r="C222" s="15">
        <v>209</v>
      </c>
      <c r="D222" s="8">
        <f t="shared" ca="1" si="19"/>
        <v>49363</v>
      </c>
      <c r="E222" s="12">
        <f t="shared" ca="1" si="15"/>
        <v>1422.4387877901358</v>
      </c>
      <c r="G222" s="12">
        <f t="shared" ca="1" si="16"/>
        <v>182.82195567604424</v>
      </c>
      <c r="H222" s="12">
        <f t="shared" ca="1" si="17"/>
        <v>1239.6168321140917</v>
      </c>
      <c r="I222" s="12">
        <f t="shared" ca="1" si="18"/>
        <v>41194.879649753042</v>
      </c>
    </row>
    <row r="223" spans="3:9" x14ac:dyDescent="0.2">
      <c r="C223" s="15">
        <v>210</v>
      </c>
      <c r="D223" s="8">
        <f t="shared" ca="1" si="19"/>
        <v>49391</v>
      </c>
      <c r="E223" s="12">
        <f t="shared" ca="1" si="15"/>
        <v>1422.4387877901358</v>
      </c>
      <c r="G223" s="12">
        <f t="shared" ca="1" si="16"/>
        <v>177.48127315768602</v>
      </c>
      <c r="H223" s="12">
        <f t="shared" ca="1" si="17"/>
        <v>1244.9575146324498</v>
      </c>
      <c r="I223" s="12">
        <f t="shared" ca="1" si="18"/>
        <v>39949.922135120592</v>
      </c>
    </row>
    <row r="224" spans="3:9" x14ac:dyDescent="0.2">
      <c r="C224" s="15">
        <v>211</v>
      </c>
      <c r="D224" s="8">
        <f t="shared" ca="1" si="19"/>
        <v>49422</v>
      </c>
      <c r="E224" s="12">
        <f t="shared" ca="1" si="15"/>
        <v>1422.4387877901358</v>
      </c>
      <c r="G224" s="12">
        <f t="shared" ca="1" si="16"/>
        <v>172.11758119881122</v>
      </c>
      <c r="H224" s="12">
        <f t="shared" ca="1" si="17"/>
        <v>1250.3212065913247</v>
      </c>
      <c r="I224" s="12">
        <f t="shared" ca="1" si="18"/>
        <v>38699.600928529268</v>
      </c>
    </row>
    <row r="225" spans="3:9" x14ac:dyDescent="0.2">
      <c r="C225" s="15">
        <v>212</v>
      </c>
      <c r="D225" s="8">
        <f t="shared" ca="1" si="19"/>
        <v>49452</v>
      </c>
      <c r="E225" s="12">
        <f t="shared" ca="1" si="15"/>
        <v>1422.4387877901358</v>
      </c>
      <c r="G225" s="12">
        <f t="shared" ca="1" si="16"/>
        <v>166.73078066708027</v>
      </c>
      <c r="H225" s="12">
        <f t="shared" ca="1" si="17"/>
        <v>1255.7080071230555</v>
      </c>
      <c r="I225" s="12">
        <f t="shared" ca="1" si="18"/>
        <v>37443.892921406215</v>
      </c>
    </row>
    <row r="226" spans="3:9" x14ac:dyDescent="0.2">
      <c r="C226" s="15">
        <v>213</v>
      </c>
      <c r="D226" s="8">
        <f t="shared" ca="1" si="19"/>
        <v>49483</v>
      </c>
      <c r="E226" s="12">
        <f t="shared" ca="1" si="15"/>
        <v>1422.4387877901358</v>
      </c>
      <c r="G226" s="12">
        <f t="shared" ca="1" si="16"/>
        <v>161.32077200305844</v>
      </c>
      <c r="H226" s="12">
        <f t="shared" ca="1" si="17"/>
        <v>1261.1180157870774</v>
      </c>
      <c r="I226" s="12">
        <f t="shared" ca="1" si="18"/>
        <v>36182.774905619139</v>
      </c>
    </row>
    <row r="227" spans="3:9" x14ac:dyDescent="0.2">
      <c r="C227" s="15">
        <v>214</v>
      </c>
      <c r="D227" s="8">
        <f t="shared" ca="1" si="19"/>
        <v>49513</v>
      </c>
      <c r="E227" s="12">
        <f t="shared" ca="1" si="15"/>
        <v>1422.4387877901358</v>
      </c>
      <c r="G227" s="12">
        <f t="shared" ca="1" si="16"/>
        <v>155.88745521837578</v>
      </c>
      <c r="H227" s="12">
        <f t="shared" ca="1" si="17"/>
        <v>1266.55133257176</v>
      </c>
      <c r="I227" s="12">
        <f t="shared" ca="1" si="18"/>
        <v>34916.223573047377</v>
      </c>
    </row>
    <row r="228" spans="3:9" x14ac:dyDescent="0.2">
      <c r="C228" s="15">
        <v>215</v>
      </c>
      <c r="D228" s="8">
        <f t="shared" ca="1" si="19"/>
        <v>49544</v>
      </c>
      <c r="E228" s="12">
        <f t="shared" ca="1" si="15"/>
        <v>1422.4387877901358</v>
      </c>
      <c r="G228" s="12">
        <f t="shared" ca="1" si="16"/>
        <v>150.43072989387912</v>
      </c>
      <c r="H228" s="12">
        <f t="shared" ca="1" si="17"/>
        <v>1272.0080578962568</v>
      </c>
      <c r="I228" s="12">
        <f t="shared" ca="1" si="18"/>
        <v>33644.215515151118</v>
      </c>
    </row>
    <row r="229" spans="3:9" x14ac:dyDescent="0.2">
      <c r="C229" s="15">
        <v>216</v>
      </c>
      <c r="D229" s="8">
        <f t="shared" ca="1" si="19"/>
        <v>49575</v>
      </c>
      <c r="E229" s="12">
        <f t="shared" ca="1" si="15"/>
        <v>1422.4387877901358</v>
      </c>
      <c r="G229" s="12">
        <f t="shared" ca="1" si="16"/>
        <v>144.95049517777608</v>
      </c>
      <c r="H229" s="12">
        <f t="shared" ca="1" si="17"/>
        <v>1277.4882926123598</v>
      </c>
      <c r="I229" s="12">
        <f t="shared" ca="1" si="18"/>
        <v>32366.727222538757</v>
      </c>
    </row>
    <row r="230" spans="3:9" x14ac:dyDescent="0.2">
      <c r="C230" s="15">
        <v>217</v>
      </c>
      <c r="D230" s="8">
        <f t="shared" ca="1" si="19"/>
        <v>49605</v>
      </c>
      <c r="E230" s="12">
        <f t="shared" ca="1" si="15"/>
        <v>1422.4387877901358</v>
      </c>
      <c r="G230" s="12">
        <f t="shared" ca="1" si="16"/>
        <v>139.44664978377114</v>
      </c>
      <c r="H230" s="12">
        <f t="shared" ca="1" si="17"/>
        <v>1282.9921380063647</v>
      </c>
      <c r="I230" s="12">
        <f t="shared" ca="1" si="18"/>
        <v>31083.735084532393</v>
      </c>
    </row>
    <row r="231" spans="3:9" x14ac:dyDescent="0.2">
      <c r="C231" s="15">
        <v>218</v>
      </c>
      <c r="D231" s="8">
        <f t="shared" ca="1" si="19"/>
        <v>49636</v>
      </c>
      <c r="E231" s="12">
        <f t="shared" ca="1" si="15"/>
        <v>1422.4387877901358</v>
      </c>
      <c r="G231" s="12">
        <f t="shared" ca="1" si="16"/>
        <v>133.91909198919373</v>
      </c>
      <c r="H231" s="12">
        <f t="shared" ca="1" si="17"/>
        <v>1288.5196958009421</v>
      </c>
      <c r="I231" s="12">
        <f t="shared" ca="1" si="18"/>
        <v>29795.215388731449</v>
      </c>
    </row>
    <row r="232" spans="3:9" x14ac:dyDescent="0.2">
      <c r="C232" s="15">
        <v>219</v>
      </c>
      <c r="D232" s="8">
        <f t="shared" ca="1" si="19"/>
        <v>49666</v>
      </c>
      <c r="E232" s="12">
        <f t="shared" ca="1" si="15"/>
        <v>1422.4387877901358</v>
      </c>
      <c r="G232" s="12">
        <f t="shared" ca="1" si="16"/>
        <v>128.36771963311799</v>
      </c>
      <c r="H232" s="12">
        <f t="shared" ca="1" si="17"/>
        <v>1294.0710681570179</v>
      </c>
      <c r="I232" s="12">
        <f t="shared" ca="1" si="18"/>
        <v>28501.144320574433</v>
      </c>
    </row>
    <row r="233" spans="3:9" x14ac:dyDescent="0.2">
      <c r="C233" s="15">
        <v>220</v>
      </c>
      <c r="D233" s="8">
        <f t="shared" ca="1" si="19"/>
        <v>49697</v>
      </c>
      <c r="E233" s="12">
        <f t="shared" ca="1" si="15"/>
        <v>1422.4387877901358</v>
      </c>
      <c r="G233" s="12">
        <f t="shared" ca="1" si="16"/>
        <v>122.79243011447484</v>
      </c>
      <c r="H233" s="12">
        <f t="shared" ca="1" si="17"/>
        <v>1299.646357675661</v>
      </c>
      <c r="I233" s="12">
        <f t="shared" ca="1" si="18"/>
        <v>27201.497962898771</v>
      </c>
    </row>
    <row r="234" spans="3:9" x14ac:dyDescent="0.2">
      <c r="C234" s="15">
        <v>221</v>
      </c>
      <c r="D234" s="8">
        <f t="shared" ca="1" si="19"/>
        <v>49728</v>
      </c>
      <c r="E234" s="12">
        <f t="shared" ca="1" si="15"/>
        <v>1422.4387877901358</v>
      </c>
      <c r="G234" s="12">
        <f t="shared" ca="1" si="16"/>
        <v>117.19312039015554</v>
      </c>
      <c r="H234" s="12">
        <f t="shared" ca="1" si="17"/>
        <v>1305.2456673999802</v>
      </c>
      <c r="I234" s="12">
        <f t="shared" ca="1" si="18"/>
        <v>25896.252295498791</v>
      </c>
    </row>
    <row r="235" spans="3:9" x14ac:dyDescent="0.2">
      <c r="C235" s="15">
        <v>222</v>
      </c>
      <c r="D235" s="8">
        <f t="shared" ca="1" si="19"/>
        <v>49757</v>
      </c>
      <c r="E235" s="12">
        <f t="shared" ca="1" si="15"/>
        <v>1422.4387877901358</v>
      </c>
      <c r="G235" s="12">
        <f t="shared" ca="1" si="16"/>
        <v>111.5696869731073</v>
      </c>
      <c r="H235" s="12">
        <f t="shared" ca="1" si="17"/>
        <v>1310.8691008170285</v>
      </c>
      <c r="I235" s="12">
        <f t="shared" ca="1" si="18"/>
        <v>24585.383194681763</v>
      </c>
    </row>
    <row r="236" spans="3:9" x14ac:dyDescent="0.2">
      <c r="C236" s="15">
        <v>223</v>
      </c>
      <c r="D236" s="8">
        <f t="shared" ca="1" si="19"/>
        <v>49788</v>
      </c>
      <c r="E236" s="12">
        <f t="shared" ca="1" si="15"/>
        <v>1422.4387877901358</v>
      </c>
      <c r="G236" s="12">
        <f t="shared" ca="1" si="16"/>
        <v>105.92202593042059</v>
      </c>
      <c r="H236" s="12">
        <f t="shared" ca="1" si="17"/>
        <v>1316.5167618597152</v>
      </c>
      <c r="I236" s="12">
        <f t="shared" ca="1" si="18"/>
        <v>23268.866432822047</v>
      </c>
    </row>
    <row r="237" spans="3:9" x14ac:dyDescent="0.2">
      <c r="C237" s="15">
        <v>224</v>
      </c>
      <c r="D237" s="8">
        <f t="shared" ca="1" si="19"/>
        <v>49818</v>
      </c>
      <c r="E237" s="12">
        <f t="shared" ca="1" si="15"/>
        <v>1422.4387877901358</v>
      </c>
      <c r="G237" s="12">
        <f t="shared" ca="1" si="16"/>
        <v>100.25003288140832</v>
      </c>
      <c r="H237" s="12">
        <f t="shared" ca="1" si="17"/>
        <v>1322.1887549087276</v>
      </c>
      <c r="I237" s="12">
        <f t="shared" ca="1" si="18"/>
        <v>21946.677677913322</v>
      </c>
    </row>
    <row r="238" spans="3:9" x14ac:dyDescent="0.2">
      <c r="C238" s="15">
        <v>225</v>
      </c>
      <c r="D238" s="8">
        <f t="shared" ca="1" si="19"/>
        <v>49849</v>
      </c>
      <c r="E238" s="12">
        <f t="shared" ca="1" si="15"/>
        <v>1422.4387877901358</v>
      </c>
      <c r="G238" s="12">
        <f t="shared" ca="1" si="16"/>
        <v>94.553602995676556</v>
      </c>
      <c r="H238" s="12">
        <f t="shared" ca="1" si="17"/>
        <v>1327.8851847944593</v>
      </c>
      <c r="I238" s="12">
        <f t="shared" ca="1" si="18"/>
        <v>20618.792493118861</v>
      </c>
    </row>
    <row r="239" spans="3:9" x14ac:dyDescent="0.2">
      <c r="C239" s="15">
        <v>226</v>
      </c>
      <c r="D239" s="8">
        <f t="shared" ca="1" si="19"/>
        <v>49879</v>
      </c>
      <c r="E239" s="12">
        <f t="shared" ca="1" si="15"/>
        <v>1422.4387877901358</v>
      </c>
      <c r="G239" s="12">
        <f t="shared" ca="1" si="16"/>
        <v>88.832630991187088</v>
      </c>
      <c r="H239" s="12">
        <f t="shared" ca="1" si="17"/>
        <v>1333.6061567989489</v>
      </c>
      <c r="I239" s="12">
        <f t="shared" ca="1" si="18"/>
        <v>19285.186336319912</v>
      </c>
    </row>
    <row r="240" spans="3:9" x14ac:dyDescent="0.2">
      <c r="C240" s="15">
        <v>227</v>
      </c>
      <c r="D240" s="8">
        <f t="shared" ca="1" si="19"/>
        <v>49910</v>
      </c>
      <c r="E240" s="12">
        <f t="shared" ca="1" si="15"/>
        <v>1422.4387877901358</v>
      </c>
      <c r="G240" s="12">
        <f t="shared" ca="1" si="16"/>
        <v>83.087011132311616</v>
      </c>
      <c r="H240" s="12">
        <f t="shared" ca="1" si="17"/>
        <v>1339.3517766578243</v>
      </c>
      <c r="I240" s="12">
        <f t="shared" ca="1" si="18"/>
        <v>17945.834559662086</v>
      </c>
    </row>
    <row r="241" spans="3:9" x14ac:dyDescent="0.2">
      <c r="C241" s="15">
        <v>228</v>
      </c>
      <c r="D241" s="8">
        <f t="shared" ca="1" si="19"/>
        <v>49941</v>
      </c>
      <c r="E241" s="12">
        <f t="shared" ca="1" si="15"/>
        <v>1422.4387877901358</v>
      </c>
      <c r="G241" s="12">
        <f t="shared" ca="1" si="16"/>
        <v>77.316637227877479</v>
      </c>
      <c r="H241" s="12">
        <f t="shared" ca="1" si="17"/>
        <v>1345.1221505622584</v>
      </c>
      <c r="I241" s="12">
        <f t="shared" ca="1" si="18"/>
        <v>16600.712409099826</v>
      </c>
    </row>
    <row r="242" spans="3:9" x14ac:dyDescent="0.2">
      <c r="C242" s="15">
        <v>229</v>
      </c>
      <c r="D242" s="8">
        <f t="shared" ca="1" si="19"/>
        <v>49971</v>
      </c>
      <c r="E242" s="12">
        <f t="shared" ca="1" si="15"/>
        <v>1422.4387877901358</v>
      </c>
      <c r="G242" s="12">
        <f t="shared" ca="1" si="16"/>
        <v>71.521402629205085</v>
      </c>
      <c r="H242" s="12">
        <f t="shared" ca="1" si="17"/>
        <v>1350.9173851609307</v>
      </c>
      <c r="I242" s="12">
        <f t="shared" ca="1" si="18"/>
        <v>15249.795023938896</v>
      </c>
    </row>
    <row r="243" spans="3:9" x14ac:dyDescent="0.2">
      <c r="C243" s="15">
        <v>230</v>
      </c>
      <c r="D243" s="8">
        <f t="shared" ca="1" si="19"/>
        <v>50002</v>
      </c>
      <c r="E243" s="12">
        <f t="shared" ca="1" si="15"/>
        <v>1422.4387877901358</v>
      </c>
      <c r="G243" s="12">
        <f t="shared" ca="1" si="16"/>
        <v>65.701200228136742</v>
      </c>
      <c r="H243" s="12">
        <f t="shared" ca="1" si="17"/>
        <v>1356.7375875619991</v>
      </c>
      <c r="I243" s="12">
        <f t="shared" ca="1" si="18"/>
        <v>13893.057436376897</v>
      </c>
    </row>
    <row r="244" spans="3:9" x14ac:dyDescent="0.2">
      <c r="C244" s="15">
        <v>231</v>
      </c>
      <c r="D244" s="8">
        <f t="shared" ca="1" si="19"/>
        <v>50032</v>
      </c>
      <c r="E244" s="12">
        <f t="shared" ca="1" si="15"/>
        <v>1422.4387877901358</v>
      </c>
      <c r="G244" s="12">
        <f t="shared" ca="1" si="16"/>
        <v>59.855922455057133</v>
      </c>
      <c r="H244" s="12">
        <f t="shared" ca="1" si="17"/>
        <v>1362.5828653350786</v>
      </c>
      <c r="I244" s="12">
        <f t="shared" ca="1" si="18"/>
        <v>12530.474571041819</v>
      </c>
    </row>
    <row r="245" spans="3:9" x14ac:dyDescent="0.2">
      <c r="C245" s="15">
        <v>232</v>
      </c>
      <c r="D245" s="8">
        <f t="shared" ca="1" si="19"/>
        <v>50063</v>
      </c>
      <c r="E245" s="12">
        <f t="shared" ca="1" si="15"/>
        <v>1422.4387877901358</v>
      </c>
      <c r="G245" s="12">
        <f t="shared" ca="1" si="16"/>
        <v>53.98546127690517</v>
      </c>
      <c r="H245" s="12">
        <f t="shared" ca="1" si="17"/>
        <v>1368.4533265132306</v>
      </c>
      <c r="I245" s="12">
        <f t="shared" ca="1" si="18"/>
        <v>11162.021244528589</v>
      </c>
    </row>
    <row r="246" spans="3:9" x14ac:dyDescent="0.2">
      <c r="C246" s="15">
        <v>233</v>
      </c>
      <c r="D246" s="8">
        <f t="shared" ca="1" si="19"/>
        <v>50094</v>
      </c>
      <c r="E246" s="12">
        <f t="shared" ca="1" si="15"/>
        <v>1422.4387877901358</v>
      </c>
      <c r="G246" s="12">
        <f t="shared" ca="1" si="16"/>
        <v>48.089708195177337</v>
      </c>
      <c r="H246" s="12">
        <f t="shared" ca="1" si="17"/>
        <v>1374.3490795949585</v>
      </c>
      <c r="I246" s="12">
        <f t="shared" ca="1" si="18"/>
        <v>9787.6721649336305</v>
      </c>
    </row>
    <row r="247" spans="3:9" x14ac:dyDescent="0.2">
      <c r="C247" s="15">
        <v>234</v>
      </c>
      <c r="D247" s="8">
        <f t="shared" ca="1" si="19"/>
        <v>50122</v>
      </c>
      <c r="E247" s="12">
        <f t="shared" ca="1" si="15"/>
        <v>1422.4387877901358</v>
      </c>
      <c r="G247" s="12">
        <f t="shared" ca="1" si="16"/>
        <v>42.168554243922394</v>
      </c>
      <c r="H247" s="12">
        <f t="shared" ca="1" si="17"/>
        <v>1380.2702335462134</v>
      </c>
      <c r="I247" s="12">
        <f t="shared" ca="1" si="18"/>
        <v>8407.4019313874178</v>
      </c>
    </row>
    <row r="248" spans="3:9" x14ac:dyDescent="0.2">
      <c r="C248" s="15">
        <v>235</v>
      </c>
      <c r="D248" s="8">
        <f t="shared" ca="1" si="19"/>
        <v>50153</v>
      </c>
      <c r="E248" s="12">
        <f t="shared" ca="1" si="15"/>
        <v>1422.4387877901358</v>
      </c>
      <c r="G248" s="12">
        <f t="shared" ca="1" si="16"/>
        <v>36.221889987727458</v>
      </c>
      <c r="H248" s="12">
        <f t="shared" ca="1" si="17"/>
        <v>1386.2168978024083</v>
      </c>
      <c r="I248" s="12">
        <f t="shared" ca="1" si="18"/>
        <v>7021.1850335850095</v>
      </c>
    </row>
    <row r="249" spans="3:9" x14ac:dyDescent="0.2">
      <c r="C249" s="15">
        <v>236</v>
      </c>
      <c r="D249" s="8">
        <f t="shared" ca="1" si="19"/>
        <v>50183</v>
      </c>
      <c r="E249" s="12">
        <f t="shared" ca="1" si="15"/>
        <v>1422.4387877901358</v>
      </c>
      <c r="G249" s="12">
        <f t="shared" ca="1" si="16"/>
        <v>30.249605519695415</v>
      </c>
      <c r="H249" s="12">
        <f t="shared" ca="1" si="17"/>
        <v>1392.1891822704404</v>
      </c>
      <c r="I249" s="12">
        <f t="shared" ca="1" si="18"/>
        <v>5628.9958513145693</v>
      </c>
    </row>
    <row r="250" spans="3:9" x14ac:dyDescent="0.2">
      <c r="C250" s="15">
        <v>237</v>
      </c>
      <c r="D250" s="8">
        <f t="shared" ca="1" si="19"/>
        <v>50214</v>
      </c>
      <c r="E250" s="12">
        <f t="shared" ca="1" si="15"/>
        <v>1422.4387877901358</v>
      </c>
      <c r="G250" s="12">
        <f t="shared" ca="1" si="16"/>
        <v>24.251590459413602</v>
      </c>
      <c r="H250" s="12">
        <f t="shared" ca="1" si="17"/>
        <v>1398.1871973307223</v>
      </c>
      <c r="I250" s="12">
        <f t="shared" ca="1" si="18"/>
        <v>4230.8086539838469</v>
      </c>
    </row>
    <row r="251" spans="3:9" x14ac:dyDescent="0.2">
      <c r="C251" s="15">
        <v>238</v>
      </c>
      <c r="D251" s="8">
        <f t="shared" ca="1" si="19"/>
        <v>50244</v>
      </c>
      <c r="E251" s="12">
        <f t="shared" ca="1" si="15"/>
        <v>1422.4387877901358</v>
      </c>
      <c r="G251" s="12">
        <f t="shared" ca="1" si="16"/>
        <v>18.227733950913741</v>
      </c>
      <c r="H251" s="12">
        <f t="shared" ca="1" si="17"/>
        <v>1404.2110538392221</v>
      </c>
      <c r="I251" s="12">
        <f t="shared" ca="1" si="18"/>
        <v>2826.5976001446247</v>
      </c>
    </row>
    <row r="252" spans="3:9" x14ac:dyDescent="0.2">
      <c r="C252" s="15">
        <v>239</v>
      </c>
      <c r="D252" s="8">
        <f t="shared" ca="1" si="19"/>
        <v>50275</v>
      </c>
      <c r="E252" s="12">
        <f t="shared" ca="1" si="15"/>
        <v>1422.4387877901358</v>
      </c>
      <c r="G252" s="12">
        <f t="shared" ca="1" si="16"/>
        <v>12.177924660623091</v>
      </c>
      <c r="H252" s="12">
        <f t="shared" ca="1" si="17"/>
        <v>1410.2608631295127</v>
      </c>
      <c r="I252" s="12">
        <f t="shared" ca="1" si="18"/>
        <v>1416.336737015112</v>
      </c>
    </row>
    <row r="253" spans="3:9" x14ac:dyDescent="0.2">
      <c r="C253" s="15">
        <v>240</v>
      </c>
      <c r="D253" s="8">
        <f t="shared" ca="1" si="19"/>
        <v>50306</v>
      </c>
      <c r="E253" s="12">
        <f t="shared" ca="1" si="15"/>
        <v>1422.4387877901358</v>
      </c>
      <c r="G253" s="12">
        <f t="shared" ca="1" si="16"/>
        <v>6.1020507753067745</v>
      </c>
      <c r="H253" s="12">
        <f t="shared" ca="1" si="17"/>
        <v>1416.3367370148292</v>
      </c>
      <c r="I253" s="12">
        <f t="shared" ca="1" si="18"/>
        <v>2.8285285225138068E-10</v>
      </c>
    </row>
    <row r="254" spans="3:9" x14ac:dyDescent="0.2">
      <c r="C254" s="15">
        <v>241</v>
      </c>
      <c r="D254" s="8">
        <f t="shared" ca="1" si="19"/>
        <v>50336</v>
      </c>
      <c r="E254" s="12">
        <f t="shared" ca="1" si="15"/>
        <v>2.8407147662316373E-10</v>
      </c>
      <c r="G254" s="12">
        <f t="shared" ca="1" si="16"/>
        <v>1.2186243717830318E-12</v>
      </c>
      <c r="H254" s="12">
        <f t="shared" ca="1" si="17"/>
        <v>2.8285285225138068E-10</v>
      </c>
      <c r="I254" s="12">
        <f t="shared" ca="1" si="18"/>
        <v>0</v>
      </c>
    </row>
    <row r="255" spans="3:9" x14ac:dyDescent="0.2">
      <c r="C255" s="15">
        <v>242</v>
      </c>
      <c r="D255" s="8" t="str">
        <f t="shared" ca="1" si="19"/>
        <v/>
      </c>
      <c r="E255" s="12">
        <f t="shared" ca="1" si="15"/>
        <v>0</v>
      </c>
      <c r="G255" s="12">
        <f t="shared" ca="1" si="16"/>
        <v>0</v>
      </c>
      <c r="H255" s="12">
        <f t="shared" ca="1" si="17"/>
        <v>0</v>
      </c>
      <c r="I255" s="12">
        <f t="shared" ca="1" si="18"/>
        <v>0</v>
      </c>
    </row>
    <row r="256" spans="3:9" x14ac:dyDescent="0.2">
      <c r="C256" s="15">
        <v>243</v>
      </c>
      <c r="D256" s="8" t="str">
        <f t="shared" ca="1" si="19"/>
        <v/>
      </c>
      <c r="E256" s="12">
        <f t="shared" ca="1" si="15"/>
        <v>0</v>
      </c>
      <c r="G256" s="12">
        <f t="shared" ca="1" si="16"/>
        <v>0</v>
      </c>
      <c r="H256" s="12">
        <f t="shared" ca="1" si="17"/>
        <v>0</v>
      </c>
      <c r="I256" s="12">
        <f t="shared" ca="1" si="18"/>
        <v>0</v>
      </c>
    </row>
    <row r="257" spans="3:9" x14ac:dyDescent="0.2">
      <c r="C257" s="15">
        <v>244</v>
      </c>
      <c r="D257" s="8" t="str">
        <f t="shared" ca="1" si="19"/>
        <v/>
      </c>
      <c r="E257" s="12">
        <f t="shared" ca="1" si="15"/>
        <v>0</v>
      </c>
      <c r="G257" s="12">
        <f t="shared" ca="1" si="16"/>
        <v>0</v>
      </c>
      <c r="H257" s="12">
        <f t="shared" ca="1" si="17"/>
        <v>0</v>
      </c>
      <c r="I257" s="12">
        <f t="shared" ca="1" si="18"/>
        <v>0</v>
      </c>
    </row>
    <row r="258" spans="3:9" x14ac:dyDescent="0.2">
      <c r="C258" s="15">
        <v>245</v>
      </c>
      <c r="D258" s="8" t="str">
        <f t="shared" ca="1" si="19"/>
        <v/>
      </c>
      <c r="E258" s="12">
        <f t="shared" ca="1" si="15"/>
        <v>0</v>
      </c>
      <c r="G258" s="12">
        <f t="shared" ca="1" si="16"/>
        <v>0</v>
      </c>
      <c r="H258" s="12">
        <f t="shared" ca="1" si="17"/>
        <v>0</v>
      </c>
      <c r="I258" s="12">
        <f t="shared" ca="1" si="18"/>
        <v>0</v>
      </c>
    </row>
    <row r="259" spans="3:9" x14ac:dyDescent="0.2">
      <c r="C259" s="15">
        <v>246</v>
      </c>
      <c r="D259" s="8" t="str">
        <f t="shared" ca="1" si="19"/>
        <v/>
      </c>
      <c r="E259" s="12">
        <f t="shared" ca="1" si="15"/>
        <v>0</v>
      </c>
      <c r="G259" s="12">
        <f t="shared" ca="1" si="16"/>
        <v>0</v>
      </c>
      <c r="H259" s="12">
        <f t="shared" ca="1" si="17"/>
        <v>0</v>
      </c>
      <c r="I259" s="12">
        <f t="shared" ca="1" si="18"/>
        <v>0</v>
      </c>
    </row>
    <row r="260" spans="3:9" x14ac:dyDescent="0.2">
      <c r="C260" s="15">
        <v>247</v>
      </c>
      <c r="D260" s="8" t="str">
        <f t="shared" ca="1" si="19"/>
        <v/>
      </c>
      <c r="E260" s="12">
        <f t="shared" ca="1" si="15"/>
        <v>0</v>
      </c>
      <c r="G260" s="12">
        <f t="shared" ca="1" si="16"/>
        <v>0</v>
      </c>
      <c r="H260" s="12">
        <f t="shared" ca="1" si="17"/>
        <v>0</v>
      </c>
      <c r="I260" s="12">
        <f t="shared" ca="1" si="18"/>
        <v>0</v>
      </c>
    </row>
    <row r="261" spans="3:9" x14ac:dyDescent="0.2">
      <c r="C261" s="15">
        <v>248</v>
      </c>
      <c r="D261" s="8" t="str">
        <f t="shared" ca="1" si="19"/>
        <v/>
      </c>
      <c r="E261" s="12">
        <f t="shared" ca="1" si="15"/>
        <v>0</v>
      </c>
      <c r="G261" s="12">
        <f t="shared" ca="1" si="16"/>
        <v>0</v>
      </c>
      <c r="H261" s="12">
        <f t="shared" ca="1" si="17"/>
        <v>0</v>
      </c>
      <c r="I261" s="12">
        <f t="shared" ca="1" si="18"/>
        <v>0</v>
      </c>
    </row>
    <row r="262" spans="3:9" x14ac:dyDescent="0.2">
      <c r="C262" s="15">
        <v>249</v>
      </c>
      <c r="D262" s="8" t="str">
        <f t="shared" ca="1" si="19"/>
        <v/>
      </c>
      <c r="E262" s="12">
        <f t="shared" ca="1" si="15"/>
        <v>0</v>
      </c>
      <c r="G262" s="12">
        <f t="shared" ca="1" si="16"/>
        <v>0</v>
      </c>
      <c r="H262" s="12">
        <f t="shared" ca="1" si="17"/>
        <v>0</v>
      </c>
      <c r="I262" s="12">
        <f t="shared" ca="1" si="18"/>
        <v>0</v>
      </c>
    </row>
    <row r="263" spans="3:9" x14ac:dyDescent="0.2">
      <c r="C263" s="15">
        <v>250</v>
      </c>
      <c r="D263" s="8" t="str">
        <f t="shared" ca="1" si="19"/>
        <v/>
      </c>
      <c r="E263" s="12">
        <f t="shared" ca="1" si="15"/>
        <v>0</v>
      </c>
      <c r="G263" s="12">
        <f t="shared" ca="1" si="16"/>
        <v>0</v>
      </c>
      <c r="H263" s="12">
        <f t="shared" ca="1" si="17"/>
        <v>0</v>
      </c>
      <c r="I263" s="12">
        <f t="shared" ca="1" si="18"/>
        <v>0</v>
      </c>
    </row>
    <row r="264" spans="3:9" x14ac:dyDescent="0.2">
      <c r="C264" s="15">
        <v>251</v>
      </c>
      <c r="D264" s="8" t="str">
        <f t="shared" ca="1" si="19"/>
        <v/>
      </c>
      <c r="E264" s="12">
        <f t="shared" ca="1" si="15"/>
        <v>0</v>
      </c>
      <c r="G264" s="12">
        <f t="shared" ca="1" si="16"/>
        <v>0</v>
      </c>
      <c r="H264" s="12">
        <f t="shared" ca="1" si="17"/>
        <v>0</v>
      </c>
      <c r="I264" s="12">
        <f t="shared" ca="1" si="18"/>
        <v>0</v>
      </c>
    </row>
    <row r="265" spans="3:9" x14ac:dyDescent="0.2">
      <c r="C265" s="15">
        <v>252</v>
      </c>
      <c r="D265" s="8" t="str">
        <f t="shared" ca="1" si="19"/>
        <v/>
      </c>
      <c r="E265" s="12">
        <f t="shared" ca="1" si="15"/>
        <v>0</v>
      </c>
      <c r="G265" s="12">
        <f t="shared" ca="1" si="16"/>
        <v>0</v>
      </c>
      <c r="H265" s="12">
        <f t="shared" ca="1" si="17"/>
        <v>0</v>
      </c>
      <c r="I265" s="12">
        <f t="shared" ca="1" si="18"/>
        <v>0</v>
      </c>
    </row>
    <row r="266" spans="3:9" x14ac:dyDescent="0.2">
      <c r="C266" s="15">
        <v>253</v>
      </c>
      <c r="D266" s="8" t="str">
        <f t="shared" ca="1" si="19"/>
        <v/>
      </c>
      <c r="E266" s="12">
        <f t="shared" ca="1" si="15"/>
        <v>0</v>
      </c>
      <c r="G266" s="12">
        <f t="shared" ca="1" si="16"/>
        <v>0</v>
      </c>
      <c r="H266" s="12">
        <f t="shared" ca="1" si="17"/>
        <v>0</v>
      </c>
      <c r="I266" s="12">
        <f t="shared" ca="1" si="18"/>
        <v>0</v>
      </c>
    </row>
    <row r="267" spans="3:9" x14ac:dyDescent="0.2">
      <c r="C267" s="15">
        <v>254</v>
      </c>
      <c r="D267" s="8" t="str">
        <f t="shared" ca="1" si="19"/>
        <v/>
      </c>
      <c r="E267" s="12">
        <f t="shared" ca="1" si="15"/>
        <v>0</v>
      </c>
      <c r="G267" s="12">
        <f t="shared" ca="1" si="16"/>
        <v>0</v>
      </c>
      <c r="H267" s="12">
        <f t="shared" ca="1" si="17"/>
        <v>0</v>
      </c>
      <c r="I267" s="12">
        <f t="shared" ca="1" si="18"/>
        <v>0</v>
      </c>
    </row>
    <row r="268" spans="3:9" x14ac:dyDescent="0.2">
      <c r="C268" s="15">
        <v>255</v>
      </c>
      <c r="D268" s="8" t="str">
        <f t="shared" ca="1" si="19"/>
        <v/>
      </c>
      <c r="E268" s="12">
        <f t="shared" ca="1" si="15"/>
        <v>0</v>
      </c>
      <c r="G268" s="12">
        <f t="shared" ca="1" si="16"/>
        <v>0</v>
      </c>
      <c r="H268" s="12">
        <f t="shared" ca="1" si="17"/>
        <v>0</v>
      </c>
      <c r="I268" s="12">
        <f t="shared" ca="1" si="18"/>
        <v>0</v>
      </c>
    </row>
    <row r="269" spans="3:9" x14ac:dyDescent="0.2">
      <c r="C269" s="15">
        <v>256</v>
      </c>
      <c r="D269" s="8" t="str">
        <f t="shared" ca="1" si="19"/>
        <v/>
      </c>
      <c r="E269" s="12">
        <f t="shared" ca="1" si="15"/>
        <v>0</v>
      </c>
      <c r="G269" s="12">
        <f t="shared" ca="1" si="16"/>
        <v>0</v>
      </c>
      <c r="H269" s="12">
        <f t="shared" ca="1" si="17"/>
        <v>0</v>
      </c>
      <c r="I269" s="12">
        <f t="shared" ca="1" si="18"/>
        <v>0</v>
      </c>
    </row>
    <row r="270" spans="3:9" x14ac:dyDescent="0.2">
      <c r="C270" s="15">
        <v>257</v>
      </c>
      <c r="D270" s="8" t="str">
        <f t="shared" ca="1" si="19"/>
        <v/>
      </c>
      <c r="E270" s="12">
        <f t="shared" ref="E270:E323" ca="1" si="20">IF(I269+G270&lt;Monthly_Payment,I269+G270,Monthly_Payment)</f>
        <v>0</v>
      </c>
      <c r="G270" s="12">
        <f t="shared" ref="G270:G323" ca="1" si="21">Rate*I269</f>
        <v>0</v>
      </c>
      <c r="H270" s="12">
        <f t="shared" ca="1" si="17"/>
        <v>0</v>
      </c>
      <c r="I270" s="12">
        <f t="shared" ca="1" si="18"/>
        <v>0</v>
      </c>
    </row>
    <row r="271" spans="3:9" x14ac:dyDescent="0.2">
      <c r="C271" s="15">
        <v>258</v>
      </c>
      <c r="D271" s="8" t="str">
        <f t="shared" ca="1" si="19"/>
        <v/>
      </c>
      <c r="E271" s="12">
        <f t="shared" ca="1" si="20"/>
        <v>0</v>
      </c>
      <c r="G271" s="12">
        <f t="shared" ca="1" si="21"/>
        <v>0</v>
      </c>
      <c r="H271" s="12">
        <f t="shared" ref="H271:H323" ca="1" si="22">E271-G271+F271</f>
        <v>0</v>
      </c>
      <c r="I271" s="12">
        <f t="shared" ref="I271:I323" ca="1" si="23">I270-H271</f>
        <v>0</v>
      </c>
    </row>
    <row r="272" spans="3:9" x14ac:dyDescent="0.2">
      <c r="C272" s="15">
        <v>259</v>
      </c>
      <c r="D272" s="8" t="str">
        <f t="shared" ref="D272:D323" ca="1" si="24">IF(I271&lt;=0,"",EDATE(D271,IF($C$6="Monthly",1,12)))</f>
        <v/>
      </c>
      <c r="E272" s="12">
        <f t="shared" ca="1" si="20"/>
        <v>0</v>
      </c>
      <c r="G272" s="12">
        <f t="shared" ca="1" si="21"/>
        <v>0</v>
      </c>
      <c r="H272" s="12">
        <f t="shared" ca="1" si="22"/>
        <v>0</v>
      </c>
      <c r="I272" s="12">
        <f t="shared" ca="1" si="23"/>
        <v>0</v>
      </c>
    </row>
    <row r="273" spans="3:9" x14ac:dyDescent="0.2">
      <c r="C273" s="15">
        <v>260</v>
      </c>
      <c r="D273" s="8" t="str">
        <f t="shared" ca="1" si="24"/>
        <v/>
      </c>
      <c r="E273" s="12">
        <f t="shared" ca="1" si="20"/>
        <v>0</v>
      </c>
      <c r="G273" s="12">
        <f t="shared" ca="1" si="21"/>
        <v>0</v>
      </c>
      <c r="H273" s="12">
        <f t="shared" ca="1" si="22"/>
        <v>0</v>
      </c>
      <c r="I273" s="12">
        <f t="shared" ca="1" si="23"/>
        <v>0</v>
      </c>
    </row>
    <row r="274" spans="3:9" x14ac:dyDescent="0.2">
      <c r="C274" s="15">
        <v>261</v>
      </c>
      <c r="D274" s="8" t="str">
        <f t="shared" ca="1" si="24"/>
        <v/>
      </c>
      <c r="E274" s="12">
        <f t="shared" ca="1" si="20"/>
        <v>0</v>
      </c>
      <c r="G274" s="12">
        <f t="shared" ca="1" si="21"/>
        <v>0</v>
      </c>
      <c r="H274" s="12">
        <f t="shared" ca="1" si="22"/>
        <v>0</v>
      </c>
      <c r="I274" s="12">
        <f t="shared" ca="1" si="23"/>
        <v>0</v>
      </c>
    </row>
    <row r="275" spans="3:9" x14ac:dyDescent="0.2">
      <c r="C275" s="15">
        <v>262</v>
      </c>
      <c r="D275" s="8" t="str">
        <f t="shared" ca="1" si="24"/>
        <v/>
      </c>
      <c r="E275" s="12">
        <f t="shared" ca="1" si="20"/>
        <v>0</v>
      </c>
      <c r="G275" s="12">
        <f t="shared" ca="1" si="21"/>
        <v>0</v>
      </c>
      <c r="H275" s="12">
        <f t="shared" ca="1" si="22"/>
        <v>0</v>
      </c>
      <c r="I275" s="12">
        <f t="shared" ca="1" si="23"/>
        <v>0</v>
      </c>
    </row>
    <row r="276" spans="3:9" x14ac:dyDescent="0.2">
      <c r="C276" s="15">
        <v>263</v>
      </c>
      <c r="D276" s="8" t="str">
        <f t="shared" ca="1" si="24"/>
        <v/>
      </c>
      <c r="E276" s="12">
        <f t="shared" ca="1" si="20"/>
        <v>0</v>
      </c>
      <c r="G276" s="12">
        <f t="shared" ca="1" si="21"/>
        <v>0</v>
      </c>
      <c r="H276" s="12">
        <f t="shared" ca="1" si="22"/>
        <v>0</v>
      </c>
      <c r="I276" s="12">
        <f t="shared" ca="1" si="23"/>
        <v>0</v>
      </c>
    </row>
    <row r="277" spans="3:9" x14ac:dyDescent="0.2">
      <c r="C277" s="15">
        <v>264</v>
      </c>
      <c r="D277" s="8" t="str">
        <f t="shared" ca="1" si="24"/>
        <v/>
      </c>
      <c r="E277" s="12">
        <f t="shared" ca="1" si="20"/>
        <v>0</v>
      </c>
      <c r="G277" s="12">
        <f t="shared" ca="1" si="21"/>
        <v>0</v>
      </c>
      <c r="H277" s="12">
        <f t="shared" ca="1" si="22"/>
        <v>0</v>
      </c>
      <c r="I277" s="12">
        <f t="shared" ca="1" si="23"/>
        <v>0</v>
      </c>
    </row>
    <row r="278" spans="3:9" x14ac:dyDescent="0.2">
      <c r="C278" s="15">
        <v>265</v>
      </c>
      <c r="D278" s="8" t="str">
        <f t="shared" ca="1" si="24"/>
        <v/>
      </c>
      <c r="E278" s="12">
        <f t="shared" ca="1" si="20"/>
        <v>0</v>
      </c>
      <c r="G278" s="12">
        <f t="shared" ca="1" si="21"/>
        <v>0</v>
      </c>
      <c r="H278" s="12">
        <f t="shared" ca="1" si="22"/>
        <v>0</v>
      </c>
      <c r="I278" s="12">
        <f t="shared" ca="1" si="23"/>
        <v>0</v>
      </c>
    </row>
    <row r="279" spans="3:9" x14ac:dyDescent="0.2">
      <c r="C279" s="15">
        <v>266</v>
      </c>
      <c r="D279" s="8" t="str">
        <f t="shared" ca="1" si="24"/>
        <v/>
      </c>
      <c r="E279" s="12">
        <f t="shared" ca="1" si="20"/>
        <v>0</v>
      </c>
      <c r="G279" s="12">
        <f t="shared" ca="1" si="21"/>
        <v>0</v>
      </c>
      <c r="H279" s="12">
        <f t="shared" ca="1" si="22"/>
        <v>0</v>
      </c>
      <c r="I279" s="12">
        <f t="shared" ca="1" si="23"/>
        <v>0</v>
      </c>
    </row>
    <row r="280" spans="3:9" x14ac:dyDescent="0.2">
      <c r="C280" s="15">
        <v>267</v>
      </c>
      <c r="D280" s="8" t="str">
        <f t="shared" ca="1" si="24"/>
        <v/>
      </c>
      <c r="E280" s="12">
        <f t="shared" ca="1" si="20"/>
        <v>0</v>
      </c>
      <c r="G280" s="12">
        <f t="shared" ca="1" si="21"/>
        <v>0</v>
      </c>
      <c r="H280" s="12">
        <f t="shared" ca="1" si="22"/>
        <v>0</v>
      </c>
      <c r="I280" s="12">
        <f t="shared" ca="1" si="23"/>
        <v>0</v>
      </c>
    </row>
    <row r="281" spans="3:9" x14ac:dyDescent="0.2">
      <c r="C281" s="15">
        <v>268</v>
      </c>
      <c r="D281" s="8" t="str">
        <f t="shared" ca="1" si="24"/>
        <v/>
      </c>
      <c r="E281" s="12">
        <f t="shared" ca="1" si="20"/>
        <v>0</v>
      </c>
      <c r="G281" s="12">
        <f t="shared" ca="1" si="21"/>
        <v>0</v>
      </c>
      <c r="H281" s="12">
        <f t="shared" ca="1" si="22"/>
        <v>0</v>
      </c>
      <c r="I281" s="12">
        <f t="shared" ca="1" si="23"/>
        <v>0</v>
      </c>
    </row>
    <row r="282" spans="3:9" x14ac:dyDescent="0.2">
      <c r="C282" s="15">
        <v>269</v>
      </c>
      <c r="D282" s="8" t="str">
        <f t="shared" ca="1" si="24"/>
        <v/>
      </c>
      <c r="E282" s="12">
        <f t="shared" ca="1" si="20"/>
        <v>0</v>
      </c>
      <c r="G282" s="12">
        <f t="shared" ca="1" si="21"/>
        <v>0</v>
      </c>
      <c r="H282" s="12">
        <f t="shared" ca="1" si="22"/>
        <v>0</v>
      </c>
      <c r="I282" s="12">
        <f t="shared" ca="1" si="23"/>
        <v>0</v>
      </c>
    </row>
    <row r="283" spans="3:9" x14ac:dyDescent="0.2">
      <c r="C283" s="15">
        <v>270</v>
      </c>
      <c r="D283" s="8" t="str">
        <f t="shared" ca="1" si="24"/>
        <v/>
      </c>
      <c r="E283" s="12">
        <f t="shared" ca="1" si="20"/>
        <v>0</v>
      </c>
      <c r="G283" s="12">
        <f t="shared" ca="1" si="21"/>
        <v>0</v>
      </c>
      <c r="H283" s="12">
        <f t="shared" ca="1" si="22"/>
        <v>0</v>
      </c>
      <c r="I283" s="12">
        <f t="shared" ca="1" si="23"/>
        <v>0</v>
      </c>
    </row>
    <row r="284" spans="3:9" x14ac:dyDescent="0.2">
      <c r="C284" s="15">
        <v>271</v>
      </c>
      <c r="D284" s="8" t="str">
        <f t="shared" ca="1" si="24"/>
        <v/>
      </c>
      <c r="E284" s="12">
        <f t="shared" ca="1" si="20"/>
        <v>0</v>
      </c>
      <c r="G284" s="12">
        <f t="shared" ca="1" si="21"/>
        <v>0</v>
      </c>
      <c r="H284" s="12">
        <f t="shared" ca="1" si="22"/>
        <v>0</v>
      </c>
      <c r="I284" s="12">
        <f t="shared" ca="1" si="23"/>
        <v>0</v>
      </c>
    </row>
    <row r="285" spans="3:9" x14ac:dyDescent="0.2">
      <c r="C285" s="15">
        <v>272</v>
      </c>
      <c r="D285" s="8" t="str">
        <f t="shared" ca="1" si="24"/>
        <v/>
      </c>
      <c r="E285" s="12">
        <f t="shared" ca="1" si="20"/>
        <v>0</v>
      </c>
      <c r="G285" s="12">
        <f t="shared" ca="1" si="21"/>
        <v>0</v>
      </c>
      <c r="H285" s="12">
        <f t="shared" ca="1" si="22"/>
        <v>0</v>
      </c>
      <c r="I285" s="12">
        <f t="shared" ca="1" si="23"/>
        <v>0</v>
      </c>
    </row>
    <row r="286" spans="3:9" x14ac:dyDescent="0.2">
      <c r="C286" s="15">
        <v>273</v>
      </c>
      <c r="D286" s="8" t="str">
        <f t="shared" ca="1" si="24"/>
        <v/>
      </c>
      <c r="E286" s="12">
        <f t="shared" ca="1" si="20"/>
        <v>0</v>
      </c>
      <c r="G286" s="12">
        <f t="shared" ca="1" si="21"/>
        <v>0</v>
      </c>
      <c r="H286" s="12">
        <f t="shared" ca="1" si="22"/>
        <v>0</v>
      </c>
      <c r="I286" s="12">
        <f t="shared" ca="1" si="23"/>
        <v>0</v>
      </c>
    </row>
    <row r="287" spans="3:9" x14ac:dyDescent="0.2">
      <c r="C287" s="15">
        <v>274</v>
      </c>
      <c r="D287" s="8" t="str">
        <f t="shared" ca="1" si="24"/>
        <v/>
      </c>
      <c r="E287" s="12">
        <f t="shared" ca="1" si="20"/>
        <v>0</v>
      </c>
      <c r="G287" s="12">
        <f t="shared" ca="1" si="21"/>
        <v>0</v>
      </c>
      <c r="H287" s="12">
        <f t="shared" ca="1" si="22"/>
        <v>0</v>
      </c>
      <c r="I287" s="12">
        <f t="shared" ca="1" si="23"/>
        <v>0</v>
      </c>
    </row>
    <row r="288" spans="3:9" x14ac:dyDescent="0.2">
      <c r="C288" s="15">
        <v>275</v>
      </c>
      <c r="D288" s="8" t="str">
        <f t="shared" ca="1" si="24"/>
        <v/>
      </c>
      <c r="E288" s="12">
        <f t="shared" ca="1" si="20"/>
        <v>0</v>
      </c>
      <c r="G288" s="12">
        <f t="shared" ca="1" si="21"/>
        <v>0</v>
      </c>
      <c r="H288" s="12">
        <f t="shared" ca="1" si="22"/>
        <v>0</v>
      </c>
      <c r="I288" s="12">
        <f t="shared" ca="1" si="23"/>
        <v>0</v>
      </c>
    </row>
    <row r="289" spans="3:9" x14ac:dyDescent="0.2">
      <c r="C289" s="15">
        <v>276</v>
      </c>
      <c r="D289" s="8" t="str">
        <f t="shared" ca="1" si="24"/>
        <v/>
      </c>
      <c r="E289" s="12">
        <f t="shared" ca="1" si="20"/>
        <v>0</v>
      </c>
      <c r="G289" s="12">
        <f t="shared" ca="1" si="21"/>
        <v>0</v>
      </c>
      <c r="H289" s="12">
        <f t="shared" ca="1" si="22"/>
        <v>0</v>
      </c>
      <c r="I289" s="12">
        <f t="shared" ca="1" si="23"/>
        <v>0</v>
      </c>
    </row>
    <row r="290" spans="3:9" x14ac:dyDescent="0.2">
      <c r="C290" s="15">
        <v>277</v>
      </c>
      <c r="D290" s="8" t="str">
        <f t="shared" ca="1" si="24"/>
        <v/>
      </c>
      <c r="E290" s="12">
        <f t="shared" ca="1" si="20"/>
        <v>0</v>
      </c>
      <c r="G290" s="12">
        <f t="shared" ca="1" si="21"/>
        <v>0</v>
      </c>
      <c r="H290" s="12">
        <f t="shared" ca="1" si="22"/>
        <v>0</v>
      </c>
      <c r="I290" s="12">
        <f t="shared" ca="1" si="23"/>
        <v>0</v>
      </c>
    </row>
    <row r="291" spans="3:9" x14ac:dyDescent="0.2">
      <c r="C291" s="15">
        <v>278</v>
      </c>
      <c r="D291" s="8" t="str">
        <f t="shared" ca="1" si="24"/>
        <v/>
      </c>
      <c r="E291" s="12">
        <f t="shared" ca="1" si="20"/>
        <v>0</v>
      </c>
      <c r="G291" s="12">
        <f t="shared" ca="1" si="21"/>
        <v>0</v>
      </c>
      <c r="H291" s="12">
        <f t="shared" ca="1" si="22"/>
        <v>0</v>
      </c>
      <c r="I291" s="12">
        <f t="shared" ca="1" si="23"/>
        <v>0</v>
      </c>
    </row>
    <row r="292" spans="3:9" x14ac:dyDescent="0.2">
      <c r="C292" s="15">
        <v>279</v>
      </c>
      <c r="D292" s="8" t="str">
        <f t="shared" ca="1" si="24"/>
        <v/>
      </c>
      <c r="E292" s="12">
        <f t="shared" ca="1" si="20"/>
        <v>0</v>
      </c>
      <c r="G292" s="12">
        <f t="shared" ca="1" si="21"/>
        <v>0</v>
      </c>
      <c r="H292" s="12">
        <f t="shared" ca="1" si="22"/>
        <v>0</v>
      </c>
      <c r="I292" s="12">
        <f t="shared" ca="1" si="23"/>
        <v>0</v>
      </c>
    </row>
    <row r="293" spans="3:9" x14ac:dyDescent="0.2">
      <c r="C293" s="15">
        <v>280</v>
      </c>
      <c r="D293" s="8" t="str">
        <f t="shared" ca="1" si="24"/>
        <v/>
      </c>
      <c r="E293" s="12">
        <f t="shared" ca="1" si="20"/>
        <v>0</v>
      </c>
      <c r="G293" s="12">
        <f t="shared" ca="1" si="21"/>
        <v>0</v>
      </c>
      <c r="H293" s="12">
        <f t="shared" ca="1" si="22"/>
        <v>0</v>
      </c>
      <c r="I293" s="12">
        <f t="shared" ca="1" si="23"/>
        <v>0</v>
      </c>
    </row>
    <row r="294" spans="3:9" x14ac:dyDescent="0.2">
      <c r="C294" s="15">
        <v>281</v>
      </c>
      <c r="D294" s="8" t="str">
        <f t="shared" ca="1" si="24"/>
        <v/>
      </c>
      <c r="E294" s="12">
        <f t="shared" ca="1" si="20"/>
        <v>0</v>
      </c>
      <c r="G294" s="12">
        <f t="shared" ca="1" si="21"/>
        <v>0</v>
      </c>
      <c r="H294" s="12">
        <f t="shared" ca="1" si="22"/>
        <v>0</v>
      </c>
      <c r="I294" s="12">
        <f t="shared" ca="1" si="23"/>
        <v>0</v>
      </c>
    </row>
    <row r="295" spans="3:9" x14ac:dyDescent="0.2">
      <c r="C295" s="15">
        <v>282</v>
      </c>
      <c r="D295" s="8" t="str">
        <f t="shared" ca="1" si="24"/>
        <v/>
      </c>
      <c r="E295" s="12">
        <f t="shared" ca="1" si="20"/>
        <v>0</v>
      </c>
      <c r="G295" s="12">
        <f t="shared" ca="1" si="21"/>
        <v>0</v>
      </c>
      <c r="H295" s="12">
        <f t="shared" ca="1" si="22"/>
        <v>0</v>
      </c>
      <c r="I295" s="12">
        <f t="shared" ca="1" si="23"/>
        <v>0</v>
      </c>
    </row>
    <row r="296" spans="3:9" x14ac:dyDescent="0.2">
      <c r="C296" s="15">
        <v>283</v>
      </c>
      <c r="D296" s="8" t="str">
        <f t="shared" ca="1" si="24"/>
        <v/>
      </c>
      <c r="E296" s="12">
        <f t="shared" ca="1" si="20"/>
        <v>0</v>
      </c>
      <c r="G296" s="12">
        <f t="shared" ca="1" si="21"/>
        <v>0</v>
      </c>
      <c r="H296" s="12">
        <f t="shared" ca="1" si="22"/>
        <v>0</v>
      </c>
      <c r="I296" s="12">
        <f t="shared" ca="1" si="23"/>
        <v>0</v>
      </c>
    </row>
    <row r="297" spans="3:9" x14ac:dyDescent="0.2">
      <c r="C297" s="15">
        <v>284</v>
      </c>
      <c r="D297" s="8" t="str">
        <f t="shared" ca="1" si="24"/>
        <v/>
      </c>
      <c r="E297" s="12">
        <f t="shared" ca="1" si="20"/>
        <v>0</v>
      </c>
      <c r="G297" s="12">
        <f t="shared" ca="1" si="21"/>
        <v>0</v>
      </c>
      <c r="H297" s="12">
        <f t="shared" ca="1" si="22"/>
        <v>0</v>
      </c>
      <c r="I297" s="12">
        <f t="shared" ca="1" si="23"/>
        <v>0</v>
      </c>
    </row>
    <row r="298" spans="3:9" x14ac:dyDescent="0.2">
      <c r="C298" s="15">
        <v>285</v>
      </c>
      <c r="D298" s="8" t="str">
        <f t="shared" ca="1" si="24"/>
        <v/>
      </c>
      <c r="E298" s="12">
        <f t="shared" ca="1" si="20"/>
        <v>0</v>
      </c>
      <c r="G298" s="12">
        <f t="shared" ca="1" si="21"/>
        <v>0</v>
      </c>
      <c r="H298" s="12">
        <f t="shared" ca="1" si="22"/>
        <v>0</v>
      </c>
      <c r="I298" s="12">
        <f t="shared" ca="1" si="23"/>
        <v>0</v>
      </c>
    </row>
    <row r="299" spans="3:9" x14ac:dyDescent="0.2">
      <c r="C299" s="15">
        <v>286</v>
      </c>
      <c r="D299" s="8" t="str">
        <f t="shared" ca="1" si="24"/>
        <v/>
      </c>
      <c r="E299" s="12">
        <f t="shared" ca="1" si="20"/>
        <v>0</v>
      </c>
      <c r="G299" s="12">
        <f t="shared" ca="1" si="21"/>
        <v>0</v>
      </c>
      <c r="H299" s="12">
        <f t="shared" ca="1" si="22"/>
        <v>0</v>
      </c>
      <c r="I299" s="12">
        <f t="shared" ca="1" si="23"/>
        <v>0</v>
      </c>
    </row>
    <row r="300" spans="3:9" x14ac:dyDescent="0.2">
      <c r="C300" s="15">
        <v>287</v>
      </c>
      <c r="D300" s="8" t="str">
        <f t="shared" ca="1" si="24"/>
        <v/>
      </c>
      <c r="E300" s="12">
        <f t="shared" ca="1" si="20"/>
        <v>0</v>
      </c>
      <c r="G300" s="12">
        <f t="shared" ca="1" si="21"/>
        <v>0</v>
      </c>
      <c r="H300" s="12">
        <f t="shared" ca="1" si="22"/>
        <v>0</v>
      </c>
      <c r="I300" s="12">
        <f t="shared" ca="1" si="23"/>
        <v>0</v>
      </c>
    </row>
    <row r="301" spans="3:9" x14ac:dyDescent="0.2">
      <c r="C301" s="15">
        <v>288</v>
      </c>
      <c r="D301" s="8" t="str">
        <f t="shared" ca="1" si="24"/>
        <v/>
      </c>
      <c r="E301" s="12">
        <f t="shared" ca="1" si="20"/>
        <v>0</v>
      </c>
      <c r="G301" s="12">
        <f t="shared" ca="1" si="21"/>
        <v>0</v>
      </c>
      <c r="H301" s="12">
        <f t="shared" ca="1" si="22"/>
        <v>0</v>
      </c>
      <c r="I301" s="12">
        <f t="shared" ca="1" si="23"/>
        <v>0</v>
      </c>
    </row>
    <row r="302" spans="3:9" x14ac:dyDescent="0.2">
      <c r="C302" s="15">
        <v>289</v>
      </c>
      <c r="D302" s="8" t="str">
        <f t="shared" ca="1" si="24"/>
        <v/>
      </c>
      <c r="E302" s="12">
        <f t="shared" ca="1" si="20"/>
        <v>0</v>
      </c>
      <c r="G302" s="12">
        <f t="shared" ca="1" si="21"/>
        <v>0</v>
      </c>
      <c r="H302" s="12">
        <f t="shared" ca="1" si="22"/>
        <v>0</v>
      </c>
      <c r="I302" s="12">
        <f t="shared" ca="1" si="23"/>
        <v>0</v>
      </c>
    </row>
    <row r="303" spans="3:9" x14ac:dyDescent="0.2">
      <c r="C303" s="15">
        <v>290</v>
      </c>
      <c r="D303" s="8" t="str">
        <f t="shared" ca="1" si="24"/>
        <v/>
      </c>
      <c r="E303" s="12">
        <f t="shared" ca="1" si="20"/>
        <v>0</v>
      </c>
      <c r="G303" s="12">
        <f t="shared" ca="1" si="21"/>
        <v>0</v>
      </c>
      <c r="H303" s="12">
        <f t="shared" ca="1" si="22"/>
        <v>0</v>
      </c>
      <c r="I303" s="12">
        <f t="shared" ca="1" si="23"/>
        <v>0</v>
      </c>
    </row>
    <row r="304" spans="3:9" x14ac:dyDescent="0.2">
      <c r="C304" s="15">
        <v>291</v>
      </c>
      <c r="D304" s="8" t="str">
        <f t="shared" ca="1" si="24"/>
        <v/>
      </c>
      <c r="E304" s="12">
        <f t="shared" ca="1" si="20"/>
        <v>0</v>
      </c>
      <c r="G304" s="12">
        <f t="shared" ca="1" si="21"/>
        <v>0</v>
      </c>
      <c r="H304" s="12">
        <f t="shared" ca="1" si="22"/>
        <v>0</v>
      </c>
      <c r="I304" s="12">
        <f t="shared" ca="1" si="23"/>
        <v>0</v>
      </c>
    </row>
    <row r="305" spans="3:9" x14ac:dyDescent="0.2">
      <c r="C305" s="15">
        <v>292</v>
      </c>
      <c r="D305" s="8" t="str">
        <f t="shared" ca="1" si="24"/>
        <v/>
      </c>
      <c r="E305" s="12">
        <f t="shared" ca="1" si="20"/>
        <v>0</v>
      </c>
      <c r="G305" s="12">
        <f t="shared" ca="1" si="21"/>
        <v>0</v>
      </c>
      <c r="H305" s="12">
        <f t="shared" ca="1" si="22"/>
        <v>0</v>
      </c>
      <c r="I305" s="12">
        <f t="shared" ca="1" si="23"/>
        <v>0</v>
      </c>
    </row>
    <row r="306" spans="3:9" x14ac:dyDescent="0.2">
      <c r="C306" s="15">
        <v>293</v>
      </c>
      <c r="D306" s="8" t="str">
        <f t="shared" ca="1" si="24"/>
        <v/>
      </c>
      <c r="E306" s="12">
        <f t="shared" ca="1" si="20"/>
        <v>0</v>
      </c>
      <c r="G306" s="12">
        <f t="shared" ca="1" si="21"/>
        <v>0</v>
      </c>
      <c r="H306" s="12">
        <f t="shared" ca="1" si="22"/>
        <v>0</v>
      </c>
      <c r="I306" s="12">
        <f t="shared" ca="1" si="23"/>
        <v>0</v>
      </c>
    </row>
    <row r="307" spans="3:9" x14ac:dyDescent="0.2">
      <c r="C307" s="15">
        <v>294</v>
      </c>
      <c r="D307" s="8" t="str">
        <f t="shared" ca="1" si="24"/>
        <v/>
      </c>
      <c r="E307" s="12">
        <f t="shared" ca="1" si="20"/>
        <v>0</v>
      </c>
      <c r="G307" s="12">
        <f t="shared" ca="1" si="21"/>
        <v>0</v>
      </c>
      <c r="H307" s="12">
        <f t="shared" ca="1" si="22"/>
        <v>0</v>
      </c>
      <c r="I307" s="12">
        <f t="shared" ca="1" si="23"/>
        <v>0</v>
      </c>
    </row>
    <row r="308" spans="3:9" x14ac:dyDescent="0.2">
      <c r="C308" s="15">
        <v>295</v>
      </c>
      <c r="D308" s="8" t="str">
        <f t="shared" ca="1" si="24"/>
        <v/>
      </c>
      <c r="E308" s="12">
        <f t="shared" ca="1" si="20"/>
        <v>0</v>
      </c>
      <c r="G308" s="12">
        <f t="shared" ca="1" si="21"/>
        <v>0</v>
      </c>
      <c r="H308" s="12">
        <f t="shared" ca="1" si="22"/>
        <v>0</v>
      </c>
      <c r="I308" s="12">
        <f t="shared" ca="1" si="23"/>
        <v>0</v>
      </c>
    </row>
    <row r="309" spans="3:9" x14ac:dyDescent="0.2">
      <c r="C309" s="15">
        <v>296</v>
      </c>
      <c r="D309" s="8" t="str">
        <f t="shared" ca="1" si="24"/>
        <v/>
      </c>
      <c r="E309" s="12">
        <f t="shared" ca="1" si="20"/>
        <v>0</v>
      </c>
      <c r="G309" s="12">
        <f t="shared" ca="1" si="21"/>
        <v>0</v>
      </c>
      <c r="H309" s="12">
        <f t="shared" ca="1" si="22"/>
        <v>0</v>
      </c>
      <c r="I309" s="12">
        <f t="shared" ca="1" si="23"/>
        <v>0</v>
      </c>
    </row>
    <row r="310" spans="3:9" x14ac:dyDescent="0.2">
      <c r="C310" s="15">
        <v>297</v>
      </c>
      <c r="D310" s="8" t="str">
        <f t="shared" ca="1" si="24"/>
        <v/>
      </c>
      <c r="E310" s="12">
        <f t="shared" ca="1" si="20"/>
        <v>0</v>
      </c>
      <c r="G310" s="12">
        <f t="shared" ca="1" si="21"/>
        <v>0</v>
      </c>
      <c r="H310" s="12">
        <f t="shared" ca="1" si="22"/>
        <v>0</v>
      </c>
      <c r="I310" s="12">
        <f t="shared" ca="1" si="23"/>
        <v>0</v>
      </c>
    </row>
    <row r="311" spans="3:9" x14ac:dyDescent="0.2">
      <c r="C311" s="15">
        <v>298</v>
      </c>
      <c r="D311" s="8" t="str">
        <f t="shared" ca="1" si="24"/>
        <v/>
      </c>
      <c r="E311" s="12">
        <f t="shared" ca="1" si="20"/>
        <v>0</v>
      </c>
      <c r="G311" s="12">
        <f t="shared" ca="1" si="21"/>
        <v>0</v>
      </c>
      <c r="H311" s="12">
        <f t="shared" ca="1" si="22"/>
        <v>0</v>
      </c>
      <c r="I311" s="12">
        <f t="shared" ca="1" si="23"/>
        <v>0</v>
      </c>
    </row>
    <row r="312" spans="3:9" x14ac:dyDescent="0.2">
      <c r="C312" s="15">
        <v>299</v>
      </c>
      <c r="D312" s="8" t="str">
        <f t="shared" ca="1" si="24"/>
        <v/>
      </c>
      <c r="E312" s="12">
        <f t="shared" ca="1" si="20"/>
        <v>0</v>
      </c>
      <c r="G312" s="12">
        <f t="shared" ca="1" si="21"/>
        <v>0</v>
      </c>
      <c r="H312" s="12">
        <f t="shared" ca="1" si="22"/>
        <v>0</v>
      </c>
      <c r="I312" s="12">
        <f t="shared" ca="1" si="23"/>
        <v>0</v>
      </c>
    </row>
    <row r="313" spans="3:9" x14ac:dyDescent="0.2">
      <c r="C313" s="15">
        <v>300</v>
      </c>
      <c r="D313" s="8" t="str">
        <f t="shared" ca="1" si="24"/>
        <v/>
      </c>
      <c r="E313" s="12">
        <f t="shared" ca="1" si="20"/>
        <v>0</v>
      </c>
      <c r="G313" s="12">
        <f t="shared" ca="1" si="21"/>
        <v>0</v>
      </c>
      <c r="H313" s="12">
        <f t="shared" ca="1" si="22"/>
        <v>0</v>
      </c>
      <c r="I313" s="12">
        <f t="shared" ca="1" si="23"/>
        <v>0</v>
      </c>
    </row>
    <row r="314" spans="3:9" x14ac:dyDescent="0.2">
      <c r="C314" s="15">
        <v>301</v>
      </c>
      <c r="D314" s="8" t="str">
        <f t="shared" ca="1" si="24"/>
        <v/>
      </c>
      <c r="E314" s="12">
        <f t="shared" ca="1" si="20"/>
        <v>0</v>
      </c>
      <c r="G314" s="12">
        <f t="shared" ca="1" si="21"/>
        <v>0</v>
      </c>
      <c r="H314" s="12">
        <f t="shared" ca="1" si="22"/>
        <v>0</v>
      </c>
      <c r="I314" s="12">
        <f t="shared" ca="1" si="23"/>
        <v>0</v>
      </c>
    </row>
    <row r="315" spans="3:9" x14ac:dyDescent="0.2">
      <c r="C315" s="15">
        <v>302</v>
      </c>
      <c r="D315" s="8" t="str">
        <f t="shared" ca="1" si="24"/>
        <v/>
      </c>
      <c r="E315" s="12">
        <f t="shared" ca="1" si="20"/>
        <v>0</v>
      </c>
      <c r="G315" s="12">
        <f t="shared" ca="1" si="21"/>
        <v>0</v>
      </c>
      <c r="H315" s="12">
        <f t="shared" ca="1" si="22"/>
        <v>0</v>
      </c>
      <c r="I315" s="12">
        <f t="shared" ca="1" si="23"/>
        <v>0</v>
      </c>
    </row>
    <row r="316" spans="3:9" x14ac:dyDescent="0.2">
      <c r="C316" s="15">
        <v>303</v>
      </c>
      <c r="D316" s="8" t="str">
        <f t="shared" ca="1" si="24"/>
        <v/>
      </c>
      <c r="E316" s="12">
        <f t="shared" ca="1" si="20"/>
        <v>0</v>
      </c>
      <c r="G316" s="12">
        <f t="shared" ca="1" si="21"/>
        <v>0</v>
      </c>
      <c r="H316" s="12">
        <f t="shared" ca="1" si="22"/>
        <v>0</v>
      </c>
      <c r="I316" s="12">
        <f t="shared" ca="1" si="23"/>
        <v>0</v>
      </c>
    </row>
    <row r="317" spans="3:9" x14ac:dyDescent="0.2">
      <c r="C317" s="15">
        <v>304</v>
      </c>
      <c r="D317" s="8" t="str">
        <f t="shared" ca="1" si="24"/>
        <v/>
      </c>
      <c r="E317" s="12">
        <f t="shared" ca="1" si="20"/>
        <v>0</v>
      </c>
      <c r="G317" s="12">
        <f t="shared" ca="1" si="21"/>
        <v>0</v>
      </c>
      <c r="H317" s="12">
        <f t="shared" ca="1" si="22"/>
        <v>0</v>
      </c>
      <c r="I317" s="12">
        <f t="shared" ca="1" si="23"/>
        <v>0</v>
      </c>
    </row>
    <row r="318" spans="3:9" x14ac:dyDescent="0.2">
      <c r="C318" s="15">
        <v>305</v>
      </c>
      <c r="D318" s="8" t="str">
        <f t="shared" ca="1" si="24"/>
        <v/>
      </c>
      <c r="E318" s="12">
        <f t="shared" ca="1" si="20"/>
        <v>0</v>
      </c>
      <c r="G318" s="12">
        <f t="shared" ca="1" si="21"/>
        <v>0</v>
      </c>
      <c r="H318" s="12">
        <f t="shared" ca="1" si="22"/>
        <v>0</v>
      </c>
      <c r="I318" s="12">
        <f t="shared" ca="1" si="23"/>
        <v>0</v>
      </c>
    </row>
    <row r="319" spans="3:9" x14ac:dyDescent="0.2">
      <c r="C319" s="15">
        <v>306</v>
      </c>
      <c r="D319" s="8" t="str">
        <f t="shared" ca="1" si="24"/>
        <v/>
      </c>
      <c r="E319" s="12">
        <f t="shared" ca="1" si="20"/>
        <v>0</v>
      </c>
      <c r="G319" s="12">
        <f t="shared" ca="1" si="21"/>
        <v>0</v>
      </c>
      <c r="H319" s="12">
        <f t="shared" ca="1" si="22"/>
        <v>0</v>
      </c>
      <c r="I319" s="12">
        <f t="shared" ca="1" si="23"/>
        <v>0</v>
      </c>
    </row>
    <row r="320" spans="3:9" x14ac:dyDescent="0.2">
      <c r="C320" s="15">
        <v>307</v>
      </c>
      <c r="D320" s="8" t="str">
        <f t="shared" ca="1" si="24"/>
        <v/>
      </c>
      <c r="E320" s="12">
        <f t="shared" ca="1" si="20"/>
        <v>0</v>
      </c>
      <c r="G320" s="12">
        <f t="shared" ca="1" si="21"/>
        <v>0</v>
      </c>
      <c r="H320" s="12">
        <f t="shared" ca="1" si="22"/>
        <v>0</v>
      </c>
      <c r="I320" s="12">
        <f t="shared" ca="1" si="23"/>
        <v>0</v>
      </c>
    </row>
    <row r="321" spans="3:9" x14ac:dyDescent="0.2">
      <c r="C321" s="15">
        <v>308</v>
      </c>
      <c r="D321" s="8" t="str">
        <f t="shared" ca="1" si="24"/>
        <v/>
      </c>
      <c r="E321" s="12">
        <f t="shared" ca="1" si="20"/>
        <v>0</v>
      </c>
      <c r="G321" s="12">
        <f t="shared" ca="1" si="21"/>
        <v>0</v>
      </c>
      <c r="H321" s="12">
        <f t="shared" ca="1" si="22"/>
        <v>0</v>
      </c>
      <c r="I321" s="12">
        <f t="shared" ca="1" si="23"/>
        <v>0</v>
      </c>
    </row>
    <row r="322" spans="3:9" x14ac:dyDescent="0.2">
      <c r="C322" s="15">
        <v>309</v>
      </c>
      <c r="D322" s="8" t="str">
        <f t="shared" ca="1" si="24"/>
        <v/>
      </c>
      <c r="E322" s="12">
        <f t="shared" ca="1" si="20"/>
        <v>0</v>
      </c>
      <c r="G322" s="12">
        <f t="shared" ca="1" si="21"/>
        <v>0</v>
      </c>
      <c r="H322" s="12">
        <f t="shared" ca="1" si="22"/>
        <v>0</v>
      </c>
      <c r="I322" s="12">
        <f t="shared" ca="1" si="23"/>
        <v>0</v>
      </c>
    </row>
    <row r="323" spans="3:9" x14ac:dyDescent="0.2">
      <c r="C323" s="15">
        <v>310</v>
      </c>
      <c r="D323" s="8" t="str">
        <f t="shared" ca="1" si="24"/>
        <v/>
      </c>
      <c r="E323" s="12">
        <f t="shared" ca="1" si="20"/>
        <v>0</v>
      </c>
      <c r="G323" s="12">
        <f t="shared" ca="1" si="21"/>
        <v>0</v>
      </c>
      <c r="H323" s="12">
        <f t="shared" ca="1" si="22"/>
        <v>0</v>
      </c>
      <c r="I323" s="12">
        <f t="shared" ca="1" si="23"/>
        <v>0</v>
      </c>
    </row>
    <row r="324" spans="3:9" x14ac:dyDescent="0.2">
      <c r="C324" s="15"/>
    </row>
    <row r="325" spans="3:9" x14ac:dyDescent="0.2">
      <c r="C325" s="15"/>
    </row>
  </sheetData>
  <dataValidations count="1">
    <dataValidation type="list" allowBlank="1" showInputMessage="1" showErrorMessage="1" sqref="C6" xr:uid="{E5564233-7E11-4A43-9A67-0A62EF5FC315}">
      <formula1>"Annual, Monthly"</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Drop Down 2">
              <controlPr defaultSize="0" autoLine="0" autoPict="0">
                <anchor moveWithCells="1">
                  <from>
                    <xdr:col>3</xdr:col>
                    <xdr:colOff>901700</xdr:colOff>
                    <xdr:row>2</xdr:row>
                    <xdr:rowOff>203200</xdr:rowOff>
                  </from>
                  <to>
                    <xdr:col>7</xdr:col>
                    <xdr:colOff>0</xdr:colOff>
                    <xdr:row>3</xdr:row>
                    <xdr:rowOff>190500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97F1B-4018-F146-A332-3C0E1609311A}">
  <sheetPr>
    <tabColor rgb="FF109ED5"/>
  </sheetPr>
  <dimension ref="A1:C6"/>
  <sheetViews>
    <sheetView zoomScale="220" zoomScaleNormal="220" workbookViewId="0">
      <selection activeCell="G1" sqref="G1"/>
    </sheetView>
  </sheetViews>
  <sheetFormatPr baseColWidth="10" defaultRowHeight="16" x14ac:dyDescent="0.2"/>
  <cols>
    <col min="1" max="1" width="13.1640625" bestFit="1" customWidth="1"/>
    <col min="4" max="4" width="11.83203125" bestFit="1" customWidth="1"/>
  </cols>
  <sheetData>
    <row r="1" spans="1:3" ht="42" customHeight="1" x14ac:dyDescent="0.2">
      <c r="A1" s="3" t="s">
        <v>16</v>
      </c>
      <c r="B1" s="4"/>
      <c r="C1" s="4"/>
    </row>
    <row r="3" spans="1:3" x14ac:dyDescent="0.2">
      <c r="A3" s="1" t="s">
        <v>7</v>
      </c>
      <c r="B3" s="1" t="s">
        <v>8</v>
      </c>
      <c r="C3" s="1" t="s">
        <v>9</v>
      </c>
    </row>
    <row r="4" spans="1:3" x14ac:dyDescent="0.2">
      <c r="A4" s="5" t="s">
        <v>10</v>
      </c>
      <c r="B4" s="5" t="s">
        <v>11</v>
      </c>
      <c r="C4" s="6">
        <v>6.3E-2</v>
      </c>
    </row>
    <row r="5" spans="1:3" x14ac:dyDescent="0.2">
      <c r="A5" s="5" t="s">
        <v>12</v>
      </c>
      <c r="B5" s="5" t="s">
        <v>13</v>
      </c>
      <c r="C5" s="6">
        <v>5.1700000000000003E-2</v>
      </c>
    </row>
    <row r="6" spans="1:3" x14ac:dyDescent="0.2">
      <c r="A6" s="5" t="s">
        <v>14</v>
      </c>
      <c r="B6" s="5" t="s">
        <v>15</v>
      </c>
      <c r="C6" s="6">
        <v>4.9500000000000002E-2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Overview</vt:lpstr>
      <vt:lpstr>Loan Schedule</vt:lpstr>
      <vt:lpstr>Loan Options</vt:lpstr>
      <vt:lpstr>Loan_Amount</vt:lpstr>
      <vt:lpstr>Monthly_Payment</vt:lpstr>
      <vt:lpstr>Payment_Periods</vt:lpstr>
      <vt:lpstr>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2024-07-24T19:37:36Z</dcterms:created>
  <dcterms:modified xsi:type="dcterms:W3CDTF">2024-08-03T18:53:17Z</dcterms:modified>
</cp:coreProperties>
</file>