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BISB\Desktop\School\Concepts and Methods\"/>
    </mc:Choice>
  </mc:AlternateContent>
  <xr:revisionPtr revIDLastSave="0" documentId="13_ncr:1_{BA196B64-BABE-4740-8BEC-CF31D9A7FF9E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Problem1a" sheetId="1" r:id="rId1"/>
    <sheet name="Problem 2" sheetId="2" r:id="rId2"/>
    <sheet name="Problem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  <c r="F13" i="3"/>
  <c r="E13" i="3"/>
  <c r="E12" i="3"/>
  <c r="D12" i="3"/>
  <c r="F11" i="3"/>
  <c r="E11" i="3"/>
  <c r="D11" i="3"/>
  <c r="E10" i="3"/>
  <c r="D10" i="3"/>
  <c r="D9" i="3"/>
  <c r="D8" i="3"/>
  <c r="D7" i="3"/>
  <c r="D6" i="3"/>
  <c r="D5" i="3"/>
  <c r="D4" i="3"/>
  <c r="D3" i="3"/>
  <c r="D13" i="3"/>
  <c r="D2" i="3"/>
  <c r="E6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<sst xmlns="http://schemas.openxmlformats.org/spreadsheetml/2006/main" count="43" uniqueCount="43">
  <si>
    <t>Voltage Across a Digital Camera Flash</t>
  </si>
  <si>
    <t>v(t) = 3*exp(-t/RC) (volt)</t>
  </si>
  <si>
    <t>Given</t>
  </si>
  <si>
    <t>To Be Determined</t>
  </si>
  <si>
    <t>t (msec)</t>
  </si>
  <si>
    <t>v(t) (volt)</t>
  </si>
  <si>
    <t>t (Seconds)</t>
  </si>
  <si>
    <t>x (Inches)</t>
  </si>
  <si>
    <t xml:space="preserve">β = </t>
  </si>
  <si>
    <t xml:space="preserve">ω = </t>
  </si>
  <si>
    <t>Feet to meters</t>
  </si>
  <si>
    <t>Seconds to hours</t>
  </si>
  <si>
    <t>grams to slugs</t>
  </si>
  <si>
    <t>square inches to square meters</t>
  </si>
  <si>
    <t>newtons to pounds force</t>
  </si>
  <si>
    <t>atmospheres to newtons per square meter (pascals)</t>
  </si>
  <si>
    <t>horsepower to watts</t>
  </si>
  <si>
    <t>liters to fluid ounces</t>
  </si>
  <si>
    <t>ft/sec to mi/hr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</si>
  <si>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</si>
  <si>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</si>
  <si>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</si>
  <si>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</si>
  <si>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</si>
  <si>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</si>
  <si>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</si>
  <si>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</si>
  <si>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</si>
  <si>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</si>
  <si>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</si>
  <si>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</si>
  <si>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Units to Convert</t>
  </si>
  <si>
    <t>Original Number</t>
  </si>
  <si>
    <t>Converted Number</t>
  </si>
  <si>
    <r>
      <t>g/(cm)(sec) to lb</t>
    </r>
    <r>
      <rPr>
        <vertAlign val="subscript"/>
        <sz val="16"/>
        <color theme="1"/>
        <rFont val="Calibri"/>
        <family val="2"/>
        <scheme val="minor"/>
      </rPr>
      <t>m</t>
    </r>
    <r>
      <rPr>
        <sz val="16"/>
        <color theme="1"/>
        <rFont val="Calibri"/>
        <family val="2"/>
        <scheme val="minor"/>
      </rPr>
      <t>/(ft)(hr)</t>
    </r>
  </si>
  <si>
    <r>
      <t>lb</t>
    </r>
    <r>
      <rPr>
        <vertAlign val="subscript"/>
        <sz val="16"/>
        <color theme="1"/>
        <rFont val="Calibri"/>
        <family val="2"/>
        <scheme val="minor"/>
      </rPr>
      <t>f</t>
    </r>
    <r>
      <rPr>
        <sz val="16"/>
        <color theme="1"/>
        <rFont val="Calibri"/>
        <family val="2"/>
        <scheme val="minor"/>
      </rPr>
      <t>/ft</t>
    </r>
    <r>
      <rPr>
        <vertAlign val="super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 xml:space="preserve"> to N/cm</t>
    </r>
    <r>
      <rPr>
        <vertAlign val="superscript"/>
        <sz val="16"/>
        <color theme="1"/>
        <rFont val="Calibri"/>
        <family val="2"/>
        <scheme val="minor"/>
      </rPr>
      <t>2</t>
    </r>
  </si>
  <si>
    <r>
      <t>g/cm</t>
    </r>
    <r>
      <rPr>
        <vertAlign val="super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 xml:space="preserve"> to slugs/ft</t>
    </r>
    <r>
      <rPr>
        <vertAlign val="superscript"/>
        <sz val="16"/>
        <color theme="1"/>
        <rFont val="Calibri"/>
        <family val="2"/>
        <scheme val="minor"/>
      </rPr>
      <t>3</t>
    </r>
  </si>
  <si>
    <t>Second Conversion</t>
  </si>
  <si>
    <t>Third Conversion</t>
  </si>
  <si>
    <r>
      <t>x = x</t>
    </r>
    <r>
      <rPr>
        <vertAlign val="subscript"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e</t>
    </r>
    <r>
      <rPr>
        <vertAlign val="superscript"/>
        <sz val="14"/>
        <color theme="1"/>
        <rFont val="Calibri"/>
        <family val="2"/>
        <scheme val="minor"/>
      </rPr>
      <t>-</t>
    </r>
    <r>
      <rPr>
        <vertAlign val="superscript"/>
        <sz val="14"/>
        <color theme="1"/>
        <rFont val="Calibri"/>
        <family val="2"/>
      </rPr>
      <t>βt</t>
    </r>
    <r>
      <rPr>
        <sz val="14"/>
        <color theme="1"/>
        <rFont val="Calibri"/>
        <family val="2"/>
      </rPr>
      <t>[cos(ωt)+(β/ω)sin(ωt)]</t>
    </r>
  </si>
  <si>
    <r>
      <t>x</t>
    </r>
    <r>
      <rPr>
        <vertAlign val="subscript"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 xml:space="preserve"> = </t>
    </r>
  </si>
  <si>
    <r>
      <t>R (</t>
    </r>
    <r>
      <rPr>
        <sz val="14"/>
        <color theme="1"/>
        <rFont val="Calibri"/>
        <family val="2"/>
      </rPr>
      <t>Ω</t>
    </r>
    <r>
      <rPr>
        <sz val="14"/>
        <color theme="1"/>
        <rFont val="Calibri"/>
        <family val="2"/>
        <scheme val="minor"/>
      </rPr>
      <t>)</t>
    </r>
  </si>
  <si>
    <r>
      <t>C (</t>
    </r>
    <r>
      <rPr>
        <sz val="14"/>
        <color theme="1"/>
        <rFont val="Calibri"/>
        <family val="2"/>
      </rPr>
      <t>µF</t>
    </r>
    <r>
      <rPr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</si>
</sst>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4" fillId="0" borderId="0" xfId="0" applyFont="1"/>
    <xf numFmtId="0" fontId="4" fillId="0" borderId="0" xfId="0" applyNumberFormat="1" applyFont="1"/>
    <xf numFmtId="0" fontId="7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50" zoomScaleNormal="150" workbookViewId="0">
      <selection activeCell="N11" sqref="N11"/>
    </sheetView>
  </sheetViews>
  <sheetFormatPr defaultRowHeight="15" x14ac:dyDescent="0.25"/>
  <cols>
    <col min="1" max="1" width="18.7109375" customWidth="1"/>
    <col min="2" max="2" width="5.5703125" bestFit="1" customWidth="1"/>
    <col min="4" max="4" width="10.140625" bestFit="1" customWidth="1"/>
    <col min="5" max="5" width="17.140625" bestFit="1" customWidth="1"/>
  </cols>
  <sheetData>
    <row r="1" spans="1:5" ht="18.75" x14ac:dyDescent="0.3">
      <c r="A1" s="6" t="s">
        <v>0</v>
      </c>
      <c r="B1" s="6"/>
      <c r="C1" s="6"/>
      <c r="D1" s="6"/>
      <c r="E1" s="1"/>
    </row>
    <row r="2" spans="1:5" ht="18.75" x14ac:dyDescent="0.3">
      <c r="A2" s="6" t="s">
        <v>1</v>
      </c>
      <c r="B2" s="6"/>
      <c r="C2" s="6"/>
      <c r="D2" s="6"/>
      <c r="E2" s="1"/>
    </row>
    <row r="3" spans="1:5" ht="18.75" x14ac:dyDescent="0.3">
      <c r="A3" s="1"/>
      <c r="B3" s="1"/>
      <c r="C3" s="1"/>
      <c r="D3" s="1"/>
      <c r="E3" s="1"/>
    </row>
    <row r="4" spans="1:5" ht="18.75" x14ac:dyDescent="0.3">
      <c r="A4" s="1"/>
      <c r="B4" s="1"/>
      <c r="C4" s="1"/>
      <c r="D4" s="6" t="s">
        <v>3</v>
      </c>
      <c r="E4" s="6"/>
    </row>
    <row r="5" spans="1:5" ht="18.75" x14ac:dyDescent="0.3">
      <c r="A5" s="6" t="s">
        <v>2</v>
      </c>
      <c r="B5" s="6"/>
      <c r="C5" s="1"/>
      <c r="D5" s="1" t="s">
        <v>4</v>
      </c>
      <c r="E5" s="1" t="s">
        <v>5</v>
      </c>
    </row>
    <row r="6" spans="1:5" ht="18.75" x14ac:dyDescent="0.3">
      <c r="A6" s="1" t="s">
        <v>41</v>
      </c>
      <c r="B6" s="1">
        <v>80</v>
      </c>
      <c r="C6" s="1"/>
      <c r="D6" s="1">
        <v>0</v>
      </c>
      <c r="E6" s="1">
        <f>3*EXP(-D6/B6*B7)</f>
        <v>3</v>
      </c>
    </row>
    <row r="7" spans="1:5" ht="18.75" x14ac:dyDescent="0.3">
      <c r="A7" s="1" t="s">
        <v>42</v>
      </c>
      <c r="B7" s="1">
        <v>240</v>
      </c>
      <c r="C7" s="1"/>
      <c r="D7" s="1">
        <v>1</v>
      </c>
      <c r="E7" s="1">
        <f>3*EXP(-D7/B6*B7)</f>
        <v>0.14936120510359183</v>
      </c>
    </row>
    <row r="8" spans="1:5" ht="18.75" x14ac:dyDescent="0.3">
      <c r="A8" s="1"/>
      <c r="B8" s="1"/>
      <c r="C8" s="1"/>
      <c r="D8" s="1">
        <v>2</v>
      </c>
      <c r="E8" s="1">
        <f>3*EXP(-D8/B6*B7)</f>
        <v>7.4362565299990755E-3</v>
      </c>
    </row>
    <row r="9" spans="1:5" ht="18.75" x14ac:dyDescent="0.3">
      <c r="A9" s="1"/>
      <c r="B9" s="1"/>
      <c r="C9" s="1"/>
      <c r="D9" s="1">
        <v>3</v>
      </c>
      <c r="E9" s="1">
        <f>3*EXP(-D9/B6*B7)</f>
        <v>3.7022941226003868E-4</v>
      </c>
    </row>
    <row r="10" spans="1:5" ht="18.75" x14ac:dyDescent="0.3">
      <c r="A10" s="1"/>
      <c r="B10" s="1"/>
      <c r="C10" s="1"/>
      <c r="D10" s="1">
        <v>4</v>
      </c>
      <c r="E10" s="1">
        <f>3*EXP(-D10/B6*B7)</f>
        <v>1.8432637059984629E-5</v>
      </c>
    </row>
    <row r="11" spans="1:5" ht="18.75" x14ac:dyDescent="0.3">
      <c r="A11" s="1"/>
      <c r="B11" s="1"/>
      <c r="C11" s="1"/>
      <c r="D11" s="1">
        <v>5</v>
      </c>
      <c r="E11" s="1">
        <f>3*EXP(-D11/B6*B7)</f>
        <v>9.1770696150547736E-7</v>
      </c>
    </row>
    <row r="12" spans="1:5" ht="18.75" x14ac:dyDescent="0.3">
      <c r="A12" s="1"/>
      <c r="B12" s="1"/>
      <c r="C12" s="1"/>
      <c r="D12" s="1">
        <v>6</v>
      </c>
      <c r="E12" s="1">
        <f>3*EXP(-D12/B6*B7)</f>
        <v>4.5689939234137891E-8</v>
      </c>
    </row>
    <row r="13" spans="1:5" ht="18.75" x14ac:dyDescent="0.3">
      <c r="A13" s="1"/>
      <c r="B13" s="1"/>
      <c r="C13" s="1"/>
      <c r="D13" s="1">
        <v>7</v>
      </c>
      <c r="E13" s="1">
        <f>3*EXP(-D13/B6*B7)</f>
        <v>2.274768128373572E-9</v>
      </c>
    </row>
    <row r="14" spans="1:5" ht="18.75" x14ac:dyDescent="0.3">
      <c r="A14" s="1"/>
      <c r="B14" s="1"/>
      <c r="C14" s="1"/>
      <c r="D14" s="1">
        <v>8</v>
      </c>
      <c r="E14" s="1">
        <f>3*EXP(-D14/B6*B7)</f>
        <v>1.1325403632837293E-10</v>
      </c>
    </row>
    <row r="15" spans="1:5" ht="18.75" x14ac:dyDescent="0.3">
      <c r="A15" s="1"/>
      <c r="B15" s="1"/>
      <c r="C15" s="1"/>
      <c r="D15" s="1">
        <v>9</v>
      </c>
      <c r="E15" s="1">
        <f>3*EXP(-D15/B6*B7)</f>
        <v>5.6385864496172497E-12</v>
      </c>
    </row>
    <row r="16" spans="1:5" ht="18.75" x14ac:dyDescent="0.3">
      <c r="A16" s="1"/>
      <c r="B16" s="1"/>
      <c r="C16" s="1"/>
      <c r="D16" s="1">
        <v>10</v>
      </c>
      <c r="E16" s="1">
        <f>3*EXP(-D16/B6*B7)</f>
        <v>2.8072868906520526E-13</v>
      </c>
    </row>
    <row r="17" spans="1:5" ht="18.75" x14ac:dyDescent="0.3">
      <c r="A17" s="1"/>
      <c r="B17" s="1"/>
      <c r="C17" s="1"/>
      <c r="D17" s="1">
        <v>11</v>
      </c>
      <c r="E17" s="1">
        <f>3*EXP(-D17/B6*B7)</f>
        <v>1.3976658435310193E-14</v>
      </c>
    </row>
    <row r="18" spans="1:5" ht="18.75" x14ac:dyDescent="0.3">
      <c r="A18" s="1"/>
      <c r="B18" s="1"/>
      <c r="C18" s="1"/>
      <c r="D18" s="1">
        <v>12</v>
      </c>
      <c r="E18" s="1">
        <f>3*EXP(-D18/B6*B7)</f>
        <v>6.9585684907307069E-16</v>
      </c>
    </row>
    <row r="19" spans="1:5" ht="18.75" x14ac:dyDescent="0.3">
      <c r="A19" s="1"/>
      <c r="B19" s="1"/>
      <c r="C19" s="1"/>
      <c r="D19" s="1">
        <v>13</v>
      </c>
      <c r="E19" s="1">
        <f>3*EXP(-D19/B6*B7)</f>
        <v>3.4644672519047358E-17</v>
      </c>
    </row>
    <row r="20" spans="1:5" ht="18.75" x14ac:dyDescent="0.3">
      <c r="A20" s="1"/>
      <c r="B20" s="1"/>
      <c r="C20" s="1"/>
      <c r="D20" s="1">
        <v>14</v>
      </c>
      <c r="E20" s="1">
        <f>3*EXP(-D20/B6*B7)</f>
        <v>1.724856679288068E-18</v>
      </c>
    </row>
    <row r="21" spans="1:5" ht="18.75" x14ac:dyDescent="0.3">
      <c r="A21" s="1"/>
      <c r="B21" s="1"/>
      <c r="C21" s="1"/>
      <c r="D21" s="1">
        <v>15</v>
      </c>
      <c r="E21" s="1">
        <f>3*EXP(-D21/B6*B7)</f>
        <v>8.5875557416481816E-20</v>
      </c>
    </row>
    <row r="22" spans="1:5" ht="18.75" x14ac:dyDescent="0.3">
      <c r="A22" s="1"/>
      <c r="B22" s="1"/>
      <c r="C22" s="1"/>
      <c r="D22" s="1">
        <v>16</v>
      </c>
      <c r="E22" s="1">
        <f>3*EXP(-D22/B6*B7)</f>
        <v>4.2754922482228057E-21</v>
      </c>
    </row>
    <row r="23" spans="1:5" ht="18.75" x14ac:dyDescent="0.3">
      <c r="A23" s="1"/>
      <c r="B23" s="1"/>
      <c r="C23" s="1"/>
      <c r="D23" s="1">
        <v>17</v>
      </c>
      <c r="E23" s="1">
        <f>3*EXP(-D23/B6*B7)</f>
        <v>2.1286422486854112E-22</v>
      </c>
    </row>
    <row r="24" spans="1:5" ht="18.75" x14ac:dyDescent="0.3">
      <c r="A24" s="1"/>
      <c r="B24" s="1"/>
      <c r="C24" s="1"/>
      <c r="D24" s="1">
        <v>18</v>
      </c>
      <c r="E24" s="1">
        <f>3*EXP(-D24/B6*B7)</f>
        <v>1.0597885716602421E-23</v>
      </c>
    </row>
    <row r="25" spans="1:5" ht="18.75" x14ac:dyDescent="0.3">
      <c r="A25" s="1"/>
      <c r="B25" s="1"/>
      <c r="C25" s="1"/>
      <c r="D25" s="1">
        <v>19</v>
      </c>
      <c r="E25" s="1">
        <f>3*EXP(-D25/B6*B7)</f>
        <v>5.2763766072729351E-25</v>
      </c>
    </row>
    <row r="26" spans="1:5" ht="18.75" x14ac:dyDescent="0.3">
      <c r="A26" s="1"/>
      <c r="B26" s="1"/>
      <c r="C26" s="1"/>
      <c r="D26" s="1">
        <v>20</v>
      </c>
      <c r="E26" s="1">
        <f>3*EXP(-D26/B6*B7)</f>
        <v>2.6269532288089563E-26</v>
      </c>
    </row>
  </sheetData>
  <mergeCells count="4">
    <mergeCell ref="A1:D1"/>
    <mergeCell ref="A2:D2"/>
    <mergeCell ref="A5:B5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154D-50C6-4B81-A28B-E3B98503E858}">
  <dimension ref="A1:E34"/>
  <sheetViews>
    <sheetView zoomScale="130" zoomScaleNormal="130" workbookViewId="0">
      <selection activeCell="I6" sqref="I6"/>
    </sheetView>
  </sheetViews>
  <sheetFormatPr defaultRowHeight="15" x14ac:dyDescent="0.25"/>
  <cols>
    <col min="1" max="1" width="36" bestFit="1" customWidth="1"/>
    <col min="2" max="2" width="5.5703125" bestFit="1" customWidth="1"/>
    <col min="3" max="3" width="9.42578125" customWidth="1"/>
    <col min="4" max="4" width="13.7109375" bestFit="1" customWidth="1"/>
    <col min="5" max="5" width="18.140625" bestFit="1" customWidth="1"/>
  </cols>
  <sheetData>
    <row r="1" spans="1:5" ht="21.75" x14ac:dyDescent="0.35">
      <c r="A1" s="1" t="s">
        <v>39</v>
      </c>
      <c r="B1" s="1"/>
      <c r="C1" s="1"/>
      <c r="D1" s="1" t="s">
        <v>6</v>
      </c>
      <c r="E1" s="1" t="s">
        <v>7</v>
      </c>
    </row>
    <row r="2" spans="1:5" ht="20.25" x14ac:dyDescent="0.35">
      <c r="A2" s="1" t="s">
        <v>40</v>
      </c>
      <c r="B2" s="2">
        <v>9.5</v>
      </c>
      <c r="C2" s="1"/>
      <c r="D2" s="1">
        <v>1</v>
      </c>
      <c r="E2" s="1">
        <f>$B$2*EXP(1)^(-$B$3*D2)*(COS($B$4*D2)+(($B$3/$B$4)*SIN($B$4*D2)))</f>
        <v>8.9629113321352811</v>
      </c>
    </row>
    <row r="3" spans="1:5" ht="18.75" x14ac:dyDescent="0.3">
      <c r="A3" s="1" t="s">
        <v>8</v>
      </c>
      <c r="B3" s="1">
        <v>0.2</v>
      </c>
      <c r="C3" s="1"/>
      <c r="D3" s="1">
        <v>2</v>
      </c>
      <c r="E3" s="1">
        <f t="shared" ref="E3:E31" si="0">$B$2*EXP(1)^(-$B$3*D3)*(COS($B$4*D3)+(($B$3/$B$4)*SIN($B$4*D3)))</f>
        <v>7.6528813055994984</v>
      </c>
    </row>
    <row r="4" spans="1:5" ht="18.75" x14ac:dyDescent="0.3">
      <c r="A4" s="1" t="s">
        <v>9</v>
      </c>
      <c r="B4" s="1">
        <v>0.3</v>
      </c>
      <c r="C4" s="1"/>
      <c r="D4" s="1">
        <v>3</v>
      </c>
      <c r="E4" s="1">
        <f t="shared" si="0"/>
        <v>5.9635876233115024</v>
      </c>
    </row>
    <row r="5" spans="1:5" ht="18.75" x14ac:dyDescent="0.3">
      <c r="A5" s="1"/>
      <c r="B5" s="1"/>
      <c r="C5" s="1"/>
      <c r="D5" s="1">
        <v>4</v>
      </c>
      <c r="E5" s="1">
        <f t="shared" si="0"/>
        <v>4.1991197551170067</v>
      </c>
    </row>
    <row r="6" spans="1:5" ht="18.75" x14ac:dyDescent="0.3">
      <c r="A6" s="1"/>
      <c r="B6" s="1"/>
      <c r="C6" s="1"/>
      <c r="D6" s="1">
        <v>5</v>
      </c>
      <c r="E6" s="1">
        <f t="shared" si="0"/>
        <v>2.5712829299593829</v>
      </c>
    </row>
    <row r="7" spans="1:5" ht="18.75" x14ac:dyDescent="0.3">
      <c r="A7" s="1"/>
      <c r="B7" s="1"/>
      <c r="C7" s="1"/>
      <c r="D7" s="1">
        <v>6</v>
      </c>
      <c r="E7" s="1">
        <f t="shared" si="0"/>
        <v>1.2075724608335976</v>
      </c>
    </row>
    <row r="8" spans="1:5" ht="18.75" x14ac:dyDescent="0.3">
      <c r="A8" s="1"/>
      <c r="B8" s="1"/>
      <c r="C8" s="1"/>
      <c r="D8" s="1">
        <v>7</v>
      </c>
      <c r="E8" s="1">
        <f t="shared" si="0"/>
        <v>0.1654553825285924</v>
      </c>
    </row>
    <row r="9" spans="1:5" ht="18.75" x14ac:dyDescent="0.3">
      <c r="A9" s="1"/>
      <c r="B9" s="1"/>
      <c r="C9" s="1"/>
      <c r="D9" s="1">
        <v>8</v>
      </c>
      <c r="E9" s="1">
        <f t="shared" si="0"/>
        <v>-0.55063375062620257</v>
      </c>
    </row>
    <row r="10" spans="1:5" ht="18.75" x14ac:dyDescent="0.3">
      <c r="A10" s="1"/>
      <c r="B10" s="1"/>
      <c r="C10" s="1"/>
      <c r="D10" s="1">
        <v>9</v>
      </c>
      <c r="E10" s="1">
        <f t="shared" si="0"/>
        <v>-0.97227915217898331</v>
      </c>
    </row>
    <row r="11" spans="1:5" ht="18.75" x14ac:dyDescent="0.3">
      <c r="A11" s="1"/>
      <c r="B11" s="1"/>
      <c r="C11" s="1"/>
      <c r="D11" s="1">
        <v>10</v>
      </c>
      <c r="E11" s="1">
        <f t="shared" si="0"/>
        <v>-1.1518614221767987</v>
      </c>
    </row>
    <row r="12" spans="1:5" ht="18.75" x14ac:dyDescent="0.3">
      <c r="A12" s="1"/>
      <c r="B12" s="1"/>
      <c r="C12" s="1"/>
      <c r="D12" s="1">
        <v>11</v>
      </c>
      <c r="E12" s="1">
        <f t="shared" si="0"/>
        <v>-1.1501494017368836</v>
      </c>
    </row>
    <row r="13" spans="1:5" ht="18.75" x14ac:dyDescent="0.3">
      <c r="A13" s="1"/>
      <c r="B13" s="1"/>
      <c r="C13" s="1"/>
      <c r="D13" s="1">
        <v>12</v>
      </c>
      <c r="E13" s="1">
        <f t="shared" si="0"/>
        <v>-1.0270936469145149</v>
      </c>
    </row>
    <row r="14" spans="1:5" ht="18.75" x14ac:dyDescent="0.3">
      <c r="A14" s="1"/>
      <c r="B14" s="1"/>
      <c r="C14" s="1"/>
      <c r="D14" s="1">
        <v>13</v>
      </c>
      <c r="E14" s="1">
        <f t="shared" si="0"/>
        <v>-0.83574184243242511</v>
      </c>
    </row>
    <row r="15" spans="1:5" ht="18.75" x14ac:dyDescent="0.3">
      <c r="A15" s="1"/>
      <c r="B15" s="1"/>
      <c r="C15" s="1"/>
      <c r="D15" s="1">
        <v>14</v>
      </c>
      <c r="E15" s="1">
        <f t="shared" si="0"/>
        <v>-0.61889183977956685</v>
      </c>
    </row>
    <row r="16" spans="1:5" ht="18.75" x14ac:dyDescent="0.3">
      <c r="A16" s="1"/>
      <c r="B16" s="1"/>
      <c r="C16" s="1"/>
      <c r="D16" s="1">
        <v>15</v>
      </c>
      <c r="E16" s="1">
        <f t="shared" si="0"/>
        <v>-0.40793453540587071</v>
      </c>
    </row>
    <row r="17" spans="1:5" ht="18.75" x14ac:dyDescent="0.3">
      <c r="A17" s="1"/>
      <c r="B17" s="1"/>
      <c r="C17" s="1"/>
      <c r="D17" s="1">
        <v>16</v>
      </c>
      <c r="E17" s="1">
        <f t="shared" si="0"/>
        <v>-0.22328728981235271</v>
      </c>
    </row>
    <row r="18" spans="1:5" ht="18.75" x14ac:dyDescent="0.3">
      <c r="A18" s="1"/>
      <c r="B18" s="1"/>
      <c r="C18" s="1"/>
      <c r="D18" s="1">
        <v>17</v>
      </c>
      <c r="E18" s="1">
        <f t="shared" si="0"/>
        <v>-7.5847578559255169E-2</v>
      </c>
    </row>
    <row r="19" spans="1:5" ht="18.75" x14ac:dyDescent="0.3">
      <c r="A19" s="1"/>
      <c r="B19" s="1"/>
      <c r="C19" s="1"/>
      <c r="D19" s="1">
        <v>18</v>
      </c>
      <c r="E19" s="1">
        <f t="shared" si="0"/>
        <v>3.1023552115546478E-2</v>
      </c>
    </row>
    <row r="20" spans="1:5" ht="18.75" x14ac:dyDescent="0.3">
      <c r="A20" s="1"/>
      <c r="B20" s="1"/>
      <c r="C20" s="1"/>
      <c r="D20" s="1">
        <v>19</v>
      </c>
      <c r="E20" s="1">
        <f t="shared" si="0"/>
        <v>9.9373124072794167E-2</v>
      </c>
    </row>
    <row r="21" spans="1:5" ht="18.75" x14ac:dyDescent="0.3">
      <c r="A21" s="1"/>
      <c r="B21" s="1"/>
      <c r="C21" s="1"/>
      <c r="D21" s="1">
        <v>20</v>
      </c>
      <c r="E21" s="1">
        <f t="shared" si="0"/>
        <v>0.13465632498760852</v>
      </c>
    </row>
    <row r="22" spans="1:5" ht="18.75" x14ac:dyDescent="0.3">
      <c r="A22" s="1"/>
      <c r="B22" s="1"/>
      <c r="C22" s="1"/>
      <c r="D22" s="1">
        <v>21</v>
      </c>
      <c r="E22" s="1">
        <f t="shared" si="0"/>
        <v>0.14403469094961427</v>
      </c>
    </row>
    <row r="23" spans="1:5" ht="18.75" x14ac:dyDescent="0.3">
      <c r="A23" s="1"/>
      <c r="B23" s="1"/>
      <c r="C23" s="1"/>
      <c r="D23" s="1">
        <v>22</v>
      </c>
      <c r="E23" s="1">
        <f t="shared" si="0"/>
        <v>0.13505448261214964</v>
      </c>
    </row>
    <row r="24" spans="1:5" ht="18.75" x14ac:dyDescent="0.3">
      <c r="A24" s="1"/>
      <c r="B24" s="1"/>
      <c r="C24" s="1"/>
      <c r="D24" s="1">
        <v>23</v>
      </c>
      <c r="E24" s="1">
        <f t="shared" si="0"/>
        <v>0.11471999599809786</v>
      </c>
    </row>
    <row r="25" spans="1:5" ht="18.75" x14ac:dyDescent="0.3">
      <c r="A25" s="1"/>
      <c r="B25" s="1"/>
      <c r="C25" s="1"/>
      <c r="D25" s="1">
        <v>24</v>
      </c>
      <c r="E25" s="1">
        <f t="shared" si="0"/>
        <v>8.8929828786915549E-2</v>
      </c>
    </row>
    <row r="26" spans="1:5" ht="18.75" x14ac:dyDescent="0.3">
      <c r="A26" s="1"/>
      <c r="B26" s="1"/>
      <c r="C26" s="1"/>
      <c r="D26" s="1">
        <v>25</v>
      </c>
      <c r="E26" s="1">
        <f t="shared" si="0"/>
        <v>6.2216194944170466E-2</v>
      </c>
    </row>
    <row r="27" spans="1:5" ht="18.75" x14ac:dyDescent="0.3">
      <c r="A27" s="1"/>
      <c r="B27" s="1"/>
      <c r="C27" s="1"/>
      <c r="D27" s="1">
        <v>26</v>
      </c>
      <c r="E27" s="1">
        <f t="shared" si="0"/>
        <v>3.7715009637785638E-2</v>
      </c>
    </row>
    <row r="28" spans="1:5" ht="18.75" x14ac:dyDescent="0.3">
      <c r="A28" s="1"/>
      <c r="B28" s="1"/>
      <c r="C28" s="1"/>
      <c r="D28" s="1">
        <v>27</v>
      </c>
      <c r="E28" s="1">
        <f t="shared" si="0"/>
        <v>1.7293834902527633E-2</v>
      </c>
    </row>
    <row r="29" spans="1:5" ht="18.75" x14ac:dyDescent="0.3">
      <c r="A29" s="1"/>
      <c r="B29" s="1"/>
      <c r="C29" s="1"/>
      <c r="D29" s="1">
        <v>28</v>
      </c>
      <c r="E29" s="1">
        <f t="shared" si="0"/>
        <v>1.7720811428082429E-3</v>
      </c>
    </row>
    <row r="30" spans="1:5" ht="18.75" x14ac:dyDescent="0.3">
      <c r="A30" s="1"/>
      <c r="B30" s="1"/>
      <c r="C30" s="1"/>
      <c r="D30" s="1">
        <v>29</v>
      </c>
      <c r="E30" s="1">
        <f t="shared" si="0"/>
        <v>-8.8202903150049056E-3</v>
      </c>
    </row>
    <row r="31" spans="1:5" ht="18.75" x14ac:dyDescent="0.3">
      <c r="A31" s="1"/>
      <c r="B31" s="1"/>
      <c r="C31" s="1"/>
      <c r="D31" s="1">
        <v>30</v>
      </c>
      <c r="E31" s="1">
        <f t="shared" si="0"/>
        <v>-1.4985677387325213E-2</v>
      </c>
    </row>
    <row r="32" spans="1:5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9192-4496-4D2B-93E4-3ED4532A0173}">
  <dimension ref="A1:F13"/>
  <sheetViews>
    <sheetView tabSelected="1" zoomScale="140" zoomScaleNormal="140" workbookViewId="0">
      <selection activeCell="G14" sqref="G14"/>
    </sheetView>
  </sheetViews>
  <sheetFormatPr defaultRowHeight="15" x14ac:dyDescent="0.25"/>
  <cols>
    <col min="1" max="1" width="3.7109375" bestFit="1" customWidth="1"/>
    <col min="2" max="2" width="67.42578125" bestFit="1" customWidth="1"/>
    <col min="3" max="3" width="22.42578125" bestFit="1" customWidth="1"/>
    <col min="4" max="4" width="25.7109375" bestFit="1" customWidth="1"/>
    <col min="5" max="5" width="25.42578125" bestFit="1" customWidth="1"/>
    <col min="6" max="6" width="22.7109375" bestFit="1" customWidth="1"/>
  </cols>
  <sheetData>
    <row r="1" spans="1:6" ht="21" x14ac:dyDescent="0.35">
      <c r="A1" s="3"/>
      <c r="B1" s="5" t="s">
        <v>31</v>
      </c>
      <c r="C1" s="5" t="s">
        <v>32</v>
      </c>
      <c r="D1" s="5" t="s">
        <v>33</v>
      </c>
      <c r="E1" s="3" t="s">
        <v>37</v>
      </c>
      <c r="F1" s="3" t="s">
        <v>38</v>
      </c>
    </row>
    <row r="2" spans="1:6" ht="21" x14ac:dyDescent="0.35">
      <c r="A2" s="3" t="s">
        <v>19</v>
      </c>
      <c r="B2" s="3" t="s">
        <v>10</v>
      </c>
      <c r="C2" s="4">
        <v>337.8</v>
      </c>
      <c r="D2" s="3">
        <f>CONVERT(C2,"ft","m")</f>
        <v>102.96144</v>
      </c>
      <c r="E2" s="3"/>
      <c r="F2" s="3"/>
    </row>
    <row r="3" spans="1:6" ht="21" x14ac:dyDescent="0.35">
      <c r="A3" s="3" t="s">
        <v>20</v>
      </c>
      <c r="B3" s="3" t="s">
        <v>11</v>
      </c>
      <c r="C3" s="3">
        <v>0.43</v>
      </c>
      <c r="D3" s="3">
        <f>CONVERT(C3,"sec","hr")</f>
        <v>1.1944444444444444E-4</v>
      </c>
      <c r="E3" s="3"/>
      <c r="F3" s="3"/>
    </row>
    <row r="4" spans="1:6" ht="21" x14ac:dyDescent="0.35">
      <c r="A4" s="3" t="s">
        <v>21</v>
      </c>
      <c r="B4" s="3" t="s">
        <v>12</v>
      </c>
      <c r="C4" s="3">
        <v>890</v>
      </c>
      <c r="D4" s="3">
        <f>CONVERT(C4,"g","sg")</f>
        <v>6.098437161254467E-2</v>
      </c>
      <c r="E4" s="3"/>
      <c r="F4" s="3"/>
    </row>
    <row r="5" spans="1:6" ht="21" x14ac:dyDescent="0.35">
      <c r="A5" s="3" t="s">
        <v>22</v>
      </c>
      <c r="B5" s="3" t="s">
        <v>13</v>
      </c>
      <c r="C5" s="3">
        <v>3500</v>
      </c>
      <c r="D5" s="3">
        <f>CONVERT(C5,"in^2","m^2")</f>
        <v>2.25806</v>
      </c>
      <c r="E5" s="3"/>
      <c r="F5" s="3"/>
    </row>
    <row r="6" spans="1:6" ht="21" x14ac:dyDescent="0.35">
      <c r="A6" s="3" t="s">
        <v>23</v>
      </c>
      <c r="B6" s="3" t="s">
        <v>14</v>
      </c>
      <c r="C6" s="3">
        <v>88.2</v>
      </c>
      <c r="D6" s="3">
        <f>CONVERT(C6,"N","lbf")</f>
        <v>19.828148781394464</v>
      </c>
      <c r="E6" s="3"/>
      <c r="F6" s="3"/>
    </row>
    <row r="7" spans="1:6" ht="21" x14ac:dyDescent="0.35">
      <c r="A7" s="3" t="s">
        <v>24</v>
      </c>
      <c r="B7" s="3" t="s">
        <v>15</v>
      </c>
      <c r="C7" s="3">
        <v>15.9</v>
      </c>
      <c r="D7" s="3">
        <f>CONVERT(C7,"atm","Pa")</f>
        <v>1611067.5</v>
      </c>
      <c r="E7" s="3"/>
      <c r="F7" s="3"/>
    </row>
    <row r="8" spans="1:6" ht="21" x14ac:dyDescent="0.35">
      <c r="A8" s="3" t="s">
        <v>25</v>
      </c>
      <c r="B8" s="3" t="s">
        <v>16</v>
      </c>
      <c r="C8" s="3">
        <v>125</v>
      </c>
      <c r="D8" s="3">
        <f>CONVERT(C8,"HP","W")</f>
        <v>93212.483947783781</v>
      </c>
      <c r="E8" s="3"/>
      <c r="F8" s="3"/>
    </row>
    <row r="9" spans="1:6" ht="21" x14ac:dyDescent="0.35">
      <c r="A9" s="3" t="s">
        <v>26</v>
      </c>
      <c r="B9" s="3" t="s">
        <v>17</v>
      </c>
      <c r="C9" s="3">
        <v>3.5</v>
      </c>
      <c r="D9" s="3">
        <f>CONVERT(C9,"l","oz")</f>
        <v>118.3490794564505</v>
      </c>
      <c r="E9" s="3"/>
      <c r="F9" s="3"/>
    </row>
    <row r="10" spans="1:6" ht="21" x14ac:dyDescent="0.35">
      <c r="A10" s="3" t="s">
        <v>27</v>
      </c>
      <c r="B10" s="3" t="s">
        <v>18</v>
      </c>
      <c r="C10" s="3">
        <v>32.1</v>
      </c>
      <c r="D10" s="3">
        <f>CONVERT(C10,"ft","m")</f>
        <v>9.7840799999999994</v>
      </c>
      <c r="E10" s="3">
        <f>CONVERT(D10,"m/sec","mph")</f>
        <v>21.886363636363637</v>
      </c>
      <c r="F10" s="3"/>
    </row>
    <row r="11" spans="1:6" ht="24" x14ac:dyDescent="0.45">
      <c r="A11" s="3" t="s">
        <v>28</v>
      </c>
      <c r="B11" s="3" t="s">
        <v>34</v>
      </c>
      <c r="C11" s="3">
        <v>63.5</v>
      </c>
      <c r="D11" s="3">
        <f>CONVERT(C11,"g","lbm")</f>
        <v>0.13999353648739726</v>
      </c>
      <c r="E11" s="3">
        <f>CONVERT(D11,"cm","ft")</f>
        <v>4.5929637955182826E-3</v>
      </c>
      <c r="F11" s="3">
        <f>CONVERT(E11,"sec","hr")</f>
        <v>1.2758232765328562E-6</v>
      </c>
    </row>
    <row r="12" spans="1:6" ht="24.75" x14ac:dyDescent="0.45">
      <c r="A12" s="3" t="s">
        <v>29</v>
      </c>
      <c r="B12" s="3" t="s">
        <v>35</v>
      </c>
      <c r="C12" s="3">
        <v>50.1</v>
      </c>
      <c r="D12" s="3">
        <f>CONVERT(C12,"lbf","N")</f>
        <v>222.85590292455106</v>
      </c>
      <c r="E12" s="3">
        <f>CONVERT(D12,"ft^2","cm^2")</f>
        <v>207039.90863635685</v>
      </c>
      <c r="F12" s="3"/>
    </row>
    <row r="13" spans="1:6" ht="23.25" x14ac:dyDescent="0.35">
      <c r="A13" s="3" t="s">
        <v>30</v>
      </c>
      <c r="B13" s="3" t="s">
        <v>36</v>
      </c>
      <c r="C13" s="3">
        <v>2.11</v>
      </c>
      <c r="D13" s="3">
        <f t="shared" ref="D3:D13" si="0">CONVERT(C13,"ft","m")</f>
        <v>0.64312800000000003</v>
      </c>
      <c r="E13" s="3">
        <f>CONVERT(D13,"g","sg")</f>
        <v>4.4068266231946772E-5</v>
      </c>
      <c r="F13" s="3">
        <f>CONVERT(E13,"cm^2","ft^2")</f>
        <v>4.7434686994038917E-8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Problem1a</vt:lpstr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Binder</dc:creator>
  <cp:lastModifiedBy>Gavin Binder</cp:lastModifiedBy>
  <dcterms:created xsi:type="dcterms:W3CDTF">2015-06-05T18:17:20Z</dcterms:created>
  <dcterms:modified xsi:type="dcterms:W3CDTF">2022-01-26T00:28:14Z</dcterms:modified>
</cp:coreProperties>
</file>