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6" l="1"/>
  <c r="L18" i="6"/>
  <c r="L31" i="6" l="1"/>
  <c r="L33" i="6"/>
  <c r="L13" i="6"/>
  <c r="L14" i="6"/>
  <c r="L17" i="6"/>
  <c r="L29" i="6"/>
  <c r="L7" i="6"/>
  <c r="L9" i="6"/>
  <c r="L10" i="6"/>
  <c r="L11" i="6"/>
  <c r="L12" i="6"/>
  <c r="L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<sst xmlns="http://schemas.openxmlformats.org/spreadsheetml/2006/main" count="365" uniqueCount="242">
  <si>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</si>
  <si>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</si>
  <si>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</si>
  <si>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</si>
  <si>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</si>
  <si>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</si>
  <si>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</si>
  <si>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</si>
  <si>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</si>
  <si>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</si>
  <si>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</si>
  <si>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</si>
  <si>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</si>
  <si>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</si>
  <si>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</si>
  <si>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</si>
  <si>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</si>
  <si>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</si>
  <si>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</si>
  <si>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</si>
  <si>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</si>
  <si>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</si>
  <si>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</si>
  <si>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</si>
  <si>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</si>
  <si>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</si>
  <si>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</si>
  <si>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</si>
  <si>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</si>
  <si>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</si>
  <si>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</si>
  <si>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</si>
  <si>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</si>
  <si>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</si>
  <si>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</si>
  <si>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</si>
  <si>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</si>
  <si>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</si>
  <si>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</si>
  <si>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</si>
  <si>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</si>
  <si>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</si>
  <si>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</si>
  <si>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</si>
  <si>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</si>
  <si>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</si>
  <si>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</si>
  <si>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</si>
  <si>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</si>
  <si>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</si>
  <si>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</si>
  <si>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</si>
  <si>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</si>
  <si>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</si>
  <si>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</si>
  <si>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</si>
  <si>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</si>
  <si>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</si>
  <si>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</si>
  <si>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</si>
  <si>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</si>
  <si>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</si>
  <si>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</si>
  <si>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</si>
  <si>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</si>
  <si>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</si>
  <si>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</si>
  <si>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</si>
  <si>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</si>
  <si>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</si>
  <si>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</si>
  <si>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</si>
  <si>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</si>
  <si>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</si>
  <si>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</si>
  <si>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</si>
  <si>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</si>
  <si>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</si>
  <si>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</si>
  <si>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</si>
  <si>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</si>
  <si>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</si>
  <si>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</si>
  <si>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</si>
  <si>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</si>
  <si>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</si>
  <si>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</si>
  <si>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</si>
  <si>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</si>
  <si>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</si>
  <si>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</si>
  <si>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</si>
  <si>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</si>
  <si>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</si>
  <si>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</si>
  <si>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</si>
  <si>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</si>
  <si>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</si>
  <si>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</si>
  <si>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</si>
  <si>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</si>
  <si>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</si>
  <si>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</si>
  <si>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</si>
  <si>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</si>
  <si>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</si>
  <si>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</si>
  <si>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</si>
  <si>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</si>
  <si>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</si>
  <si>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</si>
  <si>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</si>
  <si>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</si>
  <si>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</si>
  <si>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</si>
  <si>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</si>
  <si>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</si>
  <si>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</si>
  <si>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</si>
  <si>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</si>
  <si>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</si>
  <si>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</si>
  <si>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</si>
  <si>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</si>
  <si>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</si>
  <si>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</si>
  <si>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</si>
  <si>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</si>
  <si>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</si>
  <si>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</si>
  <si>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</si>
  <si>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</si>
  <si>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</si>
  <si>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</si>
  <si>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</si>
  <si>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</si>
  <si>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</si>
  <si>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</si>
  <si>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</si>
  <si>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</si>
  <si>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</si>
  <si>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</si>
  <si>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</si>
  <si>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</si>
  <si>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</si>
  <si>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</si>
  <si>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</si>
  <si>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</si>
  <si>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</si>
  <si>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</si>
  <si>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</si>
  <si>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</si>
  <si>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</si>
  <si>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</si>
  <si>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</si>
  <si>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</si>
  <si>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</si>
  <si>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</si>
  <si>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</si>
  <si>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</si>
  <si>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</si>
  <si>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</si>
  <si>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</si>
  <si>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</si>
  <si>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</si>
  <si>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</si>
  <si>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</si>
  <si>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</si>
  <si>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</si>
  <si>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</si>
  <si>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</si>
  <si>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</si>
  <si>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</si>
  <si>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</si>
  <si>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</si>
  <si>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</si>
  <si>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</si>
  <si>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</si>
  <si>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</si>
  <si>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</si>
  <si>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</si>
  <si>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</si>
  <si>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</si>
  <si>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</si>
  <si>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</si>
  <si>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</si>
  <si>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</si>
  <si>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</si>
  <si>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</si>
  <si>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</si>
  <si>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</si>
  <si>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</si>
  <si>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</si>
  <si>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</si>
  <si>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</si>
  <si>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</si>
  <si>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</si>
  <si>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</si>
  <si>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</si>
  <si>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</si>
  <si>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</si>
  <si>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</si>
  <si>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</si>
  <si>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</si>
  <si>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</si>
  <si>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</si>
  <si>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</si>
  <si>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</si>
  <si>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</si>
  <si>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</si>
  <si>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</si>
  <si>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</si>
  <si>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</si>
  <si>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</si>
  <si>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</si>
  <si>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</si>
  <si>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</si>
  <si>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</si>
  <si>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</si>
  <si>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</si>
  <si>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</si>
  <si>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</si>
  <si>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</si>
  <si>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</si>
  <si>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</si>
  <si>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</si>
  <si>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</si>
  <si>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</si>
  <si>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</si>
  <si>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</si>
  <si>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</si>
  <si>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</si>
  <si>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</si>
  <si>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</si>
  <si>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</si>
  <si>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</si>
  <si>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</si>
  <si>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</si>
  <si>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</si>
  <si>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</si>
  <si>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</si>
  <si>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Le calcul du prix estimé 2018 d'un materiau fait l'objet de formules mathématiques énoncées en WS02 du 13 août et implenté en v4.0 de la BD materiaux.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</si>
</sst>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5">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0" xfId="0" applyAlignment="1">
      <alignment horizontal="left" vertical="top" wrapText="1"/>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8">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7"/>
      <tableStyleElement type="headerRow" dxfId="56"/>
      <tableStyleElement type="secondRowStripe" dxfId="55"/>
    </tableStyle>
    <tableStyle name="Fitness Plan Tables 2" pivot="0" count="3">
      <tableStyleElement type="wholeTable" dxfId="54"/>
      <tableStyleElement type="header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A78" totalsRowShown="0" headerRowDxfId="51" dataDxfId="50" tableBorderDxfId="49">
  <autoFilter ref="B5:AA78"/>
  <tableColumns count="26">
    <tableColumn id="1" name="Famille" dataDxfId="48"/>
    <tableColumn id="2" name="Nuance" dataDxfId="47"/>
    <tableColumn id="3" name="Numéro" dataDxfId="46"/>
    <tableColumn id="4" name="Indice prix tonne" dataDxfId="45"/>
    <tableColumn id="5" name="Usinabilité"/>
    <tableColumn id="6" name="% outillage"/>
    <tableColumn id="7" name="Dureté en Hb"/>
    <tableColumn id="8" name="Rm en Mpa"/>
    <tableColumn id="9" name="Rp0.2 en Mpa"/>
    <tableColumn id="10" name="A%"/>
    <tableColumn id="11" name="Aptitude à la soudure" dataDxfId="44">
      <calculatedColumnFormula>IF(AA6&lt;0.4,1,IF(AA6&lt;0.7,2,3))</calculatedColumnFormula>
    </tableColumn>
    <tableColumn id="12" name="Traitement thermique" dataDxfId="43"/>
    <tableColumn id="13" name="Aptitude au traitement thermique" dataDxfId="42"/>
    <tableColumn id="14" name="C" dataDxfId="41"/>
    <tableColumn id="15" name="Si" dataDxfId="40"/>
    <tableColumn id="16" name="Mn" dataDxfId="39"/>
    <tableColumn id="17" name="P" dataDxfId="38"/>
    <tableColumn id="18" name="S" dataDxfId="37"/>
    <tableColumn id="19" name="N" dataDxfId="36"/>
    <tableColumn id="20" name="Cr" dataDxfId="35"/>
    <tableColumn id="21" name="Mo" dataDxfId="34"/>
    <tableColumn id="22" name="Ni" dataDxfId="33"/>
    <tableColumn id="23" name="Pb" dataDxfId="32"/>
    <tableColumn id="24" name="B" dataDxfId="31"/>
    <tableColumn id="25" name="V" dataDxfId="30"/>
    <tableColumn id="26" name="Ceq" dataDxfId="29">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28" dataDxfId="27" tableBorderDxfId="26">
  <autoFilter ref="B5:AA34"/>
  <tableColumns count="26">
    <tableColumn id="1" name="Famille" dataDxfId="25"/>
    <tableColumn id="2" name="nuance"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D24" sqref="D24"/>
    </sheetView>
  </sheetViews>
  <sheetFormatPr baseColWidth="10" defaultRowHeight="15.75" x14ac:dyDescent="0.25"/>
  <cols>
    <col min="9" max="9" width="3" customWidth="1"/>
  </cols>
  <sheetData>
    <row r="1" spans="1:9" ht="46.5" customHeight="1" x14ac:dyDescent="0.25">
      <c r="A1" s="224" t="s">
        <v>240</v>
      </c>
      <c r="B1" s="224"/>
      <c r="C1" s="224"/>
      <c r="D1" s="224"/>
      <c r="E1" s="224"/>
      <c r="F1" s="224"/>
      <c r="G1" s="224"/>
      <c r="H1" s="224"/>
      <c r="I1" s="224"/>
    </row>
    <row r="2" spans="1:9" x14ac:dyDescent="0.25">
      <c r="A2" s="224"/>
      <c r="B2" s="224"/>
      <c r="C2" s="224"/>
      <c r="D2" s="224"/>
      <c r="E2" s="224"/>
      <c r="F2" s="224"/>
      <c r="G2" s="224"/>
      <c r="H2" s="224"/>
      <c r="I2" s="224"/>
    </row>
    <row r="3" spans="1:9" x14ac:dyDescent="0.25">
      <c r="A3" s="224"/>
      <c r="B3" s="224"/>
      <c r="C3" s="224"/>
      <c r="D3" s="224"/>
      <c r="E3" s="224"/>
      <c r="F3" s="224"/>
      <c r="G3" s="224"/>
      <c r="H3" s="224"/>
      <c r="I3" s="224"/>
    </row>
    <row r="4" spans="1:9" x14ac:dyDescent="0.25">
      <c r="A4" s="224"/>
      <c r="B4" s="224"/>
      <c r="C4" s="224"/>
      <c r="D4" s="224"/>
      <c r="E4" s="224"/>
      <c r="F4" s="224"/>
      <c r="G4" s="224"/>
      <c r="H4" s="224"/>
      <c r="I4" s="224"/>
    </row>
    <row r="5" spans="1:9" x14ac:dyDescent="0.25">
      <c r="A5" s="224"/>
      <c r="B5" s="224"/>
      <c r="C5" s="224"/>
      <c r="D5" s="224"/>
      <c r="E5" s="224"/>
      <c r="F5" s="224"/>
      <c r="G5" s="224"/>
      <c r="H5" s="224"/>
      <c r="I5" s="224"/>
    </row>
    <row r="6" spans="1:9" x14ac:dyDescent="0.25">
      <c r="A6" s="224"/>
      <c r="B6" s="224"/>
      <c r="C6" s="224"/>
      <c r="D6" s="224"/>
      <c r="E6" s="224"/>
      <c r="F6" s="224"/>
      <c r="G6" s="224"/>
      <c r="H6" s="224"/>
      <c r="I6" s="224"/>
    </row>
    <row r="7" spans="1:9" x14ac:dyDescent="0.25">
      <c r="A7" s="224"/>
      <c r="B7" s="224"/>
      <c r="C7" s="224"/>
      <c r="D7" s="224"/>
      <c r="E7" s="224"/>
      <c r="F7" s="224"/>
      <c r="G7" s="224"/>
      <c r="H7" s="224"/>
      <c r="I7" s="224"/>
    </row>
    <row r="8" spans="1:9" ht="57" customHeight="1" x14ac:dyDescent="0.25">
      <c r="A8" s="224"/>
      <c r="B8" s="224"/>
      <c r="C8" s="224"/>
      <c r="D8" s="224"/>
      <c r="E8" s="224"/>
      <c r="F8" s="224"/>
      <c r="G8" s="224"/>
      <c r="H8" s="224"/>
      <c r="I8" s="224"/>
    </row>
    <row r="9" spans="1:9" ht="27.75" customHeight="1" x14ac:dyDescent="0.25">
      <c r="A9" s="225" t="s">
        <v>238</v>
      </c>
      <c r="B9" s="225"/>
      <c r="C9" s="225"/>
      <c r="D9" s="225"/>
      <c r="E9" s="225"/>
      <c r="F9" s="225"/>
      <c r="G9" s="225"/>
      <c r="H9" s="225"/>
      <c r="I9" s="225"/>
    </row>
    <row r="10" spans="1:9" ht="31.5" customHeight="1" x14ac:dyDescent="0.25">
      <c r="A10" s="225"/>
      <c r="B10" s="225"/>
      <c r="C10" s="225"/>
      <c r="D10" s="225"/>
      <c r="E10" s="225"/>
      <c r="F10" s="225"/>
      <c r="G10" s="225"/>
      <c r="H10" s="225"/>
      <c r="I10" s="225"/>
    </row>
    <row r="11" spans="1:9" ht="15.75" customHeight="1" x14ac:dyDescent="0.25">
      <c r="A11" s="226" t="s">
        <v>175</v>
      </c>
      <c r="B11" s="226"/>
      <c r="C11" s="226"/>
      <c r="D11" s="226"/>
      <c r="E11" s="226"/>
      <c r="F11" s="226"/>
      <c r="G11" s="226"/>
      <c r="H11" s="226"/>
      <c r="I11" s="226"/>
    </row>
    <row r="12" spans="1:9" x14ac:dyDescent="0.25">
      <c r="A12" s="226"/>
      <c r="B12" s="226"/>
      <c r="C12" s="226"/>
      <c r="D12" s="226"/>
      <c r="E12" s="226"/>
      <c r="F12" s="226"/>
      <c r="G12" s="226"/>
      <c r="H12" s="226"/>
      <c r="I12" s="226"/>
    </row>
    <row r="13" spans="1:9" ht="29.25" customHeight="1" x14ac:dyDescent="0.25">
      <c r="A13" s="226"/>
      <c r="B13" s="226"/>
      <c r="C13" s="226"/>
      <c r="D13" s="226"/>
      <c r="E13" s="226"/>
      <c r="F13" s="226"/>
      <c r="G13" s="226"/>
      <c r="H13" s="226"/>
      <c r="I13" s="226"/>
    </row>
    <row r="14" spans="1:9" ht="15.75" customHeight="1" x14ac:dyDescent="0.25">
      <c r="A14" s="226" t="s">
        <v>239</v>
      </c>
      <c r="B14" s="226"/>
      <c r="C14" s="226"/>
      <c r="D14" s="226"/>
      <c r="E14" s="226"/>
      <c r="F14" s="226"/>
      <c r="G14" s="226"/>
      <c r="H14" s="226"/>
      <c r="I14" s="226"/>
    </row>
    <row r="15" spans="1:9" x14ac:dyDescent="0.25">
      <c r="A15" s="226"/>
      <c r="B15" s="226"/>
      <c r="C15" s="226"/>
      <c r="D15" s="226"/>
      <c r="E15" s="226"/>
      <c r="F15" s="226"/>
      <c r="G15" s="226"/>
      <c r="H15" s="226"/>
      <c r="I15" s="226"/>
    </row>
    <row r="16" spans="1:9" x14ac:dyDescent="0.25">
      <c r="A16" s="226"/>
      <c r="B16" s="226"/>
      <c r="C16" s="226"/>
      <c r="D16" s="226"/>
      <c r="E16" s="226"/>
      <c r="F16" s="226"/>
      <c r="G16" s="226"/>
      <c r="H16" s="226"/>
      <c r="I16" s="226"/>
    </row>
    <row r="17" spans="1:9" x14ac:dyDescent="0.25">
      <c r="A17" s="234" t="s">
        <v>241</v>
      </c>
      <c r="B17" s="234"/>
      <c r="C17" s="234"/>
      <c r="D17" s="234"/>
      <c r="E17" s="234"/>
      <c r="F17" s="234"/>
      <c r="G17" s="234"/>
      <c r="H17" s="234"/>
      <c r="I17" s="234"/>
    </row>
    <row r="18" spans="1:9" x14ac:dyDescent="0.25">
      <c r="A18" s="234"/>
      <c r="B18" s="234"/>
      <c r="C18" s="234"/>
      <c r="D18" s="234"/>
      <c r="E18" s="234"/>
      <c r="F18" s="234"/>
      <c r="G18" s="234"/>
      <c r="H18" s="234"/>
      <c r="I18" s="234"/>
    </row>
    <row r="19" spans="1:9" x14ac:dyDescent="0.25">
      <c r="A19" s="234"/>
      <c r="B19" s="234"/>
      <c r="C19" s="234"/>
      <c r="D19" s="234"/>
      <c r="E19" s="234"/>
      <c r="F19" s="234"/>
      <c r="G19" s="234"/>
      <c r="H19" s="234"/>
      <c r="I19" s="234"/>
    </row>
    <row r="20" spans="1:9" x14ac:dyDescent="0.25">
      <c r="A20" s="234"/>
      <c r="B20" s="234"/>
      <c r="C20" s="234"/>
      <c r="D20" s="234"/>
      <c r="E20" s="234"/>
      <c r="F20" s="234"/>
      <c r="G20" s="234"/>
      <c r="H20" s="234"/>
      <c r="I20" s="234"/>
    </row>
    <row r="21" spans="1:9" x14ac:dyDescent="0.25">
      <c r="A21" s="234"/>
      <c r="B21" s="234"/>
      <c r="C21" s="234"/>
      <c r="D21" s="234"/>
      <c r="E21" s="234"/>
      <c r="F21" s="234"/>
      <c r="G21" s="234"/>
      <c r="H21" s="234"/>
      <c r="I21" s="234"/>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tabSelected="1" zoomScale="70" zoomScaleNormal="70" workbookViewId="0">
      <pane xSplit="3" ySplit="5" topLeftCell="D6" activePane="bottomRight" state="frozen"/>
      <selection activeCell="A6" sqref="A6"/>
      <selection pane="topRight" activeCell="A6" sqref="A6"/>
      <selection pane="bottomLeft" activeCell="A6" sqref="A6"/>
      <selection pane="bottomRight" activeCell="J3" sqref="J3"/>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136" t="s">
        <v>166</v>
      </c>
      <c r="C2" s="6" t="s">
        <v>167</v>
      </c>
      <c r="G2"/>
    </row>
    <row r="3" spans="2:28" ht="16.5" thickBot="1" x14ac:dyDescent="0.3">
      <c r="B3" s="136" t="s">
        <v>168</v>
      </c>
      <c r="C3" s="6" t="s">
        <v>169</v>
      </c>
      <c r="G3"/>
      <c r="O3" s="227" t="s">
        <v>159</v>
      </c>
      <c r="P3" s="227"/>
      <c r="Q3" s="227"/>
      <c r="R3" s="227"/>
      <c r="S3" s="227"/>
      <c r="T3" s="227"/>
      <c r="U3" s="227"/>
      <c r="V3" s="227"/>
      <c r="W3" s="227"/>
      <c r="X3" s="227"/>
      <c r="Y3" s="227"/>
      <c r="Z3" s="227"/>
      <c r="AA3" s="227"/>
    </row>
    <row r="4" spans="2:28" ht="16.5" thickBot="1" x14ac:dyDescent="0.3">
      <c r="O4" s="228"/>
      <c r="P4" s="228"/>
      <c r="Q4" s="228"/>
      <c r="R4" s="228"/>
      <c r="S4" s="228"/>
      <c r="T4" s="228"/>
      <c r="U4" s="228"/>
      <c r="V4" s="228"/>
      <c r="W4" s="228"/>
      <c r="X4" s="228"/>
      <c r="Y4" s="228"/>
      <c r="Z4" s="228"/>
      <c r="AA4" s="228"/>
    </row>
    <row r="5" spans="2:28" ht="32.25" thickBot="1" x14ac:dyDescent="0.3">
      <c r="B5" s="6" t="s">
        <v>0</v>
      </c>
      <c r="C5" s="134" t="s">
        <v>1</v>
      </c>
      <c r="D5" s="5" t="s">
        <v>6</v>
      </c>
      <c r="E5" s="4" t="s">
        <v>2</v>
      </c>
      <c r="F5" s="4" t="s">
        <v>3</v>
      </c>
      <c r="G5" s="84" t="s">
        <v>152</v>
      </c>
      <c r="H5" s="107" t="s">
        <v>160</v>
      </c>
      <c r="I5" s="113" t="s">
        <v>161</v>
      </c>
      <c r="J5" s="107" t="s">
        <v>162</v>
      </c>
      <c r="K5" s="135" t="s">
        <v>4</v>
      </c>
      <c r="L5" s="107" t="s">
        <v>157</v>
      </c>
      <c r="M5" s="135" t="s">
        <v>164</v>
      </c>
      <c r="N5" s="106" t="s">
        <v>158</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153</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196">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153</v>
      </c>
      <c r="N7" s="14">
        <v>3</v>
      </c>
      <c r="O7" s="11">
        <v>0</v>
      </c>
      <c r="P7" s="14">
        <v>0</v>
      </c>
      <c r="Q7" s="14">
        <v>0</v>
      </c>
      <c r="R7" s="14">
        <v>2.2499999999999999E-2</v>
      </c>
      <c r="S7" s="14">
        <v>2.2499999999999999E-2</v>
      </c>
      <c r="T7" s="14">
        <v>4.4999999999999997E-3</v>
      </c>
      <c r="U7" s="14">
        <v>0</v>
      </c>
      <c r="V7" s="14">
        <v>0</v>
      </c>
      <c r="W7" s="14">
        <v>0</v>
      </c>
      <c r="X7" s="14">
        <v>0</v>
      </c>
      <c r="Y7" s="14">
        <v>0</v>
      </c>
      <c r="Z7" s="14">
        <v>0</v>
      </c>
      <c r="AA7" s="197">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153</v>
      </c>
      <c r="N8" s="23">
        <v>3</v>
      </c>
      <c r="O8" s="20">
        <v>0</v>
      </c>
      <c r="P8" s="23">
        <v>0</v>
      </c>
      <c r="Q8" s="23">
        <v>0</v>
      </c>
      <c r="R8" s="23">
        <v>2.2499999999999999E-2</v>
      </c>
      <c r="S8" s="23">
        <v>2.2499999999999999E-2</v>
      </c>
      <c r="T8" s="23">
        <v>4.4999999999999997E-3</v>
      </c>
      <c r="U8" s="23">
        <v>0</v>
      </c>
      <c r="V8" s="23">
        <v>0</v>
      </c>
      <c r="W8" s="23">
        <v>0</v>
      </c>
      <c r="X8" s="23">
        <v>0</v>
      </c>
      <c r="Y8" s="23">
        <v>0</v>
      </c>
      <c r="Z8" s="23">
        <v>0</v>
      </c>
      <c r="AA8" s="196">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153</v>
      </c>
      <c r="N9" s="14">
        <v>3</v>
      </c>
      <c r="O9" s="11">
        <v>0.1</v>
      </c>
      <c r="P9" s="14">
        <v>0.27500000000000002</v>
      </c>
      <c r="Q9" s="14">
        <v>0.8</v>
      </c>
      <c r="R9" s="14">
        <v>1.7500000000000002E-2</v>
      </c>
      <c r="S9" s="14">
        <v>1.7500000000000002E-2</v>
      </c>
      <c r="T9" s="14">
        <v>0</v>
      </c>
      <c r="U9" s="14">
        <v>0</v>
      </c>
      <c r="V9" s="14">
        <v>0</v>
      </c>
      <c r="W9" s="14">
        <v>0</v>
      </c>
      <c r="X9" s="14">
        <v>0</v>
      </c>
      <c r="Y9" s="14">
        <v>0</v>
      </c>
      <c r="Z9" s="14">
        <v>0</v>
      </c>
      <c r="AA9" s="197">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165</v>
      </c>
      <c r="N10" s="23">
        <v>2</v>
      </c>
      <c r="O10" s="20">
        <v>0.1</v>
      </c>
      <c r="P10" s="23">
        <v>0.2</v>
      </c>
      <c r="Q10" s="23">
        <v>0.45</v>
      </c>
      <c r="R10" s="23">
        <v>2.2499999999999999E-2</v>
      </c>
      <c r="S10" s="23">
        <v>2.2499999999999999E-2</v>
      </c>
      <c r="T10" s="23">
        <v>0</v>
      </c>
      <c r="U10" s="23">
        <v>0</v>
      </c>
      <c r="V10" s="23">
        <v>0</v>
      </c>
      <c r="W10" s="23">
        <v>0</v>
      </c>
      <c r="X10" s="23">
        <v>0</v>
      </c>
      <c r="Y10" s="23">
        <v>0</v>
      </c>
      <c r="Z10" s="23">
        <v>0</v>
      </c>
      <c r="AA10" s="198">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165</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197">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165</v>
      </c>
      <c r="N12" s="23">
        <v>2</v>
      </c>
      <c r="O12" s="20">
        <v>0.15</v>
      </c>
      <c r="P12" s="23">
        <v>0.2</v>
      </c>
      <c r="Q12" s="23">
        <v>0.75</v>
      </c>
      <c r="R12" s="23">
        <v>2.2499999999999999E-2</v>
      </c>
      <c r="S12" s="23">
        <v>2.2499999999999999E-2</v>
      </c>
      <c r="T12" s="23">
        <v>0</v>
      </c>
      <c r="U12" s="23">
        <v>0</v>
      </c>
      <c r="V12" s="23">
        <v>0</v>
      </c>
      <c r="W12" s="23">
        <v>0</v>
      </c>
      <c r="X12" s="23">
        <v>0</v>
      </c>
      <c r="Y12" s="23">
        <v>0</v>
      </c>
      <c r="Z12" s="23">
        <v>0</v>
      </c>
      <c r="AA12" s="196">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197">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196">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197">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196">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199">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154</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0">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154</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1">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154</v>
      </c>
      <c r="N20" s="29">
        <v>2</v>
      </c>
      <c r="O20" s="30">
        <v>7.0000000000000007E-2</v>
      </c>
      <c r="P20" s="29">
        <v>2.5000000000000001E-2</v>
      </c>
      <c r="Q20" s="29">
        <v>1.25</v>
      </c>
      <c r="R20" s="29">
        <v>5.5E-2</v>
      </c>
      <c r="S20" s="29">
        <v>0.37</v>
      </c>
      <c r="T20" s="29">
        <v>0</v>
      </c>
      <c r="U20" s="29">
        <v>0</v>
      </c>
      <c r="V20" s="29">
        <v>0</v>
      </c>
      <c r="W20" s="29">
        <v>0</v>
      </c>
      <c r="X20" s="29">
        <v>0</v>
      </c>
      <c r="Y20" s="29">
        <v>0</v>
      </c>
      <c r="Z20" s="29">
        <v>0</v>
      </c>
      <c r="AA20" s="202">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154</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1">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2">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1">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2">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1">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2">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1">
        <f t="shared" si="2"/>
        <v>0.6</v>
      </c>
      <c r="AB27" s="3"/>
    </row>
    <row r="28" spans="2:28" x14ac:dyDescent="0.25">
      <c r="B28" s="8"/>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2">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1">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2">
        <f t="shared" si="2"/>
        <v>0.6</v>
      </c>
      <c r="AB30" s="3"/>
    </row>
    <row r="31" spans="2:28" x14ac:dyDescent="0.25">
      <c r="B31" s="8"/>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1">
        <f t="shared" si="2"/>
        <v>0.69</v>
      </c>
      <c r="AB31" s="3"/>
    </row>
    <row r="32" spans="2:28" x14ac:dyDescent="0.25">
      <c r="B32" s="8"/>
      <c r="C32" s="30" t="s">
        <v>137</v>
      </c>
      <c r="D32" s="31"/>
      <c r="E32" s="34"/>
      <c r="F32" s="33">
        <v>80</v>
      </c>
      <c r="G32" s="87">
        <v>0.05</v>
      </c>
      <c r="H32" s="29">
        <v>213.8</v>
      </c>
      <c r="I32" s="29">
        <v>890</v>
      </c>
      <c r="J32" s="29">
        <v>725</v>
      </c>
      <c r="K32" s="29">
        <v>11.7</v>
      </c>
      <c r="L32" s="102">
        <f t="shared" si="0"/>
        <v>3</v>
      </c>
      <c r="M32" s="29" t="s">
        <v>155</v>
      </c>
      <c r="N32" s="29">
        <v>0</v>
      </c>
      <c r="O32" s="30">
        <v>0.45</v>
      </c>
      <c r="P32" s="29">
        <v>0.13</v>
      </c>
      <c r="Q32" s="29">
        <v>1.5</v>
      </c>
      <c r="R32" s="29">
        <v>0.02</v>
      </c>
      <c r="S32" s="29">
        <v>0.28899999999999998</v>
      </c>
      <c r="T32" s="29">
        <v>0.01</v>
      </c>
      <c r="U32" s="29">
        <v>0.1</v>
      </c>
      <c r="V32" s="29">
        <v>0.02</v>
      </c>
      <c r="W32" s="29">
        <v>0.08</v>
      </c>
      <c r="X32" s="29">
        <v>0</v>
      </c>
      <c r="Y32" s="29">
        <v>0</v>
      </c>
      <c r="Z32" s="29">
        <v>0</v>
      </c>
      <c r="AA32" s="202">
        <f t="shared" si="2"/>
        <v>0.72933333333333328</v>
      </c>
      <c r="AB32" s="3"/>
    </row>
    <row r="33" spans="2:28" x14ac:dyDescent="0.25">
      <c r="B33" s="45"/>
      <c r="C33" s="39" t="s">
        <v>138</v>
      </c>
      <c r="D33" s="40"/>
      <c r="E33" s="39"/>
      <c r="F33" s="43">
        <v>75</v>
      </c>
      <c r="G33" s="86">
        <v>0.05</v>
      </c>
      <c r="H33" s="42">
        <v>261</v>
      </c>
      <c r="I33" s="42">
        <v>1012</v>
      </c>
      <c r="J33" s="42">
        <v>895</v>
      </c>
      <c r="K33" s="42">
        <v>6.8</v>
      </c>
      <c r="L33" s="103">
        <f t="shared" si="0"/>
        <v>3</v>
      </c>
      <c r="M33" s="42" t="s">
        <v>155</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1">
        <f t="shared" si="2"/>
        <v>0.71866666666666668</v>
      </c>
      <c r="AB33" s="3"/>
    </row>
    <row r="34" spans="2:28" x14ac:dyDescent="0.25">
      <c r="B34" s="8"/>
      <c r="C34" s="30" t="s">
        <v>139</v>
      </c>
      <c r="D34" s="31"/>
      <c r="E34" s="30"/>
      <c r="F34" s="33">
        <v>75</v>
      </c>
      <c r="G34" s="87">
        <v>0.05</v>
      </c>
      <c r="H34" s="29">
        <v>245</v>
      </c>
      <c r="I34" s="29">
        <v>1041</v>
      </c>
      <c r="J34" s="29">
        <v>790</v>
      </c>
      <c r="K34" s="29">
        <v>12</v>
      </c>
      <c r="L34" s="102">
        <f t="shared" si="0"/>
        <v>3</v>
      </c>
      <c r="M34" s="29" t="s">
        <v>155</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2">
        <f t="shared" si="2"/>
        <v>0.74629999999999996</v>
      </c>
      <c r="AB34" s="3"/>
    </row>
    <row r="35" spans="2:28" x14ac:dyDescent="0.25">
      <c r="B35" s="8"/>
      <c r="C35" s="39" t="s">
        <v>140</v>
      </c>
      <c r="D35" s="40"/>
      <c r="E35" s="39"/>
      <c r="F35" s="43">
        <v>80</v>
      </c>
      <c r="G35" s="86">
        <v>0.05</v>
      </c>
      <c r="H35" s="42">
        <v>289</v>
      </c>
      <c r="I35" s="42">
        <v>922</v>
      </c>
      <c r="J35" s="42">
        <v>660</v>
      </c>
      <c r="K35" s="42">
        <v>12</v>
      </c>
      <c r="L35" s="103">
        <f t="shared" si="0"/>
        <v>3</v>
      </c>
      <c r="M35" s="42" t="s">
        <v>155</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1">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2">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1">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3">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4">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165</v>
      </c>
      <c r="N40" s="62">
        <v>1</v>
      </c>
      <c r="O40" s="59">
        <v>0.15</v>
      </c>
      <c r="P40" s="62">
        <v>0.2</v>
      </c>
      <c r="Q40" s="62">
        <v>0.45</v>
      </c>
      <c r="R40" s="62">
        <v>1.7500000000000002E-2</v>
      </c>
      <c r="S40" s="62">
        <v>0.03</v>
      </c>
      <c r="T40" s="62">
        <v>0</v>
      </c>
      <c r="U40" s="62">
        <v>0</v>
      </c>
      <c r="V40" s="62">
        <v>0</v>
      </c>
      <c r="W40" s="62">
        <v>0</v>
      </c>
      <c r="X40" s="62">
        <v>0</v>
      </c>
      <c r="Y40" s="62">
        <v>0</v>
      </c>
      <c r="Z40" s="62">
        <v>0</v>
      </c>
      <c r="AA40" s="205">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165</v>
      </c>
      <c r="N41" s="50">
        <v>1</v>
      </c>
      <c r="O41" s="51">
        <v>0.15</v>
      </c>
      <c r="P41" s="50">
        <v>0.2</v>
      </c>
      <c r="Q41" s="50">
        <v>0.75</v>
      </c>
      <c r="R41" s="50">
        <v>1.7500000000000002E-2</v>
      </c>
      <c r="S41" s="50">
        <v>0.03</v>
      </c>
      <c r="T41" s="50">
        <v>0</v>
      </c>
      <c r="U41" s="50">
        <v>0</v>
      </c>
      <c r="V41" s="50">
        <v>0</v>
      </c>
      <c r="W41" s="50">
        <v>0</v>
      </c>
      <c r="X41" s="50">
        <v>0</v>
      </c>
      <c r="Y41" s="50">
        <v>0</v>
      </c>
      <c r="Z41" s="50">
        <v>0</v>
      </c>
      <c r="AA41" s="206">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05">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165</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06">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165</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05">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165</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06">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165</v>
      </c>
      <c r="N46" s="62">
        <v>1</v>
      </c>
      <c r="O46" s="59">
        <v>0.16</v>
      </c>
      <c r="P46" s="62">
        <v>0.2</v>
      </c>
      <c r="Q46" s="62">
        <v>0.85</v>
      </c>
      <c r="R46" s="62">
        <v>1.7500000000000002E-2</v>
      </c>
      <c r="S46" s="62">
        <v>0.02</v>
      </c>
      <c r="T46" s="62">
        <v>0</v>
      </c>
      <c r="U46" s="62">
        <v>0.8</v>
      </c>
      <c r="V46" s="62">
        <v>0</v>
      </c>
      <c r="W46" s="62">
        <v>0.95</v>
      </c>
      <c r="X46" s="62">
        <v>0</v>
      </c>
      <c r="Y46" s="62">
        <v>0</v>
      </c>
      <c r="Z46" s="62">
        <v>0</v>
      </c>
      <c r="AA46" s="205">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165</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06">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165</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05">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165</v>
      </c>
      <c r="N49" s="58">
        <v>1</v>
      </c>
      <c r="O49" s="55">
        <v>0.17</v>
      </c>
      <c r="P49" s="58">
        <v>0.2</v>
      </c>
      <c r="Q49" s="58">
        <v>0.75</v>
      </c>
      <c r="R49" s="58">
        <v>1.7500000000000002E-2</v>
      </c>
      <c r="S49" s="58">
        <v>0.03</v>
      </c>
      <c r="T49" s="58">
        <v>0</v>
      </c>
      <c r="U49" s="58">
        <v>0.95</v>
      </c>
      <c r="V49" s="58">
        <v>0.2</v>
      </c>
      <c r="W49" s="58">
        <v>0.85</v>
      </c>
      <c r="X49" s="58">
        <v>0</v>
      </c>
      <c r="Y49" s="58">
        <v>0</v>
      </c>
      <c r="Z49" s="58">
        <v>0</v>
      </c>
      <c r="AA49" s="207">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08">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09">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0">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09">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0">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09">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0">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09">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0">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09">
        <f t="shared" si="2"/>
        <v>0.79833333333333334</v>
      </c>
      <c r="AB59" s="3"/>
    </row>
    <row r="60" spans="2:28" x14ac:dyDescent="0.25">
      <c r="B60" s="8"/>
      <c r="C60" s="64" t="s">
        <v>136</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0">
        <f t="shared" si="2"/>
        <v>1.3008999999999999</v>
      </c>
      <c r="AB60" s="3"/>
    </row>
    <row r="61" spans="2:28" x14ac:dyDescent="0.25">
      <c r="B61" s="8"/>
      <c r="C61" s="75" t="s">
        <v>145</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09">
        <f t="shared" ref="AA61" si="3">O61+Q61/6+(U61+V61+Z61)/5+W61/15</f>
        <v>0.67</v>
      </c>
      <c r="AB61" s="3"/>
    </row>
    <row r="62" spans="2:28" x14ac:dyDescent="0.25">
      <c r="B62" s="8"/>
      <c r="C62" s="64" t="s">
        <v>144</v>
      </c>
      <c r="D62" s="65" t="s">
        <v>107</v>
      </c>
      <c r="E62" s="64"/>
      <c r="F62" s="73">
        <v>40</v>
      </c>
      <c r="G62" s="98">
        <v>0.1</v>
      </c>
      <c r="H62" s="69">
        <v>294</v>
      </c>
      <c r="I62" s="69">
        <v>1000</v>
      </c>
      <c r="J62" s="69">
        <v>690</v>
      </c>
      <c r="K62" s="69">
        <v>9</v>
      </c>
      <c r="L62" s="101">
        <f t="shared" si="0"/>
        <v>2</v>
      </c>
      <c r="M62" s="69" t="s">
        <v>155</v>
      </c>
      <c r="N62" s="69">
        <v>0</v>
      </c>
      <c r="O62" s="64">
        <v>0.33500000000000002</v>
      </c>
      <c r="P62" s="69">
        <v>0.2</v>
      </c>
      <c r="Q62" s="69">
        <v>0.75</v>
      </c>
      <c r="R62" s="69">
        <v>1.7500000000000002E-2</v>
      </c>
      <c r="S62" s="69">
        <v>0.03</v>
      </c>
      <c r="T62" s="69">
        <v>0</v>
      </c>
      <c r="U62" s="69">
        <v>1.05</v>
      </c>
      <c r="V62" s="69">
        <v>0</v>
      </c>
      <c r="W62" s="69">
        <v>0</v>
      </c>
      <c r="X62" s="69">
        <v>0</v>
      </c>
      <c r="Y62" s="69">
        <v>0</v>
      </c>
      <c r="Z62" s="69">
        <v>0</v>
      </c>
      <c r="AA62" s="210">
        <f t="shared" si="2"/>
        <v>0.67</v>
      </c>
      <c r="AB62" s="3"/>
    </row>
    <row r="63" spans="2:28" x14ac:dyDescent="0.25">
      <c r="B63" s="8"/>
      <c r="C63" s="75" t="s">
        <v>134</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09">
        <f t="shared" si="2"/>
        <v>0.69166666666666665</v>
      </c>
      <c r="AB63" s="3"/>
    </row>
    <row r="64" spans="2:28" x14ac:dyDescent="0.25">
      <c r="B64" s="8"/>
      <c r="C64" s="64" t="s">
        <v>141</v>
      </c>
      <c r="D64" s="65"/>
      <c r="E64" s="72"/>
      <c r="F64" s="70">
        <v>38</v>
      </c>
      <c r="G64" s="92">
        <v>0.1</v>
      </c>
      <c r="H64" s="69">
        <v>285</v>
      </c>
      <c r="I64" s="69">
        <v>898</v>
      </c>
      <c r="J64" s="69">
        <v>790</v>
      </c>
      <c r="K64" s="69">
        <v>16</v>
      </c>
      <c r="L64" s="101">
        <f t="shared" si="0"/>
        <v>3</v>
      </c>
      <c r="M64" s="69" t="s">
        <v>155</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0">
        <f t="shared" si="2"/>
        <v>0.71876666666666655</v>
      </c>
      <c r="AB64" s="3"/>
    </row>
    <row r="65" spans="2:28" x14ac:dyDescent="0.25">
      <c r="B65" s="8"/>
      <c r="C65" s="75" t="s">
        <v>149</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09">
        <f t="shared" ref="AA65" si="4">O65+Q65/6+(U65+V65+Z65)/5+W65/15</f>
        <v>0.75</v>
      </c>
      <c r="AB65" s="3"/>
    </row>
    <row r="66" spans="2:28" x14ac:dyDescent="0.25">
      <c r="B66" s="8"/>
      <c r="C66" s="64" t="s">
        <v>146</v>
      </c>
      <c r="D66" s="65" t="s">
        <v>108</v>
      </c>
      <c r="E66" s="64"/>
      <c r="F66" s="70">
        <v>55</v>
      </c>
      <c r="G66" s="92">
        <v>0.1</v>
      </c>
      <c r="H66" s="69">
        <v>294</v>
      </c>
      <c r="I66" s="69">
        <v>1000</v>
      </c>
      <c r="J66" s="69">
        <v>770</v>
      </c>
      <c r="K66" s="69">
        <v>9</v>
      </c>
      <c r="L66" s="101">
        <f t="shared" si="0"/>
        <v>3</v>
      </c>
      <c r="M66" s="69" t="s">
        <v>155</v>
      </c>
      <c r="N66" s="69">
        <v>0</v>
      </c>
      <c r="O66" s="64">
        <v>0.41499999999999998</v>
      </c>
      <c r="P66" s="69">
        <v>0.2</v>
      </c>
      <c r="Q66" s="69">
        <v>0.75</v>
      </c>
      <c r="R66" s="69">
        <v>1.7500000000000002E-2</v>
      </c>
      <c r="S66" s="69">
        <v>0.03</v>
      </c>
      <c r="T66" s="69">
        <v>0</v>
      </c>
      <c r="U66" s="69">
        <v>1.05</v>
      </c>
      <c r="V66" s="69">
        <v>0</v>
      </c>
      <c r="W66" s="69">
        <v>0</v>
      </c>
      <c r="X66" s="69">
        <v>0</v>
      </c>
      <c r="Y66" s="69">
        <v>0</v>
      </c>
      <c r="Z66" s="69">
        <v>0</v>
      </c>
      <c r="AA66" s="210">
        <f t="shared" si="2"/>
        <v>0.75</v>
      </c>
      <c r="AB66" s="3"/>
    </row>
    <row r="67" spans="2:28" x14ac:dyDescent="0.25">
      <c r="B67" s="8"/>
      <c r="C67" s="75" t="s">
        <v>148</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09">
        <f t="shared" ref="AA67" si="5">O67+Q67/6+(U67+V67+Z67)/5+W67/15</f>
        <v>0.75</v>
      </c>
      <c r="AB67" s="3"/>
    </row>
    <row r="68" spans="2:28" x14ac:dyDescent="0.25">
      <c r="B68" s="8"/>
      <c r="C68" s="64" t="s">
        <v>147</v>
      </c>
      <c r="D68" s="65">
        <v>1.7035</v>
      </c>
      <c r="E68" s="64"/>
      <c r="F68" s="70">
        <v>50</v>
      </c>
      <c r="G68" s="92">
        <v>0.1</v>
      </c>
      <c r="H68" s="69">
        <v>294</v>
      </c>
      <c r="I68" s="69">
        <v>1000</v>
      </c>
      <c r="J68" s="69">
        <v>660</v>
      </c>
      <c r="K68" s="69">
        <v>12</v>
      </c>
      <c r="L68" s="101">
        <f t="shared" si="0"/>
        <v>3</v>
      </c>
      <c r="M68" s="69" t="s">
        <v>155</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0">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09">
        <f t="shared" si="2"/>
        <v>0.5403</v>
      </c>
      <c r="AB69" s="3"/>
    </row>
    <row r="70" spans="2:28" x14ac:dyDescent="0.25">
      <c r="B70" s="8"/>
      <c r="C70" s="64" t="s">
        <v>151</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0">
        <f t="shared" ref="AA70" si="6">O70+Q70/6+(U70+V70+Z70)/5+W70/15</f>
        <v>0.63500000000000001</v>
      </c>
      <c r="AB70" s="3"/>
    </row>
    <row r="71" spans="2:28" x14ac:dyDescent="0.25">
      <c r="B71" s="8"/>
      <c r="C71" s="75" t="s">
        <v>150</v>
      </c>
      <c r="D71" s="76" t="s">
        <v>109</v>
      </c>
      <c r="E71" s="75"/>
      <c r="F71" s="99">
        <v>40</v>
      </c>
      <c r="G71" s="94">
        <v>0.1</v>
      </c>
      <c r="H71" s="77">
        <v>256.5</v>
      </c>
      <c r="I71" s="77">
        <v>875</v>
      </c>
      <c r="J71" s="77">
        <v>670</v>
      </c>
      <c r="K71" s="77">
        <v>10</v>
      </c>
      <c r="L71" s="105">
        <f t="shared" ref="L71:L78" si="7">IF(AA71&lt;0.4,1,IF(AA71&lt;0.7,2,3))</f>
        <v>2</v>
      </c>
      <c r="M71" s="77" t="s">
        <v>155</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09">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0">
        <f t="shared" si="2"/>
        <v>0.71500000000000008</v>
      </c>
      <c r="AB72" s="3"/>
    </row>
    <row r="73" spans="2:28" x14ac:dyDescent="0.25">
      <c r="B73" s="8"/>
      <c r="C73" s="75" t="s">
        <v>142</v>
      </c>
      <c r="D73" s="76">
        <v>1.7224999999999999</v>
      </c>
      <c r="E73" s="75"/>
      <c r="F73" s="99">
        <v>40</v>
      </c>
      <c r="G73" s="94">
        <v>0.1</v>
      </c>
      <c r="H73" s="77">
        <v>294.5</v>
      </c>
      <c r="I73" s="77">
        <v>1136</v>
      </c>
      <c r="J73" s="77">
        <v>1050</v>
      </c>
      <c r="K73" s="77">
        <v>12</v>
      </c>
      <c r="L73" s="105">
        <f t="shared" si="7"/>
        <v>3</v>
      </c>
      <c r="M73" s="77" t="s">
        <v>155</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09">
        <f t="shared" si="2"/>
        <v>0.82106666666666661</v>
      </c>
      <c r="AB73" s="3"/>
    </row>
    <row r="74" spans="2:28" x14ac:dyDescent="0.25">
      <c r="B74" s="8"/>
      <c r="C74" s="64" t="s">
        <v>135</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0">
        <f t="shared" ref="AA74" si="8">O74+Q74/6+(U74+V74+Z74)/5+W74/15</f>
        <v>0.79500000000000004</v>
      </c>
      <c r="AB74" s="3"/>
    </row>
    <row r="75" spans="2:28" x14ac:dyDescent="0.25">
      <c r="B75" s="8"/>
      <c r="C75" s="75" t="s">
        <v>143</v>
      </c>
      <c r="D75" s="76" t="s">
        <v>110</v>
      </c>
      <c r="E75" s="75"/>
      <c r="F75" s="78">
        <v>46</v>
      </c>
      <c r="G75" s="93">
        <v>0.1</v>
      </c>
      <c r="H75" s="77">
        <v>241</v>
      </c>
      <c r="I75" s="77">
        <v>1100</v>
      </c>
      <c r="J75" s="77">
        <v>830</v>
      </c>
      <c r="K75" s="77">
        <v>9</v>
      </c>
      <c r="L75" s="105">
        <f t="shared" si="7"/>
        <v>3</v>
      </c>
      <c r="M75" s="77" t="s">
        <v>155</v>
      </c>
      <c r="N75" s="77">
        <v>0</v>
      </c>
      <c r="O75" s="75">
        <v>0.41499999999999998</v>
      </c>
      <c r="P75" s="77">
        <v>0.2</v>
      </c>
      <c r="Q75" s="77">
        <v>0.75</v>
      </c>
      <c r="R75" s="77">
        <v>1.2E-2</v>
      </c>
      <c r="S75" s="77">
        <v>0.03</v>
      </c>
      <c r="T75" s="77">
        <v>0</v>
      </c>
      <c r="U75" s="77">
        <v>1.05</v>
      </c>
      <c r="V75" s="77">
        <v>0.22500000000000001</v>
      </c>
      <c r="W75" s="77">
        <v>0</v>
      </c>
      <c r="X75" s="77">
        <v>0</v>
      </c>
      <c r="Y75" s="77">
        <v>0</v>
      </c>
      <c r="Z75" s="77">
        <v>0</v>
      </c>
      <c r="AA75" s="209">
        <f t="shared" si="2"/>
        <v>0.79500000000000004</v>
      </c>
      <c r="AB75" s="3"/>
    </row>
    <row r="76" spans="2:28" x14ac:dyDescent="0.25">
      <c r="B76" s="8"/>
      <c r="C76" s="64" t="s">
        <v>163</v>
      </c>
      <c r="D76" s="65" t="s">
        <v>111</v>
      </c>
      <c r="E76" s="64"/>
      <c r="F76" s="70">
        <v>37</v>
      </c>
      <c r="G76" s="92">
        <v>0.1</v>
      </c>
      <c r="H76" s="69">
        <v>248</v>
      </c>
      <c r="I76" s="69">
        <v>1100</v>
      </c>
      <c r="J76" s="69">
        <v>950</v>
      </c>
      <c r="K76" s="69">
        <v>9</v>
      </c>
      <c r="L76" s="101">
        <f t="shared" si="7"/>
        <v>3</v>
      </c>
      <c r="M76" s="69" t="s">
        <v>155</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0">
        <f t="shared" si="2"/>
        <v>0.89333333333333342</v>
      </c>
      <c r="AB76" s="3"/>
    </row>
    <row r="77" spans="2:28" x14ac:dyDescent="0.25">
      <c r="B77" s="8"/>
      <c r="C77" s="75" t="s">
        <v>156</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09">
        <f t="shared" si="2"/>
        <v>0.86853333333333338</v>
      </c>
      <c r="AB77" s="3"/>
    </row>
    <row r="78" spans="2:28" x14ac:dyDescent="0.25">
      <c r="B78" s="8"/>
      <c r="C78" s="64" t="s">
        <v>133</v>
      </c>
      <c r="D78" s="65" t="s">
        <v>112</v>
      </c>
      <c r="E78" s="64"/>
      <c r="F78" s="70">
        <v>35</v>
      </c>
      <c r="G78" s="140">
        <v>0.12</v>
      </c>
      <c r="H78" s="101">
        <v>370.5</v>
      </c>
      <c r="I78" s="101">
        <v>1100</v>
      </c>
      <c r="J78" s="69">
        <v>800</v>
      </c>
      <c r="K78" s="69">
        <v>10</v>
      </c>
      <c r="L78" s="101">
        <f t="shared" si="7"/>
        <v>3</v>
      </c>
      <c r="M78" s="69" t="s">
        <v>155</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0">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zoomScale="70" zoomScaleNormal="70" workbookViewId="0">
      <pane xSplit="3" ySplit="5" topLeftCell="G6" activePane="bottomRight" state="frozen"/>
      <selection activeCell="A6" sqref="A6"/>
      <selection pane="topRight" activeCell="A6" sqref="A6"/>
      <selection pane="bottomLeft" activeCell="A6" sqref="A6"/>
      <selection pane="bottomRight" activeCell="B7" sqref="B7"/>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166</v>
      </c>
      <c r="C2" s="6" t="s">
        <v>174</v>
      </c>
      <c r="D2" s="3"/>
      <c r="H2"/>
    </row>
    <row r="3" spans="2:28" ht="16.5" thickBot="1" x14ac:dyDescent="0.3">
      <c r="B3" s="136" t="s">
        <v>168</v>
      </c>
      <c r="C3" s="6" t="s">
        <v>169</v>
      </c>
      <c r="D3" s="3"/>
      <c r="H3"/>
      <c r="P3" s="229" t="s">
        <v>159</v>
      </c>
      <c r="Q3" s="230"/>
      <c r="R3" s="230"/>
      <c r="S3" s="230"/>
      <c r="T3" s="230"/>
      <c r="U3" s="230"/>
      <c r="V3" s="230"/>
      <c r="W3" s="230"/>
      <c r="X3" s="230"/>
      <c r="Y3" s="230"/>
      <c r="Z3" s="230"/>
      <c r="AA3" s="231"/>
      <c r="AB3" s="223"/>
    </row>
    <row r="4" spans="2:28" ht="16.5" thickBot="1" x14ac:dyDescent="0.3">
      <c r="P4" s="232"/>
      <c r="Q4" s="228"/>
      <c r="R4" s="228"/>
      <c r="S4" s="228"/>
      <c r="T4" s="228"/>
      <c r="U4" s="228"/>
      <c r="V4" s="228"/>
      <c r="W4" s="228"/>
      <c r="X4" s="228"/>
      <c r="Y4" s="228"/>
      <c r="Z4" s="228"/>
      <c r="AA4" s="233"/>
      <c r="AB4" s="223"/>
    </row>
    <row r="5" spans="2:28" ht="32.25" thickBot="1" x14ac:dyDescent="0.3">
      <c r="B5" s="152" t="s">
        <v>0</v>
      </c>
      <c r="C5" s="150" t="s">
        <v>173</v>
      </c>
      <c r="D5" s="152" t="s">
        <v>6</v>
      </c>
      <c r="E5" s="153" t="s">
        <v>2</v>
      </c>
      <c r="F5" s="153" t="s">
        <v>3</v>
      </c>
      <c r="G5" s="154" t="s">
        <v>152</v>
      </c>
      <c r="H5" s="155" t="s">
        <v>160</v>
      </c>
      <c r="I5" s="156" t="s">
        <v>161</v>
      </c>
      <c r="J5" s="155" t="s">
        <v>162</v>
      </c>
      <c r="K5" s="156" t="s">
        <v>171</v>
      </c>
      <c r="L5" s="155" t="s">
        <v>157</v>
      </c>
      <c r="M5" s="151" t="s">
        <v>164</v>
      </c>
      <c r="N5" s="157" t="s">
        <v>158</v>
      </c>
      <c r="O5" s="157" t="s">
        <v>236</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170</v>
      </c>
      <c r="C6" s="11" t="s">
        <v>179</v>
      </c>
      <c r="D6" s="147" t="s">
        <v>205</v>
      </c>
      <c r="E6" s="11"/>
      <c r="F6" s="124">
        <v>30</v>
      </c>
      <c r="G6" s="81">
        <v>0.1</v>
      </c>
      <c r="H6" s="14">
        <v>230</v>
      </c>
      <c r="I6" s="14">
        <v>625</v>
      </c>
      <c r="J6" s="14">
        <v>195</v>
      </c>
      <c r="K6" s="14">
        <v>40</v>
      </c>
      <c r="L6" s="112">
        <f>IF(P6&lt;0.05,1,2)</f>
        <v>2</v>
      </c>
      <c r="M6" s="112" t="s">
        <v>153</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c r="C7" s="20" t="s">
        <v>180</v>
      </c>
      <c r="D7" s="21" t="s">
        <v>206</v>
      </c>
      <c r="E7" s="20"/>
      <c r="F7" s="148">
        <v>25</v>
      </c>
      <c r="G7" s="82">
        <v>0.1</v>
      </c>
      <c r="H7" s="23">
        <v>215</v>
      </c>
      <c r="I7" s="23">
        <v>566</v>
      </c>
      <c r="J7" s="23">
        <v>257.5</v>
      </c>
      <c r="K7" s="23">
        <v>35</v>
      </c>
      <c r="L7" s="111">
        <f>IF(P7&lt;0.05,1,2)</f>
        <v>2</v>
      </c>
      <c r="M7" s="111" t="s">
        <v>153</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181</v>
      </c>
      <c r="D8" s="12" t="s">
        <v>207</v>
      </c>
      <c r="E8" s="11"/>
      <c r="F8" s="141">
        <v>65</v>
      </c>
      <c r="G8" s="81">
        <v>0.1</v>
      </c>
      <c r="H8" s="14">
        <v>230</v>
      </c>
      <c r="I8" s="14">
        <v>625</v>
      </c>
      <c r="J8" s="14">
        <v>190</v>
      </c>
      <c r="K8" s="14">
        <v>35</v>
      </c>
      <c r="L8" s="112">
        <v>3</v>
      </c>
      <c r="M8" s="112" t="s">
        <v>153</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182</v>
      </c>
      <c r="D9" s="21" t="s">
        <v>208</v>
      </c>
      <c r="E9" s="20"/>
      <c r="F9" s="115">
        <v>40</v>
      </c>
      <c r="G9" s="82">
        <v>0.1</v>
      </c>
      <c r="H9" s="23">
        <v>215</v>
      </c>
      <c r="I9" s="23">
        <v>600</v>
      </c>
      <c r="J9" s="23">
        <v>190</v>
      </c>
      <c r="K9" s="23">
        <v>45</v>
      </c>
      <c r="L9" s="111">
        <f t="shared" ref="L9:L14" si="0">IF(P9&lt;0.05,1,2)</f>
        <v>1</v>
      </c>
      <c r="M9" s="111" t="s">
        <v>153</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183</v>
      </c>
      <c r="D10" s="12" t="s">
        <v>209</v>
      </c>
      <c r="E10" s="11"/>
      <c r="F10" s="141">
        <v>45</v>
      </c>
      <c r="G10" s="81">
        <v>0.1</v>
      </c>
      <c r="H10" s="14">
        <v>215</v>
      </c>
      <c r="I10" s="14">
        <v>570</v>
      </c>
      <c r="J10" s="14">
        <v>180</v>
      </c>
      <c r="K10" s="14">
        <v>45</v>
      </c>
      <c r="L10" s="112">
        <f t="shared" si="0"/>
        <v>1</v>
      </c>
      <c r="M10" s="112" t="s">
        <v>153</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184</v>
      </c>
      <c r="D11" s="21" t="s">
        <v>210</v>
      </c>
      <c r="E11" s="20"/>
      <c r="F11" s="138">
        <v>45</v>
      </c>
      <c r="G11" s="82">
        <v>0.1</v>
      </c>
      <c r="H11" s="23">
        <v>215</v>
      </c>
      <c r="I11" s="23">
        <v>565</v>
      </c>
      <c r="J11" s="23">
        <v>175</v>
      </c>
      <c r="K11" s="23">
        <v>45</v>
      </c>
      <c r="L11" s="111">
        <f t="shared" si="0"/>
        <v>1</v>
      </c>
      <c r="M11" s="111" t="s">
        <v>153</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185</v>
      </c>
      <c r="D12" s="12" t="s">
        <v>211</v>
      </c>
      <c r="E12" s="11"/>
      <c r="F12" s="124">
        <v>40</v>
      </c>
      <c r="G12" s="81">
        <v>0.1</v>
      </c>
      <c r="H12" s="14">
        <v>215</v>
      </c>
      <c r="I12" s="14">
        <v>600</v>
      </c>
      <c r="J12" s="14">
        <v>200</v>
      </c>
      <c r="K12" s="14">
        <v>40</v>
      </c>
      <c r="L12" s="112">
        <f t="shared" si="0"/>
        <v>1</v>
      </c>
      <c r="M12" s="112" t="s">
        <v>153</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186</v>
      </c>
      <c r="D13" s="21" t="s">
        <v>212</v>
      </c>
      <c r="E13" s="20"/>
      <c r="F13" s="114">
        <v>40</v>
      </c>
      <c r="G13" s="82">
        <v>0.1</v>
      </c>
      <c r="H13" s="23">
        <v>215</v>
      </c>
      <c r="I13" s="23">
        <v>600</v>
      </c>
      <c r="J13" s="23">
        <v>200</v>
      </c>
      <c r="K13" s="23">
        <v>40</v>
      </c>
      <c r="L13" s="111">
        <f t="shared" si="0"/>
        <v>1</v>
      </c>
      <c r="M13" s="111" t="s">
        <v>153</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c r="C14" s="11" t="s">
        <v>187</v>
      </c>
      <c r="D14" s="12" t="s">
        <v>213</v>
      </c>
      <c r="E14" s="11"/>
      <c r="F14" s="127">
        <v>40</v>
      </c>
      <c r="G14" s="81">
        <v>0.1</v>
      </c>
      <c r="H14" s="14">
        <v>215</v>
      </c>
      <c r="I14" s="14">
        <v>600</v>
      </c>
      <c r="J14" s="14">
        <v>200</v>
      </c>
      <c r="K14" s="14">
        <v>40</v>
      </c>
      <c r="L14" s="112">
        <f t="shared" si="0"/>
        <v>1</v>
      </c>
      <c r="M14" s="112" t="s">
        <v>153</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188</v>
      </c>
      <c r="D15" s="21" t="s">
        <v>214</v>
      </c>
      <c r="E15" s="23"/>
      <c r="F15" s="122">
        <v>35</v>
      </c>
      <c r="G15" s="82">
        <v>0.1</v>
      </c>
      <c r="H15" s="23">
        <v>215</v>
      </c>
      <c r="I15" s="23">
        <v>600</v>
      </c>
      <c r="J15" s="23">
        <v>200</v>
      </c>
      <c r="K15" s="23">
        <v>40</v>
      </c>
      <c r="L15" s="111">
        <v>1</v>
      </c>
      <c r="M15" s="111" t="s">
        <v>153</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189</v>
      </c>
      <c r="D16" s="12" t="s">
        <v>215</v>
      </c>
      <c r="E16" s="14"/>
      <c r="F16" s="121">
        <v>35</v>
      </c>
      <c r="G16" s="81">
        <v>0.1</v>
      </c>
      <c r="H16" s="14">
        <v>215</v>
      </c>
      <c r="I16" s="14">
        <v>600</v>
      </c>
      <c r="J16" s="14">
        <v>200</v>
      </c>
      <c r="K16" s="14">
        <v>40</v>
      </c>
      <c r="L16" s="112">
        <f>IF(P16&lt;0.05,1,2)</f>
        <v>1</v>
      </c>
      <c r="M16" s="112" t="s">
        <v>153</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190</v>
      </c>
      <c r="D17" s="21" t="s">
        <v>216</v>
      </c>
      <c r="E17" s="23"/>
      <c r="F17" s="115">
        <v>45</v>
      </c>
      <c r="G17" s="82">
        <v>0.1</v>
      </c>
      <c r="H17" s="23">
        <v>215</v>
      </c>
      <c r="I17" s="23">
        <v>600</v>
      </c>
      <c r="J17" s="23">
        <v>190</v>
      </c>
      <c r="K17" s="23">
        <v>40</v>
      </c>
      <c r="L17" s="111">
        <f>IF(P17&lt;0.05,1,2)</f>
        <v>1</v>
      </c>
      <c r="M17" s="111" t="s">
        <v>153</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191</v>
      </c>
      <c r="D18" s="12" t="s">
        <v>217</v>
      </c>
      <c r="E18" s="149"/>
      <c r="F18" s="166">
        <v>65</v>
      </c>
      <c r="G18" s="81">
        <v>0.1</v>
      </c>
      <c r="H18" s="14">
        <v>215</v>
      </c>
      <c r="I18" s="14">
        <v>550</v>
      </c>
      <c r="J18" s="14">
        <v>175</v>
      </c>
      <c r="K18" s="14">
        <v>45</v>
      </c>
      <c r="L18" s="112">
        <f>IF(P18&lt;0.05,1,2)</f>
        <v>1</v>
      </c>
      <c r="M18" s="112" t="s">
        <v>153</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192</v>
      </c>
      <c r="D19" s="21" t="s">
        <v>218</v>
      </c>
      <c r="E19" s="20"/>
      <c r="F19" s="114">
        <v>20</v>
      </c>
      <c r="G19" s="82">
        <v>0.1</v>
      </c>
      <c r="H19" s="23">
        <v>230</v>
      </c>
      <c r="I19" s="23">
        <v>630</v>
      </c>
      <c r="J19" s="23">
        <v>230</v>
      </c>
      <c r="K19" s="23">
        <v>35</v>
      </c>
      <c r="L19" s="111">
        <v>2</v>
      </c>
      <c r="M19" s="111" t="s">
        <v>153</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234</v>
      </c>
      <c r="C20" s="25" t="s">
        <v>193</v>
      </c>
      <c r="D20" s="26" t="s">
        <v>219</v>
      </c>
      <c r="E20" s="25"/>
      <c r="F20" s="123">
        <v>90</v>
      </c>
      <c r="G20" s="85">
        <v>0.1</v>
      </c>
      <c r="H20" s="28">
        <v>220</v>
      </c>
      <c r="I20" s="28">
        <v>730</v>
      </c>
      <c r="J20" s="28">
        <v>430</v>
      </c>
      <c r="K20" s="28">
        <v>11.5</v>
      </c>
      <c r="L20" s="137">
        <v>3</v>
      </c>
      <c r="M20" s="129" t="s">
        <v>172</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194</v>
      </c>
      <c r="D21" s="171" t="s">
        <v>220</v>
      </c>
      <c r="E21" s="170"/>
      <c r="F21" s="179">
        <v>45</v>
      </c>
      <c r="G21" s="173">
        <v>0.1</v>
      </c>
      <c r="H21" s="174">
        <v>230</v>
      </c>
      <c r="I21" s="174">
        <v>760</v>
      </c>
      <c r="J21" s="174">
        <v>490</v>
      </c>
      <c r="K21" s="174">
        <v>12.5</v>
      </c>
      <c r="L21" s="175">
        <v>3</v>
      </c>
      <c r="M21" s="176" t="s">
        <v>172</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195</v>
      </c>
      <c r="D22" s="31" t="s">
        <v>221</v>
      </c>
      <c r="E22" s="30"/>
      <c r="F22" s="116">
        <v>35</v>
      </c>
      <c r="G22" s="87">
        <v>0.1</v>
      </c>
      <c r="H22" s="29">
        <v>254</v>
      </c>
      <c r="I22" s="29">
        <v>800</v>
      </c>
      <c r="J22" s="29">
        <v>533</v>
      </c>
      <c r="K22" s="29">
        <v>8.5</v>
      </c>
      <c r="L22" s="131">
        <v>3</v>
      </c>
      <c r="M22" s="125" t="s">
        <v>172</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196</v>
      </c>
      <c r="D23" s="171" t="s">
        <v>222</v>
      </c>
      <c r="E23" s="170"/>
      <c r="F23" s="172">
        <v>50</v>
      </c>
      <c r="G23" s="173">
        <v>0.1</v>
      </c>
      <c r="H23" s="174">
        <v>245</v>
      </c>
      <c r="I23" s="174">
        <v>800</v>
      </c>
      <c r="J23" s="174">
        <v>600</v>
      </c>
      <c r="K23" s="174">
        <v>11</v>
      </c>
      <c r="L23" s="175">
        <v>3</v>
      </c>
      <c r="M23" s="176" t="s">
        <v>172</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197</v>
      </c>
      <c r="D24" s="31" t="s">
        <v>223</v>
      </c>
      <c r="E24" s="30"/>
      <c r="F24" s="116">
        <v>45</v>
      </c>
      <c r="G24" s="87">
        <v>0.1</v>
      </c>
      <c r="H24" s="29">
        <v>254</v>
      </c>
      <c r="I24" s="29">
        <v>800</v>
      </c>
      <c r="J24" s="29">
        <v>651</v>
      </c>
      <c r="K24" s="29">
        <v>14.5</v>
      </c>
      <c r="L24" s="131">
        <v>3</v>
      </c>
      <c r="M24" s="125" t="s">
        <v>172</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198</v>
      </c>
      <c r="D25" s="171" t="s">
        <v>224</v>
      </c>
      <c r="E25" s="170"/>
      <c r="F25" s="180">
        <v>55</v>
      </c>
      <c r="G25" s="173">
        <v>0.1</v>
      </c>
      <c r="H25" s="174">
        <v>209</v>
      </c>
      <c r="I25" s="174">
        <v>727</v>
      </c>
      <c r="J25" s="174">
        <v>666</v>
      </c>
      <c r="K25" s="174">
        <v>20</v>
      </c>
      <c r="L25" s="175">
        <v>3</v>
      </c>
      <c r="M25" s="176" t="s">
        <v>172</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176</v>
      </c>
      <c r="D26" s="143" t="s">
        <v>225</v>
      </c>
      <c r="E26" s="142"/>
      <c r="F26" s="168">
        <v>35</v>
      </c>
      <c r="G26" s="144">
        <v>0.12</v>
      </c>
      <c r="H26" s="145">
        <v>320</v>
      </c>
      <c r="I26" s="145">
        <v>860</v>
      </c>
      <c r="J26" s="145">
        <v>550</v>
      </c>
      <c r="K26" s="145">
        <v>16</v>
      </c>
      <c r="L26" s="131">
        <v>1</v>
      </c>
      <c r="M26" s="131" t="s">
        <v>237</v>
      </c>
      <c r="N26" s="131">
        <v>0</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177</v>
      </c>
      <c r="D27" s="182" t="s">
        <v>226</v>
      </c>
      <c r="E27" s="181"/>
      <c r="F27" s="183">
        <v>42</v>
      </c>
      <c r="G27" s="184">
        <v>0.1</v>
      </c>
      <c r="H27" s="185">
        <v>280</v>
      </c>
      <c r="I27" s="185">
        <v>900</v>
      </c>
      <c r="J27" s="185">
        <v>530</v>
      </c>
      <c r="K27" s="185">
        <v>12</v>
      </c>
      <c r="L27" s="175">
        <v>3</v>
      </c>
      <c r="M27" s="175" t="s">
        <v>172</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199</v>
      </c>
      <c r="D28" s="143" t="s">
        <v>227</v>
      </c>
      <c r="E28" s="142"/>
      <c r="F28" s="168">
        <v>47</v>
      </c>
      <c r="G28" s="144">
        <v>0.1</v>
      </c>
      <c r="H28" s="145">
        <v>245</v>
      </c>
      <c r="I28" s="145">
        <v>800</v>
      </c>
      <c r="J28" s="169" t="s">
        <v>153</v>
      </c>
      <c r="K28" s="145">
        <v>10</v>
      </c>
      <c r="L28" s="131">
        <v>3</v>
      </c>
      <c r="M28" s="131" t="s">
        <v>172</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200</v>
      </c>
      <c r="D29" s="171" t="s">
        <v>228</v>
      </c>
      <c r="E29" s="170"/>
      <c r="F29" s="179">
        <v>45</v>
      </c>
      <c r="G29" s="173">
        <v>0.1</v>
      </c>
      <c r="H29" s="174">
        <v>295</v>
      </c>
      <c r="I29" s="174">
        <v>850</v>
      </c>
      <c r="J29" s="174">
        <v>582</v>
      </c>
      <c r="K29" s="174">
        <v>13.5</v>
      </c>
      <c r="L29" s="175">
        <f>IF(P29&lt;0.05,1,2)</f>
        <v>2</v>
      </c>
      <c r="M29" s="176" t="s">
        <v>172</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178</v>
      </c>
      <c r="D30" s="31" t="s">
        <v>229</v>
      </c>
      <c r="E30" s="30"/>
      <c r="F30" s="139">
        <v>30</v>
      </c>
      <c r="G30" s="87">
        <v>0.12</v>
      </c>
      <c r="H30" s="29">
        <v>360</v>
      </c>
      <c r="I30" s="29">
        <v>1015</v>
      </c>
      <c r="J30" s="29">
        <v>720</v>
      </c>
      <c r="K30" s="29">
        <v>16</v>
      </c>
      <c r="L30" s="131">
        <v>1</v>
      </c>
      <c r="M30" s="125" t="s">
        <v>237</v>
      </c>
      <c r="N30" s="125">
        <v>0</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201</v>
      </c>
      <c r="D31" s="171" t="s">
        <v>230</v>
      </c>
      <c r="E31" s="170"/>
      <c r="F31" s="179">
        <v>55</v>
      </c>
      <c r="G31" s="187">
        <v>0.1</v>
      </c>
      <c r="H31" s="174">
        <v>220</v>
      </c>
      <c r="I31" s="174">
        <v>730</v>
      </c>
      <c r="J31" s="174">
        <v>450</v>
      </c>
      <c r="K31" s="174">
        <v>15</v>
      </c>
      <c r="L31" s="175">
        <f>IF(P31&lt;0.05,1,2)</f>
        <v>2</v>
      </c>
      <c r="M31" s="176" t="s">
        <v>172</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235</v>
      </c>
      <c r="C32" s="46" t="s">
        <v>202</v>
      </c>
      <c r="D32" s="47" t="s">
        <v>231</v>
      </c>
      <c r="E32" s="46"/>
      <c r="F32" s="212">
        <v>55</v>
      </c>
      <c r="G32" s="96">
        <v>0.1</v>
      </c>
      <c r="H32" s="49">
        <v>200</v>
      </c>
      <c r="I32" s="49">
        <v>515</v>
      </c>
      <c r="J32" s="49">
        <v>240</v>
      </c>
      <c r="K32" s="49">
        <v>20</v>
      </c>
      <c r="L32" s="132">
        <v>2</v>
      </c>
      <c r="M32" s="126" t="s">
        <v>153</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203</v>
      </c>
      <c r="D33" s="60" t="s">
        <v>232</v>
      </c>
      <c r="E33" s="59"/>
      <c r="F33" s="188">
        <v>75</v>
      </c>
      <c r="G33" s="90">
        <v>0.1</v>
      </c>
      <c r="H33" s="62">
        <v>220</v>
      </c>
      <c r="I33" s="62">
        <v>730</v>
      </c>
      <c r="J33" s="62">
        <v>486</v>
      </c>
      <c r="K33" s="62">
        <v>11.5</v>
      </c>
      <c r="L33" s="133">
        <f>IF(P33&lt;0.05,1,2)</f>
        <v>2</v>
      </c>
      <c r="M33" s="130" t="s">
        <v>172</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204</v>
      </c>
      <c r="D34" s="217" t="s">
        <v>233</v>
      </c>
      <c r="E34" s="215"/>
      <c r="F34" s="218">
        <v>75</v>
      </c>
      <c r="G34" s="219">
        <v>0.1</v>
      </c>
      <c r="H34" s="220">
        <v>200</v>
      </c>
      <c r="I34" s="220">
        <v>530</v>
      </c>
      <c r="J34" s="220">
        <v>250</v>
      </c>
      <c r="K34" s="220">
        <v>20</v>
      </c>
      <c r="L34" s="221">
        <v>3</v>
      </c>
      <c r="M34" s="216" t="s">
        <v>153</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2018-08-13T13:37:56Z</dcterms:modified>
</cp:coreProperties>
</file>