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l\PROJ\EXCEL\"/>
    </mc:Choice>
  </mc:AlternateContent>
  <xr:revisionPtr revIDLastSave="0" documentId="13_ncr:1_{16FD869F-0A6E-43D7-A0F4-CCAAF5DAEE37}" xr6:coauthVersionLast="47" xr6:coauthVersionMax="47" xr10:uidLastSave="{00000000-0000-0000-0000-000000000000}"/>
  <bookViews>
    <workbookView xWindow="-110" yWindow="-110" windowWidth="19420" windowHeight="10420" xr2:uid="{4DB94E64-DCDC-4CEA-9CF9-DAAACE51F060}"/>
  </bookViews>
  <sheets>
    <sheet name="Basic Excel Skills" sheetId="1" r:id="rId1"/>
  </sheets>
  <definedNames>
    <definedName name="Debt">'Basic Excel Skills'!$E$222</definedName>
    <definedName name="Equity">'Basic Excel Skills'!$E$223</definedName>
    <definedName name="Rd">'Basic Excel Skills'!$E$220</definedName>
    <definedName name="Re">'Basic Excel Skills'!$E$219</definedName>
    <definedName name="Tax_Rate">'Basic Excel Skills'!$E$221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5" i="1" l="1"/>
  <c r="C189" i="1"/>
  <c r="C181" i="1"/>
  <c r="H105" i="1"/>
  <c r="H106" i="1"/>
  <c r="H107" i="1"/>
  <c r="H108" i="1"/>
  <c r="H109" i="1"/>
  <c r="H110" i="1"/>
  <c r="C90" i="1"/>
  <c r="C82" i="1"/>
  <c r="C81" i="1"/>
  <c r="C80" i="1"/>
  <c r="C79" i="1"/>
  <c r="L107" i="1"/>
  <c r="M107" i="1"/>
  <c r="K107" i="1"/>
  <c r="H104" i="1" l="1"/>
  <c r="C67" i="1"/>
  <c r="C68" i="1" s="1"/>
  <c r="C69" i="1" s="1"/>
  <c r="C70" i="1" s="1"/>
  <c r="E62" i="1"/>
  <c r="F65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97" authorId="0" shapeId="0" xr:uid="{E689523F-FCD4-445A-A740-7A921F46F9EE}">
      <text>
        <r>
          <rPr>
            <b/>
            <sz val="9"/>
            <color indexed="81"/>
            <rFont val="Tahoma"/>
            <family val="2"/>
          </rPr>
          <t xml:space="preserve">Admin:
</t>
        </r>
      </text>
    </comment>
    <comment ref="C198" authorId="0" shapeId="0" xr:uid="{F01BA4C1-77CB-4F0A-8434-C6AE1CBD958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ss
</t>
        </r>
      </text>
    </comment>
    <comment ref="C199" authorId="0" shapeId="0" xr:uid="{B3D17953-F2BF-4D38-94E6-6ACCAD9388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<sst xmlns="http://schemas.openxmlformats.org/spreadsheetml/2006/main" count="172" uniqueCount="166">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</sst>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70" formatCode="0.0%"/>
    <numFmt numFmtId="175" formatCode="&quot;₹&quot;\ #,##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6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12" fillId="5" borderId="0" xfId="0" applyFont="1" applyFill="1"/>
    <xf numFmtId="175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7"/>
  <sheetViews>
    <sheetView showGridLines="0" tabSelected="1" view="pageBreakPreview" topLeftCell="A207" zoomScale="85" zoomScaleNormal="85" zoomScaleSheetLayoutView="85" workbookViewId="0">
      <selection activeCell="F225" sqref="F225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13.7265625" style="1" bestFit="1" customWidth="1"/>
    <col min="4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7" customFormat="1" ht="35.15" customHeight="1" x14ac:dyDescent="0.4">
      <c r="B1" s="38" t="s">
        <v>0</v>
      </c>
    </row>
    <row r="3" spans="1:7" ht="15" customHeight="1" x14ac:dyDescent="0.25">
      <c r="C3" s="8"/>
      <c r="D3" s="1" t="s">
        <v>127</v>
      </c>
    </row>
    <row r="4" spans="1:7" ht="15" customHeight="1" x14ac:dyDescent="0.3">
      <c r="D4" s="11" t="s">
        <v>128</v>
      </c>
    </row>
    <row r="5" spans="1:7" s="36" customFormat="1" ht="20.149999999999999" customHeight="1" x14ac:dyDescent="0.35">
      <c r="A5" s="35" t="s">
        <v>2</v>
      </c>
      <c r="B5" s="35" t="s">
        <v>1</v>
      </c>
    </row>
    <row r="7" spans="1:7" s="33" customFormat="1" ht="15" customHeight="1" x14ac:dyDescent="0.35">
      <c r="B7" s="31">
        <v>1</v>
      </c>
      <c r="C7" s="32" t="s">
        <v>3</v>
      </c>
    </row>
    <row r="8" spans="1:7" ht="15" customHeight="1" x14ac:dyDescent="0.3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129</v>
      </c>
      <c r="D11" s="6"/>
      <c r="E11" s="7"/>
      <c r="F11" s="5" t="s">
        <v>6</v>
      </c>
      <c r="G11" s="4"/>
    </row>
    <row r="12" spans="1:7" ht="15" customHeight="1" x14ac:dyDescent="0.25">
      <c r="C12" s="5" t="s">
        <v>130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131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4" t="s">
        <v>11</v>
      </c>
    </row>
    <row r="16" spans="1:7" ht="15" customHeight="1" x14ac:dyDescent="0.25">
      <c r="C16" s="1" t="s">
        <v>10</v>
      </c>
      <c r="D16" s="55">
        <v>1000</v>
      </c>
    </row>
    <row r="17" spans="2:12" ht="15" customHeight="1" x14ac:dyDescent="0.3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5">
      <c r="B22" s="31">
        <v>2</v>
      </c>
      <c r="C22" s="32" t="s">
        <v>14</v>
      </c>
    </row>
    <row r="23" spans="2:12" s="33" customFormat="1" ht="15" customHeight="1" x14ac:dyDescent="0.35">
      <c r="B23" s="31"/>
      <c r="C23" s="32"/>
    </row>
    <row r="24" spans="2:12" ht="15" customHeight="1" x14ac:dyDescent="0.25">
      <c r="C24" s="5" t="s">
        <v>132</v>
      </c>
    </row>
    <row r="25" spans="2:12" ht="15" customHeight="1" x14ac:dyDescent="0.3">
      <c r="C25" s="53" t="s">
        <v>160</v>
      </c>
      <c r="D25" s="53"/>
      <c r="E25" s="53"/>
      <c r="F25" s="53"/>
      <c r="G25" s="53"/>
      <c r="H25" s="53"/>
    </row>
    <row r="26" spans="2:12" ht="15" customHeight="1" x14ac:dyDescent="0.3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3">
      <c r="C29" s="53" t="s">
        <v>161</v>
      </c>
      <c r="D29" s="53"/>
      <c r="E29" s="53"/>
      <c r="F29" s="53"/>
      <c r="G29" s="53"/>
      <c r="H29" s="53"/>
      <c r="I29" s="53"/>
      <c r="J29" s="53"/>
      <c r="K29" s="53"/>
      <c r="L29" s="20"/>
    </row>
    <row r="30" spans="2:12" ht="15" customHeight="1" x14ac:dyDescent="0.3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3">
      <c r="C33" s="53" t="s">
        <v>162</v>
      </c>
      <c r="D33" s="53"/>
      <c r="E33" s="53"/>
      <c r="F33" s="53"/>
      <c r="G33" s="53"/>
      <c r="H33" s="53"/>
      <c r="I33" s="53"/>
      <c r="J33" s="53"/>
    </row>
    <row r="34" spans="2:21" ht="15" customHeight="1" x14ac:dyDescent="0.3">
      <c r="C34" s="14" t="s">
        <v>18</v>
      </c>
    </row>
    <row r="35" spans="2:21" ht="15" customHeight="1" x14ac:dyDescent="0.3">
      <c r="C35" s="14"/>
    </row>
    <row r="37" spans="2:21" s="33" customFormat="1" ht="15" customHeight="1" x14ac:dyDescent="0.35">
      <c r="B37" s="31">
        <v>3</v>
      </c>
      <c r="C37" s="32" t="s">
        <v>22</v>
      </c>
    </row>
    <row r="40" spans="2:21" ht="15" customHeight="1" x14ac:dyDescent="0.3">
      <c r="C40" s="5" t="s">
        <v>133</v>
      </c>
      <c r="G40" s="56"/>
      <c r="H40" s="11" t="s">
        <v>123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3">
      <c r="C41" s="5" t="s">
        <v>134</v>
      </c>
      <c r="S41" s="10" t="s">
        <v>124</v>
      </c>
    </row>
    <row r="42" spans="2:21" ht="15" customHeight="1" x14ac:dyDescent="0.25">
      <c r="C42" s="5" t="s">
        <v>135</v>
      </c>
    </row>
    <row r="43" spans="2:21" ht="15" customHeight="1" x14ac:dyDescent="0.25">
      <c r="C43" s="5" t="s">
        <v>23</v>
      </c>
      <c r="S43" s="8"/>
    </row>
    <row r="44" spans="2:21" ht="15" customHeight="1" x14ac:dyDescent="0.3">
      <c r="C44" s="5" t="s">
        <v>24</v>
      </c>
      <c r="G44" s="8"/>
      <c r="H44" s="11" t="s">
        <v>122</v>
      </c>
      <c r="S44" s="10" t="s">
        <v>125</v>
      </c>
    </row>
    <row r="45" spans="2:21" ht="15" customHeight="1" x14ac:dyDescent="0.25">
      <c r="C45" s="5"/>
    </row>
    <row r="46" spans="2:21" ht="15" customHeight="1" x14ac:dyDescent="0.3">
      <c r="G46" s="51" t="s">
        <v>126</v>
      </c>
    </row>
    <row r="47" spans="2:21" ht="15" customHeight="1" x14ac:dyDescent="0.3">
      <c r="C47" s="14" t="s">
        <v>120</v>
      </c>
    </row>
    <row r="48" spans="2:21" ht="15" customHeight="1" x14ac:dyDescent="0.35">
      <c r="C48" s="14"/>
      <c r="J48" s="33"/>
      <c r="S48" s="33"/>
    </row>
    <row r="49" spans="2:19" s="33" customFormat="1" ht="15" customHeight="1" x14ac:dyDescent="0.35">
      <c r="B49" s="1"/>
      <c r="C49" s="1"/>
      <c r="D49" s="1"/>
      <c r="E49" s="1"/>
      <c r="F49" s="1"/>
      <c r="J49" s="1"/>
      <c r="S49" s="1"/>
    </row>
    <row r="50" spans="2:19" ht="15" customHeight="1" x14ac:dyDescent="0.35">
      <c r="B50" s="31">
        <v>4</v>
      </c>
      <c r="C50" s="32" t="s">
        <v>25</v>
      </c>
      <c r="D50" s="33"/>
      <c r="E50" s="33"/>
      <c r="F50" s="33"/>
    </row>
    <row r="52" spans="2:19" ht="15" customHeight="1" x14ac:dyDescent="0.25">
      <c r="C52" s="12" t="s">
        <v>163</v>
      </c>
      <c r="D52" s="5" t="s">
        <v>26</v>
      </c>
    </row>
    <row r="53" spans="2:19" ht="15" customHeight="1" x14ac:dyDescent="0.3">
      <c r="C53" s="14" t="s">
        <v>28</v>
      </c>
    </row>
    <row r="54" spans="2:19" ht="15" customHeight="1" x14ac:dyDescent="0.35">
      <c r="C54" s="14"/>
      <c r="J54" s="33"/>
      <c r="S54" s="33"/>
    </row>
    <row r="55" spans="2:19" s="33" customFormat="1" ht="15" customHeight="1" x14ac:dyDescent="0.35">
      <c r="B55" s="1"/>
      <c r="C55" s="1"/>
      <c r="D55" s="1"/>
      <c r="E55" s="1"/>
      <c r="F55" s="1"/>
      <c r="J55" s="1"/>
      <c r="S55" s="1"/>
    </row>
    <row r="56" spans="2:19" ht="15" customHeight="1" x14ac:dyDescent="0.35">
      <c r="B56" s="31">
        <v>5</v>
      </c>
      <c r="C56" s="32" t="s">
        <v>27</v>
      </c>
      <c r="D56" s="33"/>
      <c r="E56" s="33"/>
      <c r="F56" s="33"/>
    </row>
    <row r="58" spans="2:19" ht="15" customHeight="1" x14ac:dyDescent="0.25">
      <c r="C58" s="57">
        <v>40.15</v>
      </c>
      <c r="D58" s="5" t="s">
        <v>136</v>
      </c>
    </row>
    <row r="59" spans="2:19" ht="15" customHeight="1" x14ac:dyDescent="0.3">
      <c r="C59" s="14" t="s">
        <v>29</v>
      </c>
    </row>
    <row r="60" spans="2:19" ht="15" customHeight="1" x14ac:dyDescent="0.35">
      <c r="C60" s="14"/>
      <c r="J60" s="33"/>
      <c r="S60" s="33"/>
    </row>
    <row r="61" spans="2:19" s="33" customFormat="1" ht="15" customHeight="1" x14ac:dyDescent="0.35">
      <c r="B61" s="1"/>
      <c r="C61" s="1"/>
      <c r="D61" s="1"/>
      <c r="E61" s="1"/>
      <c r="F61" s="1"/>
    </row>
    <row r="62" spans="2:19" s="33" customFormat="1" ht="15" customHeight="1" x14ac:dyDescent="0.35">
      <c r="B62" s="31">
        <v>6</v>
      </c>
      <c r="C62" s="32" t="s">
        <v>30</v>
      </c>
      <c r="E62" s="34">
        <f ca="1">TODAY()</f>
        <v>45512</v>
      </c>
      <c r="J62" s="1"/>
      <c r="S62" s="1"/>
    </row>
    <row r="63" spans="2:19" ht="15" customHeight="1" x14ac:dyDescent="0.35">
      <c r="B63" s="31"/>
      <c r="C63" s="32"/>
      <c r="D63" s="33"/>
      <c r="E63" s="34"/>
      <c r="F63" s="33"/>
    </row>
    <row r="64" spans="2:19" ht="15" customHeight="1" x14ac:dyDescent="0.25">
      <c r="C64" s="1" t="s">
        <v>31</v>
      </c>
      <c r="G64" s="4"/>
    </row>
    <row r="65" spans="2:19" ht="15" customHeight="1" x14ac:dyDescent="0.25">
      <c r="C65" s="1" t="s">
        <v>32</v>
      </c>
      <c r="E65" s="15">
        <f ca="1">TODAY()</f>
        <v>45512</v>
      </c>
      <c r="F65" s="4" t="str">
        <f ca="1">"is actually "&amp;E62</f>
        <v>is actually 45512</v>
      </c>
    </row>
    <row r="67" spans="2:19" ht="15" customHeight="1" x14ac:dyDescent="0.25">
      <c r="C67" s="12">
        <f ca="1">TODAY()</f>
        <v>45512</v>
      </c>
      <c r="D67" s="17" t="s">
        <v>33</v>
      </c>
      <c r="E67" s="4"/>
    </row>
    <row r="68" spans="2:19" ht="15" customHeight="1" x14ac:dyDescent="0.25">
      <c r="C68" s="16">
        <f ca="1">C67</f>
        <v>45512</v>
      </c>
      <c r="D68" s="5" t="s">
        <v>137</v>
      </c>
      <c r="E68" s="4"/>
    </row>
    <row r="69" spans="2:19" ht="15" customHeight="1" x14ac:dyDescent="0.25">
      <c r="C69" s="16">
        <f ca="1" xml:space="preserve"> C68 + 5000</f>
        <v>50512</v>
      </c>
      <c r="D69" s="4" t="s">
        <v>34</v>
      </c>
      <c r="E69" s="4"/>
    </row>
    <row r="70" spans="2:19" ht="15" customHeight="1" x14ac:dyDescent="0.25">
      <c r="C70" s="12">
        <f ca="1">C69</f>
        <v>50512</v>
      </c>
      <c r="D70" s="4" t="s">
        <v>35</v>
      </c>
      <c r="E70" s="5" t="s">
        <v>138</v>
      </c>
    </row>
    <row r="71" spans="2:19" ht="15" customHeight="1" x14ac:dyDescent="0.3">
      <c r="C71" s="14" t="s">
        <v>36</v>
      </c>
    </row>
    <row r="72" spans="2:19" ht="15" customHeight="1" x14ac:dyDescent="0.35">
      <c r="C72" s="14"/>
      <c r="J72" s="33"/>
      <c r="S72" s="33"/>
    </row>
    <row r="73" spans="2:19" s="33" customFormat="1" ht="15" customHeight="1" x14ac:dyDescent="0.35">
      <c r="B73" s="1"/>
      <c r="C73" s="1"/>
      <c r="D73" s="1"/>
      <c r="E73" s="1"/>
      <c r="F73" s="1"/>
      <c r="J73" s="1"/>
      <c r="S73" s="1"/>
    </row>
    <row r="74" spans="2:19" ht="15" customHeight="1" x14ac:dyDescent="0.35">
      <c r="B74" s="31">
        <v>7</v>
      </c>
      <c r="C74" s="32" t="s">
        <v>37</v>
      </c>
      <c r="D74" s="33"/>
      <c r="E74" s="33"/>
      <c r="F74" s="33"/>
    </row>
    <row r="76" spans="2:19" ht="15" customHeight="1" x14ac:dyDescent="0.25">
      <c r="C76" s="4" t="s">
        <v>38</v>
      </c>
      <c r="D76" s="4"/>
      <c r="E76" s="4"/>
    </row>
    <row r="77" spans="2:19" ht="15" customHeight="1" x14ac:dyDescent="0.25">
      <c r="C77" s="4">
        <v>60</v>
      </c>
      <c r="D77" s="4"/>
    </row>
    <row r="78" spans="2:19" ht="15" customHeight="1" x14ac:dyDescent="0.25">
      <c r="C78" s="4">
        <v>30</v>
      </c>
      <c r="D78" s="4"/>
    </row>
    <row r="79" spans="2:19" ht="15" customHeight="1" x14ac:dyDescent="0.25">
      <c r="C79" s="18">
        <f xml:space="preserve"> C77 +C78</f>
        <v>90</v>
      </c>
      <c r="D79" s="4" t="s">
        <v>39</v>
      </c>
    </row>
    <row r="80" spans="2:19" ht="15" customHeight="1" x14ac:dyDescent="0.25">
      <c r="C80" s="18">
        <f xml:space="preserve"> C77 - C78</f>
        <v>30</v>
      </c>
      <c r="D80" s="4" t="s">
        <v>40</v>
      </c>
    </row>
    <row r="81" spans="2:19" ht="15" customHeight="1" x14ac:dyDescent="0.25">
      <c r="C81" s="18">
        <f xml:space="preserve"> C77 * C78</f>
        <v>1800</v>
      </c>
      <c r="D81" s="4" t="s">
        <v>41</v>
      </c>
    </row>
    <row r="82" spans="2:19" ht="15" customHeight="1" x14ac:dyDescent="0.25">
      <c r="C82" s="18">
        <f xml:space="preserve"> C77 / C78</f>
        <v>2</v>
      </c>
      <c r="D82" s="4" t="s">
        <v>42</v>
      </c>
    </row>
    <row r="83" spans="2:19" ht="15" customHeight="1" x14ac:dyDescent="0.3">
      <c r="C83" s="14" t="s">
        <v>43</v>
      </c>
    </row>
    <row r="85" spans="2:19" ht="15" customHeight="1" x14ac:dyDescent="0.25">
      <c r="C85" s="4" t="s">
        <v>44</v>
      </c>
      <c r="D85" s="4"/>
      <c r="E85" s="4"/>
    </row>
    <row r="86" spans="2:19" ht="15" customHeight="1" x14ac:dyDescent="0.25">
      <c r="C86" s="4"/>
      <c r="D86" s="4"/>
      <c r="E86" s="4"/>
    </row>
    <row r="87" spans="2:19" ht="15" customHeight="1" x14ac:dyDescent="0.25">
      <c r="C87" s="4">
        <v>20</v>
      </c>
      <c r="D87" s="4"/>
    </row>
    <row r="88" spans="2:19" ht="15" customHeight="1" x14ac:dyDescent="0.25">
      <c r="C88" s="4">
        <v>30</v>
      </c>
      <c r="D88" s="4"/>
    </row>
    <row r="89" spans="2:19" ht="15" customHeight="1" x14ac:dyDescent="0.25">
      <c r="C89" s="19">
        <v>40</v>
      </c>
      <c r="D89" s="4"/>
    </row>
    <row r="90" spans="2:19" ht="15" customHeight="1" x14ac:dyDescent="0.25">
      <c r="C90" s="18">
        <f>SUM(C87:C89)</f>
        <v>90</v>
      </c>
      <c r="D90" s="4" t="s">
        <v>45</v>
      </c>
    </row>
    <row r="91" spans="2:19" ht="15" customHeight="1" x14ac:dyDescent="0.3">
      <c r="C91" s="14" t="s">
        <v>46</v>
      </c>
    </row>
    <row r="92" spans="2:19" ht="15" customHeight="1" x14ac:dyDescent="0.35">
      <c r="C92" s="14"/>
      <c r="J92" s="33"/>
      <c r="S92" s="33"/>
    </row>
    <row r="93" spans="2:19" s="33" customFormat="1" ht="15" customHeight="1" x14ac:dyDescent="0.35">
      <c r="B93" s="1"/>
      <c r="C93" s="1"/>
      <c r="D93" s="1"/>
      <c r="E93" s="1"/>
      <c r="F93" s="1"/>
    </row>
    <row r="94" spans="2:19" s="33" customFormat="1" ht="15" customHeight="1" x14ac:dyDescent="0.35">
      <c r="B94" s="31">
        <v>8</v>
      </c>
      <c r="C94" s="32" t="s">
        <v>47</v>
      </c>
      <c r="J94" s="1"/>
      <c r="S94" s="1"/>
    </row>
    <row r="95" spans="2:19" ht="15" customHeight="1" x14ac:dyDescent="0.35">
      <c r="B95" s="31"/>
      <c r="C95" s="32"/>
      <c r="D95" s="33"/>
      <c r="E95" s="33"/>
      <c r="F95" s="33"/>
    </row>
    <row r="96" spans="2:19" ht="15" customHeight="1" x14ac:dyDescent="0.25">
      <c r="C96" s="5" t="s">
        <v>139</v>
      </c>
    </row>
    <row r="97" spans="3:16" ht="15" customHeight="1" x14ac:dyDescent="0.25">
      <c r="C97" s="5" t="s">
        <v>140</v>
      </c>
    </row>
    <row r="99" spans="3:16" ht="15" customHeight="1" x14ac:dyDescent="0.25">
      <c r="C99" s="18">
        <v>23</v>
      </c>
      <c r="D99" s="4" t="s">
        <v>48</v>
      </c>
    </row>
    <row r="100" spans="3:16" ht="15" customHeight="1" x14ac:dyDescent="0.25">
      <c r="C100" s="18">
        <v>23</v>
      </c>
      <c r="D100" s="4" t="s">
        <v>49</v>
      </c>
    </row>
    <row r="101" spans="3:16" ht="15" customHeight="1" x14ac:dyDescent="0.3">
      <c r="C101" s="14" t="s">
        <v>72</v>
      </c>
      <c r="D101" s="4"/>
      <c r="J101" s="2" t="s">
        <v>67</v>
      </c>
    </row>
    <row r="102" spans="3:16" ht="15" customHeight="1" x14ac:dyDescent="0.25">
      <c r="J102" s="23" t="s">
        <v>63</v>
      </c>
    </row>
    <row r="103" spans="3:16" ht="15" customHeight="1" x14ac:dyDescent="0.3">
      <c r="C103" s="2" t="s">
        <v>50</v>
      </c>
      <c r="F103" s="2" t="s">
        <v>68</v>
      </c>
      <c r="G103" s="42" t="s">
        <v>52</v>
      </c>
      <c r="H103" s="42" t="s">
        <v>54</v>
      </c>
      <c r="J103" s="24" t="s">
        <v>60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2" t="s">
        <v>51</v>
      </c>
      <c r="D104" s="42" t="s">
        <v>52</v>
      </c>
      <c r="F104" s="25" t="s">
        <v>53</v>
      </c>
      <c r="G104" s="43">
        <v>2.35</v>
      </c>
      <c r="H104" s="43">
        <f>F105*G104</f>
        <v>705</v>
      </c>
      <c r="J104" s="24" t="s">
        <v>61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5">
      <c r="C105" s="44">
        <v>40758</v>
      </c>
      <c r="D105" s="43">
        <v>2.35</v>
      </c>
      <c r="F105" s="26">
        <v>300</v>
      </c>
      <c r="G105" s="43">
        <v>2.37</v>
      </c>
      <c r="H105" s="43">
        <f t="shared" ref="H105:H110" si="0">F106*G105</f>
        <v>474</v>
      </c>
      <c r="J105" s="30" t="s">
        <v>52</v>
      </c>
      <c r="K105" s="27">
        <v>10</v>
      </c>
      <c r="L105" s="27">
        <v>20</v>
      </c>
      <c r="M105" s="27">
        <v>30</v>
      </c>
    </row>
    <row r="106" spans="3:16" ht="15" customHeight="1" x14ac:dyDescent="0.25">
      <c r="C106" s="44">
        <v>40759</v>
      </c>
      <c r="D106" s="43">
        <v>2.37</v>
      </c>
      <c r="F106" s="26">
        <v>200</v>
      </c>
      <c r="G106" s="43">
        <v>2.4300000000000002</v>
      </c>
      <c r="H106" s="43">
        <f t="shared" si="0"/>
        <v>1215</v>
      </c>
      <c r="J106" s="24" t="s">
        <v>62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5">
      <c r="C107" s="44">
        <v>40760</v>
      </c>
      <c r="D107" s="43">
        <v>2.4300000000000002</v>
      </c>
      <c r="F107" s="26">
        <v>500</v>
      </c>
      <c r="G107" s="43">
        <v>2.4300000000000002</v>
      </c>
      <c r="H107" s="43">
        <f t="shared" si="0"/>
        <v>729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5">
      <c r="C108" s="44">
        <v>40761</v>
      </c>
      <c r="D108" s="43">
        <v>2.4300000000000002</v>
      </c>
      <c r="F108" s="26">
        <v>300</v>
      </c>
      <c r="G108" s="43">
        <v>2.38</v>
      </c>
      <c r="H108" s="43">
        <f t="shared" si="0"/>
        <v>952</v>
      </c>
      <c r="J108" s="41">
        <v>24.3</v>
      </c>
    </row>
    <row r="109" spans="3:16" ht="15" customHeight="1" x14ac:dyDescent="0.25">
      <c r="C109" s="44">
        <v>40762</v>
      </c>
      <c r="D109" s="43">
        <v>2.38</v>
      </c>
      <c r="F109" s="26">
        <v>400</v>
      </c>
      <c r="G109" s="43">
        <v>2.4500000000000002</v>
      </c>
      <c r="H109" s="43">
        <f t="shared" si="0"/>
        <v>490.00000000000006</v>
      </c>
      <c r="K109" s="1" t="s">
        <v>69</v>
      </c>
    </row>
    <row r="110" spans="3:16" ht="15" customHeight="1" x14ac:dyDescent="0.25">
      <c r="C110" s="44">
        <v>40763</v>
      </c>
      <c r="D110" s="43">
        <v>2.4500000000000002</v>
      </c>
      <c r="F110" s="26">
        <v>200</v>
      </c>
      <c r="G110" s="43">
        <v>2.77</v>
      </c>
      <c r="H110" s="43">
        <f t="shared" si="0"/>
        <v>277</v>
      </c>
    </row>
    <row r="111" spans="3:16" ht="15" customHeight="1" x14ac:dyDescent="0.25">
      <c r="C111" s="44">
        <v>40764</v>
      </c>
      <c r="D111" s="43">
        <v>2.77</v>
      </c>
      <c r="F111" s="26">
        <v>100</v>
      </c>
      <c r="J111" s="5" t="s">
        <v>59</v>
      </c>
    </row>
    <row r="112" spans="3:16" ht="15" customHeight="1" x14ac:dyDescent="0.25">
      <c r="G112" s="13"/>
      <c r="H112" s="7"/>
      <c r="I112" s="7"/>
      <c r="J112" s="5" t="s">
        <v>143</v>
      </c>
      <c r="L112" s="4"/>
      <c r="M112" s="4"/>
      <c r="N112" s="4"/>
    </row>
    <row r="113" spans="2:19" ht="15" customHeight="1" x14ac:dyDescent="0.25">
      <c r="C113" s="5" t="s">
        <v>57</v>
      </c>
      <c r="D113" s="22"/>
      <c r="E113" s="7"/>
      <c r="F113" s="5" t="s">
        <v>58</v>
      </c>
      <c r="G113" s="13"/>
      <c r="H113" s="7"/>
      <c r="I113" s="7"/>
      <c r="L113" s="4"/>
      <c r="M113" s="4"/>
      <c r="N113" s="4"/>
    </row>
    <row r="114" spans="2:19" ht="15" customHeight="1" x14ac:dyDescent="0.25">
      <c r="C114" s="5" t="s">
        <v>141</v>
      </c>
      <c r="D114" s="22"/>
      <c r="E114" s="7"/>
      <c r="F114" s="5" t="s">
        <v>142</v>
      </c>
      <c r="J114" s="39" t="s">
        <v>70</v>
      </c>
    </row>
    <row r="115" spans="2:19" ht="43.5" customHeight="1" x14ac:dyDescent="0.25">
      <c r="G115" s="39"/>
      <c r="H115" s="39"/>
      <c r="J115" s="39"/>
      <c r="K115" s="39"/>
      <c r="L115" s="39"/>
    </row>
    <row r="116" spans="2:19" ht="15" customHeight="1" x14ac:dyDescent="0.25">
      <c r="C116" s="52" t="s">
        <v>55</v>
      </c>
      <c r="D116" s="52"/>
      <c r="E116" s="21"/>
      <c r="F116" s="39" t="s">
        <v>56</v>
      </c>
      <c r="G116" s="39"/>
      <c r="H116" s="39"/>
      <c r="K116" s="39"/>
      <c r="L116" s="39"/>
    </row>
    <row r="117" spans="2:19" ht="15" customHeight="1" x14ac:dyDescent="0.35">
      <c r="C117" s="39"/>
      <c r="D117" s="39"/>
      <c r="E117" s="21"/>
      <c r="F117" s="39"/>
      <c r="J117" s="33"/>
      <c r="S117" s="33"/>
    </row>
    <row r="118" spans="2:19" s="33" customFormat="1" ht="15" customHeight="1" x14ac:dyDescent="0.35">
      <c r="B118" s="1"/>
      <c r="C118" s="1"/>
      <c r="D118" s="1"/>
      <c r="E118" s="1"/>
      <c r="F118" s="1"/>
      <c r="J118" s="1"/>
      <c r="S118" s="1"/>
    </row>
    <row r="119" spans="2:19" ht="15" customHeight="1" x14ac:dyDescent="0.35">
      <c r="B119" s="31">
        <v>9</v>
      </c>
      <c r="C119" s="32" t="s">
        <v>71</v>
      </c>
      <c r="D119" s="33"/>
      <c r="E119" s="33"/>
      <c r="F119" s="33"/>
    </row>
    <row r="120" spans="2:19" ht="15" customHeight="1" x14ac:dyDescent="0.25">
      <c r="G120" s="8"/>
      <c r="H120" s="8"/>
    </row>
    <row r="121" spans="2:19" ht="15" customHeight="1" x14ac:dyDescent="0.25">
      <c r="C121" s="1">
        <v>1</v>
      </c>
      <c r="E121" s="1">
        <v>1</v>
      </c>
      <c r="F121" s="1">
        <v>2</v>
      </c>
      <c r="G121" s="1">
        <v>3</v>
      </c>
      <c r="H121" s="1">
        <v>4</v>
      </c>
    </row>
    <row r="122" spans="2:19" ht="15" customHeight="1" x14ac:dyDescent="0.25">
      <c r="C122" s="1">
        <v>2</v>
      </c>
    </row>
    <row r="123" spans="2:19" ht="15" customHeight="1" x14ac:dyDescent="0.25">
      <c r="C123" s="1">
        <v>3</v>
      </c>
    </row>
    <row r="124" spans="2:19" ht="15" customHeight="1" x14ac:dyDescent="0.25">
      <c r="C124" s="1">
        <v>4</v>
      </c>
    </row>
    <row r="126" spans="2:19" ht="15" customHeight="1" x14ac:dyDescent="0.25">
      <c r="C126" s="5" t="s">
        <v>144</v>
      </c>
    </row>
    <row r="128" spans="2:19" ht="15" customHeight="1" x14ac:dyDescent="0.3">
      <c r="C128" s="14" t="s">
        <v>121</v>
      </c>
    </row>
    <row r="129" spans="1:19" ht="15" customHeight="1" x14ac:dyDescent="0.35">
      <c r="C129" s="14"/>
      <c r="J129" s="36"/>
      <c r="S129" s="36"/>
    </row>
    <row r="130" spans="1:19" s="36" customFormat="1" ht="20.149999999999999" customHeight="1" x14ac:dyDescent="0.35">
      <c r="A130" s="35" t="s">
        <v>2</v>
      </c>
      <c r="B130" s="1"/>
      <c r="C130" s="1"/>
      <c r="D130" s="1"/>
      <c r="E130" s="1"/>
      <c r="F130" s="1"/>
      <c r="J130" s="1"/>
      <c r="S130" s="1"/>
    </row>
    <row r="131" spans="1:19" ht="15" customHeight="1" x14ac:dyDescent="0.35">
      <c r="B131" s="35" t="s">
        <v>73</v>
      </c>
      <c r="C131" s="36"/>
      <c r="D131" s="36"/>
      <c r="E131" s="36"/>
      <c r="F131" s="36"/>
    </row>
    <row r="133" spans="1:19" ht="15" customHeight="1" x14ac:dyDescent="0.35">
      <c r="B133" s="31">
        <v>10</v>
      </c>
      <c r="C133" s="32" t="s">
        <v>74</v>
      </c>
    </row>
    <row r="135" spans="1:19" ht="15" customHeight="1" x14ac:dyDescent="0.25">
      <c r="C135" s="5" t="s">
        <v>75</v>
      </c>
      <c r="D135" s="58">
        <v>15</v>
      </c>
      <c r="E135" s="5" t="s">
        <v>145</v>
      </c>
    </row>
    <row r="136" spans="1:19" ht="15" customHeight="1" x14ac:dyDescent="0.25">
      <c r="C136" s="5" t="s">
        <v>76</v>
      </c>
      <c r="D136" s="59">
        <v>15</v>
      </c>
      <c r="E136" s="5" t="s">
        <v>146</v>
      </c>
    </row>
    <row r="137" spans="1:19" ht="15" customHeight="1" x14ac:dyDescent="0.25">
      <c r="C137" s="5" t="s">
        <v>51</v>
      </c>
      <c r="D137" s="60">
        <v>15</v>
      </c>
      <c r="E137" s="5" t="s">
        <v>147</v>
      </c>
    </row>
    <row r="138" spans="1:19" ht="15" customHeight="1" x14ac:dyDescent="0.25">
      <c r="C138" s="5" t="s">
        <v>77</v>
      </c>
      <c r="D138" s="61">
        <v>15</v>
      </c>
      <c r="E138" s="5" t="s">
        <v>148</v>
      </c>
    </row>
    <row r="139" spans="1:19" ht="15" customHeight="1" x14ac:dyDescent="0.25">
      <c r="C139" s="5" t="s">
        <v>78</v>
      </c>
      <c r="D139" s="62">
        <v>15</v>
      </c>
      <c r="E139" s="5" t="s">
        <v>149</v>
      </c>
    </row>
    <row r="140" spans="1:19" ht="15" customHeight="1" x14ac:dyDescent="0.25">
      <c r="C140" s="5" t="s">
        <v>79</v>
      </c>
      <c r="D140" s="63">
        <v>15</v>
      </c>
      <c r="E140" s="5" t="s">
        <v>150</v>
      </c>
    </row>
    <row r="142" spans="1:19" ht="15" customHeight="1" x14ac:dyDescent="0.3">
      <c r="C142" s="14" t="s">
        <v>80</v>
      </c>
    </row>
    <row r="143" spans="1:19" ht="15" customHeight="1" x14ac:dyDescent="0.3">
      <c r="C143" s="14"/>
    </row>
    <row r="145" spans="2:5" ht="15" customHeight="1" x14ac:dyDescent="0.35">
      <c r="B145" s="31">
        <v>11</v>
      </c>
      <c r="C145" s="32" t="s">
        <v>81</v>
      </c>
    </row>
    <row r="147" spans="2:5" ht="15" customHeight="1" x14ac:dyDescent="0.25">
      <c r="D147" s="64">
        <v>15</v>
      </c>
      <c r="E147" s="5" t="s">
        <v>151</v>
      </c>
    </row>
    <row r="148" spans="2:5" ht="15" customHeight="1" x14ac:dyDescent="0.25">
      <c r="D148" s="65">
        <v>15</v>
      </c>
      <c r="E148" s="5" t="s">
        <v>152</v>
      </c>
    </row>
    <row r="149" spans="2:5" ht="15" customHeight="1" x14ac:dyDescent="0.25">
      <c r="D149" s="66">
        <v>15</v>
      </c>
      <c r="E149" s="5" t="s">
        <v>153</v>
      </c>
    </row>
    <row r="150" spans="2:5" ht="15" customHeight="1" x14ac:dyDescent="0.25">
      <c r="D150" s="67">
        <v>15</v>
      </c>
      <c r="E150" s="5" t="s">
        <v>154</v>
      </c>
    </row>
    <row r="151" spans="2:5" ht="15" customHeight="1" x14ac:dyDescent="0.25">
      <c r="D151" s="68">
        <v>15</v>
      </c>
      <c r="E151" s="5" t="s">
        <v>155</v>
      </c>
    </row>
    <row r="152" spans="2:5" ht="15" customHeight="1" x14ac:dyDescent="0.25">
      <c r="D152" s="40">
        <v>15</v>
      </c>
      <c r="E152" s="5" t="s">
        <v>82</v>
      </c>
    </row>
    <row r="153" spans="2:5" ht="15" customHeight="1" thickBot="1" x14ac:dyDescent="0.3">
      <c r="D153" s="69">
        <v>15</v>
      </c>
      <c r="E153" s="5" t="s">
        <v>156</v>
      </c>
    </row>
    <row r="154" spans="2:5" ht="15" customHeight="1" thickBot="1" x14ac:dyDescent="0.3">
      <c r="D154" s="70">
        <v>15</v>
      </c>
      <c r="E154" s="5" t="s">
        <v>83</v>
      </c>
    </row>
    <row r="156" spans="2:5" ht="15" customHeight="1" x14ac:dyDescent="0.3">
      <c r="C156" s="14" t="s">
        <v>84</v>
      </c>
    </row>
    <row r="157" spans="2:5" ht="15" customHeight="1" x14ac:dyDescent="0.3">
      <c r="C157" s="14"/>
    </row>
    <row r="159" spans="2:5" ht="15" customHeight="1" x14ac:dyDescent="0.35">
      <c r="B159" s="31">
        <v>12</v>
      </c>
      <c r="C159" s="32" t="s">
        <v>85</v>
      </c>
    </row>
    <row r="160" spans="2:5" ht="15" customHeight="1" x14ac:dyDescent="0.25">
      <c r="C160" s="5" t="s">
        <v>86</v>
      </c>
    </row>
    <row r="162" spans="2:7" ht="15" customHeight="1" x14ac:dyDescent="0.25">
      <c r="C162" s="47" t="s">
        <v>87</v>
      </c>
    </row>
    <row r="164" spans="2:7" ht="15" customHeight="1" x14ac:dyDescent="0.25">
      <c r="C164" s="47" t="s">
        <v>88</v>
      </c>
    </row>
    <row r="166" spans="2:7" ht="15" customHeight="1" x14ac:dyDescent="0.3">
      <c r="C166" s="14" t="s">
        <v>89</v>
      </c>
    </row>
    <row r="169" spans="2:7" ht="15" customHeight="1" x14ac:dyDescent="0.35">
      <c r="B169" s="31">
        <v>13</v>
      </c>
      <c r="C169" s="32" t="s">
        <v>90</v>
      </c>
    </row>
    <row r="170" spans="2:7" ht="15" customHeight="1" x14ac:dyDescent="0.25">
      <c r="C170" s="5" t="s">
        <v>91</v>
      </c>
    </row>
    <row r="171" spans="2:7" ht="15" customHeight="1" x14ac:dyDescent="0.25">
      <c r="G171" s="40"/>
    </row>
    <row r="172" spans="2:7" ht="15" customHeight="1" x14ac:dyDescent="0.25">
      <c r="C172" s="40">
        <v>3</v>
      </c>
      <c r="D172" s="40">
        <v>10</v>
      </c>
      <c r="E172" s="40" t="s">
        <v>164</v>
      </c>
      <c r="F172" s="40" t="s">
        <v>165</v>
      </c>
      <c r="G172" s="1">
        <v>20.5</v>
      </c>
    </row>
    <row r="174" spans="2:7" ht="15" customHeight="1" x14ac:dyDescent="0.3">
      <c r="C174" s="14" t="s">
        <v>92</v>
      </c>
    </row>
    <row r="177" spans="1:19" ht="15" customHeight="1" x14ac:dyDescent="0.35">
      <c r="B177" s="31">
        <v>14</v>
      </c>
      <c r="C177" s="32" t="s">
        <v>93</v>
      </c>
    </row>
    <row r="178" spans="1:19" ht="15" customHeight="1" x14ac:dyDescent="0.35">
      <c r="B178" s="31"/>
      <c r="C178" s="5" t="s">
        <v>96</v>
      </c>
    </row>
    <row r="179" spans="1:19" ht="15" customHeight="1" x14ac:dyDescent="0.25">
      <c r="G179" s="49"/>
    </row>
    <row r="180" spans="1:19" ht="15" customHeight="1" x14ac:dyDescent="0.25">
      <c r="C180" s="49" t="s">
        <v>95</v>
      </c>
      <c r="D180" s="49"/>
      <c r="E180" s="49"/>
      <c r="F180" s="49"/>
      <c r="G180" s="47"/>
    </row>
    <row r="181" spans="1:19" ht="15" customHeight="1" x14ac:dyDescent="0.25">
      <c r="C181" s="47" t="str">
        <f xml:space="preserve"> TRIM( C180:E180)</f>
        <v>12 Princes Street, Hong Kong</v>
      </c>
      <c r="D181" s="47"/>
      <c r="E181" s="47"/>
      <c r="F181" s="47"/>
    </row>
    <row r="183" spans="1:19" ht="15" customHeight="1" x14ac:dyDescent="0.3">
      <c r="C183" s="14" t="s">
        <v>97</v>
      </c>
    </row>
    <row r="185" spans="1:19" ht="15" customHeight="1" x14ac:dyDescent="0.35">
      <c r="B185" s="31">
        <v>15</v>
      </c>
      <c r="C185" s="32" t="s">
        <v>94</v>
      </c>
    </row>
    <row r="186" spans="1:19" ht="15" customHeight="1" x14ac:dyDescent="0.25">
      <c r="C186" s="5" t="s">
        <v>99</v>
      </c>
    </row>
    <row r="187" spans="1:19" ht="15" customHeight="1" x14ac:dyDescent="0.25">
      <c r="G187" s="49"/>
    </row>
    <row r="188" spans="1:19" ht="15" customHeight="1" x14ac:dyDescent="0.25">
      <c r="C188" s="49" t="s">
        <v>98</v>
      </c>
      <c r="D188" s="49"/>
      <c r="E188" s="49"/>
      <c r="F188" s="49"/>
      <c r="G188" s="47"/>
    </row>
    <row r="189" spans="1:19" ht="15" customHeight="1" x14ac:dyDescent="0.25">
      <c r="C189" s="47" t="str">
        <f xml:space="preserve"> PROPER( C188:E188)</f>
        <v>12 Princes Street, Hong Kong</v>
      </c>
      <c r="D189" s="47"/>
      <c r="E189" s="47"/>
      <c r="F189" s="47"/>
    </row>
    <row r="190" spans="1:19" ht="15" customHeight="1" x14ac:dyDescent="0.35">
      <c r="J190" s="36"/>
      <c r="S190" s="36"/>
    </row>
    <row r="191" spans="1:19" s="36" customFormat="1" ht="20.149999999999999" customHeight="1" x14ac:dyDescent="0.35">
      <c r="A191" s="35" t="s">
        <v>2</v>
      </c>
      <c r="B191" s="1"/>
      <c r="C191" s="1"/>
      <c r="D191" s="1"/>
      <c r="E191" s="1"/>
      <c r="F191" s="1"/>
      <c r="J191" s="1"/>
      <c r="S191" s="1"/>
    </row>
    <row r="192" spans="1:19" ht="15" customHeight="1" x14ac:dyDescent="0.35">
      <c r="B192" s="35" t="s">
        <v>100</v>
      </c>
      <c r="C192" s="36"/>
      <c r="D192" s="36"/>
      <c r="E192" s="36"/>
      <c r="F192" s="36"/>
    </row>
    <row r="194" spans="2:3" ht="15" customHeight="1" x14ac:dyDescent="0.35">
      <c r="B194" s="31">
        <v>16</v>
      </c>
      <c r="C194" s="32" t="s">
        <v>101</v>
      </c>
    </row>
    <row r="195" spans="2:3" ht="15" customHeight="1" x14ac:dyDescent="0.25">
      <c r="C195" s="5" t="s">
        <v>157</v>
      </c>
    </row>
    <row r="197" spans="2:3" ht="15" customHeight="1" x14ac:dyDescent="0.25">
      <c r="C197" s="50">
        <v>3000</v>
      </c>
    </row>
    <row r="198" spans="2:3" ht="15" customHeight="1" x14ac:dyDescent="0.25">
      <c r="C198" s="50">
        <v>6000</v>
      </c>
    </row>
    <row r="199" spans="2:3" ht="15" customHeight="1" x14ac:dyDescent="0.25">
      <c r="C199" s="50">
        <v>9000</v>
      </c>
    </row>
    <row r="201" spans="2:3" ht="15" customHeight="1" x14ac:dyDescent="0.3">
      <c r="C201" s="14" t="s">
        <v>104</v>
      </c>
    </row>
    <row r="204" spans="2:3" ht="15" customHeight="1" x14ac:dyDescent="0.35">
      <c r="B204" s="31">
        <v>17</v>
      </c>
      <c r="C204" s="32" t="s">
        <v>102</v>
      </c>
    </row>
    <row r="205" spans="2:3" ht="15" customHeight="1" x14ac:dyDescent="0.25">
      <c r="C205" s="5" t="s">
        <v>158</v>
      </c>
    </row>
    <row r="207" spans="2:3" ht="15" customHeight="1" x14ac:dyDescent="0.25">
      <c r="C207" s="50">
        <v>3000</v>
      </c>
    </row>
    <row r="208" spans="2:3" ht="15" customHeight="1" x14ac:dyDescent="0.25">
      <c r="C208" s="50">
        <v>6000</v>
      </c>
    </row>
    <row r="209" spans="1:19" ht="15" customHeight="1" x14ac:dyDescent="0.25">
      <c r="C209" s="50">
        <v>9000</v>
      </c>
    </row>
    <row r="211" spans="1:19" ht="15" customHeight="1" x14ac:dyDescent="0.3">
      <c r="C211" s="14" t="s">
        <v>103</v>
      </c>
    </row>
    <row r="212" spans="1:19" ht="15" customHeight="1" x14ac:dyDescent="0.35">
      <c r="J212" s="36"/>
      <c r="S212" s="36"/>
    </row>
    <row r="213" spans="1:19" s="36" customFormat="1" ht="20.149999999999999" customHeight="1" x14ac:dyDescent="0.35">
      <c r="A213" s="35" t="s">
        <v>2</v>
      </c>
      <c r="B213" s="1"/>
      <c r="C213" s="1"/>
      <c r="D213" s="1"/>
      <c r="E213" s="1"/>
      <c r="F213" s="1"/>
      <c r="J213" s="1"/>
      <c r="S213" s="1"/>
    </row>
    <row r="214" spans="1:19" ht="15" customHeight="1" x14ac:dyDescent="0.35">
      <c r="B214" s="35" t="s">
        <v>105</v>
      </c>
      <c r="C214" s="36"/>
      <c r="D214" s="36"/>
      <c r="E214" s="36"/>
      <c r="F214" s="36"/>
    </row>
    <row r="216" spans="1:19" ht="15" customHeight="1" x14ac:dyDescent="0.35">
      <c r="B216" s="31">
        <v>18</v>
      </c>
      <c r="C216" s="32" t="s">
        <v>116</v>
      </c>
    </row>
    <row r="217" spans="1:19" ht="15" customHeight="1" x14ac:dyDescent="0.25">
      <c r="C217" s="5" t="s">
        <v>159</v>
      </c>
    </row>
    <row r="218" spans="1:19" ht="15" customHeight="1" x14ac:dyDescent="0.3">
      <c r="G218" s="48"/>
      <c r="H218" s="17"/>
    </row>
    <row r="219" spans="1:19" ht="15" customHeight="1" x14ac:dyDescent="0.3">
      <c r="C219" s="4" t="s">
        <v>106</v>
      </c>
      <c r="D219" s="4"/>
      <c r="E219" s="45">
        <v>0.09</v>
      </c>
      <c r="F219" s="48" t="s">
        <v>107</v>
      </c>
      <c r="G219" s="4"/>
    </row>
    <row r="220" spans="1:19" ht="15" customHeight="1" x14ac:dyDescent="0.3">
      <c r="C220" s="4" t="s">
        <v>108</v>
      </c>
      <c r="D220" s="4"/>
      <c r="E220" s="46">
        <v>0.04</v>
      </c>
      <c r="F220" s="48" t="s">
        <v>109</v>
      </c>
      <c r="G220" s="48"/>
      <c r="H220" s="4"/>
    </row>
    <row r="221" spans="1:19" ht="15" customHeight="1" x14ac:dyDescent="0.3">
      <c r="C221" s="4" t="s">
        <v>110</v>
      </c>
      <c r="D221" s="4"/>
      <c r="E221" s="46">
        <v>0.21</v>
      </c>
      <c r="F221" s="48" t="s">
        <v>111</v>
      </c>
      <c r="G221" s="48"/>
      <c r="H221" s="4"/>
    </row>
    <row r="222" spans="1:19" ht="15" customHeight="1" x14ac:dyDescent="0.3">
      <c r="C222" s="4" t="s">
        <v>117</v>
      </c>
      <c r="D222" s="4"/>
      <c r="E222" s="46">
        <v>0.3</v>
      </c>
      <c r="F222" s="48" t="s">
        <v>112</v>
      </c>
      <c r="G222" s="48"/>
      <c r="H222" s="4"/>
    </row>
    <row r="223" spans="1:19" ht="15" customHeight="1" x14ac:dyDescent="0.3">
      <c r="C223" s="4" t="s">
        <v>118</v>
      </c>
      <c r="D223" s="4"/>
      <c r="E223" s="46">
        <v>0.7</v>
      </c>
      <c r="F223" s="48" t="s">
        <v>113</v>
      </c>
      <c r="G223" s="4"/>
      <c r="H223" s="4"/>
    </row>
    <row r="224" spans="1:19" ht="15" customHeight="1" x14ac:dyDescent="0.25">
      <c r="C224" s="4"/>
      <c r="D224" s="4"/>
      <c r="E224" s="4"/>
      <c r="F224" s="4"/>
      <c r="G224" s="17" t="s">
        <v>115</v>
      </c>
      <c r="H224" s="4"/>
    </row>
    <row r="225" spans="3:6" ht="15" customHeight="1" x14ac:dyDescent="0.25">
      <c r="C225" s="4" t="s">
        <v>114</v>
      </c>
      <c r="D225" s="4"/>
      <c r="E225" s="17">
        <f xml:space="preserve"> (Equity*Re) +(Debt*Rd*(1-Tax_Rate))</f>
        <v>7.2480000000000003E-2</v>
      </c>
      <c r="F225" s="4"/>
    </row>
    <row r="227" spans="3:6" ht="15" customHeight="1" x14ac:dyDescent="0.3">
      <c r="C227" s="14" t="s">
        <v>119</v>
      </c>
    </row>
  </sheetData>
  <mergeCells count="4">
    <mergeCell ref="C116:D116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2 E65:F6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Admin</cp:lastModifiedBy>
  <dcterms:created xsi:type="dcterms:W3CDTF">2020-08-04T12:49:48Z</dcterms:created>
  <dcterms:modified xsi:type="dcterms:W3CDTF">2024-08-08T08:07:15Z</dcterms:modified>
</cp:coreProperties>
</file>