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al\Desktop\sai satish sir task\"/>
    </mc:Choice>
  </mc:AlternateContent>
  <xr:revisionPtr revIDLastSave="0" documentId="13_ncr:1_{7EAD5BDF-1951-4A82-B2ED-1941BC9DC8CD}" xr6:coauthVersionLast="47" xr6:coauthVersionMax="47" xr10:uidLastSave="{00000000-0000-0000-0000-000000000000}"/>
  <bookViews>
    <workbookView xWindow="-108" yWindow="-108" windowWidth="23256" windowHeight="12456" tabRatio="887" activeTab="1" xr2:uid="{00000000-000D-0000-FFFF-FFFF00000000}"/>
  </bookViews>
  <sheets>
    <sheet name="Rough" sheetId="43" r:id="rId1"/>
    <sheet name="Global" sheetId="5" r:id="rId2"/>
    <sheet name="North America" sheetId="8" r:id="rId3"/>
    <sheet name="US" sheetId="15" r:id="rId4"/>
    <sheet name="Canada" sheetId="16" r:id="rId5"/>
    <sheet name="Europe" sheetId="9" r:id="rId6"/>
    <sheet name="UK" sheetId="18" r:id="rId7"/>
    <sheet name="France" sheetId="20" r:id="rId8"/>
    <sheet name="Germany" sheetId="19" r:id="rId9"/>
    <sheet name="Italy" sheetId="21" r:id="rId10"/>
    <sheet name="Spain" sheetId="40" r:id="rId11"/>
    <sheet name="Russia" sheetId="41" r:id="rId12"/>
    <sheet name="Rest of Europe" sheetId="22" r:id="rId13"/>
    <sheet name="Asia Pacific" sheetId="13" r:id="rId14"/>
    <sheet name="Chiina" sheetId="26" r:id="rId15"/>
    <sheet name="Japan" sheetId="28" r:id="rId16"/>
    <sheet name="Australia and NZ" sheetId="27" r:id="rId17"/>
    <sheet name="India" sheetId="29" r:id="rId18"/>
    <sheet name="Rest of APAC" sheetId="31" r:id="rId19"/>
    <sheet name="MEA" sheetId="12" r:id="rId20"/>
    <sheet name="Middle East" sheetId="32" r:id="rId21"/>
    <sheet name="Africa" sheetId="33" r:id="rId22"/>
    <sheet name="Latin America" sheetId="14" r:id="rId23"/>
    <sheet name="Brazil" sheetId="34" r:id="rId24"/>
    <sheet name="Mexico" sheetId="38" r:id="rId25"/>
    <sheet name="Argentina" sheetId="35" r:id="rId26"/>
    <sheet name="Colombia" sheetId="42" r:id="rId27"/>
    <sheet name="Rest of LA" sheetId="3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5" l="1"/>
  <c r="T8" i="5"/>
  <c r="U8" i="5"/>
  <c r="V8" i="5"/>
  <c r="W8" i="5"/>
  <c r="X8" i="5"/>
  <c r="Y8" i="5"/>
  <c r="Z8" i="5"/>
  <c r="AA8" i="5"/>
  <c r="AB8" i="5"/>
  <c r="AC8" i="5"/>
  <c r="R8" i="5"/>
  <c r="G5" i="5"/>
  <c r="H5" i="5" s="1"/>
  <c r="I5" i="5" s="1"/>
  <c r="J5" i="5" s="1"/>
  <c r="K5" i="5" s="1"/>
  <c r="L5" i="5" s="1"/>
  <c r="M5" i="5" s="1"/>
  <c r="N5" i="5" s="1"/>
  <c r="F5" i="5"/>
  <c r="E4" i="5"/>
  <c r="G6" i="5"/>
  <c r="H6" i="5" s="1"/>
  <c r="I6" i="5" s="1"/>
  <c r="J6" i="5" s="1"/>
  <c r="K6" i="5" s="1"/>
  <c r="L6" i="5" s="1"/>
  <c r="M6" i="5" s="1"/>
  <c r="N6" i="5" s="1"/>
  <c r="F4" i="5" l="1"/>
  <c r="S26" i="13"/>
  <c r="T26" i="13"/>
  <c r="U26" i="13"/>
  <c r="V26" i="13"/>
  <c r="W26" i="13"/>
  <c r="X26" i="13"/>
  <c r="Y26" i="13"/>
  <c r="Z26" i="13"/>
  <c r="AA26" i="13"/>
  <c r="AB26" i="13"/>
  <c r="AC26" i="13"/>
  <c r="R26" i="13"/>
  <c r="S30" i="13"/>
  <c r="T30" i="13"/>
  <c r="U30" i="13"/>
  <c r="V30" i="13"/>
  <c r="W30" i="13"/>
  <c r="X30" i="13"/>
  <c r="Y30" i="13"/>
  <c r="Z30" i="13"/>
  <c r="AA30" i="13"/>
  <c r="AB30" i="13"/>
  <c r="AC30" i="13"/>
  <c r="R30" i="13"/>
  <c r="S29" i="13"/>
  <c r="T29" i="13"/>
  <c r="U29" i="13"/>
  <c r="V29" i="13"/>
  <c r="W29" i="13"/>
  <c r="X29" i="13"/>
  <c r="Y29" i="13"/>
  <c r="Z29" i="13"/>
  <c r="AA29" i="13"/>
  <c r="AB29" i="13"/>
  <c r="AC29" i="13"/>
  <c r="R29" i="13"/>
  <c r="S27" i="13"/>
  <c r="S31" i="13" s="1"/>
  <c r="T27" i="13"/>
  <c r="U27" i="13"/>
  <c r="V27" i="13"/>
  <c r="W27" i="13"/>
  <c r="W31" i="13" s="1"/>
  <c r="X27" i="13"/>
  <c r="Y27" i="13"/>
  <c r="Z27" i="13"/>
  <c r="AA27" i="13"/>
  <c r="AB27" i="13"/>
  <c r="AC27" i="13"/>
  <c r="R27" i="13"/>
  <c r="S28" i="13"/>
  <c r="T28" i="13"/>
  <c r="U28" i="13"/>
  <c r="V28" i="13"/>
  <c r="W28" i="13"/>
  <c r="X28" i="13"/>
  <c r="Y28" i="13"/>
  <c r="Z28" i="13"/>
  <c r="AA28" i="13"/>
  <c r="AB28" i="13"/>
  <c r="AC28" i="13"/>
  <c r="R28" i="13"/>
  <c r="G4" i="5" l="1"/>
  <c r="H4" i="5" s="1"/>
  <c r="I4" i="5" s="1"/>
  <c r="J4" i="5" s="1"/>
  <c r="K4" i="5" s="1"/>
  <c r="L4" i="5" s="1"/>
  <c r="M4" i="5" s="1"/>
  <c r="N4" i="5" s="1"/>
  <c r="V31" i="13"/>
  <c r="AB31" i="13"/>
  <c r="T31" i="13"/>
  <c r="AC31" i="13"/>
  <c r="Y31" i="13"/>
  <c r="U31" i="13"/>
  <c r="R31" i="13"/>
  <c r="AA31" i="13"/>
  <c r="X31" i="13"/>
  <c r="Z31" i="13"/>
  <c r="S19" i="5"/>
  <c r="T19" i="5"/>
  <c r="U19" i="5"/>
  <c r="V19" i="5"/>
  <c r="W19" i="5"/>
  <c r="X19" i="5"/>
  <c r="Y19" i="5"/>
  <c r="Z19" i="5"/>
  <c r="AA19" i="5"/>
  <c r="AB19" i="5"/>
  <c r="AC19" i="5"/>
  <c r="R19" i="5"/>
  <c r="S18" i="5"/>
  <c r="T18" i="5"/>
  <c r="U18" i="5"/>
  <c r="V18" i="5"/>
  <c r="W18" i="5"/>
  <c r="X18" i="5"/>
  <c r="Y18" i="5"/>
  <c r="Z18" i="5"/>
  <c r="AA18" i="5"/>
  <c r="AB18" i="5"/>
  <c r="AC18" i="5"/>
  <c r="R18" i="5"/>
  <c r="S17" i="5"/>
  <c r="T17" i="5"/>
  <c r="U17" i="5"/>
  <c r="V17" i="5"/>
  <c r="W17" i="5"/>
  <c r="X17" i="5"/>
  <c r="Y17" i="5"/>
  <c r="Z17" i="5"/>
  <c r="AA17" i="5"/>
  <c r="AB17" i="5"/>
  <c r="AC17" i="5"/>
  <c r="R17" i="5"/>
  <c r="S16" i="5"/>
  <c r="T16" i="5"/>
  <c r="U16" i="5"/>
  <c r="U20" i="5" s="1"/>
  <c r="V16" i="5"/>
  <c r="W16" i="5"/>
  <c r="W20" i="5" s="1"/>
  <c r="X16" i="5"/>
  <c r="X20" i="5" s="1"/>
  <c r="Y16" i="5"/>
  <c r="Y20" i="5" s="1"/>
  <c r="Z16" i="5"/>
  <c r="Z20" i="5" s="1"/>
  <c r="AA16" i="5"/>
  <c r="AB16" i="5"/>
  <c r="AC16" i="5"/>
  <c r="AC20" i="5" s="1"/>
  <c r="R16" i="5"/>
  <c r="R20" i="5" s="1"/>
  <c r="P29" i="43"/>
  <c r="O30" i="43"/>
  <c r="P28" i="43" s="1"/>
  <c r="K34" i="43"/>
  <c r="M32" i="43" s="1"/>
  <c r="D23" i="43"/>
  <c r="H9" i="43" s="1"/>
  <c r="E23" i="43"/>
  <c r="I6" i="43" s="1"/>
  <c r="C23" i="43"/>
  <c r="G8" i="43" s="1"/>
  <c r="AA20" i="5" l="1"/>
  <c r="V20" i="5"/>
  <c r="AB20" i="5"/>
  <c r="I5" i="43"/>
  <c r="G21" i="43"/>
  <c r="I19" i="43"/>
  <c r="H18" i="43"/>
  <c r="G17" i="43"/>
  <c r="I15" i="43"/>
  <c r="H14" i="43"/>
  <c r="G13" i="43"/>
  <c r="L8" i="43" s="1"/>
  <c r="I11" i="43"/>
  <c r="H10" i="43"/>
  <c r="G9" i="43"/>
  <c r="I7" i="43"/>
  <c r="H6" i="43"/>
  <c r="M31" i="43"/>
  <c r="H5" i="43"/>
  <c r="I20" i="43"/>
  <c r="H19" i="43"/>
  <c r="G18" i="43"/>
  <c r="I16" i="43"/>
  <c r="H15" i="43"/>
  <c r="G14" i="43"/>
  <c r="I12" i="43"/>
  <c r="N10" i="43" s="1"/>
  <c r="H11" i="43"/>
  <c r="G10" i="43"/>
  <c r="I8" i="43"/>
  <c r="H7" i="43"/>
  <c r="G6" i="43"/>
  <c r="M28" i="43"/>
  <c r="M30" i="43"/>
  <c r="I21" i="43"/>
  <c r="H20" i="43"/>
  <c r="G19" i="43"/>
  <c r="I17" i="43"/>
  <c r="H16" i="43"/>
  <c r="G15" i="43"/>
  <c r="I13" i="43"/>
  <c r="H12" i="43"/>
  <c r="M10" i="43" s="1"/>
  <c r="G11" i="43"/>
  <c r="I9" i="43"/>
  <c r="H8" i="43"/>
  <c r="G7" i="43"/>
  <c r="M33" i="43"/>
  <c r="M29" i="43"/>
  <c r="G5" i="43"/>
  <c r="H21" i="43"/>
  <c r="G20" i="43"/>
  <c r="I18" i="43"/>
  <c r="H17" i="43"/>
  <c r="G16" i="43"/>
  <c r="I14" i="43"/>
  <c r="H13" i="43"/>
  <c r="G12" i="43"/>
  <c r="L10" i="43" s="1"/>
  <c r="I10" i="43"/>
  <c r="S20" i="5"/>
  <c r="S21" i="5" s="1"/>
  <c r="T20" i="5"/>
  <c r="T21" i="5" s="1"/>
  <c r="AA21" i="5"/>
  <c r="W21" i="5"/>
  <c r="AB21" i="5"/>
  <c r="X21" i="5"/>
  <c r="AC21" i="5"/>
  <c r="Y21" i="5"/>
  <c r="U21" i="5"/>
  <c r="R21" i="5"/>
  <c r="Z21" i="5"/>
  <c r="V21" i="5"/>
  <c r="S91" i="18"/>
  <c r="T91" i="18"/>
  <c r="U91" i="18"/>
  <c r="V91" i="18"/>
  <c r="W91" i="18"/>
  <c r="X91" i="18"/>
  <c r="Y91" i="18"/>
  <c r="Z91" i="18"/>
  <c r="AA91" i="18"/>
  <c r="AB91" i="18"/>
  <c r="AC91" i="18"/>
  <c r="R91" i="18"/>
  <c r="S90" i="15"/>
  <c r="T90" i="15"/>
  <c r="U90" i="15"/>
  <c r="V90" i="15"/>
  <c r="V91" i="15" s="1"/>
  <c r="W90" i="15"/>
  <c r="X90" i="15"/>
  <c r="Y90" i="15"/>
  <c r="Z90" i="15"/>
  <c r="AA90" i="15"/>
  <c r="AB90" i="15"/>
  <c r="AC90" i="15"/>
  <c r="R90" i="15"/>
  <c r="R91" i="15" s="1"/>
  <c r="S14" i="9"/>
  <c r="T14" i="9"/>
  <c r="U14" i="9"/>
  <c r="U15" i="9" s="1"/>
  <c r="V14" i="9"/>
  <c r="W14" i="9"/>
  <c r="X14" i="9"/>
  <c r="Y14" i="9"/>
  <c r="Z14" i="9"/>
  <c r="Z15" i="9" s="1"/>
  <c r="AA14" i="9"/>
  <c r="AB14" i="9"/>
  <c r="AC14" i="9"/>
  <c r="R14" i="9"/>
  <c r="S72" i="15"/>
  <c r="T72" i="15"/>
  <c r="U72" i="15"/>
  <c r="V72" i="15"/>
  <c r="W72" i="15"/>
  <c r="X72" i="15"/>
  <c r="Y72" i="15"/>
  <c r="Y73" i="15" s="1"/>
  <c r="Z72" i="15"/>
  <c r="AA72" i="15"/>
  <c r="AB72" i="15"/>
  <c r="AC72" i="15"/>
  <c r="R72" i="15"/>
  <c r="R73" i="15" s="1"/>
  <c r="S58" i="15"/>
  <c r="T58" i="15"/>
  <c r="U58" i="15"/>
  <c r="V58" i="15"/>
  <c r="W58" i="15"/>
  <c r="X58" i="15"/>
  <c r="Y58" i="15"/>
  <c r="Z58" i="15"/>
  <c r="AA58" i="15"/>
  <c r="AB58" i="15"/>
  <c r="AC58" i="15"/>
  <c r="R58" i="15"/>
  <c r="S44" i="15"/>
  <c r="T44" i="15"/>
  <c r="U44" i="15"/>
  <c r="V44" i="15"/>
  <c r="V45" i="15" s="1"/>
  <c r="W44" i="15"/>
  <c r="X44" i="15"/>
  <c r="Y44" i="15"/>
  <c r="Z44" i="15"/>
  <c r="AA44" i="15"/>
  <c r="AB44" i="15"/>
  <c r="AC44" i="15"/>
  <c r="R44" i="15"/>
  <c r="R45" i="15" s="1"/>
  <c r="S32" i="15"/>
  <c r="T32" i="15"/>
  <c r="U32" i="15"/>
  <c r="V32" i="15"/>
  <c r="W32" i="15"/>
  <c r="X32" i="15"/>
  <c r="Y32" i="15"/>
  <c r="Z32" i="15"/>
  <c r="AA32" i="15"/>
  <c r="AB32" i="15"/>
  <c r="AC32" i="15"/>
  <c r="R32" i="15"/>
  <c r="AC91" i="42"/>
  <c r="AB91" i="42"/>
  <c r="AA91" i="42"/>
  <c r="Z91" i="42"/>
  <c r="Y91" i="42"/>
  <c r="X91" i="42"/>
  <c r="W91" i="42"/>
  <c r="V91" i="42"/>
  <c r="U91" i="42"/>
  <c r="T91" i="42"/>
  <c r="S91" i="42"/>
  <c r="R91" i="42"/>
  <c r="AC91" i="41"/>
  <c r="AB91" i="41"/>
  <c r="AA91" i="41"/>
  <c r="Z91" i="41"/>
  <c r="Y91" i="41"/>
  <c r="X91" i="41"/>
  <c r="W91" i="41"/>
  <c r="V91" i="41"/>
  <c r="U91" i="41"/>
  <c r="T91" i="41"/>
  <c r="S91" i="41"/>
  <c r="R91" i="41"/>
  <c r="AC91" i="40"/>
  <c r="AB91" i="40"/>
  <c r="AA91" i="40"/>
  <c r="Z91" i="40"/>
  <c r="Y91" i="40"/>
  <c r="X91" i="40"/>
  <c r="W91" i="40"/>
  <c r="V91" i="40"/>
  <c r="U91" i="40"/>
  <c r="T91" i="40"/>
  <c r="S91" i="40"/>
  <c r="R91" i="40"/>
  <c r="Y15" i="9"/>
  <c r="AC15" i="9"/>
  <c r="S9" i="8"/>
  <c r="T9" i="8"/>
  <c r="U9" i="8"/>
  <c r="V9" i="8"/>
  <c r="W9" i="8"/>
  <c r="W10" i="8" s="1"/>
  <c r="X9" i="8"/>
  <c r="Y9" i="8"/>
  <c r="Z9" i="8"/>
  <c r="Z10" i="8" s="1"/>
  <c r="AA9" i="8"/>
  <c r="AA10" i="8" s="1"/>
  <c r="AB9" i="8"/>
  <c r="AC9" i="8"/>
  <c r="R9" i="8"/>
  <c r="AA13" i="13"/>
  <c r="Z13" i="13"/>
  <c r="X13" i="13"/>
  <c r="W13" i="13"/>
  <c r="V13" i="13"/>
  <c r="S13" i="13"/>
  <c r="R13" i="13"/>
  <c r="AC9" i="12"/>
  <c r="AC10" i="12" s="1"/>
  <c r="AB9" i="12"/>
  <c r="AA9" i="12"/>
  <c r="Z9" i="12"/>
  <c r="Z10" i="12" s="1"/>
  <c r="Y9" i="12"/>
  <c r="Y10" i="12" s="1"/>
  <c r="X9" i="12"/>
  <c r="X10" i="12" s="1"/>
  <c r="W9" i="12"/>
  <c r="V9" i="12"/>
  <c r="V10" i="12" s="1"/>
  <c r="U9" i="12"/>
  <c r="U10" i="12" s="1"/>
  <c r="T9" i="12"/>
  <c r="S9" i="12"/>
  <c r="R9" i="12"/>
  <c r="R10" i="12" s="1"/>
  <c r="AC12" i="14"/>
  <c r="AB12" i="14"/>
  <c r="AB13" i="14" s="1"/>
  <c r="AA12" i="14"/>
  <c r="AA13" i="14" s="1"/>
  <c r="Z12" i="14"/>
  <c r="Z13" i="14" s="1"/>
  <c r="Y12" i="14"/>
  <c r="X12" i="14"/>
  <c r="W12" i="14"/>
  <c r="W13" i="14" s="1"/>
  <c r="V12" i="14"/>
  <c r="V13" i="14" s="1"/>
  <c r="U12" i="14"/>
  <c r="T12" i="14"/>
  <c r="T13" i="14" s="1"/>
  <c r="S12" i="14"/>
  <c r="S13" i="14" s="1"/>
  <c r="R12" i="14"/>
  <c r="AB15" i="9"/>
  <c r="AA15" i="9"/>
  <c r="X15" i="9"/>
  <c r="W15" i="9"/>
  <c r="V15" i="9"/>
  <c r="T15" i="9"/>
  <c r="R15" i="9"/>
  <c r="AC10" i="8"/>
  <c r="AB10" i="8"/>
  <c r="Y10" i="8"/>
  <c r="X10" i="8"/>
  <c r="V10" i="8"/>
  <c r="U10" i="8"/>
  <c r="T10" i="8"/>
  <c r="S10" i="8"/>
  <c r="R10" i="8"/>
  <c r="C92" i="5"/>
  <c r="C74" i="5"/>
  <c r="C60" i="5"/>
  <c r="C46" i="5"/>
  <c r="C34" i="5"/>
  <c r="AB91" i="15"/>
  <c r="AA91" i="15"/>
  <c r="Z91" i="15"/>
  <c r="X91" i="15"/>
  <c r="W91" i="15"/>
  <c r="T91" i="15"/>
  <c r="S91" i="15"/>
  <c r="AC91" i="16"/>
  <c r="AB91" i="16"/>
  <c r="Z91" i="16"/>
  <c r="Y91" i="16"/>
  <c r="V91" i="16"/>
  <c r="U91" i="16"/>
  <c r="T91" i="16"/>
  <c r="R91" i="16"/>
  <c r="AC91" i="19"/>
  <c r="Z91" i="19"/>
  <c r="Y91" i="19"/>
  <c r="X91" i="19"/>
  <c r="V91" i="19"/>
  <c r="U91" i="19"/>
  <c r="R91" i="19"/>
  <c r="AB91" i="20"/>
  <c r="AA91" i="20"/>
  <c r="Z91" i="20"/>
  <c r="X91" i="20"/>
  <c r="W91" i="20"/>
  <c r="V91" i="20"/>
  <c r="T91" i="20"/>
  <c r="S91" i="20"/>
  <c r="R91" i="20"/>
  <c r="AC91" i="21"/>
  <c r="AB91" i="21"/>
  <c r="Z91" i="21"/>
  <c r="Y91" i="21"/>
  <c r="V91" i="21"/>
  <c r="U91" i="21"/>
  <c r="T91" i="21"/>
  <c r="R91" i="21"/>
  <c r="AC91" i="22"/>
  <c r="AB91" i="22"/>
  <c r="Z91" i="22"/>
  <c r="Y91" i="22"/>
  <c r="X91" i="22"/>
  <c r="V91" i="22"/>
  <c r="U91" i="22"/>
  <c r="T91" i="22"/>
  <c r="R91" i="22"/>
  <c r="AA91" i="26"/>
  <c r="Z91" i="26"/>
  <c r="X91" i="26"/>
  <c r="W91" i="26"/>
  <c r="V91" i="26"/>
  <c r="S91" i="26"/>
  <c r="R91" i="26"/>
  <c r="AC91" i="27"/>
  <c r="AB91" i="27"/>
  <c r="Z91" i="27"/>
  <c r="Y91" i="27"/>
  <c r="X91" i="27"/>
  <c r="V91" i="27"/>
  <c r="U91" i="27"/>
  <c r="T91" i="27"/>
  <c r="R91" i="27"/>
  <c r="AB91" i="28"/>
  <c r="AA91" i="28"/>
  <c r="Z91" i="28"/>
  <c r="W91" i="28"/>
  <c r="V91" i="28"/>
  <c r="T91" i="28"/>
  <c r="S91" i="28"/>
  <c r="R91" i="28"/>
  <c r="AC91" i="29"/>
  <c r="AB91" i="29"/>
  <c r="Z91" i="29"/>
  <c r="Y91" i="29"/>
  <c r="X91" i="29"/>
  <c r="V91" i="29"/>
  <c r="U91" i="29"/>
  <c r="T91" i="29"/>
  <c r="AA91" i="31"/>
  <c r="W91" i="31"/>
  <c r="S91" i="31"/>
  <c r="AC91" i="32"/>
  <c r="AB91" i="32"/>
  <c r="Z91" i="32"/>
  <c r="Y91" i="32"/>
  <c r="V91" i="32"/>
  <c r="U91" i="32"/>
  <c r="T91" i="32"/>
  <c r="R91" i="32"/>
  <c r="AB91" i="33"/>
  <c r="AA91" i="33"/>
  <c r="X91" i="33"/>
  <c r="W91" i="33"/>
  <c r="T91" i="33"/>
  <c r="S91" i="33"/>
  <c r="AA91" i="38"/>
  <c r="Z91" i="38"/>
  <c r="X91" i="38"/>
  <c r="W91" i="38"/>
  <c r="V91" i="38"/>
  <c r="S91" i="38"/>
  <c r="R91" i="38"/>
  <c r="AC91" i="34"/>
  <c r="AB91" i="34"/>
  <c r="Z91" i="34"/>
  <c r="Y91" i="34"/>
  <c r="V91" i="34"/>
  <c r="U91" i="34"/>
  <c r="T91" i="34"/>
  <c r="R91" i="34"/>
  <c r="AB91" i="35"/>
  <c r="AA91" i="35"/>
  <c r="X91" i="35"/>
  <c r="W91" i="35"/>
  <c r="V91" i="35"/>
  <c r="T91" i="35"/>
  <c r="S91" i="35"/>
  <c r="AC91" i="37"/>
  <c r="Y91" i="37"/>
  <c r="X91" i="37"/>
  <c r="V91" i="37"/>
  <c r="U91" i="37"/>
  <c r="T91" i="37"/>
  <c r="AB59" i="15"/>
  <c r="AA59" i="15"/>
  <c r="Z59" i="15"/>
  <c r="W59" i="15"/>
  <c r="V59" i="15"/>
  <c r="T59" i="15"/>
  <c r="S59" i="15"/>
  <c r="R59" i="15"/>
  <c r="AC73" i="15"/>
  <c r="AB73" i="15"/>
  <c r="AA73" i="15"/>
  <c r="Z73" i="15"/>
  <c r="X73" i="15"/>
  <c r="W73" i="15"/>
  <c r="V73" i="15"/>
  <c r="U73" i="15"/>
  <c r="T73" i="15"/>
  <c r="S73" i="15"/>
  <c r="AB45" i="15"/>
  <c r="AA45" i="15"/>
  <c r="Z45" i="15"/>
  <c r="W45" i="15"/>
  <c r="T45" i="15"/>
  <c r="S45" i="15"/>
  <c r="AB33" i="15"/>
  <c r="AA33" i="15"/>
  <c r="X33" i="15"/>
  <c r="W33" i="15"/>
  <c r="V33" i="15"/>
  <c r="S33" i="15"/>
  <c r="N8" i="43" l="1"/>
  <c r="M7" i="43"/>
  <c r="M8" i="43"/>
  <c r="N12" i="43"/>
  <c r="M11" i="43"/>
  <c r="N9" i="43"/>
  <c r="M9" i="43"/>
  <c r="L7" i="43"/>
  <c r="N11" i="43"/>
  <c r="M12" i="43"/>
  <c r="L9" i="43"/>
  <c r="N7" i="43"/>
  <c r="L11" i="43"/>
  <c r="L12" i="43"/>
  <c r="X13" i="14"/>
  <c r="R13" i="14"/>
  <c r="T13" i="13"/>
  <c r="AB13" i="13"/>
  <c r="T10" i="12"/>
  <c r="AB10" i="12"/>
  <c r="S15" i="9"/>
  <c r="U13" i="14"/>
  <c r="Y13" i="14"/>
  <c r="AC13" i="14"/>
  <c r="S10" i="12"/>
  <c r="W10" i="12"/>
  <c r="AA10" i="12"/>
  <c r="U13" i="13"/>
  <c r="Y13" i="13"/>
  <c r="AC13" i="13"/>
  <c r="AB91" i="38"/>
  <c r="T33" i="15"/>
  <c r="X91" i="34"/>
  <c r="X45" i="15"/>
  <c r="X59" i="15"/>
  <c r="AB91" i="37"/>
  <c r="X91" i="32"/>
  <c r="R33" i="15"/>
  <c r="Z33" i="15"/>
  <c r="V91" i="33"/>
  <c r="Z91" i="33"/>
  <c r="R91" i="33"/>
  <c r="T91" i="38"/>
  <c r="Z91" i="37"/>
  <c r="Z91" i="35"/>
  <c r="V91" i="31"/>
  <c r="Z91" i="31"/>
  <c r="R91" i="31"/>
  <c r="R91" i="37"/>
  <c r="R91" i="35"/>
  <c r="T91" i="31"/>
  <c r="X91" i="31"/>
  <c r="AB91" i="31"/>
  <c r="R91" i="29"/>
  <c r="X91" i="28"/>
  <c r="T91" i="26"/>
  <c r="AB91" i="26"/>
  <c r="X91" i="21"/>
  <c r="T91" i="19"/>
  <c r="AB91" i="19"/>
  <c r="X91" i="16"/>
  <c r="S91" i="37"/>
  <c r="W91" i="37"/>
  <c r="AA91" i="37"/>
  <c r="U91" i="35"/>
  <c r="Y91" i="35"/>
  <c r="AC91" i="35"/>
  <c r="S91" i="34"/>
  <c r="W91" i="34"/>
  <c r="AA91" i="34"/>
  <c r="U91" i="38"/>
  <c r="Y91" i="38"/>
  <c r="AC91" i="38"/>
  <c r="U91" i="33"/>
  <c r="Y91" i="33"/>
  <c r="AC91" i="33"/>
  <c r="S91" i="32"/>
  <c r="W91" i="32"/>
  <c r="AA91" i="32"/>
  <c r="U91" i="31"/>
  <c r="Y91" i="31"/>
  <c r="AC91" i="31"/>
  <c r="S91" i="29"/>
  <c r="W91" i="29"/>
  <c r="AA91" i="29"/>
  <c r="U91" i="28"/>
  <c r="Y91" i="28"/>
  <c r="AC91" i="28"/>
  <c r="S91" i="27"/>
  <c r="W91" i="27"/>
  <c r="AA91" i="27"/>
  <c r="U91" i="26"/>
  <c r="Y91" i="26"/>
  <c r="AC91" i="26"/>
  <c r="S91" i="22"/>
  <c r="W91" i="22"/>
  <c r="AA91" i="22"/>
  <c r="S91" i="21"/>
  <c r="W91" i="21"/>
  <c r="AA91" i="21"/>
  <c r="U91" i="20"/>
  <c r="Y91" i="20"/>
  <c r="AC91" i="20"/>
  <c r="S91" i="19"/>
  <c r="W91" i="19"/>
  <c r="AA91" i="19"/>
  <c r="S91" i="16"/>
  <c r="W91" i="16"/>
  <c r="AA91" i="16"/>
  <c r="U91" i="15"/>
  <c r="Y91" i="15"/>
  <c r="AC91" i="15"/>
  <c r="U59" i="15"/>
  <c r="Y59" i="15"/>
  <c r="AC59" i="15"/>
  <c r="U45" i="15"/>
  <c r="Y45" i="15"/>
  <c r="AC45" i="15"/>
  <c r="U33" i="15"/>
  <c r="Y33" i="15"/>
  <c r="AC33" i="15"/>
  <c r="W13" i="5" l="1"/>
  <c r="AC13" i="5"/>
  <c r="X13" i="5" l="1"/>
  <c r="AA13" i="5"/>
  <c r="S13" i="5"/>
  <c r="AB13" i="5"/>
  <c r="T13" i="5"/>
  <c r="Y13" i="5"/>
  <c r="U13" i="5"/>
  <c r="Z13" i="5"/>
  <c r="V13" i="5"/>
  <c r="C14" i="5" l="1"/>
  <c r="C9" i="5" l="1"/>
  <c r="C3" i="9" s="1"/>
  <c r="C10" i="5"/>
  <c r="C3" i="13" s="1"/>
  <c r="C11" i="5"/>
  <c r="C3" i="12" s="1"/>
  <c r="C12" i="5"/>
  <c r="C3" i="14" s="1"/>
  <c r="D3" i="5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D74" i="5" l="1"/>
  <c r="D92" i="5"/>
  <c r="D34" i="5"/>
  <c r="D46" i="5"/>
  <c r="D60" i="5"/>
  <c r="C64" i="14"/>
  <c r="C14" i="14"/>
  <c r="C78" i="14"/>
  <c r="C96" i="14"/>
  <c r="C38" i="14"/>
  <c r="C50" i="14"/>
  <c r="C38" i="13"/>
  <c r="C78" i="13"/>
  <c r="C14" i="13"/>
  <c r="C96" i="13"/>
  <c r="C50" i="13"/>
  <c r="C64" i="13"/>
  <c r="C50" i="12"/>
  <c r="C96" i="12"/>
  <c r="C38" i="12"/>
  <c r="C78" i="12"/>
  <c r="C11" i="12"/>
  <c r="C64" i="12"/>
  <c r="C16" i="9"/>
  <c r="C13" i="9" s="1"/>
  <c r="C3" i="41" s="1"/>
  <c r="C96" i="9"/>
  <c r="C78" i="9"/>
  <c r="C64" i="9"/>
  <c r="C50" i="9"/>
  <c r="C38" i="9"/>
  <c r="D14" i="5"/>
  <c r="E60" i="5" l="1"/>
  <c r="E74" i="5"/>
  <c r="E92" i="5"/>
  <c r="E34" i="5"/>
  <c r="E46" i="5"/>
  <c r="C34" i="41"/>
  <c r="C46" i="41"/>
  <c r="C60" i="41"/>
  <c r="C74" i="41"/>
  <c r="C92" i="41"/>
  <c r="C11" i="14"/>
  <c r="C3" i="42" s="1"/>
  <c r="C10" i="14"/>
  <c r="C3" i="35" s="1"/>
  <c r="C9" i="14"/>
  <c r="C3" i="38" s="1"/>
  <c r="C8" i="14"/>
  <c r="C12" i="14"/>
  <c r="C3" i="37" s="1"/>
  <c r="C11" i="13"/>
  <c r="C3" i="29" s="1"/>
  <c r="C10" i="13"/>
  <c r="C3" i="27" s="1"/>
  <c r="C9" i="13"/>
  <c r="C3" i="28" s="1"/>
  <c r="C8" i="13"/>
  <c r="C3" i="26" s="1"/>
  <c r="C12" i="13"/>
  <c r="C9" i="9"/>
  <c r="C3" i="20" s="1"/>
  <c r="C10" i="9"/>
  <c r="C3" i="19" s="1"/>
  <c r="C11" i="9"/>
  <c r="C3" i="21" s="1"/>
  <c r="C12" i="9"/>
  <c r="C3" i="40" s="1"/>
  <c r="C14" i="9"/>
  <c r="C8" i="12"/>
  <c r="C3" i="32" s="1"/>
  <c r="C9" i="12"/>
  <c r="C3" i="33" s="1"/>
  <c r="C8" i="9"/>
  <c r="C3" i="18" s="1"/>
  <c r="D9" i="5"/>
  <c r="D3" i="9" s="1"/>
  <c r="D10" i="5"/>
  <c r="D3" i="13" s="1"/>
  <c r="D11" i="5"/>
  <c r="D3" i="12" s="1"/>
  <c r="D12" i="5"/>
  <c r="D3" i="14" s="1"/>
  <c r="D8" i="5"/>
  <c r="D3" i="8" s="1"/>
  <c r="E14" i="5"/>
  <c r="C92" i="19" l="1"/>
  <c r="C74" i="19"/>
  <c r="C60" i="19"/>
  <c r="C46" i="19"/>
  <c r="C34" i="19"/>
  <c r="C71" i="41"/>
  <c r="C72" i="41"/>
  <c r="C92" i="21"/>
  <c r="C74" i="21"/>
  <c r="C60" i="21"/>
  <c r="C46" i="21"/>
  <c r="C34" i="21"/>
  <c r="C89" i="41"/>
  <c r="C87" i="41"/>
  <c r="C86" i="41"/>
  <c r="C84" i="41"/>
  <c r="C90" i="41"/>
  <c r="C88" i="41"/>
  <c r="C85" i="41"/>
  <c r="C83" i="41"/>
  <c r="C32" i="41"/>
  <c r="C31" i="41"/>
  <c r="C92" i="18"/>
  <c r="C74" i="18"/>
  <c r="C60" i="18"/>
  <c r="C46" i="18"/>
  <c r="C34" i="18"/>
  <c r="C34" i="40"/>
  <c r="C46" i="40"/>
  <c r="C60" i="40"/>
  <c r="C74" i="40"/>
  <c r="C92" i="40"/>
  <c r="C44" i="41"/>
  <c r="C43" i="41"/>
  <c r="F46" i="5"/>
  <c r="F60" i="5"/>
  <c r="F74" i="5"/>
  <c r="F92" i="5"/>
  <c r="F34" i="5"/>
  <c r="C92" i="20"/>
  <c r="C74" i="20"/>
  <c r="C60" i="20"/>
  <c r="C46" i="20"/>
  <c r="C34" i="20"/>
  <c r="C55" i="41"/>
  <c r="C58" i="41"/>
  <c r="C57" i="41"/>
  <c r="C56" i="41"/>
  <c r="C3" i="34"/>
  <c r="C13" i="14"/>
  <c r="D96" i="14"/>
  <c r="D38" i="14"/>
  <c r="D50" i="14"/>
  <c r="D14" i="14"/>
  <c r="D64" i="14"/>
  <c r="D78" i="14"/>
  <c r="C92" i="37"/>
  <c r="C34" i="37"/>
  <c r="C46" i="37"/>
  <c r="C60" i="37"/>
  <c r="C74" i="37"/>
  <c r="C34" i="42"/>
  <c r="C46" i="42"/>
  <c r="C60" i="42"/>
  <c r="C74" i="42"/>
  <c r="C92" i="42"/>
  <c r="C74" i="35"/>
  <c r="C92" i="35"/>
  <c r="C34" i="35"/>
  <c r="C46" i="35"/>
  <c r="C60" i="35"/>
  <c r="C46" i="38"/>
  <c r="C60" i="38"/>
  <c r="C74" i="38"/>
  <c r="C92" i="38"/>
  <c r="C34" i="38"/>
  <c r="C60" i="32"/>
  <c r="C46" i="32"/>
  <c r="C92" i="32"/>
  <c r="C74" i="32"/>
  <c r="C34" i="32"/>
  <c r="C92" i="33"/>
  <c r="C74" i="33"/>
  <c r="C34" i="33"/>
  <c r="C46" i="33"/>
  <c r="C60" i="33"/>
  <c r="D78" i="13"/>
  <c r="D96" i="13"/>
  <c r="D50" i="13"/>
  <c r="D64" i="13"/>
  <c r="D14" i="13"/>
  <c r="D38" i="13"/>
  <c r="C34" i="26"/>
  <c r="C74" i="26"/>
  <c r="C92" i="26"/>
  <c r="C46" i="26"/>
  <c r="C60" i="26"/>
  <c r="C13" i="13"/>
  <c r="C3" i="31"/>
  <c r="C60" i="29"/>
  <c r="C34" i="29"/>
  <c r="C74" i="29"/>
  <c r="C92" i="29"/>
  <c r="C46" i="29"/>
  <c r="C74" i="27"/>
  <c r="C92" i="27"/>
  <c r="C46" i="27"/>
  <c r="C60" i="27"/>
  <c r="C34" i="27"/>
  <c r="C92" i="28"/>
  <c r="C46" i="28"/>
  <c r="C60" i="28"/>
  <c r="C34" i="28"/>
  <c r="C74" i="28"/>
  <c r="C3" i="22"/>
  <c r="D11" i="12"/>
  <c r="D78" i="12"/>
  <c r="D64" i="12"/>
  <c r="D50" i="12"/>
  <c r="D96" i="12"/>
  <c r="D38" i="12"/>
  <c r="C10" i="12"/>
  <c r="D16" i="9"/>
  <c r="D13" i="9" s="1"/>
  <c r="D96" i="9"/>
  <c r="D78" i="9"/>
  <c r="D64" i="9"/>
  <c r="D50" i="9"/>
  <c r="D38" i="9"/>
  <c r="C15" i="9"/>
  <c r="D68" i="8"/>
  <c r="D11" i="8"/>
  <c r="D86" i="8"/>
  <c r="D28" i="8"/>
  <c r="D40" i="8"/>
  <c r="D54" i="8"/>
  <c r="D20" i="5"/>
  <c r="D19" i="5"/>
  <c r="D21" i="5"/>
  <c r="D18" i="5"/>
  <c r="E9" i="5"/>
  <c r="E3" i="9" s="1"/>
  <c r="E10" i="5"/>
  <c r="E3" i="13" s="1"/>
  <c r="E11" i="5"/>
  <c r="E3" i="12" s="1"/>
  <c r="E12" i="5"/>
  <c r="E3" i="14" s="1"/>
  <c r="E8" i="5"/>
  <c r="E3" i="8" s="1"/>
  <c r="D13" i="5"/>
  <c r="F14" i="5"/>
  <c r="C45" i="41" l="1"/>
  <c r="C33" i="41"/>
  <c r="D24" i="9"/>
  <c r="D3" i="41"/>
  <c r="C72" i="20"/>
  <c r="C71" i="20"/>
  <c r="C43" i="40"/>
  <c r="C44" i="40"/>
  <c r="C55" i="18"/>
  <c r="C56" i="18"/>
  <c r="C58" i="18"/>
  <c r="C57" i="18"/>
  <c r="C72" i="21"/>
  <c r="C71" i="21"/>
  <c r="C31" i="19"/>
  <c r="C32" i="19"/>
  <c r="C84" i="19"/>
  <c r="C88" i="19"/>
  <c r="C87" i="19"/>
  <c r="C83" i="19"/>
  <c r="C86" i="19"/>
  <c r="C90" i="19"/>
  <c r="C85" i="19"/>
  <c r="C89" i="19"/>
  <c r="C59" i="41"/>
  <c r="G92" i="5"/>
  <c r="G34" i="5"/>
  <c r="G46" i="5"/>
  <c r="G60" i="5"/>
  <c r="G74" i="5"/>
  <c r="C56" i="20"/>
  <c r="C55" i="20"/>
  <c r="C58" i="20"/>
  <c r="C57" i="20"/>
  <c r="C57" i="40"/>
  <c r="C56" i="40"/>
  <c r="C55" i="40"/>
  <c r="C58" i="40"/>
  <c r="C43" i="18"/>
  <c r="C44" i="18"/>
  <c r="C55" i="21"/>
  <c r="C56" i="21"/>
  <c r="C58" i="21"/>
  <c r="C57" i="21"/>
  <c r="C72" i="19"/>
  <c r="C71" i="19"/>
  <c r="C73" i="41"/>
  <c r="C44" i="20"/>
  <c r="C43" i="20"/>
  <c r="C72" i="40"/>
  <c r="C71" i="40"/>
  <c r="C31" i="18"/>
  <c r="C32" i="18"/>
  <c r="C83" i="18"/>
  <c r="C84" i="18"/>
  <c r="C85" i="18"/>
  <c r="C86" i="18"/>
  <c r="C87" i="18"/>
  <c r="C88" i="18"/>
  <c r="C89" i="18"/>
  <c r="C90" i="18"/>
  <c r="C43" i="21"/>
  <c r="C44" i="21"/>
  <c r="C55" i="19"/>
  <c r="C58" i="19"/>
  <c r="C56" i="19"/>
  <c r="C57" i="19"/>
  <c r="C32" i="20"/>
  <c r="C31" i="20"/>
  <c r="C84" i="20"/>
  <c r="C88" i="20"/>
  <c r="C87" i="20"/>
  <c r="C83" i="20"/>
  <c r="C85" i="20"/>
  <c r="C90" i="20"/>
  <c r="C89" i="20"/>
  <c r="C86" i="20"/>
  <c r="C90" i="40"/>
  <c r="C88" i="40"/>
  <c r="C85" i="40"/>
  <c r="C83" i="40"/>
  <c r="C89" i="40"/>
  <c r="C87" i="40"/>
  <c r="C86" i="40"/>
  <c r="C84" i="40"/>
  <c r="C32" i="40"/>
  <c r="C31" i="40"/>
  <c r="C72" i="18"/>
  <c r="C71" i="18"/>
  <c r="C91" i="41"/>
  <c r="C31" i="21"/>
  <c r="C32" i="21"/>
  <c r="C86" i="21"/>
  <c r="C90" i="21"/>
  <c r="C85" i="21"/>
  <c r="C89" i="21"/>
  <c r="C84" i="21"/>
  <c r="C88" i="21"/>
  <c r="C87" i="21"/>
  <c r="C83" i="21"/>
  <c r="C43" i="19"/>
  <c r="C44" i="19"/>
  <c r="C55" i="38"/>
  <c r="C57" i="38"/>
  <c r="C58" i="38"/>
  <c r="C56" i="38"/>
  <c r="C31" i="35"/>
  <c r="C32" i="35"/>
  <c r="C72" i="42"/>
  <c r="C71" i="42"/>
  <c r="C72" i="37"/>
  <c r="C71" i="37"/>
  <c r="C83" i="37"/>
  <c r="C87" i="37"/>
  <c r="C86" i="37"/>
  <c r="C90" i="37"/>
  <c r="C85" i="37"/>
  <c r="C89" i="37"/>
  <c r="C84" i="37"/>
  <c r="C88" i="37"/>
  <c r="C60" i="34"/>
  <c r="C74" i="34"/>
  <c r="C92" i="34"/>
  <c r="C34" i="34"/>
  <c r="C46" i="34"/>
  <c r="C72" i="38"/>
  <c r="C71" i="38"/>
  <c r="C43" i="35"/>
  <c r="C44" i="35"/>
  <c r="C86" i="42"/>
  <c r="C84" i="42"/>
  <c r="C90" i="42"/>
  <c r="C88" i="42"/>
  <c r="C85" i="42"/>
  <c r="C83" i="42"/>
  <c r="C89" i="42"/>
  <c r="C87" i="42"/>
  <c r="C31" i="42"/>
  <c r="C32" i="42"/>
  <c r="C31" i="37"/>
  <c r="C32" i="37"/>
  <c r="D11" i="14"/>
  <c r="D10" i="14"/>
  <c r="D9" i="14"/>
  <c r="D8" i="14"/>
  <c r="D12" i="14"/>
  <c r="E50" i="14"/>
  <c r="E64" i="14"/>
  <c r="E78" i="14"/>
  <c r="E14" i="14"/>
  <c r="E96" i="14"/>
  <c r="E38" i="14"/>
  <c r="C84" i="38"/>
  <c r="C88" i="38"/>
  <c r="C83" i="38"/>
  <c r="C87" i="38"/>
  <c r="C86" i="38"/>
  <c r="C90" i="38"/>
  <c r="C85" i="38"/>
  <c r="C89" i="38"/>
  <c r="C55" i="35"/>
  <c r="C58" i="35"/>
  <c r="C57" i="35"/>
  <c r="C56" i="35"/>
  <c r="C72" i="35"/>
  <c r="C71" i="35"/>
  <c r="C44" i="42"/>
  <c r="C43" i="42"/>
  <c r="C43" i="37"/>
  <c r="C44" i="37"/>
  <c r="C31" i="38"/>
  <c r="C32" i="38"/>
  <c r="C43" i="38"/>
  <c r="C44" i="38"/>
  <c r="C86" i="35"/>
  <c r="C90" i="35"/>
  <c r="C85" i="35"/>
  <c r="C89" i="35"/>
  <c r="C84" i="35"/>
  <c r="C88" i="35"/>
  <c r="C83" i="35"/>
  <c r="C87" i="35"/>
  <c r="C58" i="42"/>
  <c r="C57" i="42"/>
  <c r="C56" i="42"/>
  <c r="C55" i="42"/>
  <c r="C55" i="37"/>
  <c r="C58" i="37"/>
  <c r="C57" i="37"/>
  <c r="C56" i="37"/>
  <c r="C43" i="33"/>
  <c r="C44" i="33"/>
  <c r="C32" i="32"/>
  <c r="C31" i="32"/>
  <c r="C56" i="32"/>
  <c r="C58" i="32"/>
  <c r="C57" i="32"/>
  <c r="C55" i="32"/>
  <c r="C55" i="33"/>
  <c r="C56" i="33"/>
  <c r="C58" i="33"/>
  <c r="C57" i="33"/>
  <c r="C83" i="33"/>
  <c r="C87" i="33"/>
  <c r="C86" i="33"/>
  <c r="C90" i="33"/>
  <c r="C85" i="33"/>
  <c r="C89" i="33"/>
  <c r="C84" i="33"/>
  <c r="C88" i="33"/>
  <c r="C44" i="32"/>
  <c r="C43" i="32"/>
  <c r="C72" i="33"/>
  <c r="C71" i="33"/>
  <c r="C86" i="32"/>
  <c r="C90" i="32"/>
  <c r="C85" i="32"/>
  <c r="C89" i="32"/>
  <c r="C84" i="32"/>
  <c r="C88" i="32"/>
  <c r="C87" i="32"/>
  <c r="C83" i="32"/>
  <c r="C31" i="33"/>
  <c r="C32" i="33"/>
  <c r="C71" i="32"/>
  <c r="C72" i="32"/>
  <c r="C71" i="28"/>
  <c r="C72" i="28"/>
  <c r="E14" i="13"/>
  <c r="E96" i="13"/>
  <c r="E50" i="13"/>
  <c r="E64" i="13"/>
  <c r="E38" i="13"/>
  <c r="E78" i="13"/>
  <c r="C43" i="28"/>
  <c r="C44" i="28"/>
  <c r="C44" i="27"/>
  <c r="C43" i="27"/>
  <c r="C84" i="29"/>
  <c r="C88" i="29"/>
  <c r="C83" i="29"/>
  <c r="C87" i="29"/>
  <c r="C86" i="29"/>
  <c r="C90" i="29"/>
  <c r="C85" i="29"/>
  <c r="C89" i="29"/>
  <c r="C34" i="31"/>
  <c r="C74" i="31"/>
  <c r="C92" i="31"/>
  <c r="C46" i="31"/>
  <c r="C60" i="31"/>
  <c r="C84" i="26"/>
  <c r="C88" i="26"/>
  <c r="C87" i="26"/>
  <c r="C83" i="26"/>
  <c r="C86" i="26"/>
  <c r="C90" i="26"/>
  <c r="C85" i="26"/>
  <c r="C89" i="26"/>
  <c r="D11" i="13"/>
  <c r="D10" i="13"/>
  <c r="D9" i="13"/>
  <c r="D8" i="13"/>
  <c r="D12" i="13"/>
  <c r="C56" i="27"/>
  <c r="C55" i="27"/>
  <c r="C58" i="27"/>
  <c r="C57" i="27"/>
  <c r="C43" i="29"/>
  <c r="C44" i="29"/>
  <c r="C55" i="29"/>
  <c r="C58" i="29"/>
  <c r="C57" i="29"/>
  <c r="C56" i="29"/>
  <c r="C43" i="26"/>
  <c r="C44" i="26"/>
  <c r="C55" i="28"/>
  <c r="C57" i="28"/>
  <c r="C56" i="28"/>
  <c r="C58" i="28"/>
  <c r="C31" i="28"/>
  <c r="C32" i="28"/>
  <c r="C32" i="27"/>
  <c r="C31" i="27"/>
  <c r="C71" i="27"/>
  <c r="C72" i="27"/>
  <c r="C31" i="29"/>
  <c r="C32" i="29"/>
  <c r="C55" i="26"/>
  <c r="C58" i="26"/>
  <c r="C56" i="26"/>
  <c r="C57" i="26"/>
  <c r="C31" i="26"/>
  <c r="C32" i="26"/>
  <c r="C83" i="28"/>
  <c r="C87" i="28"/>
  <c r="C86" i="28"/>
  <c r="C90" i="28"/>
  <c r="C85" i="28"/>
  <c r="C89" i="28"/>
  <c r="C84" i="28"/>
  <c r="C88" i="28"/>
  <c r="C85" i="27"/>
  <c r="C89" i="27"/>
  <c r="C84" i="27"/>
  <c r="C88" i="27"/>
  <c r="C90" i="27"/>
  <c r="C87" i="27"/>
  <c r="C86" i="27"/>
  <c r="C83" i="27"/>
  <c r="C72" i="29"/>
  <c r="C71" i="29"/>
  <c r="C72" i="26"/>
  <c r="C71" i="26"/>
  <c r="C92" i="22"/>
  <c r="C46" i="22"/>
  <c r="C60" i="22"/>
  <c r="C34" i="22"/>
  <c r="C74" i="22"/>
  <c r="D8" i="9"/>
  <c r="D3" i="18" s="1"/>
  <c r="D9" i="9"/>
  <c r="D10" i="9"/>
  <c r="D11" i="9"/>
  <c r="D12" i="9"/>
  <c r="D14" i="9"/>
  <c r="E64" i="12"/>
  <c r="E11" i="12"/>
  <c r="E50" i="12"/>
  <c r="E96" i="12"/>
  <c r="E38" i="12"/>
  <c r="E78" i="12"/>
  <c r="D8" i="12"/>
  <c r="D3" i="32" s="1"/>
  <c r="D9" i="12"/>
  <c r="E16" i="9"/>
  <c r="E13" i="9" s="1"/>
  <c r="E96" i="9"/>
  <c r="E78" i="9"/>
  <c r="E64" i="9"/>
  <c r="E50" i="9"/>
  <c r="E38" i="9"/>
  <c r="E86" i="8"/>
  <c r="E28" i="8"/>
  <c r="E40" i="8"/>
  <c r="E11" i="8"/>
  <c r="E54" i="8"/>
  <c r="E68" i="8"/>
  <c r="D8" i="8"/>
  <c r="D3" i="15" s="1"/>
  <c r="D9" i="8"/>
  <c r="D3" i="16" s="1"/>
  <c r="E17" i="5"/>
  <c r="E19" i="5"/>
  <c r="E18" i="5"/>
  <c r="E20" i="5"/>
  <c r="E21" i="5"/>
  <c r="F9" i="5"/>
  <c r="F3" i="9" s="1"/>
  <c r="F10" i="5"/>
  <c r="F3" i="13" s="1"/>
  <c r="F11" i="5"/>
  <c r="F3" i="12" s="1"/>
  <c r="F12" i="5"/>
  <c r="F3" i="14" s="1"/>
  <c r="F8" i="5"/>
  <c r="F3" i="8" s="1"/>
  <c r="E13" i="5"/>
  <c r="G14" i="5"/>
  <c r="C89" i="12" l="1"/>
  <c r="R89" i="12" s="1"/>
  <c r="C93" i="12"/>
  <c r="R93" i="12" s="1"/>
  <c r="C59" i="27"/>
  <c r="C45" i="27"/>
  <c r="C76" i="12"/>
  <c r="R76" i="12" s="1"/>
  <c r="C73" i="33"/>
  <c r="C45" i="37"/>
  <c r="C73" i="35"/>
  <c r="C45" i="19"/>
  <c r="C73" i="21"/>
  <c r="C73" i="20"/>
  <c r="C73" i="29"/>
  <c r="C33" i="27"/>
  <c r="C33" i="37"/>
  <c r="C45" i="35"/>
  <c r="C33" i="18"/>
  <c r="C33" i="21"/>
  <c r="C33" i="40"/>
  <c r="C45" i="21"/>
  <c r="C73" i="40"/>
  <c r="C45" i="40"/>
  <c r="C33" i="20"/>
  <c r="C59" i="21"/>
  <c r="C59" i="40"/>
  <c r="D20" i="9"/>
  <c r="D3" i="20"/>
  <c r="H74" i="5"/>
  <c r="H92" i="5"/>
  <c r="H34" i="5"/>
  <c r="H46" i="5"/>
  <c r="H60" i="5"/>
  <c r="D92" i="15"/>
  <c r="D74" i="15"/>
  <c r="D60" i="15"/>
  <c r="D46" i="15"/>
  <c r="D34" i="15"/>
  <c r="D21" i="9"/>
  <c r="D3" i="19"/>
  <c r="D92" i="41"/>
  <c r="D34" i="41"/>
  <c r="D46" i="41"/>
  <c r="D60" i="41"/>
  <c r="D74" i="41"/>
  <c r="C73" i="19"/>
  <c r="C91" i="19"/>
  <c r="C33" i="19"/>
  <c r="D92" i="16"/>
  <c r="D74" i="16"/>
  <c r="D60" i="16"/>
  <c r="D46" i="16"/>
  <c r="D34" i="16"/>
  <c r="E24" i="9"/>
  <c r="E3" i="41"/>
  <c r="D3" i="21"/>
  <c r="D22" i="9"/>
  <c r="C45" i="18"/>
  <c r="C59" i="18"/>
  <c r="C73" i="42"/>
  <c r="C45" i="20"/>
  <c r="D23" i="9"/>
  <c r="D3" i="40"/>
  <c r="D92" i="18"/>
  <c r="D74" i="18"/>
  <c r="D60" i="18"/>
  <c r="D46" i="18"/>
  <c r="D34" i="18"/>
  <c r="C73" i="18"/>
  <c r="C91" i="18"/>
  <c r="C91" i="21"/>
  <c r="C91" i="40"/>
  <c r="C91" i="20"/>
  <c r="C59" i="19"/>
  <c r="C59" i="20"/>
  <c r="C45" i="42"/>
  <c r="C33" i="38"/>
  <c r="C73" i="37"/>
  <c r="C59" i="42"/>
  <c r="C33" i="42"/>
  <c r="F14" i="14"/>
  <c r="F64" i="14"/>
  <c r="F78" i="14"/>
  <c r="F96" i="14"/>
  <c r="F38" i="14"/>
  <c r="F50" i="14"/>
  <c r="D19" i="14"/>
  <c r="D3" i="35"/>
  <c r="C91" i="42"/>
  <c r="C87" i="34"/>
  <c r="C91" i="14" s="1"/>
  <c r="R91" i="14" s="1"/>
  <c r="C83" i="34"/>
  <c r="C86" i="34"/>
  <c r="C90" i="14" s="1"/>
  <c r="R90" i="14" s="1"/>
  <c r="C90" i="34"/>
  <c r="C94" i="14" s="1"/>
  <c r="R94" i="14" s="1"/>
  <c r="C85" i="34"/>
  <c r="C89" i="14" s="1"/>
  <c r="R89" i="14" s="1"/>
  <c r="C89" i="34"/>
  <c r="C93" i="14" s="1"/>
  <c r="R93" i="14" s="1"/>
  <c r="C84" i="34"/>
  <c r="C88" i="14" s="1"/>
  <c r="R88" i="14" s="1"/>
  <c r="C88" i="34"/>
  <c r="C92" i="14" s="1"/>
  <c r="R92" i="14" s="1"/>
  <c r="C59" i="37"/>
  <c r="C59" i="35"/>
  <c r="C91" i="38"/>
  <c r="C73" i="38"/>
  <c r="C33" i="35"/>
  <c r="C59" i="38"/>
  <c r="D18" i="14"/>
  <c r="D3" i="38"/>
  <c r="C32" i="34"/>
  <c r="C36" i="14" s="1"/>
  <c r="R36" i="14" s="1"/>
  <c r="C31" i="34"/>
  <c r="D3" i="34"/>
  <c r="D17" i="14"/>
  <c r="D13" i="14"/>
  <c r="C44" i="34"/>
  <c r="C48" i="14" s="1"/>
  <c r="R48" i="14" s="1"/>
  <c r="C43" i="34"/>
  <c r="C56" i="34"/>
  <c r="C60" i="14" s="1"/>
  <c r="R60" i="14" s="1"/>
  <c r="C57" i="34"/>
  <c r="C61" i="14" s="1"/>
  <c r="R61" i="14" s="1"/>
  <c r="C55" i="34"/>
  <c r="C59" i="14" s="1"/>
  <c r="R59" i="14" s="1"/>
  <c r="C58" i="34"/>
  <c r="C91" i="35"/>
  <c r="C45" i="38"/>
  <c r="C91" i="37"/>
  <c r="E11" i="14"/>
  <c r="E10" i="14"/>
  <c r="E9" i="14"/>
  <c r="E8" i="14"/>
  <c r="E12" i="14"/>
  <c r="D21" i="14"/>
  <c r="D3" i="37"/>
  <c r="D20" i="14"/>
  <c r="D3" i="42"/>
  <c r="C72" i="34"/>
  <c r="C76" i="14" s="1"/>
  <c r="R76" i="14" s="1"/>
  <c r="C71" i="34"/>
  <c r="C33" i="33"/>
  <c r="C48" i="12"/>
  <c r="R48" i="12" s="1"/>
  <c r="C45" i="33"/>
  <c r="C91" i="12"/>
  <c r="R91" i="12" s="1"/>
  <c r="C61" i="12"/>
  <c r="R61" i="12" s="1"/>
  <c r="D34" i="32"/>
  <c r="D60" i="32"/>
  <c r="D46" i="32"/>
  <c r="D92" i="32"/>
  <c r="D74" i="32"/>
  <c r="C88" i="12"/>
  <c r="R88" i="12" s="1"/>
  <c r="C90" i="12"/>
  <c r="R90" i="12" s="1"/>
  <c r="C91" i="33"/>
  <c r="C59" i="33"/>
  <c r="C60" i="12"/>
  <c r="R60" i="12" s="1"/>
  <c r="D15" i="12"/>
  <c r="D3" i="33"/>
  <c r="C47" i="12"/>
  <c r="C45" i="32"/>
  <c r="C92" i="12"/>
  <c r="R92" i="12" s="1"/>
  <c r="C94" i="12"/>
  <c r="R94" i="12" s="1"/>
  <c r="C62" i="12"/>
  <c r="R62" i="12" s="1"/>
  <c r="C75" i="12"/>
  <c r="C73" i="32"/>
  <c r="C36" i="12"/>
  <c r="R36" i="12" s="1"/>
  <c r="C87" i="12"/>
  <c r="R87" i="12" s="1"/>
  <c r="C91" i="32"/>
  <c r="C59" i="12"/>
  <c r="C59" i="32"/>
  <c r="C35" i="12"/>
  <c r="R35" i="12" s="1"/>
  <c r="C33" i="32"/>
  <c r="F64" i="13"/>
  <c r="F14" i="13"/>
  <c r="F38" i="13"/>
  <c r="F78" i="13"/>
  <c r="F96" i="13"/>
  <c r="F50" i="13"/>
  <c r="C73" i="26"/>
  <c r="C43" i="31"/>
  <c r="C47" i="13" s="1"/>
  <c r="R47" i="13" s="1"/>
  <c r="C44" i="31"/>
  <c r="C48" i="13" s="1"/>
  <c r="C45" i="26"/>
  <c r="D3" i="26"/>
  <c r="D17" i="13"/>
  <c r="D13" i="13"/>
  <c r="C91" i="26"/>
  <c r="C55" i="31"/>
  <c r="C57" i="31"/>
  <c r="C61" i="13" s="1"/>
  <c r="C58" i="31"/>
  <c r="C62" i="13" s="1"/>
  <c r="R62" i="13" s="1"/>
  <c r="C56" i="31"/>
  <c r="C60" i="13" s="1"/>
  <c r="C31" i="31"/>
  <c r="C32" i="31"/>
  <c r="C36" i="13" s="1"/>
  <c r="R36" i="13" s="1"/>
  <c r="C91" i="27"/>
  <c r="C91" i="28"/>
  <c r="C33" i="29"/>
  <c r="C59" i="29"/>
  <c r="C45" i="28"/>
  <c r="C73" i="28"/>
  <c r="D21" i="13"/>
  <c r="D3" i="31"/>
  <c r="C71" i="31"/>
  <c r="C72" i="31"/>
  <c r="C76" i="13" s="1"/>
  <c r="D3" i="29"/>
  <c r="D20" i="13"/>
  <c r="C33" i="26"/>
  <c r="C59" i="26"/>
  <c r="D3" i="27"/>
  <c r="D19" i="13"/>
  <c r="C83" i="31"/>
  <c r="C87" i="13" s="1"/>
  <c r="R87" i="13" s="1"/>
  <c r="C87" i="31"/>
  <c r="C91" i="13" s="1"/>
  <c r="R91" i="13" s="1"/>
  <c r="C86" i="31"/>
  <c r="C90" i="13" s="1"/>
  <c r="R90" i="13" s="1"/>
  <c r="C90" i="31"/>
  <c r="C94" i="13" s="1"/>
  <c r="R94" i="13" s="1"/>
  <c r="C85" i="31"/>
  <c r="C89" i="13" s="1"/>
  <c r="C89" i="31"/>
  <c r="C93" i="13" s="1"/>
  <c r="C84" i="31"/>
  <c r="C88" i="13" s="1"/>
  <c r="R88" i="13" s="1"/>
  <c r="C88" i="31"/>
  <c r="C92" i="13" s="1"/>
  <c r="R92" i="13" s="1"/>
  <c r="E11" i="13"/>
  <c r="E10" i="13"/>
  <c r="E9" i="13"/>
  <c r="E8" i="13"/>
  <c r="E12" i="13"/>
  <c r="C73" i="27"/>
  <c r="C33" i="28"/>
  <c r="C59" i="28"/>
  <c r="C45" i="29"/>
  <c r="C91" i="29"/>
  <c r="D3" i="28"/>
  <c r="D18" i="13"/>
  <c r="D3" i="22"/>
  <c r="D25" i="9"/>
  <c r="C31" i="22"/>
  <c r="C32" i="22"/>
  <c r="C72" i="22"/>
  <c r="C76" i="9" s="1"/>
  <c r="R76" i="9" s="1"/>
  <c r="C71" i="22"/>
  <c r="C75" i="9" s="1"/>
  <c r="C86" i="22"/>
  <c r="C90" i="9" s="1"/>
  <c r="R90" i="9" s="1"/>
  <c r="C90" i="22"/>
  <c r="C94" i="9" s="1"/>
  <c r="R94" i="9" s="1"/>
  <c r="C85" i="22"/>
  <c r="C89" i="9" s="1"/>
  <c r="R89" i="9" s="1"/>
  <c r="C89" i="22"/>
  <c r="C93" i="9" s="1"/>
  <c r="R93" i="9" s="1"/>
  <c r="C84" i="22"/>
  <c r="C88" i="9" s="1"/>
  <c r="R88" i="9" s="1"/>
  <c r="C88" i="22"/>
  <c r="C92" i="9" s="1"/>
  <c r="R92" i="9" s="1"/>
  <c r="C87" i="22"/>
  <c r="C91" i="9" s="1"/>
  <c r="R91" i="9" s="1"/>
  <c r="C83" i="22"/>
  <c r="C87" i="9" s="1"/>
  <c r="C43" i="22"/>
  <c r="C47" i="9" s="1"/>
  <c r="C44" i="22"/>
  <c r="C48" i="9" s="1"/>
  <c r="R48" i="9" s="1"/>
  <c r="C55" i="22"/>
  <c r="C59" i="9" s="1"/>
  <c r="C58" i="22"/>
  <c r="C62" i="9" s="1"/>
  <c r="R62" i="9" s="1"/>
  <c r="C57" i="22"/>
  <c r="C61" i="9" s="1"/>
  <c r="R61" i="9" s="1"/>
  <c r="C56" i="22"/>
  <c r="C60" i="9" s="1"/>
  <c r="R60" i="9" s="1"/>
  <c r="E12" i="9"/>
  <c r="E9" i="9"/>
  <c r="E8" i="9"/>
  <c r="E10" i="9"/>
  <c r="E11" i="9"/>
  <c r="E14" i="9"/>
  <c r="E8" i="12"/>
  <c r="E3" i="32" s="1"/>
  <c r="E9" i="12"/>
  <c r="D10" i="12"/>
  <c r="D14" i="12"/>
  <c r="F50" i="12"/>
  <c r="F96" i="12"/>
  <c r="F38" i="12"/>
  <c r="F11" i="12"/>
  <c r="F78" i="12"/>
  <c r="F64" i="12"/>
  <c r="F96" i="9"/>
  <c r="F78" i="9"/>
  <c r="F64" i="9"/>
  <c r="F50" i="9"/>
  <c r="F38" i="9"/>
  <c r="F16" i="9"/>
  <c r="F13" i="9" s="1"/>
  <c r="D15" i="9"/>
  <c r="D19" i="9"/>
  <c r="F40" i="8"/>
  <c r="F54" i="8"/>
  <c r="F68" i="8"/>
  <c r="F11" i="8"/>
  <c r="F86" i="8"/>
  <c r="F28" i="8"/>
  <c r="D10" i="8"/>
  <c r="E9" i="8"/>
  <c r="E8" i="8"/>
  <c r="E3" i="15" s="1"/>
  <c r="F17" i="5"/>
  <c r="F21" i="5"/>
  <c r="F18" i="5"/>
  <c r="F20" i="5"/>
  <c r="F19" i="5"/>
  <c r="F13" i="5"/>
  <c r="G9" i="5"/>
  <c r="G3" i="9" s="1"/>
  <c r="G10" i="5"/>
  <c r="G3" i="13" s="1"/>
  <c r="G11" i="5"/>
  <c r="G3" i="12" s="1"/>
  <c r="G12" i="5"/>
  <c r="G3" i="14" s="1"/>
  <c r="G8" i="5"/>
  <c r="G3" i="8" s="1"/>
  <c r="H14" i="5"/>
  <c r="R87" i="9" l="1"/>
  <c r="C95" i="9"/>
  <c r="R75" i="9"/>
  <c r="C77" i="9"/>
  <c r="R60" i="13"/>
  <c r="R47" i="9"/>
  <c r="C49" i="9"/>
  <c r="R59" i="9"/>
  <c r="C63" i="9"/>
  <c r="E15" i="8"/>
  <c r="E3" i="16"/>
  <c r="E92" i="15"/>
  <c r="E74" i="15"/>
  <c r="E60" i="15"/>
  <c r="E46" i="15"/>
  <c r="E34" i="15"/>
  <c r="E20" i="9"/>
  <c r="E3" i="20"/>
  <c r="R93" i="13"/>
  <c r="R76" i="13"/>
  <c r="C77" i="12"/>
  <c r="R75" i="12"/>
  <c r="D43" i="18"/>
  <c r="D44" i="18"/>
  <c r="D92" i="40"/>
  <c r="D34" i="40"/>
  <c r="D46" i="40"/>
  <c r="D60" i="40"/>
  <c r="D74" i="40"/>
  <c r="D84" i="16"/>
  <c r="D88" i="16"/>
  <c r="D87" i="16"/>
  <c r="D83" i="16"/>
  <c r="D86" i="16"/>
  <c r="D90" i="16"/>
  <c r="D85" i="16"/>
  <c r="D89" i="16"/>
  <c r="D31" i="41"/>
  <c r="D32" i="41"/>
  <c r="D38" i="41" s="1"/>
  <c r="D32" i="15"/>
  <c r="D31" i="15"/>
  <c r="D84" i="15"/>
  <c r="D88" i="15"/>
  <c r="D87" i="15"/>
  <c r="D83" i="15"/>
  <c r="D86" i="15"/>
  <c r="D90" i="15"/>
  <c r="D85" i="15"/>
  <c r="D89" i="15"/>
  <c r="I60" i="5"/>
  <c r="I74" i="5"/>
  <c r="I92" i="5"/>
  <c r="I34" i="5"/>
  <c r="I46" i="5"/>
  <c r="E3" i="18"/>
  <c r="E19" i="9"/>
  <c r="R61" i="13"/>
  <c r="R48" i="13"/>
  <c r="C63" i="12"/>
  <c r="R59" i="12"/>
  <c r="D31" i="18"/>
  <c r="D32" i="18"/>
  <c r="D38" i="18" s="1"/>
  <c r="D84" i="18"/>
  <c r="D85" i="18"/>
  <c r="D86" i="18"/>
  <c r="D87" i="18"/>
  <c r="D88" i="18"/>
  <c r="D89" i="18"/>
  <c r="D90" i="18"/>
  <c r="D83" i="18"/>
  <c r="D43" i="41"/>
  <c r="D44" i="41"/>
  <c r="D50" i="41" s="1"/>
  <c r="D71" i="15"/>
  <c r="D72" i="15"/>
  <c r="D92" i="20"/>
  <c r="D74" i="20"/>
  <c r="D60" i="20"/>
  <c r="D46" i="20"/>
  <c r="D34" i="20"/>
  <c r="F3" i="41"/>
  <c r="F24" i="9"/>
  <c r="E21" i="9"/>
  <c r="E3" i="19"/>
  <c r="D71" i="18"/>
  <c r="D72" i="18"/>
  <c r="E92" i="41"/>
  <c r="E46" i="41"/>
  <c r="E60" i="41"/>
  <c r="E34" i="41"/>
  <c r="E74" i="41"/>
  <c r="D55" i="41"/>
  <c r="D58" i="41"/>
  <c r="D66" i="41" s="1"/>
  <c r="D57" i="41"/>
  <c r="D65" i="41" s="1"/>
  <c r="D56" i="41"/>
  <c r="D64" i="41" s="1"/>
  <c r="D92" i="19"/>
  <c r="D74" i="19"/>
  <c r="D60" i="19"/>
  <c r="D46" i="19"/>
  <c r="D34" i="19"/>
  <c r="D55" i="15"/>
  <c r="D58" i="15"/>
  <c r="D57" i="15"/>
  <c r="D56" i="15"/>
  <c r="E22" i="9"/>
  <c r="E3" i="21"/>
  <c r="E3" i="40"/>
  <c r="E23" i="9"/>
  <c r="R89" i="13"/>
  <c r="C49" i="12"/>
  <c r="R47" i="12"/>
  <c r="D55" i="18"/>
  <c r="D57" i="18"/>
  <c r="D56" i="18"/>
  <c r="D58" i="18"/>
  <c r="D92" i="21"/>
  <c r="D74" i="21"/>
  <c r="D60" i="21"/>
  <c r="D46" i="21"/>
  <c r="D34" i="21"/>
  <c r="D72" i="41"/>
  <c r="D78" i="41" s="1"/>
  <c r="D71" i="41"/>
  <c r="D85" i="41"/>
  <c r="D97" i="41" s="1"/>
  <c r="D83" i="41"/>
  <c r="D89" i="41"/>
  <c r="D101" i="41" s="1"/>
  <c r="D87" i="41"/>
  <c r="D99" i="41" s="1"/>
  <c r="D84" i="41"/>
  <c r="D96" i="41" s="1"/>
  <c r="D86" i="41"/>
  <c r="D98" i="41" s="1"/>
  <c r="D88" i="41"/>
  <c r="D100" i="41" s="1"/>
  <c r="D90" i="41"/>
  <c r="D102" i="41" s="1"/>
  <c r="D44" i="15"/>
  <c r="D43" i="15"/>
  <c r="E3" i="34"/>
  <c r="E17" i="14"/>
  <c r="E13" i="14"/>
  <c r="C35" i="14"/>
  <c r="C33" i="34"/>
  <c r="F11" i="14"/>
  <c r="F10" i="14"/>
  <c r="F9" i="14"/>
  <c r="F8" i="14"/>
  <c r="F12" i="14"/>
  <c r="D92" i="42"/>
  <c r="D34" i="42"/>
  <c r="D46" i="42"/>
  <c r="D60" i="42"/>
  <c r="D74" i="42"/>
  <c r="E3" i="37"/>
  <c r="E21" i="14"/>
  <c r="E3" i="42"/>
  <c r="E20" i="14"/>
  <c r="G78" i="14"/>
  <c r="G14" i="14"/>
  <c r="G96" i="14"/>
  <c r="G38" i="14"/>
  <c r="G50" i="14"/>
  <c r="G64" i="14"/>
  <c r="E3" i="35"/>
  <c r="E19" i="14"/>
  <c r="D60" i="38"/>
  <c r="D74" i="38"/>
  <c r="D92" i="38"/>
  <c r="D34" i="38"/>
  <c r="D46" i="38"/>
  <c r="C75" i="14"/>
  <c r="C73" i="34"/>
  <c r="D74" i="37"/>
  <c r="D92" i="37"/>
  <c r="D34" i="37"/>
  <c r="D46" i="37"/>
  <c r="D60" i="37"/>
  <c r="E3" i="38"/>
  <c r="E18" i="14"/>
  <c r="C59" i="34"/>
  <c r="C62" i="14"/>
  <c r="C47" i="14"/>
  <c r="C45" i="34"/>
  <c r="D46" i="34"/>
  <c r="D60" i="34"/>
  <c r="D74" i="34"/>
  <c r="D92" i="34"/>
  <c r="D34" i="34"/>
  <c r="C87" i="14"/>
  <c r="C91" i="34"/>
  <c r="D92" i="35"/>
  <c r="D34" i="35"/>
  <c r="D46" i="35"/>
  <c r="D60" i="35"/>
  <c r="D74" i="35"/>
  <c r="D71" i="32"/>
  <c r="D72" i="32"/>
  <c r="D32" i="32"/>
  <c r="D31" i="32"/>
  <c r="C37" i="12"/>
  <c r="C95" i="12"/>
  <c r="E60" i="32"/>
  <c r="E46" i="32"/>
  <c r="E92" i="32"/>
  <c r="E74" i="32"/>
  <c r="E34" i="32"/>
  <c r="D56" i="32"/>
  <c r="D55" i="32"/>
  <c r="D58" i="32"/>
  <c r="D57" i="32"/>
  <c r="E15" i="12"/>
  <c r="E3" i="33"/>
  <c r="D44" i="32"/>
  <c r="D43" i="32"/>
  <c r="D34" i="33"/>
  <c r="D60" i="33"/>
  <c r="D46" i="33"/>
  <c r="D92" i="33"/>
  <c r="D74" i="33"/>
  <c r="D86" i="32"/>
  <c r="D90" i="32"/>
  <c r="D85" i="32"/>
  <c r="D89" i="32"/>
  <c r="D84" i="32"/>
  <c r="D88" i="32"/>
  <c r="D87" i="32"/>
  <c r="D83" i="32"/>
  <c r="C73" i="31"/>
  <c r="C33" i="31"/>
  <c r="G38" i="13"/>
  <c r="G78" i="13"/>
  <c r="G14" i="13"/>
  <c r="G96" i="13"/>
  <c r="G50" i="13"/>
  <c r="G64" i="13"/>
  <c r="E19" i="13"/>
  <c r="E3" i="27"/>
  <c r="E18" i="13"/>
  <c r="E3" i="28"/>
  <c r="D92" i="27"/>
  <c r="D46" i="27"/>
  <c r="D60" i="27"/>
  <c r="D34" i="27"/>
  <c r="D74" i="27"/>
  <c r="D60" i="26"/>
  <c r="D34" i="26"/>
  <c r="D74" i="26"/>
  <c r="D92" i="26"/>
  <c r="D46" i="26"/>
  <c r="C35" i="13"/>
  <c r="C45" i="31"/>
  <c r="F11" i="13"/>
  <c r="F10" i="13"/>
  <c r="F9" i="13"/>
  <c r="F8" i="13"/>
  <c r="F12" i="13"/>
  <c r="C59" i="31"/>
  <c r="E3" i="26"/>
  <c r="E13" i="13"/>
  <c r="E17" i="13"/>
  <c r="D74" i="28"/>
  <c r="D92" i="28"/>
  <c r="D46" i="28"/>
  <c r="D60" i="28"/>
  <c r="D34" i="28"/>
  <c r="E3" i="31"/>
  <c r="E21" i="13"/>
  <c r="E3" i="29"/>
  <c r="E20" i="13"/>
  <c r="D34" i="29"/>
  <c r="D74" i="29"/>
  <c r="D92" i="29"/>
  <c r="D46" i="29"/>
  <c r="D60" i="29"/>
  <c r="D60" i="31"/>
  <c r="D34" i="31"/>
  <c r="D74" i="31"/>
  <c r="D92" i="31"/>
  <c r="D46" i="31"/>
  <c r="C49" i="13"/>
  <c r="C91" i="31"/>
  <c r="C59" i="13"/>
  <c r="R59" i="13" s="1"/>
  <c r="C75" i="13"/>
  <c r="R75" i="13" s="1"/>
  <c r="C95" i="13"/>
  <c r="D60" i="22"/>
  <c r="D46" i="22"/>
  <c r="D92" i="22"/>
  <c r="D74" i="22"/>
  <c r="D34" i="22"/>
  <c r="E25" i="9"/>
  <c r="E3" i="22"/>
  <c r="C91" i="22"/>
  <c r="C35" i="9"/>
  <c r="R35" i="9" s="1"/>
  <c r="C33" i="22"/>
  <c r="C36" i="9"/>
  <c r="C45" i="22"/>
  <c r="C59" i="22"/>
  <c r="C73" i="22"/>
  <c r="F9" i="9"/>
  <c r="F10" i="9"/>
  <c r="F11" i="9"/>
  <c r="F12" i="9"/>
  <c r="F8" i="9"/>
  <c r="F14" i="9"/>
  <c r="G96" i="12"/>
  <c r="G38" i="12"/>
  <c r="G78" i="12"/>
  <c r="G64" i="12"/>
  <c r="G11" i="12"/>
  <c r="G50" i="12"/>
  <c r="E14" i="12"/>
  <c r="E10" i="12"/>
  <c r="F8" i="12"/>
  <c r="F3" i="32" s="1"/>
  <c r="F9" i="12"/>
  <c r="G16" i="9"/>
  <c r="G13" i="9" s="1"/>
  <c r="G96" i="9"/>
  <c r="G78" i="9"/>
  <c r="G64" i="9"/>
  <c r="G50" i="9"/>
  <c r="G38" i="9"/>
  <c r="E15" i="9"/>
  <c r="E10" i="8"/>
  <c r="E14" i="8"/>
  <c r="F9" i="8"/>
  <c r="F8" i="8"/>
  <c r="F3" i="15" s="1"/>
  <c r="G11" i="8"/>
  <c r="G54" i="8"/>
  <c r="G68" i="8"/>
  <c r="G86" i="8"/>
  <c r="G28" i="8"/>
  <c r="G40" i="8"/>
  <c r="G17" i="5"/>
  <c r="G18" i="5"/>
  <c r="G21" i="5"/>
  <c r="G19" i="5"/>
  <c r="G20" i="5"/>
  <c r="H9" i="5"/>
  <c r="H3" i="9" s="1"/>
  <c r="H10" i="5"/>
  <c r="H3" i="13" s="1"/>
  <c r="H11" i="5"/>
  <c r="H3" i="12" s="1"/>
  <c r="H12" i="5"/>
  <c r="H3" i="14" s="1"/>
  <c r="H8" i="5"/>
  <c r="H3" i="8" s="1"/>
  <c r="G13" i="5"/>
  <c r="I14" i="5"/>
  <c r="F22" i="9" l="1"/>
  <c r="F3" i="21"/>
  <c r="C77" i="14"/>
  <c r="R75" i="14"/>
  <c r="D45" i="15"/>
  <c r="D91" i="41"/>
  <c r="D95" i="41"/>
  <c r="D31" i="21"/>
  <c r="D37" i="21" s="1"/>
  <c r="D32" i="21"/>
  <c r="D87" i="21"/>
  <c r="D99" i="21" s="1"/>
  <c r="D83" i="21"/>
  <c r="D86" i="21"/>
  <c r="D98" i="21" s="1"/>
  <c r="D90" i="21"/>
  <c r="D102" i="21" s="1"/>
  <c r="D85" i="21"/>
  <c r="D97" i="21" s="1"/>
  <c r="D89" i="21"/>
  <c r="D101" i="21" s="1"/>
  <c r="D84" i="21"/>
  <c r="D96" i="21" s="1"/>
  <c r="D88" i="21"/>
  <c r="D100" i="21" s="1"/>
  <c r="D63" i="18"/>
  <c r="D59" i="18"/>
  <c r="D59" i="15"/>
  <c r="D71" i="19"/>
  <c r="D72" i="19"/>
  <c r="D78" i="19" s="1"/>
  <c r="E58" i="41"/>
  <c r="E66" i="41" s="1"/>
  <c r="E57" i="41"/>
  <c r="E65" i="41" s="1"/>
  <c r="E56" i="41"/>
  <c r="E64" i="41" s="1"/>
  <c r="E55" i="41"/>
  <c r="D77" i="18"/>
  <c r="D73" i="18"/>
  <c r="F34" i="41"/>
  <c r="F92" i="41"/>
  <c r="F46" i="41"/>
  <c r="F60" i="41"/>
  <c r="F74" i="41"/>
  <c r="D72" i="20"/>
  <c r="D78" i="20" s="1"/>
  <c r="D71" i="20"/>
  <c r="D101" i="18"/>
  <c r="D97" i="18"/>
  <c r="D80" i="8"/>
  <c r="S80" i="8" s="1"/>
  <c r="D78" i="8"/>
  <c r="S78" i="8" s="1"/>
  <c r="D33" i="41"/>
  <c r="D37" i="41"/>
  <c r="D32" i="40"/>
  <c r="D38" i="40" s="1"/>
  <c r="D31" i="40"/>
  <c r="E32" i="15"/>
  <c r="E31" i="15"/>
  <c r="E86" i="15"/>
  <c r="E98" i="15" s="1"/>
  <c r="E90" i="15"/>
  <c r="E102" i="15" s="1"/>
  <c r="E85" i="15"/>
  <c r="E97" i="15" s="1"/>
  <c r="E89" i="15"/>
  <c r="E101" i="15" s="1"/>
  <c r="E84" i="15"/>
  <c r="E96" i="15" s="1"/>
  <c r="E88" i="15"/>
  <c r="E100" i="15" s="1"/>
  <c r="E87" i="15"/>
  <c r="E99" i="15" s="1"/>
  <c r="E83" i="15"/>
  <c r="J46" i="5"/>
  <c r="J60" i="5"/>
  <c r="J74" i="5"/>
  <c r="J92" i="5"/>
  <c r="J34" i="5"/>
  <c r="F15" i="8"/>
  <c r="F3" i="16"/>
  <c r="F23" i="9"/>
  <c r="F3" i="40"/>
  <c r="D72" i="21"/>
  <c r="D78" i="21" s="1"/>
  <c r="D71" i="21"/>
  <c r="D65" i="18"/>
  <c r="E92" i="21"/>
  <c r="E74" i="21"/>
  <c r="E60" i="21"/>
  <c r="E46" i="21"/>
  <c r="E34" i="21"/>
  <c r="D56" i="19"/>
  <c r="D64" i="19" s="1"/>
  <c r="D58" i="19"/>
  <c r="D66" i="19" s="1"/>
  <c r="D55" i="19"/>
  <c r="D57" i="19"/>
  <c r="D65" i="19" s="1"/>
  <c r="E32" i="41"/>
  <c r="E38" i="41" s="1"/>
  <c r="E31" i="41"/>
  <c r="D78" i="18"/>
  <c r="D56" i="20"/>
  <c r="D64" i="20" s="1"/>
  <c r="D57" i="20"/>
  <c r="D65" i="20" s="1"/>
  <c r="D55" i="20"/>
  <c r="D58" i="20"/>
  <c r="D66" i="20" s="1"/>
  <c r="D73" i="15"/>
  <c r="D102" i="18"/>
  <c r="D98" i="18"/>
  <c r="D33" i="18"/>
  <c r="D37" i="18"/>
  <c r="E92" i="18"/>
  <c r="E74" i="18"/>
  <c r="E60" i="18"/>
  <c r="E46" i="18"/>
  <c r="E34" i="18"/>
  <c r="D84" i="8"/>
  <c r="S84" i="8" s="1"/>
  <c r="D82" i="8"/>
  <c r="S82" i="8" s="1"/>
  <c r="D44" i="40"/>
  <c r="D50" i="40" s="1"/>
  <c r="D43" i="40"/>
  <c r="D49" i="18"/>
  <c r="D45" i="18"/>
  <c r="E72" i="15"/>
  <c r="E71" i="15"/>
  <c r="F92" i="15"/>
  <c r="F74" i="15"/>
  <c r="F60" i="15"/>
  <c r="F46" i="15"/>
  <c r="F34" i="15"/>
  <c r="G24" i="9"/>
  <c r="G3" i="41"/>
  <c r="F19" i="9"/>
  <c r="F3" i="18"/>
  <c r="F3" i="20"/>
  <c r="F20" i="9"/>
  <c r="R36" i="9"/>
  <c r="C37" i="13"/>
  <c r="R35" i="13"/>
  <c r="C95" i="14"/>
  <c r="R87" i="14"/>
  <c r="C63" i="14"/>
  <c r="R62" i="14"/>
  <c r="D73" i="41"/>
  <c r="D77" i="41"/>
  <c r="D55" i="21"/>
  <c r="D58" i="21"/>
  <c r="D66" i="21" s="1"/>
  <c r="D57" i="21"/>
  <c r="D65" i="21" s="1"/>
  <c r="D56" i="21"/>
  <c r="D64" i="21" s="1"/>
  <c r="D64" i="18"/>
  <c r="E92" i="40"/>
  <c r="E46" i="40"/>
  <c r="E60" i="40"/>
  <c r="E34" i="40"/>
  <c r="E74" i="40"/>
  <c r="D44" i="19"/>
  <c r="D50" i="19" s="1"/>
  <c r="D43" i="19"/>
  <c r="E71" i="41"/>
  <c r="E72" i="41"/>
  <c r="E78" i="41" s="1"/>
  <c r="E84" i="41"/>
  <c r="E96" i="41" s="1"/>
  <c r="E86" i="41"/>
  <c r="E98" i="41" s="1"/>
  <c r="E88" i="41"/>
  <c r="E100" i="41" s="1"/>
  <c r="E90" i="41"/>
  <c r="E102" i="41" s="1"/>
  <c r="E83" i="41"/>
  <c r="E85" i="41"/>
  <c r="E97" i="41" s="1"/>
  <c r="E87" i="41"/>
  <c r="E99" i="41" s="1"/>
  <c r="E89" i="41"/>
  <c r="E101" i="41" s="1"/>
  <c r="D44" i="20"/>
  <c r="D50" i="20" s="1"/>
  <c r="D43" i="20"/>
  <c r="D95" i="18"/>
  <c r="D91" i="18"/>
  <c r="D99" i="18"/>
  <c r="D79" i="8"/>
  <c r="S79" i="8" s="1"/>
  <c r="D81" i="8"/>
  <c r="S81" i="8" s="1"/>
  <c r="D55" i="40"/>
  <c r="D58" i="40"/>
  <c r="D66" i="40" s="1"/>
  <c r="D57" i="40"/>
  <c r="D65" i="40" s="1"/>
  <c r="D56" i="40"/>
  <c r="D64" i="40" s="1"/>
  <c r="D50" i="18"/>
  <c r="E92" i="20"/>
  <c r="E74" i="20"/>
  <c r="E60" i="20"/>
  <c r="E46" i="20"/>
  <c r="E34" i="20"/>
  <c r="E57" i="15"/>
  <c r="E56" i="15"/>
  <c r="E58" i="15"/>
  <c r="E55" i="15"/>
  <c r="F21" i="9"/>
  <c r="F3" i="19"/>
  <c r="C49" i="14"/>
  <c r="R47" i="14"/>
  <c r="C37" i="14"/>
  <c r="R35" i="14"/>
  <c r="D43" i="21"/>
  <c r="D49" i="21" s="1"/>
  <c r="D44" i="21"/>
  <c r="D66" i="18"/>
  <c r="D32" i="19"/>
  <c r="D38" i="19" s="1"/>
  <c r="D31" i="19"/>
  <c r="D87" i="19"/>
  <c r="D99" i="19" s="1"/>
  <c r="D83" i="19"/>
  <c r="D86" i="19"/>
  <c r="D98" i="19" s="1"/>
  <c r="D90" i="19"/>
  <c r="D102" i="19" s="1"/>
  <c r="D85" i="19"/>
  <c r="D97" i="19" s="1"/>
  <c r="D89" i="19"/>
  <c r="D101" i="19" s="1"/>
  <c r="D84" i="19"/>
  <c r="D96" i="19" s="1"/>
  <c r="D88" i="19"/>
  <c r="D100" i="19" s="1"/>
  <c r="D59" i="41"/>
  <c r="D63" i="41"/>
  <c r="E44" i="41"/>
  <c r="E50" i="41" s="1"/>
  <c r="E43" i="41"/>
  <c r="E92" i="19"/>
  <c r="E74" i="19"/>
  <c r="E60" i="19"/>
  <c r="E46" i="19"/>
  <c r="E34" i="19"/>
  <c r="D32" i="20"/>
  <c r="D38" i="20" s="1"/>
  <c r="D31" i="20"/>
  <c r="D87" i="20"/>
  <c r="D99" i="20" s="1"/>
  <c r="D83" i="20"/>
  <c r="D86" i="20"/>
  <c r="D98" i="20" s="1"/>
  <c r="D90" i="20"/>
  <c r="D102" i="20" s="1"/>
  <c r="D85" i="20"/>
  <c r="D97" i="20" s="1"/>
  <c r="D89" i="20"/>
  <c r="D101" i="20" s="1"/>
  <c r="D84" i="20"/>
  <c r="D96" i="20" s="1"/>
  <c r="D88" i="20"/>
  <c r="D100" i="20" s="1"/>
  <c r="D45" i="41"/>
  <c r="D49" i="41"/>
  <c r="D100" i="18"/>
  <c r="D96" i="18"/>
  <c r="D83" i="8"/>
  <c r="S83" i="8" s="1"/>
  <c r="D91" i="15"/>
  <c r="D33" i="15"/>
  <c r="D77" i="8"/>
  <c r="D91" i="16"/>
  <c r="D72" i="40"/>
  <c r="D78" i="40" s="1"/>
  <c r="D71" i="40"/>
  <c r="D85" i="40"/>
  <c r="D97" i="40" s="1"/>
  <c r="D83" i="40"/>
  <c r="D89" i="40"/>
  <c r="D101" i="40" s="1"/>
  <c r="D87" i="40"/>
  <c r="D99" i="40" s="1"/>
  <c r="D84" i="40"/>
  <c r="D96" i="40" s="1"/>
  <c r="D86" i="40"/>
  <c r="D98" i="40" s="1"/>
  <c r="D88" i="40"/>
  <c r="D100" i="40" s="1"/>
  <c r="D90" i="40"/>
  <c r="D102" i="40" s="1"/>
  <c r="E44" i="15"/>
  <c r="E43" i="15"/>
  <c r="E92" i="16"/>
  <c r="E74" i="16"/>
  <c r="E60" i="16"/>
  <c r="E46" i="16"/>
  <c r="E34" i="16"/>
  <c r="D43" i="35"/>
  <c r="D44" i="35"/>
  <c r="D50" i="35" s="1"/>
  <c r="D56" i="34"/>
  <c r="D55" i="34"/>
  <c r="D58" i="34"/>
  <c r="D57" i="34"/>
  <c r="D55" i="35"/>
  <c r="D56" i="35"/>
  <c r="D64" i="35" s="1"/>
  <c r="D58" i="35"/>
  <c r="D66" i="35" s="1"/>
  <c r="D57" i="35"/>
  <c r="D65" i="35" s="1"/>
  <c r="D71" i="34"/>
  <c r="D72" i="34"/>
  <c r="E74" i="38"/>
  <c r="E92" i="38"/>
  <c r="E34" i="38"/>
  <c r="E46" i="38"/>
  <c r="E60" i="38"/>
  <c r="D86" i="37"/>
  <c r="D98" i="37" s="1"/>
  <c r="D90" i="37"/>
  <c r="D102" i="37" s="1"/>
  <c r="D85" i="37"/>
  <c r="D97" i="37" s="1"/>
  <c r="D89" i="37"/>
  <c r="D101" i="37" s="1"/>
  <c r="D84" i="37"/>
  <c r="D96" i="37" s="1"/>
  <c r="D88" i="37"/>
  <c r="D100" i="37" s="1"/>
  <c r="D83" i="37"/>
  <c r="D87" i="37"/>
  <c r="D99" i="37" s="1"/>
  <c r="D72" i="38"/>
  <c r="D78" i="38" s="1"/>
  <c r="D71" i="38"/>
  <c r="G12" i="14"/>
  <c r="G11" i="14"/>
  <c r="G10" i="14"/>
  <c r="G9" i="14"/>
  <c r="G8" i="14"/>
  <c r="D44" i="42"/>
  <c r="D50" i="42" s="1"/>
  <c r="D43" i="42"/>
  <c r="F13" i="14"/>
  <c r="F3" i="34"/>
  <c r="F17" i="14"/>
  <c r="E60" i="34"/>
  <c r="E74" i="34"/>
  <c r="E92" i="34"/>
  <c r="E34" i="34"/>
  <c r="E46" i="34"/>
  <c r="D71" i="35"/>
  <c r="D77" i="35" s="1"/>
  <c r="D72" i="35"/>
  <c r="D86" i="35"/>
  <c r="D98" i="35" s="1"/>
  <c r="D90" i="35"/>
  <c r="D102" i="35" s="1"/>
  <c r="D85" i="35"/>
  <c r="D97" i="35" s="1"/>
  <c r="D89" i="35"/>
  <c r="D101" i="35" s="1"/>
  <c r="D84" i="35"/>
  <c r="D96" i="35" s="1"/>
  <c r="D88" i="35"/>
  <c r="D100" i="35" s="1"/>
  <c r="D83" i="35"/>
  <c r="D87" i="35"/>
  <c r="D99" i="35" s="1"/>
  <c r="D87" i="34"/>
  <c r="D83" i="34"/>
  <c r="D86" i="34"/>
  <c r="D90" i="34"/>
  <c r="D85" i="34"/>
  <c r="D89" i="34"/>
  <c r="D84" i="34"/>
  <c r="D88" i="34"/>
  <c r="D87" i="38"/>
  <c r="D99" i="38" s="1"/>
  <c r="D83" i="38"/>
  <c r="D86" i="38"/>
  <c r="D98" i="38" s="1"/>
  <c r="D90" i="38"/>
  <c r="D102" i="38" s="1"/>
  <c r="D85" i="38"/>
  <c r="D97" i="38" s="1"/>
  <c r="D89" i="38"/>
  <c r="D101" i="38" s="1"/>
  <c r="D84" i="38"/>
  <c r="D96" i="38" s="1"/>
  <c r="D88" i="38"/>
  <c r="D100" i="38" s="1"/>
  <c r="E46" i="35"/>
  <c r="E60" i="35"/>
  <c r="E74" i="35"/>
  <c r="E92" i="35"/>
  <c r="E34" i="35"/>
  <c r="E92" i="42"/>
  <c r="E34" i="42"/>
  <c r="E74" i="42"/>
  <c r="E46" i="42"/>
  <c r="E60" i="42"/>
  <c r="D56" i="42"/>
  <c r="D64" i="42" s="1"/>
  <c r="D55" i="42"/>
  <c r="D58" i="42"/>
  <c r="D66" i="42" s="1"/>
  <c r="D57" i="42"/>
  <c r="D65" i="42" s="1"/>
  <c r="F3" i="37"/>
  <c r="F21" i="14"/>
  <c r="F20" i="14"/>
  <c r="F3" i="42"/>
  <c r="H96" i="14"/>
  <c r="H38" i="14"/>
  <c r="H50" i="14"/>
  <c r="H14" i="14"/>
  <c r="H64" i="14"/>
  <c r="H78" i="14"/>
  <c r="D31" i="37"/>
  <c r="D32" i="37"/>
  <c r="D38" i="37" s="1"/>
  <c r="D31" i="35"/>
  <c r="D32" i="35"/>
  <c r="D38" i="35" s="1"/>
  <c r="D32" i="34"/>
  <c r="D31" i="34"/>
  <c r="D44" i="34"/>
  <c r="D43" i="34"/>
  <c r="D43" i="37"/>
  <c r="D44" i="37"/>
  <c r="D50" i="37" s="1"/>
  <c r="D32" i="38"/>
  <c r="D38" i="38" s="1"/>
  <c r="D31" i="38"/>
  <c r="D71" i="42"/>
  <c r="D72" i="42"/>
  <c r="D78" i="42" s="1"/>
  <c r="D88" i="42"/>
  <c r="D100" i="42" s="1"/>
  <c r="D90" i="42"/>
  <c r="D102" i="42" s="1"/>
  <c r="D85" i="42"/>
  <c r="D97" i="42" s="1"/>
  <c r="D83" i="42"/>
  <c r="D89" i="42"/>
  <c r="D101" i="42" s="1"/>
  <c r="D87" i="42"/>
  <c r="D99" i="42" s="1"/>
  <c r="D84" i="42"/>
  <c r="D96" i="42" s="1"/>
  <c r="D86" i="42"/>
  <c r="D98" i="42" s="1"/>
  <c r="F19" i="14"/>
  <c r="F3" i="35"/>
  <c r="D55" i="37"/>
  <c r="D57" i="37"/>
  <c r="D65" i="37" s="1"/>
  <c r="D56" i="37"/>
  <c r="D64" i="37" s="1"/>
  <c r="D58" i="37"/>
  <c r="D66" i="37" s="1"/>
  <c r="D72" i="37"/>
  <c r="D78" i="37" s="1"/>
  <c r="D71" i="37"/>
  <c r="D44" i="38"/>
  <c r="D50" i="38" s="1"/>
  <c r="D43" i="38"/>
  <c r="D56" i="38"/>
  <c r="D64" i="38" s="1"/>
  <c r="D57" i="38"/>
  <c r="D65" i="38" s="1"/>
  <c r="D55" i="38"/>
  <c r="D58" i="38"/>
  <c r="D66" i="38" s="1"/>
  <c r="E92" i="37"/>
  <c r="E34" i="37"/>
  <c r="E46" i="37"/>
  <c r="E60" i="37"/>
  <c r="E74" i="37"/>
  <c r="D31" i="42"/>
  <c r="D32" i="42"/>
  <c r="D38" i="42" s="1"/>
  <c r="F18" i="14"/>
  <c r="F3" i="38"/>
  <c r="F92" i="32"/>
  <c r="F74" i="32"/>
  <c r="F34" i="32"/>
  <c r="F60" i="32"/>
  <c r="F46" i="32"/>
  <c r="D96" i="32"/>
  <c r="D98" i="32"/>
  <c r="D55" i="33"/>
  <c r="D59" i="12" s="1"/>
  <c r="S59" i="12" s="1"/>
  <c r="D56" i="33"/>
  <c r="D64" i="33" s="1"/>
  <c r="D58" i="33"/>
  <c r="D66" i="33" s="1"/>
  <c r="D57" i="33"/>
  <c r="D65" i="33" s="1"/>
  <c r="E34" i="33"/>
  <c r="E60" i="33"/>
  <c r="E46" i="33"/>
  <c r="E92" i="33"/>
  <c r="E74" i="33"/>
  <c r="D59" i="32"/>
  <c r="D63" i="32"/>
  <c r="E84" i="32"/>
  <c r="E88" i="32"/>
  <c r="E87" i="32"/>
  <c r="E83" i="32"/>
  <c r="E86" i="32"/>
  <c r="E90" i="32"/>
  <c r="E85" i="32"/>
  <c r="E89" i="32"/>
  <c r="D73" i="32"/>
  <c r="D77" i="32"/>
  <c r="F15" i="12"/>
  <c r="F3" i="33"/>
  <c r="D100" i="32"/>
  <c r="D102" i="32"/>
  <c r="D43" i="33"/>
  <c r="D47" i="12" s="1"/>
  <c r="S47" i="12" s="1"/>
  <c r="D44" i="33"/>
  <c r="D50" i="33" s="1"/>
  <c r="D50" i="32"/>
  <c r="D66" i="32"/>
  <c r="E72" i="32"/>
  <c r="E71" i="32"/>
  <c r="D78" i="32"/>
  <c r="D99" i="32"/>
  <c r="D97" i="32"/>
  <c r="D85" i="33"/>
  <c r="D97" i="33" s="1"/>
  <c r="D89" i="33"/>
  <c r="D101" i="33" s="1"/>
  <c r="D84" i="33"/>
  <c r="D96" i="33" s="1"/>
  <c r="D88" i="33"/>
  <c r="D100" i="33" s="1"/>
  <c r="D83" i="33"/>
  <c r="D87" i="12" s="1"/>
  <c r="S87" i="12" s="1"/>
  <c r="D87" i="33"/>
  <c r="D99" i="33" s="1"/>
  <c r="D86" i="33"/>
  <c r="D98" i="33" s="1"/>
  <c r="D90" i="33"/>
  <c r="D102" i="33" s="1"/>
  <c r="D49" i="32"/>
  <c r="D45" i="32"/>
  <c r="D65" i="32"/>
  <c r="E32" i="32"/>
  <c r="E31" i="32"/>
  <c r="E56" i="32"/>
  <c r="E58" i="32"/>
  <c r="E57" i="32"/>
  <c r="E55" i="32"/>
  <c r="D38" i="32"/>
  <c r="D95" i="32"/>
  <c r="D91" i="32"/>
  <c r="D101" i="32"/>
  <c r="D72" i="33"/>
  <c r="D78" i="33" s="1"/>
  <c r="D71" i="33"/>
  <c r="D75" i="12" s="1"/>
  <c r="S75" i="12" s="1"/>
  <c r="D31" i="33"/>
  <c r="D35" i="12" s="1"/>
  <c r="S35" i="12" s="1"/>
  <c r="D32" i="33"/>
  <c r="D38" i="33" s="1"/>
  <c r="D64" i="32"/>
  <c r="E44" i="32"/>
  <c r="E43" i="32"/>
  <c r="D37" i="32"/>
  <c r="D33" i="32"/>
  <c r="C63" i="13"/>
  <c r="D56" i="31"/>
  <c r="D64" i="31" s="1"/>
  <c r="D58" i="31"/>
  <c r="D66" i="31" s="1"/>
  <c r="D57" i="31"/>
  <c r="D65" i="31" s="1"/>
  <c r="D55" i="31"/>
  <c r="D72" i="29"/>
  <c r="D78" i="29" s="1"/>
  <c r="D71" i="29"/>
  <c r="H78" i="13"/>
  <c r="H96" i="13"/>
  <c r="H50" i="13"/>
  <c r="H64" i="13"/>
  <c r="H14" i="13"/>
  <c r="H38" i="13"/>
  <c r="C77" i="13"/>
  <c r="D32" i="31"/>
  <c r="D38" i="31" s="1"/>
  <c r="D31" i="31"/>
  <c r="D84" i="29"/>
  <c r="D96" i="29" s="1"/>
  <c r="D88" i="29"/>
  <c r="D100" i="29" s="1"/>
  <c r="D83" i="29"/>
  <c r="D87" i="29"/>
  <c r="D99" i="29" s="1"/>
  <c r="D89" i="29"/>
  <c r="D101" i="29" s="1"/>
  <c r="D86" i="29"/>
  <c r="D98" i="29" s="1"/>
  <c r="D85" i="29"/>
  <c r="D97" i="29" s="1"/>
  <c r="D90" i="29"/>
  <c r="D102" i="29" s="1"/>
  <c r="E74" i="29"/>
  <c r="E92" i="29"/>
  <c r="E46" i="29"/>
  <c r="E60" i="29"/>
  <c r="E34" i="29"/>
  <c r="D55" i="28"/>
  <c r="D58" i="28"/>
  <c r="D66" i="28" s="1"/>
  <c r="D57" i="28"/>
  <c r="D65" i="28" s="1"/>
  <c r="D56" i="28"/>
  <c r="D64" i="28" s="1"/>
  <c r="F3" i="31"/>
  <c r="F21" i="13"/>
  <c r="F3" i="29"/>
  <c r="F20" i="13"/>
  <c r="D84" i="26"/>
  <c r="D88" i="26"/>
  <c r="D87" i="26"/>
  <c r="D83" i="26"/>
  <c r="D86" i="26"/>
  <c r="D90" i="26"/>
  <c r="D85" i="26"/>
  <c r="D89" i="26"/>
  <c r="D71" i="27"/>
  <c r="D72" i="27"/>
  <c r="D78" i="27" s="1"/>
  <c r="D84" i="27"/>
  <c r="D96" i="27" s="1"/>
  <c r="D88" i="27"/>
  <c r="D100" i="27" s="1"/>
  <c r="D87" i="27"/>
  <c r="D99" i="27" s="1"/>
  <c r="D83" i="27"/>
  <c r="D86" i="27"/>
  <c r="D98" i="27" s="1"/>
  <c r="D90" i="27"/>
  <c r="D102" i="27" s="1"/>
  <c r="D85" i="27"/>
  <c r="D97" i="27" s="1"/>
  <c r="D89" i="27"/>
  <c r="D101" i="27" s="1"/>
  <c r="G11" i="13"/>
  <c r="G10" i="13"/>
  <c r="G9" i="13"/>
  <c r="G8" i="13"/>
  <c r="G12" i="13"/>
  <c r="D43" i="29"/>
  <c r="D44" i="29"/>
  <c r="D50" i="29" s="1"/>
  <c r="D31" i="28"/>
  <c r="D32" i="28"/>
  <c r="D38" i="28" s="1"/>
  <c r="F3" i="27"/>
  <c r="F19" i="13"/>
  <c r="D44" i="26"/>
  <c r="D43" i="26"/>
  <c r="D56" i="26"/>
  <c r="D55" i="26"/>
  <c r="D58" i="26"/>
  <c r="D57" i="26"/>
  <c r="D44" i="27"/>
  <c r="D50" i="27" s="1"/>
  <c r="D43" i="27"/>
  <c r="E60" i="27"/>
  <c r="E34" i="27"/>
  <c r="E74" i="27"/>
  <c r="E92" i="27"/>
  <c r="E46" i="27"/>
  <c r="D72" i="31"/>
  <c r="D78" i="31" s="1"/>
  <c r="D71" i="31"/>
  <c r="D71" i="28"/>
  <c r="D72" i="28"/>
  <c r="D78" i="28" s="1"/>
  <c r="D85" i="31"/>
  <c r="D97" i="31" s="1"/>
  <c r="D89" i="31"/>
  <c r="D101" i="31" s="1"/>
  <c r="D84" i="31"/>
  <c r="D96" i="31" s="1"/>
  <c r="D88" i="31"/>
  <c r="D100" i="31" s="1"/>
  <c r="D90" i="31"/>
  <c r="D102" i="31" s="1"/>
  <c r="D87" i="31"/>
  <c r="D99" i="31" s="1"/>
  <c r="D86" i="31"/>
  <c r="D98" i="31" s="1"/>
  <c r="D83" i="31"/>
  <c r="D55" i="29"/>
  <c r="D56" i="29"/>
  <c r="D64" i="29" s="1"/>
  <c r="D58" i="29"/>
  <c r="D66" i="29" s="1"/>
  <c r="D57" i="29"/>
  <c r="D65" i="29" s="1"/>
  <c r="D31" i="29"/>
  <c r="D32" i="29"/>
  <c r="D38" i="29" s="1"/>
  <c r="E34" i="31"/>
  <c r="E74" i="31"/>
  <c r="E92" i="31"/>
  <c r="E46" i="31"/>
  <c r="E60" i="31"/>
  <c r="D83" i="28"/>
  <c r="D87" i="28"/>
  <c r="D99" i="28" s="1"/>
  <c r="D86" i="28"/>
  <c r="D98" i="28" s="1"/>
  <c r="D90" i="28"/>
  <c r="D102" i="28" s="1"/>
  <c r="D85" i="28"/>
  <c r="D97" i="28" s="1"/>
  <c r="D89" i="28"/>
  <c r="D101" i="28" s="1"/>
  <c r="D84" i="28"/>
  <c r="D96" i="28" s="1"/>
  <c r="D88" i="28"/>
  <c r="D100" i="28" s="1"/>
  <c r="E34" i="26"/>
  <c r="E74" i="26"/>
  <c r="E92" i="26"/>
  <c r="E46" i="26"/>
  <c r="E60" i="26"/>
  <c r="F3" i="28"/>
  <c r="F18" i="13"/>
  <c r="D32" i="26"/>
  <c r="D31" i="26"/>
  <c r="D56" i="27"/>
  <c r="D64" i="27" s="1"/>
  <c r="D58" i="27"/>
  <c r="D66" i="27" s="1"/>
  <c r="D55" i="27"/>
  <c r="D57" i="27"/>
  <c r="D65" i="27" s="1"/>
  <c r="D44" i="31"/>
  <c r="D50" i="31" s="1"/>
  <c r="D43" i="31"/>
  <c r="D43" i="28"/>
  <c r="D44" i="28"/>
  <c r="D50" i="28" s="1"/>
  <c r="F3" i="26"/>
  <c r="F17" i="13"/>
  <c r="F13" i="13"/>
  <c r="D72" i="26"/>
  <c r="D71" i="26"/>
  <c r="D32" i="27"/>
  <c r="D38" i="27" s="1"/>
  <c r="D31" i="27"/>
  <c r="E92" i="28"/>
  <c r="E46" i="28"/>
  <c r="E60" i="28"/>
  <c r="E34" i="28"/>
  <c r="E74" i="28"/>
  <c r="D31" i="22"/>
  <c r="D32" i="22"/>
  <c r="D55" i="22"/>
  <c r="D57" i="22"/>
  <c r="D65" i="22" s="1"/>
  <c r="D56" i="22"/>
  <c r="D64" i="22" s="1"/>
  <c r="D58" i="22"/>
  <c r="D66" i="22" s="1"/>
  <c r="F25" i="9"/>
  <c r="F3" i="22"/>
  <c r="D43" i="22"/>
  <c r="D49" i="22" s="1"/>
  <c r="D44" i="22"/>
  <c r="D84" i="22"/>
  <c r="D96" i="22" s="1"/>
  <c r="D88" i="22"/>
  <c r="D100" i="22" s="1"/>
  <c r="D87" i="22"/>
  <c r="D99" i="22" s="1"/>
  <c r="D83" i="22"/>
  <c r="D86" i="22"/>
  <c r="D98" i="22" s="1"/>
  <c r="D90" i="22"/>
  <c r="D102" i="22" s="1"/>
  <c r="D85" i="22"/>
  <c r="D97" i="22" s="1"/>
  <c r="D89" i="22"/>
  <c r="D101" i="22" s="1"/>
  <c r="E92" i="22"/>
  <c r="E74" i="22"/>
  <c r="E34" i="22"/>
  <c r="E60" i="22"/>
  <c r="E46" i="22"/>
  <c r="D72" i="22"/>
  <c r="D78" i="22" s="1"/>
  <c r="D71" i="22"/>
  <c r="C37" i="9"/>
  <c r="G9" i="9"/>
  <c r="G10" i="9"/>
  <c r="G11" i="9"/>
  <c r="G12" i="9"/>
  <c r="G8" i="9"/>
  <c r="G14" i="9"/>
  <c r="F14" i="12"/>
  <c r="F10" i="12"/>
  <c r="G9" i="12"/>
  <c r="G8" i="12"/>
  <c r="G3" i="32" s="1"/>
  <c r="H11" i="12"/>
  <c r="H78" i="12"/>
  <c r="H64" i="12"/>
  <c r="H50" i="12"/>
  <c r="H96" i="12"/>
  <c r="H38" i="12"/>
  <c r="F15" i="9"/>
  <c r="H16" i="9"/>
  <c r="H13" i="9" s="1"/>
  <c r="H96" i="9"/>
  <c r="H78" i="9"/>
  <c r="H64" i="9"/>
  <c r="H50" i="9"/>
  <c r="H38" i="9"/>
  <c r="H68" i="8"/>
  <c r="H11" i="8"/>
  <c r="H86" i="8"/>
  <c r="H28" i="8"/>
  <c r="H40" i="8"/>
  <c r="H54" i="8"/>
  <c r="F10" i="8"/>
  <c r="F14" i="8"/>
  <c r="G9" i="8"/>
  <c r="G8" i="8"/>
  <c r="G3" i="15" s="1"/>
  <c r="H17" i="5"/>
  <c r="H19" i="5"/>
  <c r="H20" i="5"/>
  <c r="H21" i="5"/>
  <c r="H18" i="5"/>
  <c r="I9" i="5"/>
  <c r="I3" i="9" s="1"/>
  <c r="I10" i="5"/>
  <c r="I3" i="13" s="1"/>
  <c r="I11" i="5"/>
  <c r="I3" i="12" s="1"/>
  <c r="I12" i="5"/>
  <c r="I3" i="14" s="1"/>
  <c r="I8" i="5"/>
  <c r="I3" i="8" s="1"/>
  <c r="H13" i="5"/>
  <c r="J14" i="5"/>
  <c r="D93" i="12" l="1"/>
  <c r="D48" i="9"/>
  <c r="S48" i="9" s="1"/>
  <c r="D60" i="12"/>
  <c r="D68" i="12" s="1"/>
  <c r="D47" i="9"/>
  <c r="S47" i="9" s="1"/>
  <c r="K92" i="5"/>
  <c r="K34" i="5"/>
  <c r="K46" i="5"/>
  <c r="K60" i="5"/>
  <c r="K74" i="5"/>
  <c r="G23" i="9"/>
  <c r="G3" i="40"/>
  <c r="E45" i="15"/>
  <c r="E49" i="15"/>
  <c r="D91" i="40"/>
  <c r="D95" i="40"/>
  <c r="D33" i="20"/>
  <c r="D37" i="20"/>
  <c r="E56" i="19"/>
  <c r="E64" i="19" s="1"/>
  <c r="E58" i="19"/>
  <c r="E66" i="19" s="1"/>
  <c r="E57" i="19"/>
  <c r="E65" i="19" s="1"/>
  <c r="E55" i="19"/>
  <c r="E65" i="15"/>
  <c r="E71" i="20"/>
  <c r="E72" i="20"/>
  <c r="E78" i="20" s="1"/>
  <c r="E77" i="41"/>
  <c r="E73" i="41"/>
  <c r="E44" i="40"/>
  <c r="E50" i="40" s="1"/>
  <c r="E43" i="40"/>
  <c r="F92" i="18"/>
  <c r="F74" i="18"/>
  <c r="F60" i="18"/>
  <c r="F46" i="18"/>
  <c r="F34" i="18"/>
  <c r="F32" i="15"/>
  <c r="F31" i="15"/>
  <c r="F86" i="15"/>
  <c r="F98" i="15" s="1"/>
  <c r="F90" i="15"/>
  <c r="F102" i="15" s="1"/>
  <c r="F85" i="15"/>
  <c r="F97" i="15" s="1"/>
  <c r="F89" i="15"/>
  <c r="F101" i="15" s="1"/>
  <c r="F84" i="15"/>
  <c r="F96" i="15" s="1"/>
  <c r="F88" i="15"/>
  <c r="F100" i="15" s="1"/>
  <c r="F87" i="15"/>
  <c r="F99" i="15" s="1"/>
  <c r="F83" i="15"/>
  <c r="E78" i="15"/>
  <c r="D45" i="40"/>
  <c r="D49" i="40"/>
  <c r="E55" i="18"/>
  <c r="E57" i="18"/>
  <c r="E56" i="18"/>
  <c r="E58" i="18"/>
  <c r="E56" i="21"/>
  <c r="E64" i="21" s="1"/>
  <c r="E55" i="21"/>
  <c r="E58" i="21"/>
  <c r="E66" i="21" s="1"/>
  <c r="E57" i="21"/>
  <c r="E65" i="21" s="1"/>
  <c r="D37" i="40"/>
  <c r="D33" i="40"/>
  <c r="D73" i="20"/>
  <c r="D77" i="20"/>
  <c r="F43" i="41"/>
  <c r="F44" i="41"/>
  <c r="F50" i="41" s="1"/>
  <c r="D95" i="21"/>
  <c r="D91" i="21"/>
  <c r="D62" i="9"/>
  <c r="D94" i="9"/>
  <c r="D61" i="9"/>
  <c r="G15" i="8"/>
  <c r="G3" i="16"/>
  <c r="H24" i="9"/>
  <c r="H3" i="41"/>
  <c r="G19" i="9"/>
  <c r="G3" i="18"/>
  <c r="G20" i="9"/>
  <c r="G3" i="20"/>
  <c r="D105" i="12"/>
  <c r="S93" i="12"/>
  <c r="E86" i="16"/>
  <c r="E90" i="16"/>
  <c r="E85" i="16"/>
  <c r="E89" i="16"/>
  <c r="E84" i="16"/>
  <c r="E88" i="16"/>
  <c r="E87" i="16"/>
  <c r="E83" i="16"/>
  <c r="E44" i="19"/>
  <c r="E50" i="19" s="1"/>
  <c r="E43" i="19"/>
  <c r="E45" i="41"/>
  <c r="E49" i="41"/>
  <c r="D33" i="19"/>
  <c r="D37" i="19"/>
  <c r="E64" i="15"/>
  <c r="E56" i="20"/>
  <c r="E64" i="20" s="1"/>
  <c r="E57" i="20"/>
  <c r="E65" i="20" s="1"/>
  <c r="E55" i="20"/>
  <c r="E58" i="20"/>
  <c r="E66" i="20" s="1"/>
  <c r="D63" i="40"/>
  <c r="D59" i="40"/>
  <c r="E55" i="40"/>
  <c r="E58" i="40"/>
  <c r="E66" i="40" s="1"/>
  <c r="E57" i="40"/>
  <c r="E65" i="40" s="1"/>
  <c r="E56" i="40"/>
  <c r="E64" i="40" s="1"/>
  <c r="D63" i="21"/>
  <c r="D59" i="21"/>
  <c r="F92" i="20"/>
  <c r="F74" i="20"/>
  <c r="F60" i="20"/>
  <c r="F46" i="20"/>
  <c r="F34" i="20"/>
  <c r="F72" i="15"/>
  <c r="F71" i="15"/>
  <c r="E77" i="15"/>
  <c r="E73" i="15"/>
  <c r="E43" i="18"/>
  <c r="E44" i="18"/>
  <c r="E44" i="21"/>
  <c r="E50" i="21" s="1"/>
  <c r="E43" i="21"/>
  <c r="F34" i="40"/>
  <c r="F92" i="40"/>
  <c r="F46" i="40"/>
  <c r="F60" i="40"/>
  <c r="F74" i="40"/>
  <c r="E38" i="15"/>
  <c r="F55" i="41"/>
  <c r="F58" i="41"/>
  <c r="F66" i="41" s="1"/>
  <c r="F57" i="41"/>
  <c r="F65" i="41" s="1"/>
  <c r="F56" i="41"/>
  <c r="F64" i="41" s="1"/>
  <c r="D77" i="19"/>
  <c r="D73" i="19"/>
  <c r="F92" i="21"/>
  <c r="F74" i="21"/>
  <c r="F60" i="21"/>
  <c r="F46" i="21"/>
  <c r="F34" i="21"/>
  <c r="D88" i="9"/>
  <c r="D91" i="9"/>
  <c r="D60" i="9"/>
  <c r="D93" i="9"/>
  <c r="G92" i="15"/>
  <c r="G74" i="15"/>
  <c r="G60" i="15"/>
  <c r="G46" i="15"/>
  <c r="G34" i="15"/>
  <c r="G3" i="19"/>
  <c r="G21" i="9"/>
  <c r="D73" i="40"/>
  <c r="D77" i="40"/>
  <c r="S77" i="8"/>
  <c r="D85" i="8"/>
  <c r="D95" i="20"/>
  <c r="D91" i="20"/>
  <c r="E32" i="19"/>
  <c r="E38" i="19" s="1"/>
  <c r="E31" i="19"/>
  <c r="E86" i="19"/>
  <c r="E98" i="19" s="1"/>
  <c r="E90" i="19"/>
  <c r="E102" i="19" s="1"/>
  <c r="E85" i="19"/>
  <c r="E97" i="19" s="1"/>
  <c r="E89" i="19"/>
  <c r="E101" i="19" s="1"/>
  <c r="E84" i="19"/>
  <c r="E96" i="19" s="1"/>
  <c r="E88" i="19"/>
  <c r="E100" i="19" s="1"/>
  <c r="E87" i="19"/>
  <c r="E99" i="19" s="1"/>
  <c r="E83" i="19"/>
  <c r="E66" i="15"/>
  <c r="E44" i="20"/>
  <c r="E50" i="20" s="1"/>
  <c r="E43" i="20"/>
  <c r="E95" i="41"/>
  <c r="E91" i="41"/>
  <c r="E32" i="40"/>
  <c r="E38" i="40" s="1"/>
  <c r="E31" i="40"/>
  <c r="G34" i="41"/>
  <c r="G46" i="41"/>
  <c r="G60" i="41"/>
  <c r="G74" i="41"/>
  <c r="G92" i="41"/>
  <c r="F57" i="15"/>
  <c r="F55" i="15"/>
  <c r="F56" i="15"/>
  <c r="F58" i="15"/>
  <c r="E31" i="18"/>
  <c r="E32" i="18"/>
  <c r="E38" i="18" s="1"/>
  <c r="E84" i="18"/>
  <c r="E85" i="18"/>
  <c r="E86" i="18"/>
  <c r="E87" i="18"/>
  <c r="E88" i="18"/>
  <c r="E89" i="18"/>
  <c r="E90" i="18"/>
  <c r="E83" i="18"/>
  <c r="E37" i="41"/>
  <c r="E33" i="41"/>
  <c r="E32" i="21"/>
  <c r="E38" i="21" s="1"/>
  <c r="E31" i="21"/>
  <c r="E86" i="21"/>
  <c r="E98" i="21" s="1"/>
  <c r="E90" i="21"/>
  <c r="E102" i="21" s="1"/>
  <c r="E85" i="21"/>
  <c r="E97" i="21" s="1"/>
  <c r="E89" i="21"/>
  <c r="E101" i="21" s="1"/>
  <c r="E84" i="21"/>
  <c r="E96" i="21" s="1"/>
  <c r="E88" i="21"/>
  <c r="E100" i="21" s="1"/>
  <c r="E87" i="21"/>
  <c r="E99" i="21" s="1"/>
  <c r="E83" i="21"/>
  <c r="E91" i="15"/>
  <c r="E95" i="15"/>
  <c r="E33" i="15"/>
  <c r="E37" i="15"/>
  <c r="F72" i="41"/>
  <c r="F78" i="41" s="1"/>
  <c r="F71" i="41"/>
  <c r="F32" i="41"/>
  <c r="F38" i="41" s="1"/>
  <c r="F31" i="41"/>
  <c r="E63" i="41"/>
  <c r="E59" i="41"/>
  <c r="D33" i="21"/>
  <c r="D38" i="21"/>
  <c r="D87" i="9"/>
  <c r="D90" i="9"/>
  <c r="G22" i="9"/>
  <c r="G3" i="21"/>
  <c r="E50" i="15"/>
  <c r="E72" i="19"/>
  <c r="E78" i="19" s="1"/>
  <c r="E71" i="19"/>
  <c r="D95" i="19"/>
  <c r="D91" i="19"/>
  <c r="D45" i="21"/>
  <c r="D50" i="21"/>
  <c r="F92" i="19"/>
  <c r="F74" i="19"/>
  <c r="F60" i="19"/>
  <c r="F46" i="19"/>
  <c r="F34" i="19"/>
  <c r="E59" i="15"/>
  <c r="E63" i="15"/>
  <c r="E32" i="20"/>
  <c r="E38" i="20" s="1"/>
  <c r="E31" i="20"/>
  <c r="E86" i="20"/>
  <c r="E98" i="20" s="1"/>
  <c r="E90" i="20"/>
  <c r="E102" i="20" s="1"/>
  <c r="E85" i="20"/>
  <c r="E97" i="20" s="1"/>
  <c r="E89" i="20"/>
  <c r="E101" i="20" s="1"/>
  <c r="E84" i="20"/>
  <c r="E96" i="20" s="1"/>
  <c r="E88" i="20"/>
  <c r="E100" i="20" s="1"/>
  <c r="E87" i="20"/>
  <c r="E99" i="20" s="1"/>
  <c r="E83" i="20"/>
  <c r="D45" i="20"/>
  <c r="D49" i="20"/>
  <c r="D45" i="19"/>
  <c r="D49" i="19"/>
  <c r="E71" i="40"/>
  <c r="E72" i="40"/>
  <c r="E78" i="40" s="1"/>
  <c r="E84" i="40"/>
  <c r="E96" i="40" s="1"/>
  <c r="E86" i="40"/>
  <c r="E98" i="40" s="1"/>
  <c r="E88" i="40"/>
  <c r="E100" i="40" s="1"/>
  <c r="E90" i="40"/>
  <c r="E102" i="40" s="1"/>
  <c r="E83" i="40"/>
  <c r="E85" i="40"/>
  <c r="E97" i="40" s="1"/>
  <c r="E87" i="40"/>
  <c r="E99" i="40" s="1"/>
  <c r="E89" i="40"/>
  <c r="E101" i="40" s="1"/>
  <c r="F44" i="15"/>
  <c r="F43" i="15"/>
  <c r="E72" i="18"/>
  <c r="E71" i="18"/>
  <c r="D63" i="20"/>
  <c r="D59" i="20"/>
  <c r="D63" i="19"/>
  <c r="D59" i="19"/>
  <c r="E72" i="21"/>
  <c r="E78" i="21" s="1"/>
  <c r="E71" i="21"/>
  <c r="D73" i="21"/>
  <c r="D77" i="21"/>
  <c r="F92" i="16"/>
  <c r="F74" i="16"/>
  <c r="F60" i="16"/>
  <c r="F46" i="16"/>
  <c r="F34" i="16"/>
  <c r="F90" i="41"/>
  <c r="F102" i="41" s="1"/>
  <c r="F88" i="41"/>
  <c r="F100" i="41" s="1"/>
  <c r="F83" i="41"/>
  <c r="F85" i="41"/>
  <c r="F97" i="41" s="1"/>
  <c r="F87" i="41"/>
  <c r="F99" i="41" s="1"/>
  <c r="F89" i="41"/>
  <c r="F101" i="41" s="1"/>
  <c r="F86" i="41"/>
  <c r="F98" i="41" s="1"/>
  <c r="F84" i="41"/>
  <c r="F96" i="41" s="1"/>
  <c r="D92" i="9"/>
  <c r="D76" i="9"/>
  <c r="D89" i="9"/>
  <c r="D75" i="9"/>
  <c r="D59" i="9"/>
  <c r="D91" i="42"/>
  <c r="D95" i="42"/>
  <c r="E56" i="35"/>
  <c r="E64" i="35" s="1"/>
  <c r="E55" i="35"/>
  <c r="E57" i="35"/>
  <c r="E65" i="35" s="1"/>
  <c r="E58" i="35"/>
  <c r="E66" i="35" s="1"/>
  <c r="D95" i="38"/>
  <c r="D91" i="38"/>
  <c r="G3" i="42"/>
  <c r="G20" i="14"/>
  <c r="E71" i="38"/>
  <c r="E72" i="38"/>
  <c r="E78" i="38" s="1"/>
  <c r="D62" i="14"/>
  <c r="D66" i="34"/>
  <c r="E43" i="37"/>
  <c r="E44" i="37"/>
  <c r="E50" i="37" s="1"/>
  <c r="D63" i="38"/>
  <c r="D59" i="38"/>
  <c r="D48" i="14"/>
  <c r="D50" i="34"/>
  <c r="D37" i="35"/>
  <c r="D33" i="35"/>
  <c r="F46" i="37"/>
  <c r="F60" i="37"/>
  <c r="F74" i="37"/>
  <c r="F92" i="37"/>
  <c r="F34" i="37"/>
  <c r="E32" i="42"/>
  <c r="E38" i="42" s="1"/>
  <c r="E31" i="42"/>
  <c r="E71" i="35"/>
  <c r="E72" i="35"/>
  <c r="E78" i="35" s="1"/>
  <c r="D96" i="34"/>
  <c r="D88" i="14"/>
  <c r="D98" i="34"/>
  <c r="D90" i="14"/>
  <c r="D95" i="35"/>
  <c r="D91" i="35"/>
  <c r="E44" i="34"/>
  <c r="E43" i="34"/>
  <c r="E56" i="34"/>
  <c r="E55" i="34"/>
  <c r="E58" i="34"/>
  <c r="E57" i="34"/>
  <c r="D45" i="42"/>
  <c r="D49" i="42"/>
  <c r="G3" i="35"/>
  <c r="G19" i="14"/>
  <c r="E87" i="38"/>
  <c r="E99" i="38" s="1"/>
  <c r="E83" i="38"/>
  <c r="E86" i="38"/>
  <c r="E98" i="38" s="1"/>
  <c r="E90" i="38"/>
  <c r="E102" i="38" s="1"/>
  <c r="E85" i="38"/>
  <c r="E97" i="38" s="1"/>
  <c r="E89" i="38"/>
  <c r="E101" i="38" s="1"/>
  <c r="E84" i="38"/>
  <c r="E96" i="38" s="1"/>
  <c r="E88" i="38"/>
  <c r="E100" i="38" s="1"/>
  <c r="D61" i="14"/>
  <c r="D65" i="34"/>
  <c r="D37" i="42"/>
  <c r="D33" i="42"/>
  <c r="D77" i="37"/>
  <c r="D73" i="37"/>
  <c r="H11" i="14"/>
  <c r="H10" i="14"/>
  <c r="H9" i="14"/>
  <c r="H8" i="14"/>
  <c r="H12" i="14"/>
  <c r="E87" i="42"/>
  <c r="E99" i="42" s="1"/>
  <c r="E89" i="42"/>
  <c r="E101" i="42" s="1"/>
  <c r="E84" i="42"/>
  <c r="E96" i="42" s="1"/>
  <c r="E86" i="42"/>
  <c r="E98" i="42" s="1"/>
  <c r="E88" i="42"/>
  <c r="E100" i="42" s="1"/>
  <c r="E90" i="42"/>
  <c r="E102" i="42" s="1"/>
  <c r="E83" i="42"/>
  <c r="E85" i="42"/>
  <c r="E97" i="42" s="1"/>
  <c r="D49" i="35"/>
  <c r="D45" i="35"/>
  <c r="I50" i="14"/>
  <c r="I64" i="14"/>
  <c r="I78" i="14"/>
  <c r="I14" i="14"/>
  <c r="I96" i="14"/>
  <c r="I38" i="14"/>
  <c r="E55" i="37"/>
  <c r="E58" i="37"/>
  <c r="E66" i="37" s="1"/>
  <c r="E57" i="37"/>
  <c r="E65" i="37" s="1"/>
  <c r="E56" i="37"/>
  <c r="E64" i="37" s="1"/>
  <c r="D49" i="38"/>
  <c r="D45" i="38"/>
  <c r="F60" i="35"/>
  <c r="F74" i="35"/>
  <c r="F92" i="35"/>
  <c r="F34" i="35"/>
  <c r="F46" i="35"/>
  <c r="D37" i="38"/>
  <c r="D33" i="38"/>
  <c r="D47" i="14"/>
  <c r="S47" i="14" s="1"/>
  <c r="D45" i="34"/>
  <c r="D49" i="34"/>
  <c r="D63" i="42"/>
  <c r="D59" i="42"/>
  <c r="E71" i="42"/>
  <c r="E72" i="42"/>
  <c r="E78" i="42" s="1"/>
  <c r="E87" i="35"/>
  <c r="E99" i="35" s="1"/>
  <c r="E83" i="35"/>
  <c r="E86" i="35"/>
  <c r="E98" i="35" s="1"/>
  <c r="E90" i="35"/>
  <c r="E102" i="35" s="1"/>
  <c r="E85" i="35"/>
  <c r="E97" i="35" s="1"/>
  <c r="E89" i="35"/>
  <c r="E101" i="35" s="1"/>
  <c r="E84" i="35"/>
  <c r="E96" i="35" s="1"/>
  <c r="E88" i="35"/>
  <c r="E100" i="35" s="1"/>
  <c r="D100" i="34"/>
  <c r="D92" i="14"/>
  <c r="D102" i="34"/>
  <c r="D94" i="14"/>
  <c r="D73" i="35"/>
  <c r="D78" i="35"/>
  <c r="E71" i="34"/>
  <c r="E72" i="34"/>
  <c r="G3" i="38"/>
  <c r="G18" i="14"/>
  <c r="D73" i="38"/>
  <c r="D77" i="38"/>
  <c r="E32" i="38"/>
  <c r="E38" i="38" s="1"/>
  <c r="E31" i="38"/>
  <c r="D77" i="34"/>
  <c r="D75" i="14"/>
  <c r="S75" i="14" s="1"/>
  <c r="D73" i="34"/>
  <c r="D63" i="35"/>
  <c r="D59" i="35"/>
  <c r="D60" i="14"/>
  <c r="D64" i="34"/>
  <c r="E31" i="37"/>
  <c r="E32" i="37"/>
  <c r="E38" i="37" s="1"/>
  <c r="D35" i="14"/>
  <c r="S35" i="14" s="1"/>
  <c r="D37" i="34"/>
  <c r="D33" i="34"/>
  <c r="F34" i="42"/>
  <c r="F74" i="42"/>
  <c r="F92" i="42"/>
  <c r="F46" i="42"/>
  <c r="F60" i="42"/>
  <c r="E57" i="42"/>
  <c r="E65" i="42" s="1"/>
  <c r="E56" i="42"/>
  <c r="E64" i="42" s="1"/>
  <c r="E55" i="42"/>
  <c r="E58" i="42"/>
  <c r="E66" i="42" s="1"/>
  <c r="D101" i="34"/>
  <c r="D93" i="14"/>
  <c r="D87" i="14"/>
  <c r="S87" i="14" s="1"/>
  <c r="D95" i="34"/>
  <c r="D91" i="34"/>
  <c r="E32" i="34"/>
  <c r="E31" i="34"/>
  <c r="E56" i="38"/>
  <c r="E64" i="38" s="1"/>
  <c r="E55" i="38"/>
  <c r="E57" i="38"/>
  <c r="E65" i="38" s="1"/>
  <c r="E58" i="38"/>
  <c r="E66" i="38" s="1"/>
  <c r="F92" i="38"/>
  <c r="F34" i="38"/>
  <c r="F46" i="38"/>
  <c r="F60" i="38"/>
  <c r="F74" i="38"/>
  <c r="E72" i="37"/>
  <c r="E78" i="37" s="1"/>
  <c r="E71" i="37"/>
  <c r="E86" i="37"/>
  <c r="E98" i="37" s="1"/>
  <c r="E90" i="37"/>
  <c r="E102" i="37" s="1"/>
  <c r="E85" i="37"/>
  <c r="E97" i="37" s="1"/>
  <c r="E89" i="37"/>
  <c r="E101" i="37" s="1"/>
  <c r="E84" i="37"/>
  <c r="E96" i="37" s="1"/>
  <c r="E88" i="37"/>
  <c r="E100" i="37" s="1"/>
  <c r="E83" i="37"/>
  <c r="E87" i="37"/>
  <c r="E99" i="37" s="1"/>
  <c r="D59" i="37"/>
  <c r="D63" i="37"/>
  <c r="D73" i="42"/>
  <c r="D77" i="42"/>
  <c r="D49" i="37"/>
  <c r="D45" i="37"/>
  <c r="D36" i="14"/>
  <c r="D38" i="34"/>
  <c r="D33" i="37"/>
  <c r="D37" i="37"/>
  <c r="E44" i="42"/>
  <c r="E50" i="42" s="1"/>
  <c r="E43" i="42"/>
  <c r="E32" i="35"/>
  <c r="E38" i="35" s="1"/>
  <c r="E31" i="35"/>
  <c r="E44" i="35"/>
  <c r="E50" i="35" s="1"/>
  <c r="E43" i="35"/>
  <c r="D97" i="34"/>
  <c r="D89" i="14"/>
  <c r="D99" i="34"/>
  <c r="D91" i="14"/>
  <c r="E87" i="34"/>
  <c r="E83" i="34"/>
  <c r="E86" i="34"/>
  <c r="E90" i="34"/>
  <c r="E85" i="34"/>
  <c r="E89" i="34"/>
  <c r="E84" i="34"/>
  <c r="E88" i="34"/>
  <c r="F74" i="34"/>
  <c r="F92" i="34"/>
  <c r="F34" i="34"/>
  <c r="F46" i="34"/>
  <c r="F60" i="34"/>
  <c r="G3" i="34"/>
  <c r="G17" i="14"/>
  <c r="G13" i="14"/>
  <c r="G3" i="37"/>
  <c r="G21" i="14"/>
  <c r="D95" i="37"/>
  <c r="D91" i="37"/>
  <c r="E44" i="38"/>
  <c r="E50" i="38" s="1"/>
  <c r="E43" i="38"/>
  <c r="D76" i="14"/>
  <c r="D78" i="34"/>
  <c r="D59" i="14"/>
  <c r="S59" i="14" s="1"/>
  <c r="D59" i="34"/>
  <c r="D63" i="34"/>
  <c r="D61" i="12"/>
  <c r="D62" i="12"/>
  <c r="D36" i="12"/>
  <c r="D89" i="12"/>
  <c r="D53" i="12"/>
  <c r="D81" i="12"/>
  <c r="G15" i="12"/>
  <c r="G3" i="33"/>
  <c r="E50" i="32"/>
  <c r="D37" i="33"/>
  <c r="D33" i="33"/>
  <c r="E66" i="32"/>
  <c r="D95" i="33"/>
  <c r="D91" i="33"/>
  <c r="E78" i="32"/>
  <c r="E101" i="32"/>
  <c r="E91" i="32"/>
  <c r="E95" i="32"/>
  <c r="E84" i="33"/>
  <c r="E96" i="33" s="1"/>
  <c r="E88" i="33"/>
  <c r="E100" i="33" s="1"/>
  <c r="E87" i="33"/>
  <c r="E99" i="33" s="1"/>
  <c r="E83" i="33"/>
  <c r="E87" i="12" s="1"/>
  <c r="T87" i="12" s="1"/>
  <c r="E86" i="33"/>
  <c r="E98" i="33" s="1"/>
  <c r="E90" i="33"/>
  <c r="E102" i="33" s="1"/>
  <c r="E85" i="33"/>
  <c r="E97" i="33" s="1"/>
  <c r="E89" i="33"/>
  <c r="E101" i="33" s="1"/>
  <c r="F44" i="32"/>
  <c r="F43" i="32"/>
  <c r="F85" i="32"/>
  <c r="F89" i="32"/>
  <c r="F84" i="32"/>
  <c r="F88" i="32"/>
  <c r="F87" i="32"/>
  <c r="F83" i="32"/>
  <c r="F86" i="32"/>
  <c r="F90" i="32"/>
  <c r="D91" i="12"/>
  <c r="D48" i="12"/>
  <c r="D94" i="12"/>
  <c r="G34" i="32"/>
  <c r="G60" i="32"/>
  <c r="G46" i="32"/>
  <c r="G92" i="32"/>
  <c r="G74" i="32"/>
  <c r="E49" i="32"/>
  <c r="E45" i="32"/>
  <c r="D99" i="12"/>
  <c r="E65" i="32"/>
  <c r="E38" i="32"/>
  <c r="E77" i="32"/>
  <c r="E73" i="32"/>
  <c r="F60" i="33"/>
  <c r="F46" i="33"/>
  <c r="F92" i="33"/>
  <c r="F74" i="33"/>
  <c r="F34" i="33"/>
  <c r="E98" i="32"/>
  <c r="E96" i="32"/>
  <c r="E71" i="33"/>
  <c r="E72" i="33"/>
  <c r="E78" i="33" s="1"/>
  <c r="E32" i="33"/>
  <c r="E38" i="33" s="1"/>
  <c r="E31" i="33"/>
  <c r="E35" i="12" s="1"/>
  <c r="T35" i="12" s="1"/>
  <c r="D63" i="33"/>
  <c r="D59" i="33"/>
  <c r="F72" i="32"/>
  <c r="F71" i="32"/>
  <c r="D88" i="12"/>
  <c r="D41" i="12"/>
  <c r="E59" i="32"/>
  <c r="E63" i="32"/>
  <c r="E33" i="32"/>
  <c r="E37" i="32"/>
  <c r="D49" i="33"/>
  <c r="D45" i="33"/>
  <c r="E102" i="32"/>
  <c r="E100" i="32"/>
  <c r="D67" i="12"/>
  <c r="E56" i="33"/>
  <c r="E64" i="33" s="1"/>
  <c r="E55" i="33"/>
  <c r="E58" i="33"/>
  <c r="E66" i="33" s="1"/>
  <c r="E57" i="33"/>
  <c r="E65" i="33" s="1"/>
  <c r="F32" i="32"/>
  <c r="F31" i="32"/>
  <c r="D76" i="12"/>
  <c r="D92" i="12"/>
  <c r="D73" i="33"/>
  <c r="D77" i="33"/>
  <c r="E64" i="32"/>
  <c r="E97" i="32"/>
  <c r="E99" i="32"/>
  <c r="E44" i="33"/>
  <c r="E50" i="33" s="1"/>
  <c r="E43" i="33"/>
  <c r="F56" i="32"/>
  <c r="F55" i="32"/>
  <c r="F58" i="32"/>
  <c r="F57" i="32"/>
  <c r="D90" i="12"/>
  <c r="E56" i="28"/>
  <c r="E64" i="28" s="1"/>
  <c r="E55" i="28"/>
  <c r="E58" i="28"/>
  <c r="E66" i="28" s="1"/>
  <c r="E57" i="28"/>
  <c r="E65" i="28" s="1"/>
  <c r="E84" i="26"/>
  <c r="E88" i="26"/>
  <c r="E87" i="26"/>
  <c r="E83" i="26"/>
  <c r="E86" i="26"/>
  <c r="E90" i="26"/>
  <c r="E85" i="26"/>
  <c r="E89" i="26"/>
  <c r="E44" i="31"/>
  <c r="E50" i="31" s="1"/>
  <c r="E43" i="31"/>
  <c r="D77" i="31"/>
  <c r="D73" i="31"/>
  <c r="E71" i="27"/>
  <c r="E72" i="27"/>
  <c r="E78" i="27" s="1"/>
  <c r="F34" i="27"/>
  <c r="F74" i="27"/>
  <c r="F92" i="27"/>
  <c r="F46" i="27"/>
  <c r="F60" i="27"/>
  <c r="E32" i="28"/>
  <c r="E38" i="28" s="1"/>
  <c r="E31" i="28"/>
  <c r="D33" i="27"/>
  <c r="D37" i="27"/>
  <c r="D49" i="28"/>
  <c r="D45" i="28"/>
  <c r="D63" i="27"/>
  <c r="D59" i="27"/>
  <c r="D36" i="13"/>
  <c r="D38" i="26"/>
  <c r="E44" i="26"/>
  <c r="E43" i="26"/>
  <c r="E56" i="31"/>
  <c r="E64" i="31" s="1"/>
  <c r="E58" i="31"/>
  <c r="E66" i="31" s="1"/>
  <c r="E55" i="31"/>
  <c r="E57" i="31"/>
  <c r="E65" i="31" s="1"/>
  <c r="E32" i="31"/>
  <c r="E38" i="31" s="1"/>
  <c r="E31" i="31"/>
  <c r="D77" i="28"/>
  <c r="D73" i="28"/>
  <c r="E84" i="27"/>
  <c r="E96" i="27" s="1"/>
  <c r="E88" i="27"/>
  <c r="E100" i="27" s="1"/>
  <c r="E87" i="27"/>
  <c r="E99" i="27" s="1"/>
  <c r="E83" i="27"/>
  <c r="E86" i="27"/>
  <c r="E98" i="27" s="1"/>
  <c r="E90" i="27"/>
  <c r="E102" i="27" s="1"/>
  <c r="E85" i="27"/>
  <c r="E97" i="27" s="1"/>
  <c r="E89" i="27"/>
  <c r="E101" i="27" s="1"/>
  <c r="D49" i="27"/>
  <c r="D45" i="27"/>
  <c r="D59" i="13"/>
  <c r="S59" i="13" s="1"/>
  <c r="D59" i="26"/>
  <c r="D63" i="26"/>
  <c r="G17" i="13"/>
  <c r="G3" i="26"/>
  <c r="G13" i="13"/>
  <c r="D95" i="27"/>
  <c r="D91" i="27"/>
  <c r="D102" i="26"/>
  <c r="D94" i="13"/>
  <c r="S94" i="13" s="1"/>
  <c r="D100" i="26"/>
  <c r="D92" i="13"/>
  <c r="S92" i="13" s="1"/>
  <c r="E43" i="29"/>
  <c r="E44" i="29"/>
  <c r="E50" i="29" s="1"/>
  <c r="D95" i="29"/>
  <c r="D91" i="29"/>
  <c r="H11" i="13"/>
  <c r="H10" i="13"/>
  <c r="H9" i="13"/>
  <c r="H8" i="13"/>
  <c r="H12" i="13"/>
  <c r="E72" i="28"/>
  <c r="E78" i="28" s="1"/>
  <c r="E71" i="28"/>
  <c r="E32" i="26"/>
  <c r="E31" i="26"/>
  <c r="E72" i="31"/>
  <c r="E78" i="31" s="1"/>
  <c r="E71" i="31"/>
  <c r="E44" i="27"/>
  <c r="E50" i="27" s="1"/>
  <c r="E43" i="27"/>
  <c r="E56" i="27"/>
  <c r="E64" i="27" s="1"/>
  <c r="E55" i="27"/>
  <c r="E57" i="27"/>
  <c r="E65" i="27" s="1"/>
  <c r="E58" i="27"/>
  <c r="E66" i="27" s="1"/>
  <c r="D48" i="13"/>
  <c r="S48" i="13" s="1"/>
  <c r="D50" i="26"/>
  <c r="D37" i="28"/>
  <c r="D33" i="28"/>
  <c r="G3" i="31"/>
  <c r="G21" i="13"/>
  <c r="G3" i="29"/>
  <c r="G20" i="13"/>
  <c r="D97" i="26"/>
  <c r="D89" i="13"/>
  <c r="S89" i="13" s="1"/>
  <c r="D99" i="26"/>
  <c r="D91" i="13"/>
  <c r="S91" i="13" s="1"/>
  <c r="F92" i="29"/>
  <c r="F46" i="29"/>
  <c r="F60" i="29"/>
  <c r="F34" i="29"/>
  <c r="F74" i="29"/>
  <c r="E55" i="29"/>
  <c r="E56" i="29"/>
  <c r="E64" i="29" s="1"/>
  <c r="E58" i="29"/>
  <c r="E66" i="29" s="1"/>
  <c r="E57" i="29"/>
  <c r="E65" i="29" s="1"/>
  <c r="D37" i="31"/>
  <c r="D33" i="31"/>
  <c r="D63" i="31"/>
  <c r="D59" i="31"/>
  <c r="E84" i="28"/>
  <c r="E96" i="28" s="1"/>
  <c r="E88" i="28"/>
  <c r="E100" i="28" s="1"/>
  <c r="E87" i="28"/>
  <c r="E99" i="28" s="1"/>
  <c r="E83" i="28"/>
  <c r="E86" i="28"/>
  <c r="E98" i="28" s="1"/>
  <c r="E90" i="28"/>
  <c r="E102" i="28" s="1"/>
  <c r="E85" i="28"/>
  <c r="E97" i="28" s="1"/>
  <c r="E89" i="28"/>
  <c r="E101" i="28" s="1"/>
  <c r="D76" i="13"/>
  <c r="S76" i="13" s="1"/>
  <c r="D78" i="26"/>
  <c r="D35" i="13"/>
  <c r="S35" i="13" s="1"/>
  <c r="D37" i="26"/>
  <c r="D33" i="26"/>
  <c r="E56" i="26"/>
  <c r="E58" i="26"/>
  <c r="E57" i="26"/>
  <c r="E55" i="26"/>
  <c r="D91" i="28"/>
  <c r="D95" i="28"/>
  <c r="D95" i="31"/>
  <c r="D91" i="31"/>
  <c r="D62" i="13"/>
  <c r="S62" i="13" s="1"/>
  <c r="D66" i="26"/>
  <c r="I14" i="13"/>
  <c r="I96" i="13"/>
  <c r="I50" i="13"/>
  <c r="I64" i="13"/>
  <c r="I38" i="13"/>
  <c r="I78" i="13"/>
  <c r="E44" i="28"/>
  <c r="E50" i="28" s="1"/>
  <c r="E43" i="28"/>
  <c r="D75" i="13"/>
  <c r="S75" i="13" s="1"/>
  <c r="D77" i="26"/>
  <c r="D73" i="26"/>
  <c r="F74" i="26"/>
  <c r="F92" i="26"/>
  <c r="F46" i="26"/>
  <c r="F60" i="26"/>
  <c r="F34" i="26"/>
  <c r="F60" i="28"/>
  <c r="F34" i="28"/>
  <c r="F74" i="28"/>
  <c r="F92" i="28"/>
  <c r="F46" i="28"/>
  <c r="E72" i="26"/>
  <c r="E71" i="26"/>
  <c r="E84" i="31"/>
  <c r="E96" i="31" s="1"/>
  <c r="E88" i="31"/>
  <c r="E100" i="31" s="1"/>
  <c r="E87" i="31"/>
  <c r="E99" i="31" s="1"/>
  <c r="E83" i="31"/>
  <c r="E86" i="31"/>
  <c r="E98" i="31" s="1"/>
  <c r="E90" i="31"/>
  <c r="E102" i="31" s="1"/>
  <c r="E85" i="31"/>
  <c r="E97" i="31" s="1"/>
  <c r="E89" i="31"/>
  <c r="E101" i="31" s="1"/>
  <c r="D37" i="29"/>
  <c r="D33" i="29"/>
  <c r="D63" i="29"/>
  <c r="D59" i="29"/>
  <c r="E32" i="27"/>
  <c r="E38" i="27" s="1"/>
  <c r="E31" i="27"/>
  <c r="D61" i="13"/>
  <c r="S61" i="13" s="1"/>
  <c r="D65" i="26"/>
  <c r="D47" i="13"/>
  <c r="S47" i="13" s="1"/>
  <c r="D49" i="26"/>
  <c r="D45" i="26"/>
  <c r="G19" i="13"/>
  <c r="G3" i="27"/>
  <c r="D101" i="26"/>
  <c r="D93" i="13"/>
  <c r="S93" i="13" s="1"/>
  <c r="D87" i="13"/>
  <c r="S87" i="13" s="1"/>
  <c r="D95" i="26"/>
  <c r="D91" i="26"/>
  <c r="E31" i="29"/>
  <c r="E32" i="29"/>
  <c r="E38" i="29" s="1"/>
  <c r="E72" i="29"/>
  <c r="E78" i="29" s="1"/>
  <c r="E71" i="29"/>
  <c r="D49" i="31"/>
  <c r="D45" i="31"/>
  <c r="D60" i="13"/>
  <c r="S60" i="13" s="1"/>
  <c r="D64" i="26"/>
  <c r="D49" i="29"/>
  <c r="D45" i="29"/>
  <c r="G18" i="13"/>
  <c r="G3" i="28"/>
  <c r="D77" i="27"/>
  <c r="D73" i="27"/>
  <c r="D98" i="26"/>
  <c r="D90" i="13"/>
  <c r="S90" i="13" s="1"/>
  <c r="D96" i="26"/>
  <c r="D88" i="13"/>
  <c r="S88" i="13" s="1"/>
  <c r="F74" i="31"/>
  <c r="F92" i="31"/>
  <c r="F46" i="31"/>
  <c r="F60" i="31"/>
  <c r="F34" i="31"/>
  <c r="D59" i="28"/>
  <c r="D63" i="28"/>
  <c r="E83" i="29"/>
  <c r="E87" i="29"/>
  <c r="E99" i="29" s="1"/>
  <c r="E86" i="29"/>
  <c r="E98" i="29" s="1"/>
  <c r="E90" i="29"/>
  <c r="E102" i="29" s="1"/>
  <c r="E85" i="29"/>
  <c r="E97" i="29" s="1"/>
  <c r="E89" i="29"/>
  <c r="E101" i="29" s="1"/>
  <c r="E84" i="29"/>
  <c r="E96" i="29" s="1"/>
  <c r="E88" i="29"/>
  <c r="E100" i="29" s="1"/>
  <c r="D77" i="29"/>
  <c r="D73" i="29"/>
  <c r="E72" i="22"/>
  <c r="E71" i="22"/>
  <c r="E77" i="22" s="1"/>
  <c r="F34" i="22"/>
  <c r="F60" i="22"/>
  <c r="F46" i="22"/>
  <c r="F92" i="22"/>
  <c r="F74" i="22"/>
  <c r="D35" i="9"/>
  <c r="S35" i="9" s="1"/>
  <c r="D37" i="22"/>
  <c r="G25" i="9"/>
  <c r="G3" i="22"/>
  <c r="D73" i="22"/>
  <c r="D77" i="22"/>
  <c r="E31" i="22"/>
  <c r="E32" i="22"/>
  <c r="D33" i="22"/>
  <c r="D36" i="9"/>
  <c r="S36" i="9" s="1"/>
  <c r="D38" i="22"/>
  <c r="E55" i="22"/>
  <c r="E57" i="22"/>
  <c r="E65" i="22" s="1"/>
  <c r="E56" i="22"/>
  <c r="E64" i="22" s="1"/>
  <c r="E58" i="22"/>
  <c r="E66" i="22" s="1"/>
  <c r="D91" i="22"/>
  <c r="D95" i="22"/>
  <c r="D45" i="22"/>
  <c r="D50" i="22"/>
  <c r="D59" i="22"/>
  <c r="D63" i="22"/>
  <c r="E43" i="22"/>
  <c r="E49" i="22" s="1"/>
  <c r="E44" i="22"/>
  <c r="E85" i="22"/>
  <c r="E97" i="22" s="1"/>
  <c r="E89" i="22"/>
  <c r="E101" i="22" s="1"/>
  <c r="E84" i="22"/>
  <c r="E96" i="22" s="1"/>
  <c r="E88" i="22"/>
  <c r="E100" i="22" s="1"/>
  <c r="E87" i="22"/>
  <c r="E83" i="22"/>
  <c r="E86" i="22"/>
  <c r="E98" i="22" s="1"/>
  <c r="E90" i="22"/>
  <c r="E102" i="22" s="1"/>
  <c r="H8" i="9"/>
  <c r="H9" i="9"/>
  <c r="H10" i="9"/>
  <c r="H11" i="9"/>
  <c r="H12" i="9"/>
  <c r="H14" i="9"/>
  <c r="I64" i="12"/>
  <c r="I11" i="12"/>
  <c r="I50" i="12"/>
  <c r="I96" i="12"/>
  <c r="I38" i="12"/>
  <c r="I78" i="12"/>
  <c r="G10" i="12"/>
  <c r="G14" i="12"/>
  <c r="H8" i="12"/>
  <c r="H3" i="32" s="1"/>
  <c r="H9" i="12"/>
  <c r="G15" i="9"/>
  <c r="I16" i="9"/>
  <c r="I13" i="9" s="1"/>
  <c r="I96" i="9"/>
  <c r="I78" i="9"/>
  <c r="I64" i="9"/>
  <c r="I50" i="9"/>
  <c r="I38" i="9"/>
  <c r="G14" i="8"/>
  <c r="G10" i="8"/>
  <c r="H8" i="8"/>
  <c r="H3" i="15" s="1"/>
  <c r="H9" i="8"/>
  <c r="I86" i="8"/>
  <c r="I28" i="8"/>
  <c r="I40" i="8"/>
  <c r="I11" i="8"/>
  <c r="I54" i="8"/>
  <c r="I68" i="8"/>
  <c r="I17" i="5"/>
  <c r="I18" i="5"/>
  <c r="I21" i="5"/>
  <c r="I19" i="5"/>
  <c r="I20" i="5"/>
  <c r="J9" i="5"/>
  <c r="J3" i="9" s="1"/>
  <c r="J10" i="5"/>
  <c r="J3" i="13" s="1"/>
  <c r="J11" i="5"/>
  <c r="J3" i="12" s="1"/>
  <c r="J12" i="5"/>
  <c r="J3" i="14" s="1"/>
  <c r="J8" i="5"/>
  <c r="J3" i="8" s="1"/>
  <c r="I13" i="5"/>
  <c r="K14" i="5"/>
  <c r="S60" i="12" l="1"/>
  <c r="D49" i="9"/>
  <c r="D63" i="12"/>
  <c r="E88" i="12"/>
  <c r="T88" i="12" s="1"/>
  <c r="D54" i="9"/>
  <c r="D53" i="9"/>
  <c r="H15" i="8"/>
  <c r="H3" i="16"/>
  <c r="I24" i="9"/>
  <c r="I3" i="41"/>
  <c r="L74" i="5"/>
  <c r="L92" i="5"/>
  <c r="L34" i="5"/>
  <c r="L46" i="5"/>
  <c r="L60" i="5"/>
  <c r="H3" i="21"/>
  <c r="H22" i="9"/>
  <c r="D100" i="12"/>
  <c r="S88" i="12"/>
  <c r="D101" i="12"/>
  <c r="S89" i="12"/>
  <c r="D82" i="14"/>
  <c r="S76" i="14"/>
  <c r="D42" i="14"/>
  <c r="S36" i="14"/>
  <c r="D68" i="14"/>
  <c r="S60" i="14"/>
  <c r="D106" i="14"/>
  <c r="S94" i="14"/>
  <c r="S75" i="9"/>
  <c r="D77" i="9"/>
  <c r="D81" i="9"/>
  <c r="F86" i="16"/>
  <c r="F90" i="16"/>
  <c r="F85" i="16"/>
  <c r="F89" i="16"/>
  <c r="F84" i="16"/>
  <c r="F88" i="16"/>
  <c r="F87" i="16"/>
  <c r="F83" i="16"/>
  <c r="F77" i="8" s="1"/>
  <c r="F50" i="15"/>
  <c r="E95" i="40"/>
  <c r="E91" i="40"/>
  <c r="F32" i="19"/>
  <c r="F38" i="19" s="1"/>
  <c r="F31" i="19"/>
  <c r="F86" i="19"/>
  <c r="F98" i="19" s="1"/>
  <c r="F90" i="19"/>
  <c r="F102" i="19" s="1"/>
  <c r="F85" i="19"/>
  <c r="F97" i="19" s="1"/>
  <c r="F89" i="19"/>
  <c r="F101" i="19" s="1"/>
  <c r="F84" i="19"/>
  <c r="F96" i="19" s="1"/>
  <c r="F88" i="19"/>
  <c r="F100" i="19" s="1"/>
  <c r="F87" i="19"/>
  <c r="F99" i="19" s="1"/>
  <c r="F83" i="19"/>
  <c r="E91" i="21"/>
  <c r="E95" i="21"/>
  <c r="E37" i="21"/>
  <c r="E33" i="21"/>
  <c r="E87" i="9"/>
  <c r="E95" i="18"/>
  <c r="E91" i="18"/>
  <c r="E91" i="9"/>
  <c r="E99" i="18"/>
  <c r="F59" i="15"/>
  <c r="F63" i="15"/>
  <c r="G57" i="41"/>
  <c r="G65" i="41" s="1"/>
  <c r="G56" i="41"/>
  <c r="G64" i="41" s="1"/>
  <c r="G55" i="41"/>
  <c r="G58" i="41"/>
  <c r="G66" i="41" s="1"/>
  <c r="G92" i="19"/>
  <c r="G74" i="19"/>
  <c r="G60" i="19"/>
  <c r="G46" i="19"/>
  <c r="G34" i="19"/>
  <c r="G72" i="15"/>
  <c r="G71" i="15"/>
  <c r="S91" i="9"/>
  <c r="D103" i="9"/>
  <c r="F56" i="21"/>
  <c r="F64" i="21" s="1"/>
  <c r="F55" i="21"/>
  <c r="F57" i="21"/>
  <c r="F65" i="21" s="1"/>
  <c r="F58" i="21"/>
  <c r="F66" i="21" s="1"/>
  <c r="F59" i="41"/>
  <c r="F63" i="41"/>
  <c r="F56" i="40"/>
  <c r="F64" i="40" s="1"/>
  <c r="F55" i="40"/>
  <c r="F58" i="40"/>
  <c r="F66" i="40" s="1"/>
  <c r="F57" i="40"/>
  <c r="F65" i="40" s="1"/>
  <c r="E49" i="21"/>
  <c r="E45" i="21"/>
  <c r="F78" i="15"/>
  <c r="F71" i="20"/>
  <c r="F72" i="20"/>
  <c r="F78" i="20" s="1"/>
  <c r="E49" i="19"/>
  <c r="E45" i="19"/>
  <c r="E82" i="8"/>
  <c r="E100" i="16"/>
  <c r="E84" i="8"/>
  <c r="E102" i="16"/>
  <c r="G92" i="20"/>
  <c r="G74" i="20"/>
  <c r="G60" i="20"/>
  <c r="G46" i="20"/>
  <c r="G34" i="20"/>
  <c r="H92" i="41"/>
  <c r="H60" i="41"/>
  <c r="H74" i="41"/>
  <c r="H34" i="41"/>
  <c r="H46" i="41"/>
  <c r="S61" i="9"/>
  <c r="D69" i="9"/>
  <c r="E60" i="9"/>
  <c r="E64" i="18"/>
  <c r="F38" i="15"/>
  <c r="F71" i="18"/>
  <c r="F72" i="18"/>
  <c r="H21" i="9"/>
  <c r="H3" i="19"/>
  <c r="H92" i="15"/>
  <c r="H74" i="15"/>
  <c r="H60" i="15"/>
  <c r="H46" i="15"/>
  <c r="H34" i="15"/>
  <c r="H23" i="9"/>
  <c r="H3" i="40"/>
  <c r="H3" i="18"/>
  <c r="H19" i="9"/>
  <c r="D103" i="12"/>
  <c r="S91" i="12"/>
  <c r="D69" i="12"/>
  <c r="S61" i="12"/>
  <c r="D103" i="14"/>
  <c r="S91" i="14"/>
  <c r="D105" i="14"/>
  <c r="S93" i="14"/>
  <c r="D102" i="14"/>
  <c r="S90" i="14"/>
  <c r="D54" i="14"/>
  <c r="S48" i="14"/>
  <c r="S59" i="9"/>
  <c r="D63" i="9"/>
  <c r="D67" i="9"/>
  <c r="S92" i="9"/>
  <c r="D104" i="9"/>
  <c r="E73" i="21"/>
  <c r="E77" i="21"/>
  <c r="F45" i="15"/>
  <c r="F49" i="15"/>
  <c r="E91" i="20"/>
  <c r="E95" i="20"/>
  <c r="E33" i="20"/>
  <c r="E37" i="20"/>
  <c r="F72" i="19"/>
  <c r="F78" i="19" s="1"/>
  <c r="F71" i="19"/>
  <c r="G92" i="21"/>
  <c r="G74" i="21"/>
  <c r="G60" i="21"/>
  <c r="G46" i="21"/>
  <c r="G34" i="21"/>
  <c r="F33" i="41"/>
  <c r="F37" i="41"/>
  <c r="E92" i="9"/>
  <c r="E100" i="18"/>
  <c r="E88" i="9"/>
  <c r="E96" i="18"/>
  <c r="F64" i="15"/>
  <c r="G72" i="41"/>
  <c r="G78" i="41" s="1"/>
  <c r="G71" i="41"/>
  <c r="E37" i="40"/>
  <c r="E33" i="40"/>
  <c r="E45" i="20"/>
  <c r="E49" i="20"/>
  <c r="E95" i="19"/>
  <c r="E91" i="19"/>
  <c r="E37" i="19"/>
  <c r="E33" i="19"/>
  <c r="G57" i="15"/>
  <c r="G56" i="15"/>
  <c r="G58" i="15"/>
  <c r="G55" i="15"/>
  <c r="S60" i="9"/>
  <c r="D68" i="9"/>
  <c r="F44" i="21"/>
  <c r="F50" i="21" s="1"/>
  <c r="F43" i="21"/>
  <c r="F72" i="40"/>
  <c r="F78" i="40" s="1"/>
  <c r="F71" i="40"/>
  <c r="F32" i="40"/>
  <c r="F38" i="40" s="1"/>
  <c r="F31" i="40"/>
  <c r="E47" i="9"/>
  <c r="E45" i="18"/>
  <c r="E49" i="18"/>
  <c r="F77" i="15"/>
  <c r="F73" i="15"/>
  <c r="F56" i="20"/>
  <c r="F64" i="20" s="1"/>
  <c r="F55" i="20"/>
  <c r="F58" i="20"/>
  <c r="F66" i="20" s="1"/>
  <c r="F57" i="20"/>
  <c r="F65" i="20" s="1"/>
  <c r="E59" i="40"/>
  <c r="E63" i="40"/>
  <c r="E63" i="20"/>
  <c r="E59" i="20"/>
  <c r="E81" i="8"/>
  <c r="E99" i="16"/>
  <c r="E79" i="8"/>
  <c r="E97" i="16"/>
  <c r="E62" i="9"/>
  <c r="E66" i="18"/>
  <c r="F91" i="15"/>
  <c r="F95" i="15"/>
  <c r="F33" i="15"/>
  <c r="F37" i="15"/>
  <c r="F56" i="18"/>
  <c r="F55" i="18"/>
  <c r="F58" i="18"/>
  <c r="F57" i="18"/>
  <c r="E73" i="20"/>
  <c r="E77" i="20"/>
  <c r="H20" i="9"/>
  <c r="H3" i="20"/>
  <c r="D82" i="12"/>
  <c r="S76" i="12"/>
  <c r="D54" i="12"/>
  <c r="S48" i="12"/>
  <c r="D70" i="12"/>
  <c r="S62" i="12"/>
  <c r="D104" i="14"/>
  <c r="S92" i="14"/>
  <c r="D69" i="14"/>
  <c r="S61" i="14"/>
  <c r="S76" i="9"/>
  <c r="D82" i="9"/>
  <c r="E76" i="9"/>
  <c r="E78" i="18"/>
  <c r="E77" i="40"/>
  <c r="E73" i="40"/>
  <c r="F56" i="19"/>
  <c r="F64" i="19" s="1"/>
  <c r="F55" i="19"/>
  <c r="F57" i="19"/>
  <c r="F65" i="19" s="1"/>
  <c r="F58" i="19"/>
  <c r="F66" i="19" s="1"/>
  <c r="S87" i="9"/>
  <c r="D95" i="9"/>
  <c r="D99" i="9"/>
  <c r="E93" i="9"/>
  <c r="E101" i="18"/>
  <c r="E89" i="9"/>
  <c r="E97" i="18"/>
  <c r="F66" i="15"/>
  <c r="G90" i="41"/>
  <c r="G88" i="41"/>
  <c r="G100" i="41" s="1"/>
  <c r="G85" i="41"/>
  <c r="G97" i="41" s="1"/>
  <c r="G83" i="41"/>
  <c r="G89" i="41"/>
  <c r="G101" i="41" s="1"/>
  <c r="G87" i="41"/>
  <c r="G99" i="41" s="1"/>
  <c r="G86" i="41"/>
  <c r="G98" i="41" s="1"/>
  <c r="G84" i="41"/>
  <c r="G32" i="41"/>
  <c r="G38" i="41" s="1"/>
  <c r="G31" i="41"/>
  <c r="G43" i="15"/>
  <c r="G44" i="15"/>
  <c r="S93" i="9"/>
  <c r="D105" i="9"/>
  <c r="F32" i="21"/>
  <c r="F38" i="21" s="1"/>
  <c r="F31" i="21"/>
  <c r="F86" i="21"/>
  <c r="F98" i="21" s="1"/>
  <c r="F90" i="21"/>
  <c r="F102" i="21" s="1"/>
  <c r="F85" i="21"/>
  <c r="F97" i="21" s="1"/>
  <c r="F89" i="21"/>
  <c r="F101" i="21" s="1"/>
  <c r="F84" i="21"/>
  <c r="F96" i="21" s="1"/>
  <c r="F88" i="21"/>
  <c r="F100" i="21" s="1"/>
  <c r="F87" i="21"/>
  <c r="F99" i="21" s="1"/>
  <c r="F83" i="21"/>
  <c r="F87" i="40"/>
  <c r="F99" i="40" s="1"/>
  <c r="F89" i="40"/>
  <c r="F101" i="40" s="1"/>
  <c r="F86" i="40"/>
  <c r="F98" i="40" s="1"/>
  <c r="F84" i="40"/>
  <c r="F96" i="40" s="1"/>
  <c r="F90" i="40"/>
  <c r="F102" i="40" s="1"/>
  <c r="F88" i="40"/>
  <c r="F100" i="40" s="1"/>
  <c r="F83" i="40"/>
  <c r="F85" i="40"/>
  <c r="F97" i="40" s="1"/>
  <c r="E48" i="9"/>
  <c r="E50" i="18"/>
  <c r="F44" i="20"/>
  <c r="F50" i="20" s="1"/>
  <c r="F43" i="20"/>
  <c r="E77" i="8"/>
  <c r="E91" i="16"/>
  <c r="E95" i="16"/>
  <c r="E83" i="8"/>
  <c r="E101" i="16"/>
  <c r="G92" i="18"/>
  <c r="G74" i="18"/>
  <c r="G60" i="18"/>
  <c r="G46" i="18"/>
  <c r="G34" i="18"/>
  <c r="G92" i="16"/>
  <c r="G74" i="16"/>
  <c r="G60" i="16"/>
  <c r="G46" i="16"/>
  <c r="G34" i="16"/>
  <c r="S62" i="9"/>
  <c r="D70" i="9"/>
  <c r="F49" i="41"/>
  <c r="F45" i="41"/>
  <c r="E59" i="9"/>
  <c r="E59" i="18"/>
  <c r="E63" i="18"/>
  <c r="F44" i="18"/>
  <c r="F43" i="18"/>
  <c r="E49" i="40"/>
  <c r="E45" i="40"/>
  <c r="E63" i="19"/>
  <c r="E59" i="19"/>
  <c r="D42" i="13"/>
  <c r="S36" i="13"/>
  <c r="D102" i="12"/>
  <c r="S90" i="12"/>
  <c r="D104" i="12"/>
  <c r="S92" i="12"/>
  <c r="D106" i="12"/>
  <c r="S94" i="12"/>
  <c r="D42" i="12"/>
  <c r="S36" i="12"/>
  <c r="D101" i="14"/>
  <c r="S89" i="14"/>
  <c r="D100" i="14"/>
  <c r="S88" i="14"/>
  <c r="D70" i="14"/>
  <c r="S62" i="14"/>
  <c r="S89" i="9"/>
  <c r="D101" i="9"/>
  <c r="F91" i="41"/>
  <c r="F95" i="41"/>
  <c r="E75" i="9"/>
  <c r="E77" i="18"/>
  <c r="E73" i="18"/>
  <c r="F44" i="19"/>
  <c r="F50" i="19" s="1"/>
  <c r="F43" i="19"/>
  <c r="E73" i="19"/>
  <c r="E77" i="19"/>
  <c r="S90" i="9"/>
  <c r="D102" i="9"/>
  <c r="F77" i="41"/>
  <c r="F73" i="41"/>
  <c r="E94" i="9"/>
  <c r="E102" i="18"/>
  <c r="E90" i="9"/>
  <c r="E98" i="18"/>
  <c r="E33" i="18"/>
  <c r="E37" i="18"/>
  <c r="F65" i="15"/>
  <c r="G43" i="41"/>
  <c r="G44" i="41"/>
  <c r="G50" i="41" s="1"/>
  <c r="G31" i="15"/>
  <c r="G32" i="15"/>
  <c r="G84" i="15"/>
  <c r="G88" i="15"/>
  <c r="G87" i="15"/>
  <c r="G83" i="15"/>
  <c r="G86" i="15"/>
  <c r="G90" i="15"/>
  <c r="G85" i="15"/>
  <c r="G89" i="15"/>
  <c r="S88" i="9"/>
  <c r="D100" i="9"/>
  <c r="F72" i="21"/>
  <c r="F78" i="21" s="1"/>
  <c r="F71" i="21"/>
  <c r="F43" i="40"/>
  <c r="F44" i="40"/>
  <c r="F50" i="40" s="1"/>
  <c r="F32" i="20"/>
  <c r="F38" i="20" s="1"/>
  <c r="F31" i="20"/>
  <c r="F86" i="20"/>
  <c r="F98" i="20" s="1"/>
  <c r="F90" i="20"/>
  <c r="F102" i="20" s="1"/>
  <c r="F85" i="20"/>
  <c r="F97" i="20" s="1"/>
  <c r="F89" i="20"/>
  <c r="F101" i="20" s="1"/>
  <c r="F84" i="20"/>
  <c r="F96" i="20" s="1"/>
  <c r="F88" i="20"/>
  <c r="F100" i="20" s="1"/>
  <c r="F87" i="20"/>
  <c r="F99" i="20" s="1"/>
  <c r="F83" i="20"/>
  <c r="E78" i="8"/>
  <c r="E96" i="16"/>
  <c r="E80" i="8"/>
  <c r="E98" i="16"/>
  <c r="S94" i="9"/>
  <c r="D106" i="9"/>
  <c r="E63" i="21"/>
  <c r="E59" i="21"/>
  <c r="E61" i="9"/>
  <c r="E65" i="18"/>
  <c r="F32" i="18"/>
  <c r="F38" i="18" s="1"/>
  <c r="F31" i="18"/>
  <c r="F84" i="18"/>
  <c r="F85" i="18"/>
  <c r="F86" i="18"/>
  <c r="F87" i="18"/>
  <c r="F88" i="18"/>
  <c r="F89" i="18"/>
  <c r="F90" i="18"/>
  <c r="F83" i="18"/>
  <c r="G34" i="40"/>
  <c r="G46" i="40"/>
  <c r="G60" i="40"/>
  <c r="G74" i="40"/>
  <c r="G92" i="40"/>
  <c r="F84" i="34"/>
  <c r="F88" i="34"/>
  <c r="F87" i="34"/>
  <c r="F83" i="34"/>
  <c r="F86" i="34"/>
  <c r="F90" i="34"/>
  <c r="F85" i="34"/>
  <c r="F89" i="34"/>
  <c r="E93" i="14"/>
  <c r="E101" i="34"/>
  <c r="E87" i="14"/>
  <c r="T87" i="14" s="1"/>
  <c r="E91" i="34"/>
  <c r="E95" i="34"/>
  <c r="E37" i="35"/>
  <c r="E33" i="35"/>
  <c r="F71" i="38"/>
  <c r="F72" i="38"/>
  <c r="F78" i="38" s="1"/>
  <c r="F84" i="38"/>
  <c r="F96" i="38" s="1"/>
  <c r="F88" i="38"/>
  <c r="F100" i="38" s="1"/>
  <c r="F87" i="38"/>
  <c r="F99" i="38" s="1"/>
  <c r="F83" i="38"/>
  <c r="F86" i="38"/>
  <c r="F98" i="38" s="1"/>
  <c r="F90" i="38"/>
  <c r="F102" i="38" s="1"/>
  <c r="F85" i="38"/>
  <c r="F97" i="38" s="1"/>
  <c r="F89" i="38"/>
  <c r="F101" i="38" s="1"/>
  <c r="F58" i="42"/>
  <c r="F66" i="42" s="1"/>
  <c r="F57" i="42"/>
  <c r="F65" i="42" s="1"/>
  <c r="F56" i="42"/>
  <c r="F64" i="42" s="1"/>
  <c r="F55" i="42"/>
  <c r="E75" i="14"/>
  <c r="T75" i="14" s="1"/>
  <c r="E73" i="34"/>
  <c r="E77" i="34"/>
  <c r="E77" i="42"/>
  <c r="E73" i="42"/>
  <c r="F44" i="35"/>
  <c r="F50" i="35" s="1"/>
  <c r="F43" i="35"/>
  <c r="F56" i="35"/>
  <c r="F64" i="35" s="1"/>
  <c r="F55" i="35"/>
  <c r="F63" i="35" s="1"/>
  <c r="F58" i="35"/>
  <c r="F66" i="35" s="1"/>
  <c r="F57" i="35"/>
  <c r="F65" i="35" s="1"/>
  <c r="E91" i="42"/>
  <c r="E95" i="42"/>
  <c r="F71" i="37"/>
  <c r="F72" i="37"/>
  <c r="F78" i="37" s="1"/>
  <c r="G34" i="42"/>
  <c r="G46" i="42"/>
  <c r="G60" i="42"/>
  <c r="G74" i="42"/>
  <c r="G92" i="42"/>
  <c r="J14" i="14"/>
  <c r="J64" i="14"/>
  <c r="J78" i="14"/>
  <c r="J96" i="14"/>
  <c r="J38" i="14"/>
  <c r="J50" i="14"/>
  <c r="E88" i="14"/>
  <c r="E96" i="34"/>
  <c r="D37" i="14"/>
  <c r="D41" i="14"/>
  <c r="D81" i="14"/>
  <c r="D77" i="14"/>
  <c r="E76" i="14"/>
  <c r="E78" i="34"/>
  <c r="H21" i="14"/>
  <c r="H3" i="37"/>
  <c r="E62" i="14"/>
  <c r="E66" i="34"/>
  <c r="E48" i="14"/>
  <c r="E50" i="34"/>
  <c r="E73" i="35"/>
  <c r="E77" i="35"/>
  <c r="F44" i="34"/>
  <c r="F43" i="34"/>
  <c r="E92" i="14"/>
  <c r="E100" i="34"/>
  <c r="E94" i="14"/>
  <c r="E102" i="34"/>
  <c r="E45" i="35"/>
  <c r="E49" i="35"/>
  <c r="E49" i="42"/>
  <c r="E45" i="42"/>
  <c r="E77" i="37"/>
  <c r="E73" i="37"/>
  <c r="F44" i="38"/>
  <c r="F50" i="38" s="1"/>
  <c r="F43" i="38"/>
  <c r="E36" i="14"/>
  <c r="E38" i="34"/>
  <c r="F83" i="42"/>
  <c r="F85" i="42"/>
  <c r="F97" i="42" s="1"/>
  <c r="F87" i="42"/>
  <c r="F99" i="42" s="1"/>
  <c r="F89" i="42"/>
  <c r="F101" i="42" s="1"/>
  <c r="F86" i="42"/>
  <c r="F98" i="42" s="1"/>
  <c r="F84" i="42"/>
  <c r="F96" i="42" s="1"/>
  <c r="F90" i="42"/>
  <c r="F102" i="42" s="1"/>
  <c r="F88" i="42"/>
  <c r="F100" i="42" s="1"/>
  <c r="G46" i="38"/>
  <c r="G60" i="38"/>
  <c r="G74" i="38"/>
  <c r="G92" i="38"/>
  <c r="G34" i="38"/>
  <c r="F84" i="35"/>
  <c r="F96" i="35" s="1"/>
  <c r="F88" i="35"/>
  <c r="F100" i="35" s="1"/>
  <c r="F87" i="35"/>
  <c r="F99" i="35" s="1"/>
  <c r="F83" i="35"/>
  <c r="F86" i="35"/>
  <c r="F98" i="35" s="1"/>
  <c r="F90" i="35"/>
  <c r="F102" i="35" s="1"/>
  <c r="F85" i="35"/>
  <c r="F97" i="35" s="1"/>
  <c r="F89" i="35"/>
  <c r="F101" i="35" s="1"/>
  <c r="E59" i="37"/>
  <c r="E63" i="37"/>
  <c r="H19" i="14"/>
  <c r="H3" i="35"/>
  <c r="E61" i="14"/>
  <c r="E65" i="34"/>
  <c r="E47" i="14"/>
  <c r="T47" i="14" s="1"/>
  <c r="E49" i="34"/>
  <c r="E45" i="34"/>
  <c r="F32" i="37"/>
  <c r="F38" i="37" s="1"/>
  <c r="F31" i="37"/>
  <c r="F44" i="37"/>
  <c r="F50" i="37" s="1"/>
  <c r="F43" i="37"/>
  <c r="E49" i="37"/>
  <c r="E45" i="37"/>
  <c r="E73" i="38"/>
  <c r="E77" i="38"/>
  <c r="E45" i="38"/>
  <c r="E49" i="38"/>
  <c r="G92" i="34"/>
  <c r="G34" i="34"/>
  <c r="G46" i="34"/>
  <c r="G60" i="34"/>
  <c r="G74" i="34"/>
  <c r="F32" i="42"/>
  <c r="F38" i="42" s="1"/>
  <c r="F31" i="42"/>
  <c r="H3" i="34"/>
  <c r="H17" i="14"/>
  <c r="H13" i="14"/>
  <c r="E95" i="38"/>
  <c r="E91" i="38"/>
  <c r="E59" i="14"/>
  <c r="T59" i="14" s="1"/>
  <c r="E63" i="34"/>
  <c r="E59" i="34"/>
  <c r="E37" i="42"/>
  <c r="E33" i="42"/>
  <c r="F32" i="34"/>
  <c r="F31" i="34"/>
  <c r="E90" i="14"/>
  <c r="E98" i="34"/>
  <c r="E91" i="37"/>
  <c r="E95" i="37"/>
  <c r="F32" i="38"/>
  <c r="F38" i="38" s="1"/>
  <c r="F31" i="38"/>
  <c r="E59" i="38"/>
  <c r="E63" i="38"/>
  <c r="F72" i="42"/>
  <c r="F78" i="42" s="1"/>
  <c r="F71" i="42"/>
  <c r="F71" i="35"/>
  <c r="F72" i="35"/>
  <c r="F78" i="35" s="1"/>
  <c r="H20" i="14"/>
  <c r="H3" i="42"/>
  <c r="G74" i="35"/>
  <c r="G92" i="35"/>
  <c r="G34" i="35"/>
  <c r="G46" i="35"/>
  <c r="G60" i="35"/>
  <c r="F84" i="37"/>
  <c r="F96" i="37" s="1"/>
  <c r="F88" i="37"/>
  <c r="F100" i="37" s="1"/>
  <c r="F87" i="37"/>
  <c r="F99" i="37" s="1"/>
  <c r="F83" i="37"/>
  <c r="F86" i="37"/>
  <c r="F98" i="37" s="1"/>
  <c r="F90" i="37"/>
  <c r="F102" i="37" s="1"/>
  <c r="F85" i="37"/>
  <c r="F97" i="37" s="1"/>
  <c r="F89" i="37"/>
  <c r="F101" i="37" s="1"/>
  <c r="D63" i="14"/>
  <c r="D67" i="14"/>
  <c r="G60" i="37"/>
  <c r="G74" i="37"/>
  <c r="G92" i="37"/>
  <c r="G34" i="37"/>
  <c r="G46" i="37"/>
  <c r="F56" i="34"/>
  <c r="F58" i="34"/>
  <c r="F66" i="34" s="1"/>
  <c r="F57" i="34"/>
  <c r="F55" i="34"/>
  <c r="F71" i="34"/>
  <c r="F72" i="34"/>
  <c r="E89" i="14"/>
  <c r="E97" i="34"/>
  <c r="E91" i="14"/>
  <c r="E99" i="34"/>
  <c r="F56" i="38"/>
  <c r="F64" i="38" s="1"/>
  <c r="F55" i="38"/>
  <c r="F58" i="38"/>
  <c r="F66" i="38" s="1"/>
  <c r="F57" i="38"/>
  <c r="F65" i="38" s="1"/>
  <c r="E35" i="14"/>
  <c r="T35" i="14" s="1"/>
  <c r="E37" i="34"/>
  <c r="E33" i="34"/>
  <c r="D99" i="14"/>
  <c r="D95" i="14"/>
  <c r="E59" i="42"/>
  <c r="E63" i="42"/>
  <c r="F43" i="42"/>
  <c r="F44" i="42"/>
  <c r="F50" i="42" s="1"/>
  <c r="E37" i="37"/>
  <c r="E33" i="37"/>
  <c r="E37" i="38"/>
  <c r="E33" i="38"/>
  <c r="E95" i="35"/>
  <c r="E91" i="35"/>
  <c r="D53" i="14"/>
  <c r="D49" i="14"/>
  <c r="F32" i="35"/>
  <c r="F38" i="35" s="1"/>
  <c r="F31" i="35"/>
  <c r="I11" i="14"/>
  <c r="I10" i="14"/>
  <c r="I9" i="14"/>
  <c r="I8" i="14"/>
  <c r="I12" i="14"/>
  <c r="H18" i="14"/>
  <c r="H3" i="38"/>
  <c r="E60" i="14"/>
  <c r="E64" i="34"/>
  <c r="F56" i="37"/>
  <c r="F64" i="37" s="1"/>
  <c r="F58" i="37"/>
  <c r="F66" i="37" s="1"/>
  <c r="F57" i="37"/>
  <c r="F65" i="37" s="1"/>
  <c r="F55" i="37"/>
  <c r="E59" i="35"/>
  <c r="E63" i="35"/>
  <c r="E60" i="12"/>
  <c r="E90" i="12"/>
  <c r="E94" i="12"/>
  <c r="E91" i="12"/>
  <c r="D37" i="12"/>
  <c r="E76" i="12"/>
  <c r="E48" i="12"/>
  <c r="H15" i="12"/>
  <c r="H3" i="33"/>
  <c r="F63" i="32"/>
  <c r="F59" i="32"/>
  <c r="E77" i="33"/>
  <c r="E73" i="33"/>
  <c r="F44" i="33"/>
  <c r="F50" i="33" s="1"/>
  <c r="F43" i="33"/>
  <c r="F47" i="12" s="1"/>
  <c r="U47" i="12" s="1"/>
  <c r="G43" i="32"/>
  <c r="G44" i="32"/>
  <c r="F91" i="32"/>
  <c r="F95" i="32"/>
  <c r="F101" i="32"/>
  <c r="E95" i="33"/>
  <c r="E91" i="33"/>
  <c r="E75" i="12"/>
  <c r="T75" i="12" s="1"/>
  <c r="E61" i="12"/>
  <c r="E93" i="12"/>
  <c r="D49" i="12"/>
  <c r="H34" i="32"/>
  <c r="H60" i="32"/>
  <c r="H46" i="32"/>
  <c r="H92" i="32"/>
  <c r="H74" i="32"/>
  <c r="F66" i="32"/>
  <c r="F38" i="32"/>
  <c r="F85" i="33"/>
  <c r="F97" i="33" s="1"/>
  <c r="F89" i="33"/>
  <c r="F101" i="33" s="1"/>
  <c r="F84" i="33"/>
  <c r="F96" i="33" s="1"/>
  <c r="F88" i="33"/>
  <c r="F100" i="33" s="1"/>
  <c r="F87" i="33"/>
  <c r="F99" i="33" s="1"/>
  <c r="F83" i="33"/>
  <c r="F86" i="33"/>
  <c r="F98" i="33" s="1"/>
  <c r="F90" i="33"/>
  <c r="F102" i="33" s="1"/>
  <c r="G86" i="32"/>
  <c r="G90" i="32"/>
  <c r="G85" i="32"/>
  <c r="G89" i="32"/>
  <c r="G84" i="32"/>
  <c r="G88" i="32"/>
  <c r="G83" i="32"/>
  <c r="G87" i="32"/>
  <c r="F98" i="32"/>
  <c r="F96" i="32"/>
  <c r="F50" i="32"/>
  <c r="G92" i="33"/>
  <c r="G74" i="33"/>
  <c r="G34" i="33"/>
  <c r="G60" i="33"/>
  <c r="G46" i="33"/>
  <c r="E89" i="12"/>
  <c r="E92" i="12"/>
  <c r="F65" i="32"/>
  <c r="E45" i="33"/>
  <c r="E49" i="33"/>
  <c r="F37" i="32"/>
  <c r="F33" i="32"/>
  <c r="E63" i="33"/>
  <c r="E59" i="33"/>
  <c r="E41" i="12"/>
  <c r="F78" i="32"/>
  <c r="F71" i="33"/>
  <c r="F72" i="33"/>
  <c r="F78" i="33" s="1"/>
  <c r="G72" i="32"/>
  <c r="G71" i="32"/>
  <c r="G31" i="32"/>
  <c r="G32" i="32"/>
  <c r="F102" i="32"/>
  <c r="F100" i="32"/>
  <c r="F49" i="32"/>
  <c r="F45" i="32"/>
  <c r="E99" i="12"/>
  <c r="E36" i="12"/>
  <c r="D95" i="12"/>
  <c r="E62" i="12"/>
  <c r="D77" i="12"/>
  <c r="F64" i="32"/>
  <c r="F75" i="12"/>
  <c r="U75" i="12" s="1"/>
  <c r="F77" i="32"/>
  <c r="F73" i="32"/>
  <c r="E33" i="33"/>
  <c r="E37" i="33"/>
  <c r="F32" i="33"/>
  <c r="F38" i="33" s="1"/>
  <c r="F31" i="33"/>
  <c r="F35" i="12" s="1"/>
  <c r="U35" i="12" s="1"/>
  <c r="F56" i="33"/>
  <c r="F64" i="33" s="1"/>
  <c r="F57" i="33"/>
  <c r="F65" i="33" s="1"/>
  <c r="F55" i="33"/>
  <c r="F58" i="33"/>
  <c r="F66" i="33" s="1"/>
  <c r="G55" i="32"/>
  <c r="G56" i="32"/>
  <c r="G58" i="32"/>
  <c r="G57" i="32"/>
  <c r="F99" i="32"/>
  <c r="F97" i="32"/>
  <c r="E59" i="12"/>
  <c r="T59" i="12" s="1"/>
  <c r="E47" i="12"/>
  <c r="T47" i="12" s="1"/>
  <c r="J64" i="13"/>
  <c r="J14" i="13"/>
  <c r="J38" i="13"/>
  <c r="J78" i="13"/>
  <c r="J96" i="13"/>
  <c r="J50" i="13"/>
  <c r="F32" i="31"/>
  <c r="F38" i="31" s="1"/>
  <c r="F31" i="31"/>
  <c r="F71" i="31"/>
  <c r="F72" i="31"/>
  <c r="F78" i="31" s="1"/>
  <c r="G74" i="27"/>
  <c r="G92" i="27"/>
  <c r="G46" i="27"/>
  <c r="G60" i="27"/>
  <c r="G34" i="27"/>
  <c r="D49" i="13"/>
  <c r="D53" i="13"/>
  <c r="F32" i="26"/>
  <c r="F31" i="26"/>
  <c r="E45" i="28"/>
  <c r="E49" i="28"/>
  <c r="D41" i="13"/>
  <c r="D37" i="13"/>
  <c r="F85" i="31"/>
  <c r="F97" i="31" s="1"/>
  <c r="F89" i="31"/>
  <c r="F101" i="31" s="1"/>
  <c r="F84" i="31"/>
  <c r="F96" i="31" s="1"/>
  <c r="F88" i="31"/>
  <c r="F100" i="31" s="1"/>
  <c r="F87" i="31"/>
  <c r="F99" i="31" s="1"/>
  <c r="F83" i="31"/>
  <c r="F86" i="31"/>
  <c r="F98" i="31" s="1"/>
  <c r="F90" i="31"/>
  <c r="F102" i="31" s="1"/>
  <c r="D102" i="13"/>
  <c r="D86" i="5"/>
  <c r="G34" i="28"/>
  <c r="G74" i="28"/>
  <c r="G92" i="28"/>
  <c r="G46" i="28"/>
  <c r="G60" i="28"/>
  <c r="E73" i="29"/>
  <c r="E77" i="29"/>
  <c r="E37" i="27"/>
  <c r="E33" i="27"/>
  <c r="F44" i="28"/>
  <c r="F50" i="28" s="1"/>
  <c r="F43" i="28"/>
  <c r="F56" i="28"/>
  <c r="F64" i="28" s="1"/>
  <c r="F55" i="28"/>
  <c r="F58" i="28"/>
  <c r="F66" i="28" s="1"/>
  <c r="F57" i="28"/>
  <c r="F65" i="28" s="1"/>
  <c r="F85" i="26"/>
  <c r="F89" i="26"/>
  <c r="F84" i="26"/>
  <c r="F88" i="26"/>
  <c r="F87" i="26"/>
  <c r="F83" i="26"/>
  <c r="F86" i="26"/>
  <c r="F90" i="26"/>
  <c r="D81" i="13"/>
  <c r="D77" i="13"/>
  <c r="I11" i="13"/>
  <c r="I10" i="13"/>
  <c r="I9" i="13"/>
  <c r="I8" i="13"/>
  <c r="I12" i="13"/>
  <c r="E61" i="13"/>
  <c r="T61" i="13" s="1"/>
  <c r="E65" i="26"/>
  <c r="E91" i="28"/>
  <c r="E95" i="28"/>
  <c r="F71" i="29"/>
  <c r="F72" i="29"/>
  <c r="F78" i="29" s="1"/>
  <c r="F85" i="29"/>
  <c r="F97" i="29" s="1"/>
  <c r="F89" i="29"/>
  <c r="F101" i="29" s="1"/>
  <c r="F84" i="29"/>
  <c r="F96" i="29" s="1"/>
  <c r="F88" i="29"/>
  <c r="F100" i="29" s="1"/>
  <c r="F87" i="29"/>
  <c r="F99" i="29" s="1"/>
  <c r="F83" i="29"/>
  <c r="F86" i="29"/>
  <c r="F98" i="29" s="1"/>
  <c r="F90" i="29"/>
  <c r="F102" i="29" s="1"/>
  <c r="G92" i="31"/>
  <c r="G46" i="31"/>
  <c r="G60" i="31"/>
  <c r="G34" i="31"/>
  <c r="G74" i="31"/>
  <c r="D54" i="13"/>
  <c r="H3" i="26"/>
  <c r="H17" i="13"/>
  <c r="H13" i="13"/>
  <c r="D104" i="13"/>
  <c r="D88" i="5"/>
  <c r="E33" i="31"/>
  <c r="E37" i="31"/>
  <c r="E33" i="28"/>
  <c r="E37" i="28"/>
  <c r="F85" i="27"/>
  <c r="F97" i="27" s="1"/>
  <c r="F89" i="27"/>
  <c r="F101" i="27" s="1"/>
  <c r="F84" i="27"/>
  <c r="F96" i="27" s="1"/>
  <c r="F88" i="27"/>
  <c r="F100" i="27" s="1"/>
  <c r="F87" i="27"/>
  <c r="F99" i="27" s="1"/>
  <c r="F83" i="27"/>
  <c r="F86" i="27"/>
  <c r="F98" i="27" s="1"/>
  <c r="F90" i="27"/>
  <c r="F102" i="27" s="1"/>
  <c r="E73" i="27"/>
  <c r="E77" i="27"/>
  <c r="E90" i="13"/>
  <c r="T90" i="13" s="1"/>
  <c r="E98" i="26"/>
  <c r="E88" i="13"/>
  <c r="T88" i="13" s="1"/>
  <c r="E96" i="26"/>
  <c r="F44" i="31"/>
  <c r="F50" i="31" s="1"/>
  <c r="F43" i="31"/>
  <c r="E33" i="29"/>
  <c r="E37" i="29"/>
  <c r="F32" i="28"/>
  <c r="F38" i="28" s="1"/>
  <c r="F31" i="28"/>
  <c r="E59" i="13"/>
  <c r="T59" i="13" s="1"/>
  <c r="E63" i="26"/>
  <c r="E59" i="26"/>
  <c r="E59" i="29"/>
  <c r="E63" i="29"/>
  <c r="F44" i="29"/>
  <c r="F50" i="29" s="1"/>
  <c r="F43" i="29"/>
  <c r="D101" i="13"/>
  <c r="D85" i="5"/>
  <c r="E59" i="27"/>
  <c r="E63" i="27"/>
  <c r="E77" i="31"/>
  <c r="E73" i="31"/>
  <c r="E73" i="28"/>
  <c r="E77" i="28"/>
  <c r="H21" i="13"/>
  <c r="H3" i="31"/>
  <c r="H3" i="29"/>
  <c r="H20" i="13"/>
  <c r="E49" i="29"/>
  <c r="E45" i="29"/>
  <c r="G92" i="26"/>
  <c r="G46" i="26"/>
  <c r="G60" i="26"/>
  <c r="G34" i="26"/>
  <c r="G74" i="26"/>
  <c r="D67" i="13"/>
  <c r="D63" i="13"/>
  <c r="E63" i="31"/>
  <c r="E59" i="31"/>
  <c r="E48" i="13"/>
  <c r="T48" i="13" s="1"/>
  <c r="E50" i="26"/>
  <c r="F44" i="27"/>
  <c r="F50" i="27" s="1"/>
  <c r="F43" i="27"/>
  <c r="E45" i="31"/>
  <c r="E49" i="31"/>
  <c r="E94" i="13"/>
  <c r="T94" i="13" s="1"/>
  <c r="E102" i="26"/>
  <c r="E92" i="13"/>
  <c r="T92" i="13" s="1"/>
  <c r="E100" i="26"/>
  <c r="E63" i="28"/>
  <c r="E59" i="28"/>
  <c r="D105" i="13"/>
  <c r="D89" i="5"/>
  <c r="D69" i="13"/>
  <c r="E76" i="13"/>
  <c r="T76" i="13" s="1"/>
  <c r="E78" i="26"/>
  <c r="F44" i="26"/>
  <c r="F43" i="26"/>
  <c r="D82" i="13"/>
  <c r="E91" i="29"/>
  <c r="E95" i="29"/>
  <c r="F56" i="31"/>
  <c r="F64" i="31" s="1"/>
  <c r="F55" i="31"/>
  <c r="F58" i="31"/>
  <c r="F66" i="31" s="1"/>
  <c r="F57" i="31"/>
  <c r="F65" i="31" s="1"/>
  <c r="D100" i="13"/>
  <c r="D84" i="5"/>
  <c r="D99" i="13"/>
  <c r="D95" i="13"/>
  <c r="D83" i="5"/>
  <c r="E95" i="31"/>
  <c r="E91" i="31"/>
  <c r="E75" i="13"/>
  <c r="T75" i="13" s="1"/>
  <c r="E77" i="26"/>
  <c r="E73" i="26"/>
  <c r="F71" i="28"/>
  <c r="F72" i="28"/>
  <c r="F78" i="28" s="1"/>
  <c r="F56" i="26"/>
  <c r="F58" i="26"/>
  <c r="F55" i="26"/>
  <c r="F57" i="26"/>
  <c r="D70" i="13"/>
  <c r="E60" i="13"/>
  <c r="T60" i="13" s="1"/>
  <c r="E64" i="26"/>
  <c r="F56" i="29"/>
  <c r="F64" i="29" s="1"/>
  <c r="F55" i="29"/>
  <c r="F58" i="29"/>
  <c r="F66" i="29" s="1"/>
  <c r="F57" i="29"/>
  <c r="F65" i="29" s="1"/>
  <c r="G60" i="29"/>
  <c r="G34" i="29"/>
  <c r="G74" i="29"/>
  <c r="G92" i="29"/>
  <c r="G46" i="29"/>
  <c r="E36" i="13"/>
  <c r="E38" i="26"/>
  <c r="H3" i="27"/>
  <c r="H19" i="13"/>
  <c r="D106" i="13"/>
  <c r="D90" i="5"/>
  <c r="E91" i="27"/>
  <c r="E95" i="27"/>
  <c r="E47" i="13"/>
  <c r="T47" i="13" s="1"/>
  <c r="E45" i="26"/>
  <c r="E49" i="26"/>
  <c r="F56" i="27"/>
  <c r="F64" i="27" s="1"/>
  <c r="F55" i="27"/>
  <c r="F58" i="27"/>
  <c r="F66" i="27" s="1"/>
  <c r="F57" i="27"/>
  <c r="F65" i="27" s="1"/>
  <c r="F32" i="27"/>
  <c r="F38" i="27" s="1"/>
  <c r="F31" i="27"/>
  <c r="E89" i="13"/>
  <c r="T89" i="13" s="1"/>
  <c r="E97" i="26"/>
  <c r="E91" i="13"/>
  <c r="T91" i="13" s="1"/>
  <c r="E99" i="26"/>
  <c r="D68" i="13"/>
  <c r="F85" i="28"/>
  <c r="F97" i="28" s="1"/>
  <c r="F89" i="28"/>
  <c r="F101" i="28" s="1"/>
  <c r="F84" i="28"/>
  <c r="F96" i="28" s="1"/>
  <c r="F88" i="28"/>
  <c r="F100" i="28" s="1"/>
  <c r="F87" i="28"/>
  <c r="F99" i="28" s="1"/>
  <c r="F83" i="28"/>
  <c r="F86" i="28"/>
  <c r="F98" i="28" s="1"/>
  <c r="F90" i="28"/>
  <c r="F102" i="28" s="1"/>
  <c r="F71" i="26"/>
  <c r="F72" i="26"/>
  <c r="E62" i="13"/>
  <c r="T62" i="13" s="1"/>
  <c r="E66" i="26"/>
  <c r="F32" i="29"/>
  <c r="F38" i="29" s="1"/>
  <c r="F31" i="29"/>
  <c r="D103" i="13"/>
  <c r="D87" i="5"/>
  <c r="E49" i="27"/>
  <c r="E45" i="27"/>
  <c r="E35" i="13"/>
  <c r="T35" i="13" s="1"/>
  <c r="E33" i="26"/>
  <c r="E37" i="26"/>
  <c r="H3" i="28"/>
  <c r="H18" i="13"/>
  <c r="F71" i="27"/>
  <c r="F72" i="27"/>
  <c r="F78" i="27" s="1"/>
  <c r="E93" i="13"/>
  <c r="T93" i="13" s="1"/>
  <c r="E101" i="26"/>
  <c r="E87" i="13"/>
  <c r="T87" i="13" s="1"/>
  <c r="E91" i="26"/>
  <c r="E95" i="26"/>
  <c r="D42" i="9"/>
  <c r="H25" i="9"/>
  <c r="H3" i="22"/>
  <c r="F44" i="22"/>
  <c r="F50" i="22" s="1"/>
  <c r="F43" i="22"/>
  <c r="E73" i="22"/>
  <c r="E78" i="22"/>
  <c r="E45" i="22"/>
  <c r="E50" i="22"/>
  <c r="E35" i="9"/>
  <c r="T35" i="9" s="1"/>
  <c r="E37" i="22"/>
  <c r="F85" i="22"/>
  <c r="F97" i="22" s="1"/>
  <c r="F89" i="22"/>
  <c r="F101" i="22" s="1"/>
  <c r="F84" i="22"/>
  <c r="F96" i="22" s="1"/>
  <c r="F88" i="22"/>
  <c r="F100" i="22" s="1"/>
  <c r="F87" i="22"/>
  <c r="F99" i="22" s="1"/>
  <c r="F83" i="22"/>
  <c r="F86" i="22"/>
  <c r="F98" i="22" s="1"/>
  <c r="F90" i="22"/>
  <c r="E99" i="22"/>
  <c r="E63" i="22"/>
  <c r="E59" i="22"/>
  <c r="E33" i="22"/>
  <c r="E36" i="9"/>
  <c r="T36" i="9" s="1"/>
  <c r="E38" i="22"/>
  <c r="G34" i="22"/>
  <c r="G60" i="22"/>
  <c r="G46" i="22"/>
  <c r="G92" i="22"/>
  <c r="G74" i="22"/>
  <c r="F71" i="22"/>
  <c r="F72" i="22"/>
  <c r="F78" i="22" s="1"/>
  <c r="F32" i="22"/>
  <c r="F31" i="22"/>
  <c r="E95" i="22"/>
  <c r="E91" i="22"/>
  <c r="D37" i="9"/>
  <c r="D41" i="9"/>
  <c r="F56" i="22"/>
  <c r="F64" i="22" s="1"/>
  <c r="F57" i="22"/>
  <c r="F65" i="22" s="1"/>
  <c r="F55" i="22"/>
  <c r="F58" i="22"/>
  <c r="F66" i="22" s="1"/>
  <c r="I9" i="9"/>
  <c r="I12" i="9"/>
  <c r="I8" i="9"/>
  <c r="I10" i="9"/>
  <c r="I11" i="9"/>
  <c r="I14" i="9"/>
  <c r="J50" i="12"/>
  <c r="J96" i="12"/>
  <c r="J38" i="12"/>
  <c r="J11" i="12"/>
  <c r="J78" i="12"/>
  <c r="J64" i="12"/>
  <c r="I8" i="12"/>
  <c r="I3" i="32" s="1"/>
  <c r="I9" i="12"/>
  <c r="H10" i="12"/>
  <c r="H14" i="12"/>
  <c r="J96" i="9"/>
  <c r="J78" i="9"/>
  <c r="J64" i="9"/>
  <c r="J50" i="9"/>
  <c r="J38" i="9"/>
  <c r="J16" i="9"/>
  <c r="J13" i="9" s="1"/>
  <c r="H15" i="9"/>
  <c r="J40" i="8"/>
  <c r="J54" i="8"/>
  <c r="J68" i="8"/>
  <c r="J11" i="8"/>
  <c r="J86" i="8"/>
  <c r="J28" i="8"/>
  <c r="I9" i="8"/>
  <c r="I8" i="8"/>
  <c r="I3" i="15" s="1"/>
  <c r="H14" i="8"/>
  <c r="H10" i="8"/>
  <c r="J17" i="5"/>
  <c r="J21" i="5"/>
  <c r="J19" i="5"/>
  <c r="J20" i="5"/>
  <c r="J18" i="5"/>
  <c r="K9" i="5"/>
  <c r="K3" i="9" s="1"/>
  <c r="K10" i="5"/>
  <c r="K3" i="13" s="1"/>
  <c r="K11" i="5"/>
  <c r="K3" i="12" s="1"/>
  <c r="K12" i="5"/>
  <c r="K3" i="14" s="1"/>
  <c r="K8" i="5"/>
  <c r="K3" i="8" s="1"/>
  <c r="J13" i="5"/>
  <c r="L14" i="5"/>
  <c r="E100" i="12" l="1"/>
  <c r="F88" i="12"/>
  <c r="I92" i="15"/>
  <c r="I74" i="15"/>
  <c r="I60" i="15"/>
  <c r="I46" i="15"/>
  <c r="I34" i="15"/>
  <c r="J3" i="41"/>
  <c r="J24" i="9"/>
  <c r="I22" i="9"/>
  <c r="I3" i="21"/>
  <c r="I20" i="9"/>
  <c r="I3" i="20"/>
  <c r="E82" i="12"/>
  <c r="T76" i="12"/>
  <c r="E106" i="12"/>
  <c r="T94" i="12"/>
  <c r="E101" i="14"/>
  <c r="T89" i="14"/>
  <c r="E102" i="14"/>
  <c r="T90" i="14"/>
  <c r="G72" i="40"/>
  <c r="G78" i="40" s="1"/>
  <c r="G71" i="40"/>
  <c r="F87" i="9"/>
  <c r="F95" i="18"/>
  <c r="F91" i="18"/>
  <c r="F91" i="9"/>
  <c r="F99" i="18"/>
  <c r="F33" i="18"/>
  <c r="F37" i="18"/>
  <c r="F95" i="20"/>
  <c r="F91" i="20"/>
  <c r="F33" i="20"/>
  <c r="F37" i="20"/>
  <c r="F77" i="21"/>
  <c r="F73" i="21"/>
  <c r="G101" i="15"/>
  <c r="G95" i="15"/>
  <c r="G91" i="15"/>
  <c r="G38" i="15"/>
  <c r="F48" i="9"/>
  <c r="F50" i="18"/>
  <c r="G84" i="16"/>
  <c r="G96" i="16" s="1"/>
  <c r="G88" i="16"/>
  <c r="G100" i="16" s="1"/>
  <c r="G87" i="16"/>
  <c r="G99" i="16" s="1"/>
  <c r="G83" i="16"/>
  <c r="G86" i="16"/>
  <c r="G98" i="16" s="1"/>
  <c r="G90" i="16"/>
  <c r="G102" i="16" s="1"/>
  <c r="G85" i="16"/>
  <c r="G97" i="16" s="1"/>
  <c r="G89" i="16"/>
  <c r="G101" i="16" s="1"/>
  <c r="G72" i="18"/>
  <c r="G71" i="18"/>
  <c r="F95" i="40"/>
  <c r="F91" i="40"/>
  <c r="G49" i="15"/>
  <c r="G45" i="15"/>
  <c r="T93" i="9"/>
  <c r="E105" i="9"/>
  <c r="H92" i="20"/>
  <c r="H74" i="20"/>
  <c r="H60" i="20"/>
  <c r="H46" i="20"/>
  <c r="H34" i="20"/>
  <c r="F61" i="9"/>
  <c r="F65" i="18"/>
  <c r="F73" i="40"/>
  <c r="F77" i="40"/>
  <c r="G64" i="15"/>
  <c r="G31" i="21"/>
  <c r="G32" i="21"/>
  <c r="G38" i="21" s="1"/>
  <c r="G84" i="21"/>
  <c r="G96" i="21" s="1"/>
  <c r="G88" i="21"/>
  <c r="G100" i="21" s="1"/>
  <c r="G87" i="21"/>
  <c r="G99" i="21" s="1"/>
  <c r="G83" i="21"/>
  <c r="G86" i="21"/>
  <c r="G98" i="21" s="1"/>
  <c r="G90" i="21"/>
  <c r="G102" i="21" s="1"/>
  <c r="G85" i="21"/>
  <c r="G97" i="21" s="1"/>
  <c r="G89" i="21"/>
  <c r="G101" i="21" s="1"/>
  <c r="H72" i="15"/>
  <c r="H71" i="15"/>
  <c r="F76" i="9"/>
  <c r="F78" i="18"/>
  <c r="H44" i="41"/>
  <c r="H50" i="41" s="1"/>
  <c r="H43" i="41"/>
  <c r="H85" i="41"/>
  <c r="H97" i="41" s="1"/>
  <c r="H83" i="41"/>
  <c r="H89" i="41"/>
  <c r="H101" i="41" s="1"/>
  <c r="H87" i="41"/>
  <c r="H99" i="41" s="1"/>
  <c r="H84" i="41"/>
  <c r="H96" i="41" s="1"/>
  <c r="H86" i="41"/>
  <c r="H98" i="41" s="1"/>
  <c r="H88" i="41"/>
  <c r="H100" i="41" s="1"/>
  <c r="H90" i="41"/>
  <c r="H102" i="41" s="1"/>
  <c r="G72" i="20"/>
  <c r="G78" i="20" s="1"/>
  <c r="G71" i="20"/>
  <c r="F63" i="40"/>
  <c r="F59" i="40"/>
  <c r="G32" i="19"/>
  <c r="G38" i="19" s="1"/>
  <c r="G31" i="19"/>
  <c r="G84" i="19"/>
  <c r="G96" i="19" s="1"/>
  <c r="G88" i="19"/>
  <c r="G100" i="19" s="1"/>
  <c r="G87" i="19"/>
  <c r="G99" i="19" s="1"/>
  <c r="G83" i="19"/>
  <c r="G86" i="19"/>
  <c r="G98" i="19" s="1"/>
  <c r="G90" i="19"/>
  <c r="G102" i="19" s="1"/>
  <c r="G85" i="19"/>
  <c r="G97" i="19" s="1"/>
  <c r="G89" i="19"/>
  <c r="G101" i="19" s="1"/>
  <c r="T87" i="9"/>
  <c r="E95" i="9"/>
  <c r="E99" i="9"/>
  <c r="F81" i="8"/>
  <c r="F99" i="16"/>
  <c r="F79" i="8"/>
  <c r="F97" i="16"/>
  <c r="I3" i="40"/>
  <c r="I23" i="9"/>
  <c r="E70" i="12"/>
  <c r="T62" i="12"/>
  <c r="E101" i="12"/>
  <c r="T89" i="12"/>
  <c r="F100" i="12"/>
  <c r="U88" i="12"/>
  <c r="E54" i="12"/>
  <c r="T48" i="12"/>
  <c r="E103" i="12"/>
  <c r="T91" i="12"/>
  <c r="E106" i="14"/>
  <c r="T94" i="14"/>
  <c r="E54" i="14"/>
  <c r="T48" i="14"/>
  <c r="E100" i="14"/>
  <c r="T88" i="14"/>
  <c r="G90" i="40"/>
  <c r="G88" i="40"/>
  <c r="G85" i="40"/>
  <c r="G97" i="40" s="1"/>
  <c r="G83" i="40"/>
  <c r="G89" i="40"/>
  <c r="G101" i="40" s="1"/>
  <c r="G87" i="40"/>
  <c r="G86" i="40"/>
  <c r="G84" i="40"/>
  <c r="G32" i="40"/>
  <c r="G38" i="40" s="1"/>
  <c r="G31" i="40"/>
  <c r="F92" i="9"/>
  <c r="F100" i="18"/>
  <c r="F88" i="9"/>
  <c r="F96" i="18"/>
  <c r="T61" i="9"/>
  <c r="E69" i="9"/>
  <c r="T78" i="8"/>
  <c r="E90" i="8"/>
  <c r="F45" i="40"/>
  <c r="F49" i="40"/>
  <c r="G98" i="15"/>
  <c r="G96" i="15"/>
  <c r="G49" i="41"/>
  <c r="G45" i="41"/>
  <c r="T94" i="9"/>
  <c r="E106" i="9"/>
  <c r="F49" i="18"/>
  <c r="F47" i="9"/>
  <c r="F45" i="18"/>
  <c r="T59" i="9"/>
  <c r="E63" i="9"/>
  <c r="E67" i="9"/>
  <c r="G55" i="18"/>
  <c r="G57" i="18"/>
  <c r="G56" i="18"/>
  <c r="G58" i="18"/>
  <c r="T83" i="8"/>
  <c r="E95" i="8"/>
  <c r="F45" i="20"/>
  <c r="F49" i="20"/>
  <c r="F95" i="21"/>
  <c r="F91" i="21"/>
  <c r="F33" i="21"/>
  <c r="F37" i="21"/>
  <c r="G50" i="15"/>
  <c r="G96" i="41"/>
  <c r="G95" i="41"/>
  <c r="G91" i="41"/>
  <c r="T76" i="9"/>
  <c r="E82" i="9"/>
  <c r="F60" i="9"/>
  <c r="F64" i="18"/>
  <c r="U77" i="8"/>
  <c r="F89" i="8"/>
  <c r="T62" i="9"/>
  <c r="E70" i="9"/>
  <c r="T81" i="8"/>
  <c r="E93" i="8"/>
  <c r="G66" i="15"/>
  <c r="T88" i="9"/>
  <c r="E100" i="9"/>
  <c r="G72" i="21"/>
  <c r="G78" i="21" s="1"/>
  <c r="G71" i="21"/>
  <c r="H92" i="40"/>
  <c r="H60" i="40"/>
  <c r="H74" i="40"/>
  <c r="H34" i="40"/>
  <c r="H46" i="40"/>
  <c r="H55" i="15"/>
  <c r="H58" i="15"/>
  <c r="H57" i="15"/>
  <c r="H56" i="15"/>
  <c r="H56" i="41"/>
  <c r="H64" i="41" s="1"/>
  <c r="H55" i="41"/>
  <c r="H58" i="41"/>
  <c r="H66" i="41" s="1"/>
  <c r="H57" i="41"/>
  <c r="H65" i="41" s="1"/>
  <c r="G55" i="20"/>
  <c r="G56" i="20"/>
  <c r="G64" i="20" s="1"/>
  <c r="G58" i="20"/>
  <c r="G66" i="20" s="1"/>
  <c r="G57" i="20"/>
  <c r="G65" i="20" s="1"/>
  <c r="T84" i="8"/>
  <c r="E96" i="8"/>
  <c r="G78" i="15"/>
  <c r="G71" i="19"/>
  <c r="G72" i="19"/>
  <c r="G78" i="19" s="1"/>
  <c r="F91" i="16"/>
  <c r="F95" i="16"/>
  <c r="F83" i="8"/>
  <c r="F101" i="16"/>
  <c r="H92" i="21"/>
  <c r="H74" i="21"/>
  <c r="H60" i="21"/>
  <c r="H46" i="21"/>
  <c r="H34" i="21"/>
  <c r="H92" i="16"/>
  <c r="H74" i="16"/>
  <c r="H60" i="16"/>
  <c r="H46" i="16"/>
  <c r="H34" i="16"/>
  <c r="I3" i="18"/>
  <c r="I19" i="9"/>
  <c r="E104" i="12"/>
  <c r="T92" i="12"/>
  <c r="E69" i="12"/>
  <c r="T61" i="12"/>
  <c r="E68" i="12"/>
  <c r="T60" i="12"/>
  <c r="E68" i="14"/>
  <c r="T60" i="14"/>
  <c r="E103" i="14"/>
  <c r="T91" i="14"/>
  <c r="E69" i="14"/>
  <c r="T61" i="14"/>
  <c r="E105" i="14"/>
  <c r="T93" i="14"/>
  <c r="G43" i="40"/>
  <c r="G44" i="40"/>
  <c r="G50" i="40" s="1"/>
  <c r="F93" i="9"/>
  <c r="F101" i="18"/>
  <c r="F89" i="9"/>
  <c r="F97" i="18"/>
  <c r="G102" i="15"/>
  <c r="G100" i="15"/>
  <c r="F45" i="19"/>
  <c r="F49" i="19"/>
  <c r="T75" i="9"/>
  <c r="E77" i="9"/>
  <c r="E81" i="9"/>
  <c r="G43" i="18"/>
  <c r="G44" i="18"/>
  <c r="T77" i="8"/>
  <c r="E85" i="8"/>
  <c r="E89" i="8"/>
  <c r="T48" i="9"/>
  <c r="E54" i="9"/>
  <c r="G102" i="41"/>
  <c r="T89" i="9"/>
  <c r="E101" i="9"/>
  <c r="F63" i="19"/>
  <c r="F59" i="19"/>
  <c r="F59" i="9"/>
  <c r="F59" i="18"/>
  <c r="F63" i="18"/>
  <c r="F63" i="20"/>
  <c r="F59" i="20"/>
  <c r="F33" i="40"/>
  <c r="F37" i="40"/>
  <c r="F45" i="21"/>
  <c r="F49" i="21"/>
  <c r="G59" i="15"/>
  <c r="G63" i="15"/>
  <c r="G77" i="41"/>
  <c r="G73" i="41"/>
  <c r="G55" i="21"/>
  <c r="G57" i="21"/>
  <c r="G65" i="21" s="1"/>
  <c r="G56" i="21"/>
  <c r="G64" i="21" s="1"/>
  <c r="G58" i="21"/>
  <c r="G66" i="21" s="1"/>
  <c r="H92" i="18"/>
  <c r="H74" i="18"/>
  <c r="H60" i="18"/>
  <c r="H46" i="18"/>
  <c r="H34" i="18"/>
  <c r="H44" i="15"/>
  <c r="H43" i="15"/>
  <c r="H92" i="19"/>
  <c r="H74" i="19"/>
  <c r="H60" i="19"/>
  <c r="H46" i="19"/>
  <c r="H34" i="19"/>
  <c r="H72" i="41"/>
  <c r="H78" i="41" s="1"/>
  <c r="H71" i="41"/>
  <c r="G43" i="20"/>
  <c r="G44" i="20"/>
  <c r="G50" i="20" s="1"/>
  <c r="F63" i="21"/>
  <c r="F59" i="21"/>
  <c r="G73" i="15"/>
  <c r="G77" i="15"/>
  <c r="G56" i="19"/>
  <c r="G64" i="19" s="1"/>
  <c r="G55" i="19"/>
  <c r="G58" i="19"/>
  <c r="G66" i="19" s="1"/>
  <c r="G57" i="19"/>
  <c r="G65" i="19" s="1"/>
  <c r="G63" i="41"/>
  <c r="G59" i="41"/>
  <c r="F78" i="8"/>
  <c r="F96" i="16"/>
  <c r="F80" i="8"/>
  <c r="F98" i="16"/>
  <c r="M60" i="5"/>
  <c r="M74" i="5"/>
  <c r="M92" i="5"/>
  <c r="M34" i="5"/>
  <c r="M46" i="5"/>
  <c r="I15" i="8"/>
  <c r="I3" i="16"/>
  <c r="I21" i="9"/>
  <c r="I3" i="19"/>
  <c r="E42" i="13"/>
  <c r="T36" i="13"/>
  <c r="E42" i="12"/>
  <c r="T36" i="12"/>
  <c r="E105" i="12"/>
  <c r="T93" i="12"/>
  <c r="E102" i="12"/>
  <c r="T90" i="12"/>
  <c r="E42" i="14"/>
  <c r="T36" i="14"/>
  <c r="E104" i="14"/>
  <c r="T92" i="14"/>
  <c r="E70" i="14"/>
  <c r="T62" i="14"/>
  <c r="E82" i="14"/>
  <c r="T76" i="14"/>
  <c r="G57" i="40"/>
  <c r="G65" i="40" s="1"/>
  <c r="G56" i="40"/>
  <c r="G64" i="40" s="1"/>
  <c r="G55" i="40"/>
  <c r="G58" i="40"/>
  <c r="G66" i="40" s="1"/>
  <c r="F94" i="9"/>
  <c r="F102" i="18"/>
  <c r="F90" i="9"/>
  <c r="F98" i="18"/>
  <c r="T80" i="8"/>
  <c r="E92" i="8"/>
  <c r="G97" i="15"/>
  <c r="G99" i="15"/>
  <c r="G37" i="15"/>
  <c r="G33" i="15"/>
  <c r="T90" i="9"/>
  <c r="E102" i="9"/>
  <c r="G31" i="18"/>
  <c r="G32" i="18"/>
  <c r="G38" i="18" s="1"/>
  <c r="G83" i="18"/>
  <c r="G84" i="18"/>
  <c r="G85" i="18"/>
  <c r="G86" i="18"/>
  <c r="G87" i="18"/>
  <c r="G88" i="18"/>
  <c r="G89" i="18"/>
  <c r="G90" i="18"/>
  <c r="G37" i="41"/>
  <c r="G33" i="41"/>
  <c r="F62" i="9"/>
  <c r="F66" i="18"/>
  <c r="T79" i="8"/>
  <c r="E91" i="8"/>
  <c r="T47" i="9"/>
  <c r="E49" i="9"/>
  <c r="E53" i="9"/>
  <c r="G65" i="15"/>
  <c r="T92" i="9"/>
  <c r="E104" i="9"/>
  <c r="G43" i="21"/>
  <c r="G49" i="21" s="1"/>
  <c r="G44" i="21"/>
  <c r="F77" i="19"/>
  <c r="F73" i="19"/>
  <c r="H32" i="15"/>
  <c r="H31" i="15"/>
  <c r="H84" i="15"/>
  <c r="H88" i="15"/>
  <c r="H87" i="15"/>
  <c r="H83" i="15"/>
  <c r="H86" i="15"/>
  <c r="H90" i="15"/>
  <c r="H85" i="15"/>
  <c r="H89" i="15"/>
  <c r="F75" i="9"/>
  <c r="F77" i="18"/>
  <c r="F73" i="18"/>
  <c r="T60" i="9"/>
  <c r="E68" i="9"/>
  <c r="H32" i="41"/>
  <c r="H38" i="41" s="1"/>
  <c r="H31" i="41"/>
  <c r="G31" i="20"/>
  <c r="G32" i="20"/>
  <c r="G38" i="20" s="1"/>
  <c r="G84" i="20"/>
  <c r="G96" i="20" s="1"/>
  <c r="G88" i="20"/>
  <c r="G100" i="20" s="1"/>
  <c r="G87" i="20"/>
  <c r="G99" i="20" s="1"/>
  <c r="G83" i="20"/>
  <c r="G86" i="20"/>
  <c r="G98" i="20" s="1"/>
  <c r="G90" i="20"/>
  <c r="G102" i="20" s="1"/>
  <c r="G85" i="20"/>
  <c r="G97" i="20" s="1"/>
  <c r="G89" i="20"/>
  <c r="G101" i="20" s="1"/>
  <c r="T82" i="8"/>
  <c r="E94" i="8"/>
  <c r="F77" i="20"/>
  <c r="F73" i="20"/>
  <c r="G44" i="19"/>
  <c r="G50" i="19" s="1"/>
  <c r="G43" i="19"/>
  <c r="T91" i="9"/>
  <c r="E103" i="9"/>
  <c r="F95" i="19"/>
  <c r="F91" i="19"/>
  <c r="F33" i="19"/>
  <c r="F37" i="19"/>
  <c r="F82" i="8"/>
  <c r="F100" i="16"/>
  <c r="F84" i="8"/>
  <c r="F102" i="16"/>
  <c r="I92" i="41"/>
  <c r="I46" i="41"/>
  <c r="I60" i="41"/>
  <c r="I34" i="41"/>
  <c r="I74" i="41"/>
  <c r="F49" i="37"/>
  <c r="F45" i="37"/>
  <c r="G56" i="38"/>
  <c r="G64" i="38" s="1"/>
  <c r="G58" i="38"/>
  <c r="G66" i="38" s="1"/>
  <c r="G57" i="38"/>
  <c r="G65" i="38" s="1"/>
  <c r="G55" i="38"/>
  <c r="F45" i="38"/>
  <c r="F49" i="38"/>
  <c r="F47" i="14"/>
  <c r="U47" i="14" s="1"/>
  <c r="F49" i="34"/>
  <c r="F45" i="34"/>
  <c r="J11" i="14"/>
  <c r="J10" i="14"/>
  <c r="J9" i="14"/>
  <c r="J8" i="14"/>
  <c r="J12" i="14"/>
  <c r="G43" i="42"/>
  <c r="G44" i="42"/>
  <c r="G50" i="42" s="1"/>
  <c r="E81" i="14"/>
  <c r="E77" i="14"/>
  <c r="F94" i="14"/>
  <c r="F102" i="34"/>
  <c r="F92" i="14"/>
  <c r="F100" i="34"/>
  <c r="F59" i="35"/>
  <c r="I3" i="35"/>
  <c r="I19" i="14"/>
  <c r="F61" i="14"/>
  <c r="F65" i="34"/>
  <c r="E67" i="14"/>
  <c r="E63" i="14"/>
  <c r="G72" i="34"/>
  <c r="G71" i="34"/>
  <c r="G77" i="34" s="1"/>
  <c r="H92" i="35"/>
  <c r="H34" i="35"/>
  <c r="H46" i="35"/>
  <c r="H60" i="35"/>
  <c r="H74" i="35"/>
  <c r="F95" i="35"/>
  <c r="F91" i="35"/>
  <c r="F48" i="14"/>
  <c r="F50" i="34"/>
  <c r="G90" i="42"/>
  <c r="G102" i="42" s="1"/>
  <c r="G88" i="42"/>
  <c r="G100" i="42" s="1"/>
  <c r="G85" i="42"/>
  <c r="G97" i="42" s="1"/>
  <c r="G83" i="42"/>
  <c r="G89" i="42"/>
  <c r="G101" i="42" s="1"/>
  <c r="G87" i="42"/>
  <c r="G99" i="42" s="1"/>
  <c r="G86" i="42"/>
  <c r="G84" i="42"/>
  <c r="G96" i="42" s="1"/>
  <c r="F88" i="14"/>
  <c r="F96" i="34"/>
  <c r="H60" i="38"/>
  <c r="H74" i="38"/>
  <c r="H92" i="38"/>
  <c r="H34" i="38"/>
  <c r="H46" i="38"/>
  <c r="I3" i="38"/>
  <c r="I18" i="14"/>
  <c r="F59" i="14"/>
  <c r="U59" i="14" s="1"/>
  <c r="F59" i="34"/>
  <c r="F63" i="34"/>
  <c r="G43" i="37"/>
  <c r="G44" i="37"/>
  <c r="G50" i="37" s="1"/>
  <c r="G55" i="37"/>
  <c r="G56" i="37"/>
  <c r="G64" i="37" s="1"/>
  <c r="G58" i="37"/>
  <c r="G66" i="37" s="1"/>
  <c r="G57" i="37"/>
  <c r="G65" i="37" s="1"/>
  <c r="F73" i="42"/>
  <c r="F77" i="42"/>
  <c r="G31" i="34"/>
  <c r="G32" i="34"/>
  <c r="I3" i="34"/>
  <c r="I17" i="14"/>
  <c r="I13" i="14"/>
  <c r="F37" i="35"/>
  <c r="F33" i="35"/>
  <c r="F75" i="14"/>
  <c r="U75" i="14" s="1"/>
  <c r="F77" i="34"/>
  <c r="F73" i="34"/>
  <c r="F60" i="14"/>
  <c r="F64" i="34"/>
  <c r="G72" i="37"/>
  <c r="G78" i="37" s="1"/>
  <c r="G71" i="37"/>
  <c r="F95" i="37"/>
  <c r="F91" i="37"/>
  <c r="G55" i="35"/>
  <c r="G58" i="35"/>
  <c r="G66" i="35" s="1"/>
  <c r="G57" i="35"/>
  <c r="G65" i="35" s="1"/>
  <c r="G56" i="35"/>
  <c r="G64" i="35" s="1"/>
  <c r="G72" i="35"/>
  <c r="G71" i="35"/>
  <c r="G77" i="35" s="1"/>
  <c r="F77" i="35"/>
  <c r="F73" i="35"/>
  <c r="F36" i="14"/>
  <c r="F38" i="34"/>
  <c r="G43" i="34"/>
  <c r="G44" i="34"/>
  <c r="G71" i="38"/>
  <c r="G72" i="38"/>
  <c r="G78" i="38" s="1"/>
  <c r="G57" i="42"/>
  <c r="G65" i="42" s="1"/>
  <c r="G56" i="42"/>
  <c r="G64" i="42" s="1"/>
  <c r="G55" i="42"/>
  <c r="G58" i="42"/>
  <c r="G66" i="42" s="1"/>
  <c r="F77" i="37"/>
  <c r="F73" i="37"/>
  <c r="E99" i="14"/>
  <c r="E95" i="14"/>
  <c r="F89" i="14"/>
  <c r="F97" i="34"/>
  <c r="F91" i="14"/>
  <c r="F99" i="34"/>
  <c r="F33" i="42"/>
  <c r="E41" i="14"/>
  <c r="E37" i="14"/>
  <c r="G31" i="37"/>
  <c r="G32" i="37"/>
  <c r="G38" i="37" s="1"/>
  <c r="G31" i="35"/>
  <c r="G32" i="35"/>
  <c r="G38" i="35" s="1"/>
  <c r="G84" i="34"/>
  <c r="G88" i="34"/>
  <c r="G83" i="34"/>
  <c r="G87" i="34"/>
  <c r="G86" i="34"/>
  <c r="G90" i="34"/>
  <c r="G85" i="34"/>
  <c r="G89" i="34"/>
  <c r="G32" i="38"/>
  <c r="G38" i="38" s="1"/>
  <c r="G31" i="38"/>
  <c r="G44" i="38"/>
  <c r="G50" i="38" s="1"/>
  <c r="G43" i="38"/>
  <c r="F95" i="42"/>
  <c r="F91" i="42"/>
  <c r="H74" i="37"/>
  <c r="H92" i="37"/>
  <c r="H34" i="37"/>
  <c r="H46" i="37"/>
  <c r="H60" i="37"/>
  <c r="G32" i="42"/>
  <c r="G38" i="42" s="1"/>
  <c r="G31" i="42"/>
  <c r="F63" i="42"/>
  <c r="F59" i="42"/>
  <c r="F95" i="38"/>
  <c r="F91" i="38"/>
  <c r="F90" i="14"/>
  <c r="F98" i="34"/>
  <c r="K78" i="14"/>
  <c r="K14" i="14"/>
  <c r="K96" i="14"/>
  <c r="K38" i="14"/>
  <c r="K50" i="14"/>
  <c r="K64" i="14"/>
  <c r="F59" i="38"/>
  <c r="F63" i="38"/>
  <c r="G43" i="35"/>
  <c r="G44" i="35"/>
  <c r="G50" i="35" s="1"/>
  <c r="H92" i="42"/>
  <c r="H34" i="42"/>
  <c r="H46" i="42"/>
  <c r="H60" i="42"/>
  <c r="H74" i="42"/>
  <c r="F37" i="38"/>
  <c r="F33" i="38"/>
  <c r="F63" i="37"/>
  <c r="F59" i="37"/>
  <c r="I3" i="37"/>
  <c r="I21" i="14"/>
  <c r="I3" i="42"/>
  <c r="I20" i="14"/>
  <c r="F49" i="42"/>
  <c r="F45" i="42"/>
  <c r="F76" i="14"/>
  <c r="F78" i="34"/>
  <c r="G84" i="37"/>
  <c r="G96" i="37" s="1"/>
  <c r="G88" i="37"/>
  <c r="G100" i="37" s="1"/>
  <c r="G83" i="37"/>
  <c r="G87" i="37"/>
  <c r="G99" i="37" s="1"/>
  <c r="G86" i="37"/>
  <c r="G98" i="37" s="1"/>
  <c r="G90" i="37"/>
  <c r="G102" i="37" s="1"/>
  <c r="G85" i="37"/>
  <c r="G97" i="37" s="1"/>
  <c r="G89" i="37"/>
  <c r="G101" i="37" s="1"/>
  <c r="G84" i="35"/>
  <c r="G96" i="35" s="1"/>
  <c r="G88" i="35"/>
  <c r="G100" i="35" s="1"/>
  <c r="G83" i="35"/>
  <c r="G87" i="35"/>
  <c r="G99" i="35" s="1"/>
  <c r="G86" i="35"/>
  <c r="G98" i="35" s="1"/>
  <c r="G90" i="35"/>
  <c r="G102" i="35" s="1"/>
  <c r="G85" i="35"/>
  <c r="G97" i="35" s="1"/>
  <c r="G89" i="35"/>
  <c r="G101" i="35" s="1"/>
  <c r="F35" i="14"/>
  <c r="U35" i="14" s="1"/>
  <c r="F37" i="34"/>
  <c r="F33" i="34"/>
  <c r="H46" i="34"/>
  <c r="H60" i="34"/>
  <c r="H74" i="34"/>
  <c r="H92" i="34"/>
  <c r="H34" i="34"/>
  <c r="G55" i="34"/>
  <c r="G58" i="34"/>
  <c r="G57" i="34"/>
  <c r="G56" i="34"/>
  <c r="F37" i="37"/>
  <c r="F33" i="37"/>
  <c r="E53" i="14"/>
  <c r="E49" i="14"/>
  <c r="G85" i="38"/>
  <c r="G97" i="38" s="1"/>
  <c r="G89" i="38"/>
  <c r="G101" i="38" s="1"/>
  <c r="G84" i="38"/>
  <c r="G96" i="38" s="1"/>
  <c r="G88" i="38"/>
  <c r="G100" i="38" s="1"/>
  <c r="G87" i="38"/>
  <c r="G99" i="38" s="1"/>
  <c r="G83" i="38"/>
  <c r="G86" i="38"/>
  <c r="G98" i="38" s="1"/>
  <c r="G90" i="38"/>
  <c r="G102" i="38" s="1"/>
  <c r="G72" i="42"/>
  <c r="G78" i="42" s="1"/>
  <c r="G71" i="42"/>
  <c r="F49" i="35"/>
  <c r="F45" i="35"/>
  <c r="F77" i="38"/>
  <c r="F73" i="38"/>
  <c r="F93" i="14"/>
  <c r="F101" i="34"/>
  <c r="F87" i="14"/>
  <c r="U87" i="14" s="1"/>
  <c r="F95" i="34"/>
  <c r="F91" i="34"/>
  <c r="F62" i="14"/>
  <c r="F37" i="42"/>
  <c r="F92" i="12"/>
  <c r="F90" i="12"/>
  <c r="F48" i="12"/>
  <c r="F94" i="12"/>
  <c r="F76" i="12"/>
  <c r="F62" i="12"/>
  <c r="F41" i="12"/>
  <c r="E53" i="12"/>
  <c r="E49" i="12"/>
  <c r="G64" i="32"/>
  <c r="G31" i="33"/>
  <c r="G35" i="12" s="1"/>
  <c r="V35" i="12" s="1"/>
  <c r="G32" i="33"/>
  <c r="G38" i="33" s="1"/>
  <c r="G96" i="32"/>
  <c r="H56" i="32"/>
  <c r="H55" i="32"/>
  <c r="H58" i="32"/>
  <c r="H57" i="32"/>
  <c r="G66" i="32"/>
  <c r="F59" i="33"/>
  <c r="F63" i="33"/>
  <c r="G77" i="32"/>
  <c r="G73" i="32"/>
  <c r="G55" i="33"/>
  <c r="G59" i="12" s="1"/>
  <c r="V59" i="12" s="1"/>
  <c r="G57" i="33"/>
  <c r="G65" i="33" s="1"/>
  <c r="G56" i="33"/>
  <c r="G64" i="33" s="1"/>
  <c r="G58" i="33"/>
  <c r="G66" i="33" s="1"/>
  <c r="G100" i="32"/>
  <c r="G102" i="32"/>
  <c r="F95" i="33"/>
  <c r="F91" i="33"/>
  <c r="H44" i="32"/>
  <c r="H43" i="32"/>
  <c r="G49" i="32"/>
  <c r="G45" i="32"/>
  <c r="H34" i="33"/>
  <c r="H60" i="33"/>
  <c r="H46" i="33"/>
  <c r="H92" i="33"/>
  <c r="H74" i="33"/>
  <c r="F89" i="12"/>
  <c r="F61" i="12"/>
  <c r="F81" i="12"/>
  <c r="F53" i="12"/>
  <c r="G98" i="32"/>
  <c r="I60" i="32"/>
  <c r="I46" i="32"/>
  <c r="I92" i="32"/>
  <c r="I74" i="32"/>
  <c r="I34" i="32"/>
  <c r="G65" i="32"/>
  <c r="F37" i="33"/>
  <c r="F33" i="33"/>
  <c r="G37" i="32"/>
  <c r="G33" i="32"/>
  <c r="F73" i="33"/>
  <c r="F77" i="33"/>
  <c r="G43" i="33"/>
  <c r="G44" i="33"/>
  <c r="G50" i="33" s="1"/>
  <c r="G86" i="33"/>
  <c r="G98" i="33" s="1"/>
  <c r="G90" i="33"/>
  <c r="G102" i="33" s="1"/>
  <c r="G85" i="33"/>
  <c r="G97" i="33" s="1"/>
  <c r="G89" i="33"/>
  <c r="G101" i="33" s="1"/>
  <c r="G84" i="33"/>
  <c r="G96" i="33" s="1"/>
  <c r="G88" i="33"/>
  <c r="G100" i="33" s="1"/>
  <c r="G83" i="33"/>
  <c r="G87" i="12" s="1"/>
  <c r="V87" i="12" s="1"/>
  <c r="G87" i="33"/>
  <c r="G99" i="33" s="1"/>
  <c r="G95" i="32"/>
  <c r="G91" i="32"/>
  <c r="G97" i="32"/>
  <c r="H86" i="32"/>
  <c r="H90" i="32"/>
  <c r="H85" i="32"/>
  <c r="H89" i="32"/>
  <c r="H84" i="32"/>
  <c r="H88" i="32"/>
  <c r="H87" i="32"/>
  <c r="H83" i="32"/>
  <c r="G48" i="12"/>
  <c r="G50" i="32"/>
  <c r="F60" i="12"/>
  <c r="E37" i="12"/>
  <c r="F36" i="12"/>
  <c r="F93" i="12"/>
  <c r="F59" i="12"/>
  <c r="U59" i="12" s="1"/>
  <c r="G78" i="32"/>
  <c r="F49" i="33"/>
  <c r="F45" i="33"/>
  <c r="I15" i="12"/>
  <c r="I3" i="33"/>
  <c r="E67" i="12"/>
  <c r="E63" i="12"/>
  <c r="G59" i="32"/>
  <c r="G63" i="32"/>
  <c r="G38" i="32"/>
  <c r="G72" i="33"/>
  <c r="G78" i="33" s="1"/>
  <c r="G71" i="33"/>
  <c r="G99" i="32"/>
  <c r="G101" i="32"/>
  <c r="H71" i="32"/>
  <c r="H72" i="32"/>
  <c r="H32" i="32"/>
  <c r="H31" i="32"/>
  <c r="E77" i="12"/>
  <c r="E81" i="12"/>
  <c r="F91" i="12"/>
  <c r="E95" i="12"/>
  <c r="F87" i="12"/>
  <c r="U87" i="12" s="1"/>
  <c r="K38" i="13"/>
  <c r="K78" i="13"/>
  <c r="K14" i="13"/>
  <c r="K96" i="13"/>
  <c r="K50" i="13"/>
  <c r="K64" i="13"/>
  <c r="E105" i="13"/>
  <c r="E89" i="5"/>
  <c r="T89" i="5" s="1"/>
  <c r="F76" i="13"/>
  <c r="U76" i="13" s="1"/>
  <c r="F78" i="26"/>
  <c r="F37" i="27"/>
  <c r="F33" i="27"/>
  <c r="F63" i="27"/>
  <c r="F59" i="27"/>
  <c r="S84" i="5"/>
  <c r="F59" i="31"/>
  <c r="F63" i="31"/>
  <c r="E41" i="13"/>
  <c r="E37" i="13"/>
  <c r="E70" i="13"/>
  <c r="E101" i="13"/>
  <c r="E85" i="5"/>
  <c r="S90" i="5"/>
  <c r="G71" i="29"/>
  <c r="G72" i="29"/>
  <c r="G78" i="29" s="1"/>
  <c r="E68" i="13"/>
  <c r="F59" i="13"/>
  <c r="U59" i="13" s="1"/>
  <c r="F59" i="26"/>
  <c r="F63" i="26"/>
  <c r="F77" i="28"/>
  <c r="F73" i="28"/>
  <c r="F48" i="13"/>
  <c r="U48" i="13" s="1"/>
  <c r="F50" i="26"/>
  <c r="E90" i="5"/>
  <c r="E106" i="13"/>
  <c r="G72" i="26"/>
  <c r="G71" i="26"/>
  <c r="G84" i="26"/>
  <c r="G88" i="26"/>
  <c r="G87" i="26"/>
  <c r="G83" i="26"/>
  <c r="G86" i="26"/>
  <c r="G90" i="26"/>
  <c r="G85" i="26"/>
  <c r="G89" i="26"/>
  <c r="H34" i="29"/>
  <c r="H74" i="29"/>
  <c r="H92" i="29"/>
  <c r="H46" i="29"/>
  <c r="H60" i="29"/>
  <c r="F91" i="27"/>
  <c r="F95" i="27"/>
  <c r="G44" i="31"/>
  <c r="G50" i="31" s="1"/>
  <c r="G43" i="31"/>
  <c r="F95" i="29"/>
  <c r="F91" i="29"/>
  <c r="I3" i="31"/>
  <c r="I21" i="13"/>
  <c r="I3" i="29"/>
  <c r="I20" i="13"/>
  <c r="F94" i="13"/>
  <c r="U94" i="13" s="1"/>
  <c r="F102" i="26"/>
  <c r="F92" i="13"/>
  <c r="U92" i="13" s="1"/>
  <c r="F100" i="26"/>
  <c r="F49" i="28"/>
  <c r="F45" i="28"/>
  <c r="G83" i="28"/>
  <c r="G87" i="28"/>
  <c r="G99" i="28" s="1"/>
  <c r="G86" i="28"/>
  <c r="G98" i="28" s="1"/>
  <c r="G90" i="28"/>
  <c r="G102" i="28" s="1"/>
  <c r="G85" i="28"/>
  <c r="G97" i="28" s="1"/>
  <c r="G89" i="28"/>
  <c r="G101" i="28" s="1"/>
  <c r="G84" i="28"/>
  <c r="G96" i="28" s="1"/>
  <c r="G88" i="28"/>
  <c r="G100" i="28" s="1"/>
  <c r="G43" i="27"/>
  <c r="G44" i="27"/>
  <c r="G50" i="27" s="1"/>
  <c r="F77" i="31"/>
  <c r="F73" i="31"/>
  <c r="F73" i="27"/>
  <c r="F77" i="27"/>
  <c r="G83" i="29"/>
  <c r="G87" i="29"/>
  <c r="G99" i="29" s="1"/>
  <c r="G86" i="29"/>
  <c r="G98" i="29" s="1"/>
  <c r="G90" i="29"/>
  <c r="G102" i="29" s="1"/>
  <c r="G85" i="29"/>
  <c r="G97" i="29" s="1"/>
  <c r="G89" i="29"/>
  <c r="G101" i="29" s="1"/>
  <c r="G84" i="29"/>
  <c r="G96" i="29" s="1"/>
  <c r="G88" i="29"/>
  <c r="G100" i="29" s="1"/>
  <c r="F49" i="27"/>
  <c r="F45" i="27"/>
  <c r="G44" i="26"/>
  <c r="G43" i="26"/>
  <c r="F49" i="29"/>
  <c r="F45" i="29"/>
  <c r="E102" i="13"/>
  <c r="E86" i="5"/>
  <c r="G56" i="31"/>
  <c r="G64" i="31" s="1"/>
  <c r="G58" i="31"/>
  <c r="G66" i="31" s="1"/>
  <c r="G57" i="31"/>
  <c r="G65" i="31" s="1"/>
  <c r="G55" i="31"/>
  <c r="F77" i="29"/>
  <c r="F73" i="29"/>
  <c r="E69" i="13"/>
  <c r="I19" i="13"/>
  <c r="I3" i="27"/>
  <c r="F91" i="13"/>
  <c r="U91" i="13" s="1"/>
  <c r="F99" i="26"/>
  <c r="F89" i="13"/>
  <c r="U89" i="13" s="1"/>
  <c r="F97" i="26"/>
  <c r="G43" i="28"/>
  <c r="G44" i="28"/>
  <c r="G50" i="28" s="1"/>
  <c r="S86" i="5"/>
  <c r="F91" i="31"/>
  <c r="F95" i="31"/>
  <c r="G55" i="27"/>
  <c r="G57" i="27"/>
  <c r="G65" i="27" s="1"/>
  <c r="G56" i="27"/>
  <c r="G64" i="27" s="1"/>
  <c r="G58" i="27"/>
  <c r="G66" i="27" s="1"/>
  <c r="J11" i="13"/>
  <c r="J10" i="13"/>
  <c r="J9" i="13"/>
  <c r="J8" i="13"/>
  <c r="J12" i="13"/>
  <c r="E99" i="13"/>
  <c r="E95" i="13"/>
  <c r="E83" i="5"/>
  <c r="S87" i="5"/>
  <c r="H92" i="27"/>
  <c r="H46" i="27"/>
  <c r="H60" i="27"/>
  <c r="H34" i="27"/>
  <c r="H74" i="27"/>
  <c r="F61" i="13"/>
  <c r="U61" i="13" s="1"/>
  <c r="F65" i="26"/>
  <c r="E81" i="13"/>
  <c r="E77" i="13"/>
  <c r="F47" i="13"/>
  <c r="U47" i="13" s="1"/>
  <c r="F49" i="26"/>
  <c r="F45" i="26"/>
  <c r="F75" i="13"/>
  <c r="U75" i="13" s="1"/>
  <c r="F77" i="26"/>
  <c r="F73" i="26"/>
  <c r="E87" i="5"/>
  <c r="E103" i="13"/>
  <c r="G43" i="29"/>
  <c r="G44" i="29"/>
  <c r="G50" i="29" s="1"/>
  <c r="G55" i="29"/>
  <c r="G58" i="29"/>
  <c r="G66" i="29" s="1"/>
  <c r="G57" i="29"/>
  <c r="G65" i="29" s="1"/>
  <c r="G56" i="29"/>
  <c r="G64" i="29" s="1"/>
  <c r="F60" i="13"/>
  <c r="U60" i="13" s="1"/>
  <c r="F64" i="26"/>
  <c r="S83" i="5"/>
  <c r="D91" i="5"/>
  <c r="E82" i="13"/>
  <c r="E104" i="13"/>
  <c r="E88" i="5"/>
  <c r="E54" i="13"/>
  <c r="G56" i="26"/>
  <c r="G57" i="26"/>
  <c r="G55" i="26"/>
  <c r="G58" i="26"/>
  <c r="F37" i="28"/>
  <c r="F33" i="28"/>
  <c r="F49" i="31"/>
  <c r="F45" i="31"/>
  <c r="S88" i="5"/>
  <c r="H60" i="26"/>
  <c r="H34" i="26"/>
  <c r="H74" i="26"/>
  <c r="H92" i="26"/>
  <c r="H46" i="26"/>
  <c r="G32" i="31"/>
  <c r="G38" i="31" s="1"/>
  <c r="G31" i="31"/>
  <c r="I18" i="13"/>
  <c r="I3" i="28"/>
  <c r="F87" i="13"/>
  <c r="U87" i="13" s="1"/>
  <c r="F95" i="26"/>
  <c r="F91" i="26"/>
  <c r="F93" i="13"/>
  <c r="U93" i="13" s="1"/>
  <c r="F101" i="26"/>
  <c r="F63" i="28"/>
  <c r="F59" i="28"/>
  <c r="G55" i="28"/>
  <c r="G58" i="28"/>
  <c r="G66" i="28" s="1"/>
  <c r="G57" i="28"/>
  <c r="G65" i="28" s="1"/>
  <c r="G56" i="28"/>
  <c r="G64" i="28" s="1"/>
  <c r="G31" i="28"/>
  <c r="G32" i="28"/>
  <c r="G38" i="28" s="1"/>
  <c r="F36" i="13"/>
  <c r="F38" i="26"/>
  <c r="G31" i="27"/>
  <c r="G32" i="27"/>
  <c r="G38" i="27" s="1"/>
  <c r="G71" i="27"/>
  <c r="G72" i="27"/>
  <c r="G78" i="27" s="1"/>
  <c r="H74" i="28"/>
  <c r="H92" i="28"/>
  <c r="H46" i="28"/>
  <c r="H60" i="28"/>
  <c r="H34" i="28"/>
  <c r="F37" i="29"/>
  <c r="F33" i="29"/>
  <c r="F95" i="28"/>
  <c r="F91" i="28"/>
  <c r="E53" i="13"/>
  <c r="E49" i="13"/>
  <c r="G31" i="29"/>
  <c r="G32" i="29"/>
  <c r="G38" i="29" s="1"/>
  <c r="F63" i="29"/>
  <c r="F59" i="29"/>
  <c r="F62" i="13"/>
  <c r="U62" i="13" s="1"/>
  <c r="F66" i="26"/>
  <c r="S89" i="5"/>
  <c r="G32" i="26"/>
  <c r="G31" i="26"/>
  <c r="H60" i="31"/>
  <c r="H34" i="31"/>
  <c r="H74" i="31"/>
  <c r="H92" i="31"/>
  <c r="H46" i="31"/>
  <c r="S85" i="5"/>
  <c r="E67" i="13"/>
  <c r="E63" i="13"/>
  <c r="E100" i="13"/>
  <c r="E84" i="5"/>
  <c r="G72" i="31"/>
  <c r="G78" i="31" s="1"/>
  <c r="G71" i="31"/>
  <c r="G84" i="31"/>
  <c r="G96" i="31" s="1"/>
  <c r="G88" i="31"/>
  <c r="G100" i="31" s="1"/>
  <c r="G87" i="31"/>
  <c r="G99" i="31" s="1"/>
  <c r="G83" i="31"/>
  <c r="G86" i="31"/>
  <c r="G98" i="31" s="1"/>
  <c r="G90" i="31"/>
  <c r="G102" i="31" s="1"/>
  <c r="G85" i="31"/>
  <c r="G97" i="31" s="1"/>
  <c r="G89" i="31"/>
  <c r="G101" i="31" s="1"/>
  <c r="I3" i="26"/>
  <c r="I13" i="13"/>
  <c r="I17" i="13"/>
  <c r="F90" i="13"/>
  <c r="U90" i="13" s="1"/>
  <c r="F98" i="26"/>
  <c r="F88" i="13"/>
  <c r="U88" i="13" s="1"/>
  <c r="F96" i="26"/>
  <c r="G71" i="28"/>
  <c r="G72" i="28"/>
  <c r="G78" i="28" s="1"/>
  <c r="F35" i="13"/>
  <c r="U35" i="13" s="1"/>
  <c r="F33" i="26"/>
  <c r="F37" i="26"/>
  <c r="G84" i="27"/>
  <c r="G96" i="27" s="1"/>
  <c r="G87" i="27"/>
  <c r="G99" i="27" s="1"/>
  <c r="G86" i="27"/>
  <c r="G98" i="27" s="1"/>
  <c r="G90" i="27"/>
  <c r="G102" i="27" s="1"/>
  <c r="G85" i="27"/>
  <c r="G97" i="27" s="1"/>
  <c r="G89" i="27"/>
  <c r="G101" i="27" s="1"/>
  <c r="G83" i="27"/>
  <c r="G88" i="27"/>
  <c r="G100" i="27" s="1"/>
  <c r="F37" i="31"/>
  <c r="F33" i="31"/>
  <c r="E42" i="9"/>
  <c r="F59" i="22"/>
  <c r="F63" i="22"/>
  <c r="F36" i="9"/>
  <c r="U36" i="9" s="1"/>
  <c r="F38" i="22"/>
  <c r="G86" i="22"/>
  <c r="G98" i="22" s="1"/>
  <c r="G90" i="22"/>
  <c r="G85" i="22"/>
  <c r="G97" i="22" s="1"/>
  <c r="G89" i="22"/>
  <c r="G101" i="22" s="1"/>
  <c r="G84" i="22"/>
  <c r="G96" i="22" s="1"/>
  <c r="G88" i="22"/>
  <c r="G100" i="22" s="1"/>
  <c r="G87" i="22"/>
  <c r="G99" i="22" s="1"/>
  <c r="G83" i="22"/>
  <c r="E41" i="9"/>
  <c r="E37" i="9"/>
  <c r="F33" i="22"/>
  <c r="F35" i="9"/>
  <c r="F37" i="22"/>
  <c r="G72" i="22"/>
  <c r="G71" i="22"/>
  <c r="G77" i="22" s="1"/>
  <c r="G31" i="22"/>
  <c r="G32" i="22"/>
  <c r="G102" i="22"/>
  <c r="F102" i="22"/>
  <c r="H60" i="22"/>
  <c r="H46" i="22"/>
  <c r="H92" i="22"/>
  <c r="H74" i="22"/>
  <c r="H34" i="22"/>
  <c r="F77" i="22"/>
  <c r="F73" i="22"/>
  <c r="G55" i="22"/>
  <c r="G58" i="22"/>
  <c r="G66" i="22" s="1"/>
  <c r="G56" i="22"/>
  <c r="G64" i="22" s="1"/>
  <c r="G57" i="22"/>
  <c r="G65" i="22" s="1"/>
  <c r="I25" i="9"/>
  <c r="I3" i="22"/>
  <c r="G43" i="22"/>
  <c r="G44" i="22"/>
  <c r="G50" i="22" s="1"/>
  <c r="F95" i="22"/>
  <c r="F91" i="22"/>
  <c r="F45" i="22"/>
  <c r="F49" i="22"/>
  <c r="J9" i="9"/>
  <c r="J10" i="9"/>
  <c r="J11" i="9"/>
  <c r="J12" i="9"/>
  <c r="J8" i="9"/>
  <c r="J14" i="9"/>
  <c r="J8" i="12"/>
  <c r="J3" i="32" s="1"/>
  <c r="J9" i="12"/>
  <c r="K96" i="12"/>
  <c r="K38" i="12"/>
  <c r="K78" i="12"/>
  <c r="K64" i="12"/>
  <c r="K11" i="12"/>
  <c r="K50" i="12"/>
  <c r="I14" i="12"/>
  <c r="I10" i="12"/>
  <c r="K16" i="9"/>
  <c r="K13" i="9" s="1"/>
  <c r="K96" i="9"/>
  <c r="K78" i="9"/>
  <c r="K64" i="9"/>
  <c r="K50" i="9"/>
  <c r="K38" i="9"/>
  <c r="I15" i="9"/>
  <c r="J8" i="8"/>
  <c r="J3" i="15" s="1"/>
  <c r="J9" i="8"/>
  <c r="K11" i="8"/>
  <c r="K54" i="8"/>
  <c r="K68" i="8"/>
  <c r="K86" i="8"/>
  <c r="K28" i="8"/>
  <c r="K40" i="8"/>
  <c r="I14" i="8"/>
  <c r="I10" i="8"/>
  <c r="N14" i="5"/>
  <c r="K17" i="5"/>
  <c r="K20" i="5"/>
  <c r="K21" i="5"/>
  <c r="K18" i="5"/>
  <c r="K19" i="5"/>
  <c r="L9" i="5"/>
  <c r="L3" i="9" s="1"/>
  <c r="L10" i="5"/>
  <c r="L3" i="13" s="1"/>
  <c r="L11" i="5"/>
  <c r="L3" i="12" s="1"/>
  <c r="L12" i="5"/>
  <c r="L3" i="14" s="1"/>
  <c r="L8" i="5"/>
  <c r="L3" i="8" s="1"/>
  <c r="K13" i="5"/>
  <c r="M14" i="5"/>
  <c r="G82" i="8" l="1"/>
  <c r="G94" i="8" s="1"/>
  <c r="G81" i="8"/>
  <c r="G93" i="8" s="1"/>
  <c r="G84" i="8"/>
  <c r="V84" i="8" s="1"/>
  <c r="G79" i="8"/>
  <c r="G91" i="8" s="1"/>
  <c r="G78" i="8"/>
  <c r="G90" i="8" s="1"/>
  <c r="G80" i="8"/>
  <c r="G92" i="8" s="1"/>
  <c r="J15" i="8"/>
  <c r="J3" i="16"/>
  <c r="J19" i="9"/>
  <c r="J3" i="18"/>
  <c r="J3" i="20"/>
  <c r="J20" i="9"/>
  <c r="F70" i="12"/>
  <c r="U62" i="12"/>
  <c r="F102" i="12"/>
  <c r="U90" i="12"/>
  <c r="F102" i="14"/>
  <c r="U90" i="14"/>
  <c r="F101" i="14"/>
  <c r="U89" i="14"/>
  <c r="F68" i="14"/>
  <c r="U60" i="14"/>
  <c r="F54" i="14"/>
  <c r="U48" i="14"/>
  <c r="F106" i="14"/>
  <c r="U94" i="14"/>
  <c r="I44" i="41"/>
  <c r="I50" i="41" s="1"/>
  <c r="I43" i="41"/>
  <c r="G45" i="19"/>
  <c r="G49" i="19"/>
  <c r="H37" i="41"/>
  <c r="H33" i="41"/>
  <c r="H97" i="15"/>
  <c r="H99" i="15"/>
  <c r="H38" i="15"/>
  <c r="G92" i="9"/>
  <c r="G100" i="18"/>
  <c r="G88" i="9"/>
  <c r="G96" i="18"/>
  <c r="U90" i="9"/>
  <c r="F102" i="9"/>
  <c r="G59" i="40"/>
  <c r="G63" i="40"/>
  <c r="N46" i="5"/>
  <c r="N60" i="5"/>
  <c r="N74" i="5"/>
  <c r="N92" i="5"/>
  <c r="N34" i="5"/>
  <c r="U78" i="8"/>
  <c r="F90" i="8"/>
  <c r="H32" i="19"/>
  <c r="H38" i="19" s="1"/>
  <c r="H31" i="19"/>
  <c r="H87" i="19"/>
  <c r="H99" i="19" s="1"/>
  <c r="H83" i="19"/>
  <c r="H86" i="19"/>
  <c r="H98" i="19" s="1"/>
  <c r="H90" i="19"/>
  <c r="H102" i="19" s="1"/>
  <c r="H85" i="19"/>
  <c r="H97" i="19" s="1"/>
  <c r="H89" i="19"/>
  <c r="H101" i="19" s="1"/>
  <c r="H84" i="19"/>
  <c r="H96" i="19" s="1"/>
  <c r="H88" i="19"/>
  <c r="H100" i="19" s="1"/>
  <c r="H43" i="18"/>
  <c r="H44" i="18"/>
  <c r="H43" i="21"/>
  <c r="H49" i="21" s="1"/>
  <c r="H44" i="21"/>
  <c r="H59" i="41"/>
  <c r="H63" i="41"/>
  <c r="H66" i="15"/>
  <c r="H72" i="40"/>
  <c r="H78" i="40" s="1"/>
  <c r="H71" i="40"/>
  <c r="G61" i="9"/>
  <c r="G65" i="18"/>
  <c r="G96" i="40"/>
  <c r="G91" i="40"/>
  <c r="G95" i="40"/>
  <c r="H78" i="15"/>
  <c r="U61" i="9"/>
  <c r="F69" i="9"/>
  <c r="H71" i="20"/>
  <c r="H72" i="20"/>
  <c r="H78" i="20" s="1"/>
  <c r="U48" i="9"/>
  <c r="F54" i="9"/>
  <c r="U91" i="9"/>
  <c r="F103" i="9"/>
  <c r="G77" i="40"/>
  <c r="G73" i="40"/>
  <c r="I92" i="21"/>
  <c r="I74" i="21"/>
  <c r="I60" i="21"/>
  <c r="I46" i="21"/>
  <c r="I34" i="21"/>
  <c r="I32" i="15"/>
  <c r="I31" i="15"/>
  <c r="I86" i="15"/>
  <c r="I98" i="15" s="1"/>
  <c r="I90" i="15"/>
  <c r="I102" i="15" s="1"/>
  <c r="I85" i="15"/>
  <c r="I97" i="15" s="1"/>
  <c r="I89" i="15"/>
  <c r="I101" i="15" s="1"/>
  <c r="I84" i="15"/>
  <c r="I96" i="15" s="1"/>
  <c r="I88" i="15"/>
  <c r="I100" i="15" s="1"/>
  <c r="I87" i="15"/>
  <c r="I99" i="15" s="1"/>
  <c r="I83" i="15"/>
  <c r="J21" i="9"/>
  <c r="J3" i="19"/>
  <c r="U35" i="9"/>
  <c r="F42" i="13"/>
  <c r="U36" i="13"/>
  <c r="F103" i="12"/>
  <c r="U91" i="12"/>
  <c r="F42" i="12"/>
  <c r="U36" i="12"/>
  <c r="G54" i="12"/>
  <c r="V48" i="12"/>
  <c r="F54" i="12"/>
  <c r="U48" i="12"/>
  <c r="F70" i="14"/>
  <c r="U62" i="14"/>
  <c r="I56" i="41"/>
  <c r="I64" i="41" s="1"/>
  <c r="I55" i="41"/>
  <c r="I58" i="41"/>
  <c r="I66" i="41" s="1"/>
  <c r="I57" i="41"/>
  <c r="I65" i="41" s="1"/>
  <c r="U84" i="8"/>
  <c r="F96" i="8"/>
  <c r="G37" i="20"/>
  <c r="G33" i="20"/>
  <c r="H101" i="15"/>
  <c r="H95" i="15"/>
  <c r="H91" i="15"/>
  <c r="H37" i="15"/>
  <c r="H33" i="15"/>
  <c r="G45" i="21"/>
  <c r="G50" i="21"/>
  <c r="U62" i="9"/>
  <c r="F70" i="9"/>
  <c r="G93" i="9"/>
  <c r="G101" i="18"/>
  <c r="G89" i="9"/>
  <c r="G97" i="18"/>
  <c r="G37" i="18"/>
  <c r="G33" i="18"/>
  <c r="I92" i="19"/>
  <c r="I74" i="19"/>
  <c r="I60" i="19"/>
  <c r="I46" i="19"/>
  <c r="I34" i="19"/>
  <c r="H72" i="19"/>
  <c r="H78" i="19" s="1"/>
  <c r="H71" i="19"/>
  <c r="H31" i="18"/>
  <c r="H32" i="18"/>
  <c r="H38" i="18" s="1"/>
  <c r="H84" i="18"/>
  <c r="H85" i="18"/>
  <c r="H86" i="18"/>
  <c r="H87" i="18"/>
  <c r="H88" i="18"/>
  <c r="H89" i="18"/>
  <c r="H90" i="18"/>
  <c r="H83" i="18"/>
  <c r="G59" i="21"/>
  <c r="G63" i="21"/>
  <c r="U93" i="9"/>
  <c r="F105" i="9"/>
  <c r="H31" i="21"/>
  <c r="H37" i="21" s="1"/>
  <c r="H32" i="21"/>
  <c r="H87" i="21"/>
  <c r="H99" i="21" s="1"/>
  <c r="H83" i="21"/>
  <c r="H86" i="21"/>
  <c r="H98" i="21" s="1"/>
  <c r="H90" i="21"/>
  <c r="H102" i="21" s="1"/>
  <c r="H85" i="21"/>
  <c r="H97" i="21" s="1"/>
  <c r="H89" i="21"/>
  <c r="H101" i="21" s="1"/>
  <c r="H84" i="21"/>
  <c r="H96" i="21" s="1"/>
  <c r="H88" i="21"/>
  <c r="H100" i="21" s="1"/>
  <c r="H65" i="15"/>
  <c r="H32" i="40"/>
  <c r="H38" i="40" s="1"/>
  <c r="H31" i="40"/>
  <c r="G77" i="21"/>
  <c r="G73" i="21"/>
  <c r="G60" i="9"/>
  <c r="G64" i="18"/>
  <c r="U88" i="9"/>
  <c r="F100" i="9"/>
  <c r="G102" i="40"/>
  <c r="U79" i="8"/>
  <c r="F91" i="8"/>
  <c r="H45" i="41"/>
  <c r="H49" i="41"/>
  <c r="H77" i="15"/>
  <c r="H73" i="15"/>
  <c r="H56" i="20"/>
  <c r="H64" i="20" s="1"/>
  <c r="H58" i="20"/>
  <c r="H66" i="20" s="1"/>
  <c r="H57" i="20"/>
  <c r="H65" i="20" s="1"/>
  <c r="H55" i="20"/>
  <c r="G77" i="8"/>
  <c r="G91" i="16"/>
  <c r="G95" i="16"/>
  <c r="U87" i="9"/>
  <c r="F99" i="9"/>
  <c r="F95" i="9"/>
  <c r="J34" i="41"/>
  <c r="J46" i="41"/>
  <c r="J60" i="41"/>
  <c r="J74" i="41"/>
  <c r="J92" i="41"/>
  <c r="I71" i="15"/>
  <c r="I72" i="15"/>
  <c r="J22" i="9"/>
  <c r="J3" i="21"/>
  <c r="F105" i="12"/>
  <c r="U93" i="12"/>
  <c r="F101" i="12"/>
  <c r="U89" i="12"/>
  <c r="F106" i="12"/>
  <c r="U94" i="12"/>
  <c r="F103" i="14"/>
  <c r="U91" i="14"/>
  <c r="F42" i="14"/>
  <c r="U36" i="14"/>
  <c r="F100" i="14"/>
  <c r="U88" i="14"/>
  <c r="F104" i="14"/>
  <c r="U92" i="14"/>
  <c r="I32" i="41"/>
  <c r="I38" i="41" s="1"/>
  <c r="I31" i="41"/>
  <c r="G95" i="20"/>
  <c r="G91" i="20"/>
  <c r="U75" i="9"/>
  <c r="F81" i="9"/>
  <c r="F77" i="9"/>
  <c r="H98" i="15"/>
  <c r="H96" i="15"/>
  <c r="G94" i="9"/>
  <c r="G102" i="18"/>
  <c r="G90" i="9"/>
  <c r="G98" i="18"/>
  <c r="U94" i="9"/>
  <c r="F106" i="9"/>
  <c r="U80" i="8"/>
  <c r="F92" i="8"/>
  <c r="H77" i="41"/>
  <c r="H73" i="41"/>
  <c r="H56" i="19"/>
  <c r="H64" i="19" s="1"/>
  <c r="H58" i="19"/>
  <c r="H66" i="19" s="1"/>
  <c r="H55" i="19"/>
  <c r="H57" i="19"/>
  <c r="H65" i="19" s="1"/>
  <c r="H50" i="15"/>
  <c r="H72" i="18"/>
  <c r="H71" i="18"/>
  <c r="G47" i="9"/>
  <c r="G49" i="18"/>
  <c r="G45" i="18"/>
  <c r="H84" i="16"/>
  <c r="H96" i="16" s="1"/>
  <c r="H88" i="16"/>
  <c r="H100" i="16" s="1"/>
  <c r="H87" i="16"/>
  <c r="H99" i="16" s="1"/>
  <c r="H83" i="16"/>
  <c r="H86" i="16"/>
  <c r="H98" i="16" s="1"/>
  <c r="H90" i="16"/>
  <c r="H102" i="16" s="1"/>
  <c r="H85" i="16"/>
  <c r="H97" i="16" s="1"/>
  <c r="H89" i="16"/>
  <c r="H101" i="16" s="1"/>
  <c r="H71" i="21"/>
  <c r="H72" i="21"/>
  <c r="H78" i="21" s="1"/>
  <c r="H64" i="15"/>
  <c r="H44" i="40"/>
  <c r="H50" i="40" s="1"/>
  <c r="H43" i="40"/>
  <c r="H85" i="40"/>
  <c r="H97" i="40" s="1"/>
  <c r="H83" i="40"/>
  <c r="H89" i="40"/>
  <c r="H101" i="40" s="1"/>
  <c r="H87" i="40"/>
  <c r="H99" i="40" s="1"/>
  <c r="H84" i="40"/>
  <c r="H96" i="40" s="1"/>
  <c r="H86" i="40"/>
  <c r="H98" i="40" s="1"/>
  <c r="H88" i="40"/>
  <c r="H100" i="40" s="1"/>
  <c r="H90" i="40"/>
  <c r="H102" i="40" s="1"/>
  <c r="G62" i="9"/>
  <c r="G66" i="18"/>
  <c r="U47" i="9"/>
  <c r="F49" i="9"/>
  <c r="F53" i="9"/>
  <c r="G37" i="40"/>
  <c r="G33" i="40"/>
  <c r="G99" i="40"/>
  <c r="G100" i="40"/>
  <c r="U76" i="9"/>
  <c r="F82" i="9"/>
  <c r="G33" i="21"/>
  <c r="G37" i="21"/>
  <c r="H44" i="20"/>
  <c r="H50" i="20" s="1"/>
  <c r="H43" i="20"/>
  <c r="G76" i="9"/>
  <c r="G78" i="18"/>
  <c r="I92" i="20"/>
  <c r="I74" i="20"/>
  <c r="I60" i="20"/>
  <c r="I46" i="20"/>
  <c r="I34" i="20"/>
  <c r="I56" i="15"/>
  <c r="I55" i="15"/>
  <c r="I58" i="15"/>
  <c r="I57" i="15"/>
  <c r="F49" i="12"/>
  <c r="F85" i="8"/>
  <c r="O92" i="5"/>
  <c r="O34" i="5"/>
  <c r="O46" i="5"/>
  <c r="O60" i="5"/>
  <c r="O74" i="5"/>
  <c r="J92" i="15"/>
  <c r="J74" i="15"/>
  <c r="J60" i="15"/>
  <c r="J46" i="15"/>
  <c r="J34" i="15"/>
  <c r="K24" i="9"/>
  <c r="K3" i="41"/>
  <c r="J23" i="9"/>
  <c r="J3" i="40"/>
  <c r="F68" i="12"/>
  <c r="U60" i="12"/>
  <c r="F69" i="12"/>
  <c r="U61" i="12"/>
  <c r="F82" i="12"/>
  <c r="U76" i="12"/>
  <c r="F104" i="12"/>
  <c r="U92" i="12"/>
  <c r="F105" i="14"/>
  <c r="U93" i="14"/>
  <c r="F82" i="14"/>
  <c r="U76" i="14"/>
  <c r="F69" i="14"/>
  <c r="U61" i="14"/>
  <c r="I72" i="41"/>
  <c r="I78" i="41" s="1"/>
  <c r="I71" i="41"/>
  <c r="I84" i="41"/>
  <c r="I96" i="41" s="1"/>
  <c r="I86" i="41"/>
  <c r="I98" i="41" s="1"/>
  <c r="I88" i="41"/>
  <c r="I100" i="41" s="1"/>
  <c r="I90" i="41"/>
  <c r="I102" i="41" s="1"/>
  <c r="I83" i="41"/>
  <c r="I85" i="41"/>
  <c r="I97" i="41" s="1"/>
  <c r="I87" i="41"/>
  <c r="I99" i="41" s="1"/>
  <c r="I89" i="41"/>
  <c r="I101" i="41" s="1"/>
  <c r="U82" i="8"/>
  <c r="F94" i="8"/>
  <c r="H102" i="15"/>
  <c r="H100" i="15"/>
  <c r="G91" i="9"/>
  <c r="G99" i="18"/>
  <c r="G91" i="18"/>
  <c r="G87" i="9"/>
  <c r="G95" i="18"/>
  <c r="I92" i="16"/>
  <c r="I74" i="16"/>
  <c r="I60" i="16"/>
  <c r="I46" i="16"/>
  <c r="I34" i="16"/>
  <c r="G63" i="19"/>
  <c r="G59" i="19"/>
  <c r="G49" i="20"/>
  <c r="G45" i="20"/>
  <c r="H44" i="19"/>
  <c r="H50" i="19" s="1"/>
  <c r="H43" i="19"/>
  <c r="H49" i="15"/>
  <c r="H45" i="15"/>
  <c r="H55" i="18"/>
  <c r="H58" i="18"/>
  <c r="H57" i="18"/>
  <c r="H56" i="18"/>
  <c r="U59" i="9"/>
  <c r="F67" i="9"/>
  <c r="F63" i="9"/>
  <c r="G48" i="9"/>
  <c r="G50" i="18"/>
  <c r="U89" i="9"/>
  <c r="F101" i="9"/>
  <c r="G45" i="40"/>
  <c r="G49" i="40"/>
  <c r="I92" i="18"/>
  <c r="I74" i="18"/>
  <c r="I60" i="18"/>
  <c r="I46" i="18"/>
  <c r="I34" i="18"/>
  <c r="H55" i="21"/>
  <c r="H58" i="21"/>
  <c r="H66" i="21" s="1"/>
  <c r="H57" i="21"/>
  <c r="H65" i="21" s="1"/>
  <c r="H56" i="21"/>
  <c r="H64" i="21" s="1"/>
  <c r="U83" i="8"/>
  <c r="F95" i="8"/>
  <c r="G73" i="19"/>
  <c r="G77" i="19"/>
  <c r="G63" i="20"/>
  <c r="G59" i="20"/>
  <c r="H63" i="15"/>
  <c r="H59" i="15"/>
  <c r="H58" i="40"/>
  <c r="H66" i="40" s="1"/>
  <c r="H57" i="40"/>
  <c r="H65" i="40" s="1"/>
  <c r="H56" i="40"/>
  <c r="H64" i="40" s="1"/>
  <c r="H55" i="40"/>
  <c r="U60" i="9"/>
  <c r="F68" i="9"/>
  <c r="G59" i="9"/>
  <c r="G63" i="18"/>
  <c r="G59" i="18"/>
  <c r="U92" i="9"/>
  <c r="F104" i="9"/>
  <c r="G98" i="40"/>
  <c r="I92" i="40"/>
  <c r="I46" i="40"/>
  <c r="I60" i="40"/>
  <c r="I34" i="40"/>
  <c r="I74" i="40"/>
  <c r="U81" i="8"/>
  <c r="F93" i="8"/>
  <c r="G95" i="19"/>
  <c r="G91" i="19"/>
  <c r="G33" i="19"/>
  <c r="G37" i="19"/>
  <c r="G73" i="20"/>
  <c r="G77" i="20"/>
  <c r="H91" i="41"/>
  <c r="H95" i="41"/>
  <c r="G95" i="21"/>
  <c r="G91" i="21"/>
  <c r="H32" i="20"/>
  <c r="H38" i="20" s="1"/>
  <c r="H31" i="20"/>
  <c r="H87" i="20"/>
  <c r="H99" i="20" s="1"/>
  <c r="H83" i="20"/>
  <c r="H86" i="20"/>
  <c r="H98" i="20" s="1"/>
  <c r="H90" i="20"/>
  <c r="H102" i="20" s="1"/>
  <c r="H85" i="20"/>
  <c r="H97" i="20" s="1"/>
  <c r="H89" i="20"/>
  <c r="H101" i="20" s="1"/>
  <c r="H84" i="20"/>
  <c r="H96" i="20" s="1"/>
  <c r="H88" i="20"/>
  <c r="H100" i="20" s="1"/>
  <c r="G75" i="9"/>
  <c r="G77" i="18"/>
  <c r="G73" i="18"/>
  <c r="I44" i="15"/>
  <c r="I43" i="15"/>
  <c r="G83" i="8"/>
  <c r="G95" i="38"/>
  <c r="G91" i="38"/>
  <c r="G62" i="14"/>
  <c r="G66" i="34"/>
  <c r="G49" i="35"/>
  <c r="G45" i="35"/>
  <c r="G93" i="14"/>
  <c r="G101" i="34"/>
  <c r="G91" i="14"/>
  <c r="G99" i="34"/>
  <c r="G77" i="38"/>
  <c r="G73" i="38"/>
  <c r="G73" i="37"/>
  <c r="G77" i="37"/>
  <c r="G63" i="37"/>
  <c r="G59" i="37"/>
  <c r="H44" i="38"/>
  <c r="H50" i="38" s="1"/>
  <c r="H43" i="38"/>
  <c r="G98" i="42"/>
  <c r="H55" i="35"/>
  <c r="H57" i="35"/>
  <c r="H65" i="35" s="1"/>
  <c r="H56" i="35"/>
  <c r="H64" i="35" s="1"/>
  <c r="H58" i="35"/>
  <c r="H66" i="35" s="1"/>
  <c r="J19" i="14"/>
  <c r="J3" i="35"/>
  <c r="G61" i="14"/>
  <c r="G65" i="34"/>
  <c r="H87" i="34"/>
  <c r="H83" i="34"/>
  <c r="H86" i="34"/>
  <c r="H90" i="34"/>
  <c r="H85" i="34"/>
  <c r="H89" i="34"/>
  <c r="H84" i="34"/>
  <c r="H88" i="34"/>
  <c r="G95" i="35"/>
  <c r="G91" i="35"/>
  <c r="G95" i="37"/>
  <c r="G91" i="37"/>
  <c r="I92" i="42"/>
  <c r="I46" i="42"/>
  <c r="I60" i="42"/>
  <c r="I34" i="42"/>
  <c r="I74" i="42"/>
  <c r="H55" i="42"/>
  <c r="H58" i="42"/>
  <c r="H66" i="42" s="1"/>
  <c r="H57" i="42"/>
  <c r="H65" i="42" s="1"/>
  <c r="H56" i="42"/>
  <c r="H64" i="42" s="1"/>
  <c r="K12" i="14"/>
  <c r="K11" i="14"/>
  <c r="K10" i="14"/>
  <c r="K9" i="14"/>
  <c r="K8" i="14"/>
  <c r="G33" i="42"/>
  <c r="G37" i="42"/>
  <c r="H31" i="37"/>
  <c r="H32" i="37"/>
  <c r="H38" i="37" s="1"/>
  <c r="G90" i="14"/>
  <c r="G98" i="34"/>
  <c r="G88" i="14"/>
  <c r="G96" i="34"/>
  <c r="G33" i="37"/>
  <c r="G37" i="37"/>
  <c r="I74" i="38"/>
  <c r="I92" i="38"/>
  <c r="I34" i="38"/>
  <c r="I46" i="38"/>
  <c r="I60" i="38"/>
  <c r="H71" i="38"/>
  <c r="H72" i="38"/>
  <c r="H78" i="38" s="1"/>
  <c r="G95" i="42"/>
  <c r="G91" i="42"/>
  <c r="H72" i="35"/>
  <c r="H78" i="35" s="1"/>
  <c r="H71" i="35"/>
  <c r="H86" i="35"/>
  <c r="H98" i="35" s="1"/>
  <c r="H90" i="35"/>
  <c r="H102" i="35" s="1"/>
  <c r="H85" i="35"/>
  <c r="H97" i="35" s="1"/>
  <c r="H89" i="35"/>
  <c r="H101" i="35" s="1"/>
  <c r="H84" i="35"/>
  <c r="H96" i="35" s="1"/>
  <c r="H88" i="35"/>
  <c r="H100" i="35" s="1"/>
  <c r="H83" i="35"/>
  <c r="H87" i="35"/>
  <c r="H99" i="35" s="1"/>
  <c r="I46" i="35"/>
  <c r="I60" i="35"/>
  <c r="I74" i="35"/>
  <c r="I92" i="35"/>
  <c r="I34" i="35"/>
  <c r="J18" i="14"/>
  <c r="J3" i="38"/>
  <c r="G59" i="38"/>
  <c r="G63" i="38"/>
  <c r="G73" i="42"/>
  <c r="G77" i="42"/>
  <c r="H86" i="37"/>
  <c r="H98" i="37" s="1"/>
  <c r="H90" i="37"/>
  <c r="H102" i="37" s="1"/>
  <c r="H85" i="37"/>
  <c r="H97" i="37" s="1"/>
  <c r="H89" i="37"/>
  <c r="H101" i="37" s="1"/>
  <c r="H84" i="37"/>
  <c r="H96" i="37" s="1"/>
  <c r="H88" i="37"/>
  <c r="H100" i="37" s="1"/>
  <c r="H83" i="37"/>
  <c r="H87" i="37"/>
  <c r="H99" i="37" s="1"/>
  <c r="I60" i="34"/>
  <c r="I74" i="34"/>
  <c r="I92" i="34"/>
  <c r="I34" i="34"/>
  <c r="I46" i="34"/>
  <c r="F53" i="14"/>
  <c r="F49" i="14"/>
  <c r="G60" i="14"/>
  <c r="G64" i="34"/>
  <c r="H32" i="34"/>
  <c r="H31" i="34"/>
  <c r="H44" i="34"/>
  <c r="H43" i="34"/>
  <c r="H72" i="42"/>
  <c r="H78" i="42" s="1"/>
  <c r="H71" i="42"/>
  <c r="H88" i="42"/>
  <c r="H100" i="42" s="1"/>
  <c r="H90" i="42"/>
  <c r="H102" i="42" s="1"/>
  <c r="H85" i="42"/>
  <c r="H97" i="42" s="1"/>
  <c r="H83" i="42"/>
  <c r="H89" i="42"/>
  <c r="H101" i="42" s="1"/>
  <c r="H87" i="42"/>
  <c r="H99" i="42" s="1"/>
  <c r="H84" i="42"/>
  <c r="H96" i="42" s="1"/>
  <c r="H86" i="42"/>
  <c r="H98" i="42" s="1"/>
  <c r="H43" i="37"/>
  <c r="H44" i="37"/>
  <c r="H50" i="37" s="1"/>
  <c r="G33" i="38"/>
  <c r="G37" i="38"/>
  <c r="G94" i="14"/>
  <c r="G102" i="34"/>
  <c r="G92" i="14"/>
  <c r="G100" i="34"/>
  <c r="G47" i="14"/>
  <c r="V47" i="14" s="1"/>
  <c r="G49" i="34"/>
  <c r="G45" i="34"/>
  <c r="F81" i="14"/>
  <c r="F77" i="14"/>
  <c r="G35" i="14"/>
  <c r="V35" i="14" s="1"/>
  <c r="G37" i="34"/>
  <c r="G33" i="34"/>
  <c r="G45" i="37"/>
  <c r="G49" i="37"/>
  <c r="H87" i="38"/>
  <c r="H99" i="38" s="1"/>
  <c r="H83" i="38"/>
  <c r="H86" i="38"/>
  <c r="H98" i="38" s="1"/>
  <c r="H90" i="38"/>
  <c r="H102" i="38" s="1"/>
  <c r="H85" i="38"/>
  <c r="H97" i="38" s="1"/>
  <c r="H89" i="38"/>
  <c r="H101" i="38" s="1"/>
  <c r="H84" i="38"/>
  <c r="H96" i="38" s="1"/>
  <c r="H88" i="38"/>
  <c r="H100" i="38" s="1"/>
  <c r="H31" i="35"/>
  <c r="H37" i="35" s="1"/>
  <c r="H32" i="35"/>
  <c r="J13" i="14"/>
  <c r="J3" i="34"/>
  <c r="J17" i="14"/>
  <c r="H72" i="34"/>
  <c r="H71" i="34"/>
  <c r="H44" i="42"/>
  <c r="H50" i="42" s="1"/>
  <c r="H43" i="42"/>
  <c r="G45" i="38"/>
  <c r="G49" i="38"/>
  <c r="G63" i="42"/>
  <c r="G59" i="42"/>
  <c r="H56" i="38"/>
  <c r="H64" i="38" s="1"/>
  <c r="H58" i="38"/>
  <c r="H66" i="38" s="1"/>
  <c r="H57" i="38"/>
  <c r="H65" i="38" s="1"/>
  <c r="H55" i="38"/>
  <c r="G75" i="14"/>
  <c r="V75" i="14" s="1"/>
  <c r="G73" i="34"/>
  <c r="G49" i="42"/>
  <c r="G45" i="42"/>
  <c r="L96" i="14"/>
  <c r="L38" i="14"/>
  <c r="L50" i="14"/>
  <c r="L14" i="14"/>
  <c r="L64" i="14"/>
  <c r="L78" i="14"/>
  <c r="F99" i="14"/>
  <c r="F95" i="14"/>
  <c r="G59" i="14"/>
  <c r="V59" i="14" s="1"/>
  <c r="G59" i="34"/>
  <c r="G63" i="34"/>
  <c r="H56" i="34"/>
  <c r="H55" i="34"/>
  <c r="H58" i="34"/>
  <c r="H57" i="34"/>
  <c r="F41" i="14"/>
  <c r="F37" i="14"/>
  <c r="I92" i="37"/>
  <c r="I34" i="37"/>
  <c r="I46" i="37"/>
  <c r="I60" i="37"/>
  <c r="I74" i="37"/>
  <c r="H32" i="42"/>
  <c r="H38" i="42" s="1"/>
  <c r="H31" i="42"/>
  <c r="H55" i="37"/>
  <c r="H58" i="37"/>
  <c r="H66" i="37" s="1"/>
  <c r="H57" i="37"/>
  <c r="H65" i="37" s="1"/>
  <c r="H56" i="37"/>
  <c r="H64" i="37" s="1"/>
  <c r="H71" i="37"/>
  <c r="H72" i="37"/>
  <c r="H78" i="37" s="1"/>
  <c r="G89" i="14"/>
  <c r="G97" i="34"/>
  <c r="G87" i="14"/>
  <c r="V87" i="14" s="1"/>
  <c r="G91" i="34"/>
  <c r="G95" i="34"/>
  <c r="G37" i="35"/>
  <c r="G33" i="35"/>
  <c r="G48" i="14"/>
  <c r="G50" i="34"/>
  <c r="G73" i="35"/>
  <c r="G78" i="35"/>
  <c r="G63" i="35"/>
  <c r="G59" i="35"/>
  <c r="G36" i="14"/>
  <c r="G38" i="34"/>
  <c r="F67" i="14"/>
  <c r="F63" i="14"/>
  <c r="H32" i="38"/>
  <c r="H38" i="38" s="1"/>
  <c r="H31" i="38"/>
  <c r="H43" i="35"/>
  <c r="H44" i="35"/>
  <c r="H50" i="35" s="1"/>
  <c r="G76" i="14"/>
  <c r="G78" i="34"/>
  <c r="J3" i="37"/>
  <c r="J21" i="14"/>
  <c r="J20" i="14"/>
  <c r="J3" i="42"/>
  <c r="G93" i="12"/>
  <c r="G36" i="12"/>
  <c r="G61" i="12"/>
  <c r="F77" i="12"/>
  <c r="G91" i="12"/>
  <c r="G89" i="12"/>
  <c r="G76" i="12"/>
  <c r="G62" i="12"/>
  <c r="H38" i="32"/>
  <c r="I34" i="33"/>
  <c r="I60" i="33"/>
  <c r="I46" i="33"/>
  <c r="I92" i="33"/>
  <c r="I74" i="33"/>
  <c r="H100" i="32"/>
  <c r="H102" i="32"/>
  <c r="G95" i="33"/>
  <c r="G91" i="33"/>
  <c r="G49" i="33"/>
  <c r="G45" i="33"/>
  <c r="I84" i="32"/>
  <c r="I88" i="32"/>
  <c r="I87" i="32"/>
  <c r="I83" i="32"/>
  <c r="I86" i="32"/>
  <c r="I90" i="32"/>
  <c r="I85" i="32"/>
  <c r="I89" i="32"/>
  <c r="H72" i="33"/>
  <c r="H78" i="33" s="1"/>
  <c r="H71" i="33"/>
  <c r="H75" i="12" s="1"/>
  <c r="W75" i="12" s="1"/>
  <c r="H31" i="33"/>
  <c r="H35" i="12" s="1"/>
  <c r="W35" i="12" s="1"/>
  <c r="H32" i="33"/>
  <c r="H38" i="33" s="1"/>
  <c r="H49" i="32"/>
  <c r="H45" i="32"/>
  <c r="H66" i="32"/>
  <c r="G90" i="12"/>
  <c r="G88" i="12"/>
  <c r="G60" i="12"/>
  <c r="H37" i="32"/>
  <c r="H33" i="32"/>
  <c r="G73" i="33"/>
  <c r="G77" i="33"/>
  <c r="H99" i="32"/>
  <c r="H97" i="32"/>
  <c r="I71" i="32"/>
  <c r="I72" i="32"/>
  <c r="H55" i="33"/>
  <c r="H59" i="12" s="1"/>
  <c r="W59" i="12" s="1"/>
  <c r="H57" i="33"/>
  <c r="H65" i="33" s="1"/>
  <c r="H56" i="33"/>
  <c r="H64" i="33" s="1"/>
  <c r="H58" i="33"/>
  <c r="H66" i="33" s="1"/>
  <c r="G59" i="33"/>
  <c r="G63" i="33"/>
  <c r="H65" i="32"/>
  <c r="G47" i="12"/>
  <c r="V47" i="12" s="1"/>
  <c r="G92" i="12"/>
  <c r="F37" i="12"/>
  <c r="J92" i="32"/>
  <c r="J74" i="32"/>
  <c r="J34" i="32"/>
  <c r="J60" i="32"/>
  <c r="J46" i="32"/>
  <c r="F95" i="12"/>
  <c r="F99" i="12"/>
  <c r="H73" i="32"/>
  <c r="H77" i="32"/>
  <c r="F67" i="12"/>
  <c r="F63" i="12"/>
  <c r="H95" i="32"/>
  <c r="H91" i="32"/>
  <c r="H101" i="32"/>
  <c r="G99" i="12"/>
  <c r="I32" i="32"/>
  <c r="I31" i="32"/>
  <c r="I56" i="32"/>
  <c r="I55" i="32"/>
  <c r="I58" i="32"/>
  <c r="I57" i="32"/>
  <c r="H43" i="33"/>
  <c r="H44" i="33"/>
  <c r="H50" i="33" s="1"/>
  <c r="H64" i="32"/>
  <c r="G37" i="33"/>
  <c r="G33" i="33"/>
  <c r="G75" i="12"/>
  <c r="V75" i="12" s="1"/>
  <c r="J15" i="12"/>
  <c r="J3" i="33"/>
  <c r="H78" i="32"/>
  <c r="G67" i="12"/>
  <c r="H96" i="32"/>
  <c r="H98" i="32"/>
  <c r="G37" i="12"/>
  <c r="G41" i="12"/>
  <c r="I44" i="32"/>
  <c r="I43" i="32"/>
  <c r="H85" i="33"/>
  <c r="H97" i="33" s="1"/>
  <c r="H89" i="33"/>
  <c r="H101" i="33" s="1"/>
  <c r="H84" i="33"/>
  <c r="H96" i="33" s="1"/>
  <c r="H88" i="33"/>
  <c r="H100" i="33" s="1"/>
  <c r="H83" i="33"/>
  <c r="H87" i="12" s="1"/>
  <c r="W87" i="12" s="1"/>
  <c r="H87" i="33"/>
  <c r="H99" i="33" s="1"/>
  <c r="H86" i="33"/>
  <c r="H98" i="33" s="1"/>
  <c r="H90" i="33"/>
  <c r="H102" i="33" s="1"/>
  <c r="H50" i="32"/>
  <c r="H63" i="32"/>
  <c r="H59" i="32"/>
  <c r="G94" i="12"/>
  <c r="E101" i="5"/>
  <c r="F100" i="13"/>
  <c r="F84" i="5"/>
  <c r="G35" i="13"/>
  <c r="V35" i="13" s="1"/>
  <c r="G37" i="26"/>
  <c r="G33" i="26"/>
  <c r="F70" i="13"/>
  <c r="H31" i="28"/>
  <c r="H32" i="28"/>
  <c r="H38" i="28" s="1"/>
  <c r="G33" i="27"/>
  <c r="G37" i="27"/>
  <c r="G37" i="28"/>
  <c r="G33" i="28"/>
  <c r="G59" i="28"/>
  <c r="G63" i="28"/>
  <c r="G61" i="13"/>
  <c r="V61" i="13" s="1"/>
  <c r="G65" i="26"/>
  <c r="G91" i="27"/>
  <c r="G95" i="27"/>
  <c r="H44" i="31"/>
  <c r="H50" i="31" s="1"/>
  <c r="H43" i="31"/>
  <c r="H56" i="31"/>
  <c r="H64" i="31" s="1"/>
  <c r="H58" i="31"/>
  <c r="H66" i="31" s="1"/>
  <c r="H57" i="31"/>
  <c r="H65" i="31" s="1"/>
  <c r="H55" i="31"/>
  <c r="H84" i="28"/>
  <c r="H96" i="28" s="1"/>
  <c r="H83" i="28"/>
  <c r="H87" i="28"/>
  <c r="H99" i="28" s="1"/>
  <c r="H86" i="28"/>
  <c r="H98" i="28" s="1"/>
  <c r="H90" i="28"/>
  <c r="H102" i="28" s="1"/>
  <c r="H85" i="28"/>
  <c r="H97" i="28" s="1"/>
  <c r="H89" i="28"/>
  <c r="H101" i="28" s="1"/>
  <c r="H88" i="28"/>
  <c r="H100" i="28" s="1"/>
  <c r="F99" i="13"/>
  <c r="F95" i="13"/>
  <c r="F83" i="5"/>
  <c r="I92" i="28"/>
  <c r="I46" i="28"/>
  <c r="I60" i="28"/>
  <c r="I34" i="28"/>
  <c r="I74" i="28"/>
  <c r="H44" i="26"/>
  <c r="H43" i="26"/>
  <c r="H56" i="26"/>
  <c r="H57" i="26"/>
  <c r="H55" i="26"/>
  <c r="H58" i="26"/>
  <c r="G59" i="13"/>
  <c r="V59" i="13" s="1"/>
  <c r="G59" i="26"/>
  <c r="G63" i="26"/>
  <c r="F81" i="13"/>
  <c r="F77" i="13"/>
  <c r="F69" i="13"/>
  <c r="H44" i="27"/>
  <c r="H50" i="27" s="1"/>
  <c r="H43" i="27"/>
  <c r="J3" i="27"/>
  <c r="J19" i="13"/>
  <c r="I60" i="27"/>
  <c r="I34" i="27"/>
  <c r="I74" i="27"/>
  <c r="I92" i="27"/>
  <c r="I46" i="27"/>
  <c r="G91" i="28"/>
  <c r="G95" i="28"/>
  <c r="F104" i="13"/>
  <c r="F88" i="5"/>
  <c r="I74" i="29"/>
  <c r="I92" i="29"/>
  <c r="I46" i="29"/>
  <c r="I60" i="29"/>
  <c r="I34" i="29"/>
  <c r="H71" i="29"/>
  <c r="H72" i="29"/>
  <c r="H78" i="29" s="1"/>
  <c r="G94" i="13"/>
  <c r="V94" i="13" s="1"/>
  <c r="G102" i="26"/>
  <c r="G92" i="13"/>
  <c r="V92" i="13" s="1"/>
  <c r="G100" i="26"/>
  <c r="F67" i="13"/>
  <c r="F63" i="13"/>
  <c r="G77" i="29"/>
  <c r="G73" i="29"/>
  <c r="F82" i="13"/>
  <c r="F102" i="13"/>
  <c r="F86" i="5"/>
  <c r="G62" i="13"/>
  <c r="V62" i="13" s="1"/>
  <c r="G66" i="26"/>
  <c r="G45" i="29"/>
  <c r="G49" i="29"/>
  <c r="F53" i="13"/>
  <c r="F49" i="13"/>
  <c r="H56" i="27"/>
  <c r="H64" i="27" s="1"/>
  <c r="H58" i="27"/>
  <c r="H66" i="27" s="1"/>
  <c r="H55" i="27"/>
  <c r="H57" i="27"/>
  <c r="H65" i="27" s="1"/>
  <c r="J3" i="28"/>
  <c r="J18" i="13"/>
  <c r="G49" i="28"/>
  <c r="G45" i="28"/>
  <c r="F103" i="13"/>
  <c r="F87" i="5"/>
  <c r="H84" i="29"/>
  <c r="H96" i="29" s="1"/>
  <c r="H88" i="29"/>
  <c r="H100" i="29" s="1"/>
  <c r="H83" i="29"/>
  <c r="H87" i="29"/>
  <c r="H99" i="29" s="1"/>
  <c r="H89" i="29"/>
  <c r="H101" i="29" s="1"/>
  <c r="H86" i="29"/>
  <c r="H98" i="29" s="1"/>
  <c r="H85" i="29"/>
  <c r="H97" i="29" s="1"/>
  <c r="H90" i="29"/>
  <c r="H102" i="29" s="1"/>
  <c r="G89" i="13"/>
  <c r="V89" i="13" s="1"/>
  <c r="G97" i="26"/>
  <c r="G91" i="13"/>
  <c r="V91" i="13" s="1"/>
  <c r="G99" i="26"/>
  <c r="G76" i="13"/>
  <c r="V76" i="13" s="1"/>
  <c r="G78" i="26"/>
  <c r="F54" i="13"/>
  <c r="T85" i="5"/>
  <c r="E97" i="5"/>
  <c r="G73" i="28"/>
  <c r="G77" i="28"/>
  <c r="G95" i="31"/>
  <c r="G91" i="31"/>
  <c r="G73" i="31"/>
  <c r="G77" i="31"/>
  <c r="H32" i="31"/>
  <c r="H38" i="31" s="1"/>
  <c r="H31" i="31"/>
  <c r="H43" i="28"/>
  <c r="H44" i="28"/>
  <c r="H50" i="28" s="1"/>
  <c r="G77" i="27"/>
  <c r="G73" i="27"/>
  <c r="H32" i="26"/>
  <c r="H31" i="26"/>
  <c r="L78" i="13"/>
  <c r="L96" i="13"/>
  <c r="L50" i="13"/>
  <c r="L64" i="13"/>
  <c r="L14" i="13"/>
  <c r="L38" i="13"/>
  <c r="I34" i="26"/>
  <c r="I74" i="26"/>
  <c r="I92" i="26"/>
  <c r="I46" i="26"/>
  <c r="I60" i="26"/>
  <c r="H71" i="31"/>
  <c r="H72" i="31"/>
  <c r="H78" i="31" s="1"/>
  <c r="G36" i="13"/>
  <c r="G38" i="26"/>
  <c r="H55" i="28"/>
  <c r="H56" i="28"/>
  <c r="H64" i="28" s="1"/>
  <c r="H58" i="28"/>
  <c r="H66" i="28" s="1"/>
  <c r="H57" i="28"/>
  <c r="H65" i="28" s="1"/>
  <c r="G33" i="31"/>
  <c r="G37" i="31"/>
  <c r="H71" i="26"/>
  <c r="H72" i="26"/>
  <c r="G60" i="13"/>
  <c r="V60" i="13" s="1"/>
  <c r="G64" i="26"/>
  <c r="H32" i="27"/>
  <c r="H38" i="27" s="1"/>
  <c r="H31" i="27"/>
  <c r="T83" i="5"/>
  <c r="E91" i="5"/>
  <c r="E95" i="5"/>
  <c r="J3" i="26"/>
  <c r="J13" i="13"/>
  <c r="J17" i="13"/>
  <c r="G59" i="31"/>
  <c r="G63" i="31"/>
  <c r="G48" i="13"/>
  <c r="V48" i="13" s="1"/>
  <c r="G50" i="26"/>
  <c r="F106" i="13"/>
  <c r="F90" i="5"/>
  <c r="I34" i="31"/>
  <c r="I74" i="31"/>
  <c r="I92" i="31"/>
  <c r="I46" i="31"/>
  <c r="I60" i="31"/>
  <c r="H43" i="29"/>
  <c r="H44" i="29"/>
  <c r="H50" i="29" s="1"/>
  <c r="G93" i="13"/>
  <c r="V93" i="13" s="1"/>
  <c r="G101" i="26"/>
  <c r="G87" i="13"/>
  <c r="V87" i="13" s="1"/>
  <c r="G95" i="26"/>
  <c r="G91" i="26"/>
  <c r="G75" i="13"/>
  <c r="V75" i="13" s="1"/>
  <c r="G77" i="26"/>
  <c r="G73" i="26"/>
  <c r="K11" i="13"/>
  <c r="K10" i="13"/>
  <c r="K9" i="13"/>
  <c r="K8" i="13"/>
  <c r="K12" i="13"/>
  <c r="F41" i="13"/>
  <c r="F37" i="13"/>
  <c r="T84" i="5"/>
  <c r="E96" i="5"/>
  <c r="H85" i="31"/>
  <c r="H97" i="31" s="1"/>
  <c r="H89" i="31"/>
  <c r="H101" i="31" s="1"/>
  <c r="H84" i="31"/>
  <c r="H96" i="31" s="1"/>
  <c r="H88" i="31"/>
  <c r="H100" i="31" s="1"/>
  <c r="H90" i="31"/>
  <c r="H102" i="31" s="1"/>
  <c r="H87" i="31"/>
  <c r="H99" i="31" s="1"/>
  <c r="H86" i="31"/>
  <c r="H98" i="31" s="1"/>
  <c r="H83" i="31"/>
  <c r="G33" i="29"/>
  <c r="G37" i="29"/>
  <c r="H72" i="28"/>
  <c r="H78" i="28" s="1"/>
  <c r="H71" i="28"/>
  <c r="F105" i="13"/>
  <c r="F89" i="5"/>
  <c r="H84" i="26"/>
  <c r="H88" i="26"/>
  <c r="H87" i="26"/>
  <c r="H83" i="26"/>
  <c r="H86" i="26"/>
  <c r="H90" i="26"/>
  <c r="H85" i="26"/>
  <c r="H89" i="26"/>
  <c r="T88" i="5"/>
  <c r="E100" i="5"/>
  <c r="F68" i="13"/>
  <c r="G59" i="29"/>
  <c r="G63" i="29"/>
  <c r="T87" i="5"/>
  <c r="E99" i="5"/>
  <c r="H72" i="27"/>
  <c r="H78" i="27" s="1"/>
  <c r="H71" i="27"/>
  <c r="H84" i="27"/>
  <c r="H96" i="27" s="1"/>
  <c r="H88" i="27"/>
  <c r="H100" i="27" s="1"/>
  <c r="H87" i="27"/>
  <c r="H99" i="27" s="1"/>
  <c r="H83" i="27"/>
  <c r="H86" i="27"/>
  <c r="H98" i="27" s="1"/>
  <c r="H90" i="27"/>
  <c r="H102" i="27" s="1"/>
  <c r="H85" i="27"/>
  <c r="H97" i="27" s="1"/>
  <c r="H89" i="27"/>
  <c r="H101" i="27" s="1"/>
  <c r="J3" i="31"/>
  <c r="J21" i="13"/>
  <c r="J3" i="29"/>
  <c r="J20" i="13"/>
  <c r="G59" i="27"/>
  <c r="G63" i="27"/>
  <c r="F101" i="13"/>
  <c r="F85" i="5"/>
  <c r="T86" i="5"/>
  <c r="E98" i="5"/>
  <c r="G47" i="13"/>
  <c r="V47" i="13" s="1"/>
  <c r="G49" i="26"/>
  <c r="G45" i="26"/>
  <c r="G95" i="29"/>
  <c r="G91" i="29"/>
  <c r="G45" i="27"/>
  <c r="G49" i="27"/>
  <c r="G49" i="31"/>
  <c r="G45" i="31"/>
  <c r="H55" i="29"/>
  <c r="H57" i="29"/>
  <c r="H65" i="29" s="1"/>
  <c r="H56" i="29"/>
  <c r="H64" i="29" s="1"/>
  <c r="H58" i="29"/>
  <c r="H66" i="29" s="1"/>
  <c r="H31" i="29"/>
  <c r="H32" i="29"/>
  <c r="H38" i="29" s="1"/>
  <c r="G90" i="13"/>
  <c r="V90" i="13" s="1"/>
  <c r="G98" i="26"/>
  <c r="G88" i="13"/>
  <c r="V88" i="13" s="1"/>
  <c r="G96" i="26"/>
  <c r="T90" i="5"/>
  <c r="E102" i="5"/>
  <c r="F42" i="9"/>
  <c r="G45" i="22"/>
  <c r="G49" i="22"/>
  <c r="H43" i="22"/>
  <c r="H49" i="22" s="1"/>
  <c r="H44" i="22"/>
  <c r="G36" i="9"/>
  <c r="V36" i="9" s="1"/>
  <c r="G38" i="22"/>
  <c r="H84" i="22"/>
  <c r="H96" i="22" s="1"/>
  <c r="H88" i="22"/>
  <c r="H100" i="22" s="1"/>
  <c r="H87" i="22"/>
  <c r="H99" i="22" s="1"/>
  <c r="H83" i="22"/>
  <c r="H86" i="22"/>
  <c r="H98" i="22" s="1"/>
  <c r="H90" i="22"/>
  <c r="H102" i="22" s="1"/>
  <c r="H85" i="22"/>
  <c r="H97" i="22" s="1"/>
  <c r="H89" i="22"/>
  <c r="H101" i="22" s="1"/>
  <c r="G73" i="22"/>
  <c r="G78" i="22"/>
  <c r="G59" i="22"/>
  <c r="G63" i="22"/>
  <c r="H72" i="22"/>
  <c r="H78" i="22" s="1"/>
  <c r="H71" i="22"/>
  <c r="J25" i="9"/>
  <c r="J3" i="22"/>
  <c r="I92" i="22"/>
  <c r="I74" i="22"/>
  <c r="I34" i="22"/>
  <c r="I60" i="22"/>
  <c r="I46" i="22"/>
  <c r="H31" i="22"/>
  <c r="H32" i="22"/>
  <c r="H55" i="22"/>
  <c r="H58" i="22"/>
  <c r="H66" i="22" s="1"/>
  <c r="H57" i="22"/>
  <c r="H65" i="22" s="1"/>
  <c r="H56" i="22"/>
  <c r="H64" i="22" s="1"/>
  <c r="G35" i="9"/>
  <c r="G33" i="22"/>
  <c r="G37" i="22"/>
  <c r="F41" i="9"/>
  <c r="F37" i="9"/>
  <c r="G95" i="22"/>
  <c r="G91" i="22"/>
  <c r="K9" i="9"/>
  <c r="K10" i="9"/>
  <c r="K11" i="9"/>
  <c r="K12" i="9"/>
  <c r="K8" i="9"/>
  <c r="K14" i="9"/>
  <c r="L11" i="12"/>
  <c r="L78" i="12"/>
  <c r="L64" i="12"/>
  <c r="L50" i="12"/>
  <c r="L96" i="12"/>
  <c r="L38" i="12"/>
  <c r="K8" i="12"/>
  <c r="K3" i="32" s="1"/>
  <c r="K9" i="12"/>
  <c r="J14" i="12"/>
  <c r="J10" i="12"/>
  <c r="J15" i="9"/>
  <c r="L16" i="9"/>
  <c r="L13" i="9" s="1"/>
  <c r="L96" i="9"/>
  <c r="L78" i="9"/>
  <c r="L64" i="9"/>
  <c r="L50" i="9"/>
  <c r="L38" i="9"/>
  <c r="J10" i="8"/>
  <c r="J14" i="8"/>
  <c r="L68" i="8"/>
  <c r="L11" i="8"/>
  <c r="L86" i="8"/>
  <c r="L28" i="8"/>
  <c r="L40" i="8"/>
  <c r="L54" i="8"/>
  <c r="K9" i="8"/>
  <c r="K8" i="8"/>
  <c r="K3" i="15" s="1"/>
  <c r="N8" i="5"/>
  <c r="N3" i="8" s="1"/>
  <c r="N11" i="5"/>
  <c r="N3" i="12" s="1"/>
  <c r="N9" i="5"/>
  <c r="N3" i="9" s="1"/>
  <c r="N12" i="5"/>
  <c r="N3" i="14" s="1"/>
  <c r="N10" i="5"/>
  <c r="N3" i="13" s="1"/>
  <c r="L17" i="5"/>
  <c r="O14" i="5"/>
  <c r="L21" i="5"/>
  <c r="L18" i="5"/>
  <c r="L19" i="5"/>
  <c r="L20" i="5"/>
  <c r="M9" i="5"/>
  <c r="M3" i="9" s="1"/>
  <c r="M10" i="5"/>
  <c r="M3" i="13" s="1"/>
  <c r="M11" i="5"/>
  <c r="M3" i="12" s="1"/>
  <c r="M12" i="5"/>
  <c r="M3" i="14" s="1"/>
  <c r="M8" i="5"/>
  <c r="M3" i="8" s="1"/>
  <c r="L13" i="5"/>
  <c r="H82" i="8" l="1"/>
  <c r="W82" i="8" s="1"/>
  <c r="V82" i="8"/>
  <c r="V80" i="8"/>
  <c r="V81" i="8"/>
  <c r="G96" i="8"/>
  <c r="V79" i="8"/>
  <c r="V78" i="8"/>
  <c r="H83" i="8"/>
  <c r="W83" i="8" s="1"/>
  <c r="H81" i="8"/>
  <c r="H93" i="8" s="1"/>
  <c r="G100" i="12"/>
  <c r="V88" i="12"/>
  <c r="G105" i="12"/>
  <c r="V93" i="12"/>
  <c r="V59" i="9"/>
  <c r="G63" i="9"/>
  <c r="G67" i="9"/>
  <c r="I31" i="18"/>
  <c r="I32" i="18"/>
  <c r="H62" i="9"/>
  <c r="H66" i="18"/>
  <c r="I72" i="20"/>
  <c r="I78" i="20" s="1"/>
  <c r="I71" i="20"/>
  <c r="G106" i="12"/>
  <c r="V94" i="12"/>
  <c r="G106" i="14"/>
  <c r="V94" i="14"/>
  <c r="G68" i="14"/>
  <c r="V60" i="14"/>
  <c r="I84" i="18"/>
  <c r="I85" i="18"/>
  <c r="I86" i="18"/>
  <c r="I87" i="18"/>
  <c r="I88" i="18"/>
  <c r="I89" i="18"/>
  <c r="I90" i="18"/>
  <c r="I83" i="18"/>
  <c r="H45" i="20"/>
  <c r="H49" i="20"/>
  <c r="J44" i="41"/>
  <c r="J50" i="41" s="1"/>
  <c r="J43" i="41"/>
  <c r="H92" i="9"/>
  <c r="H100" i="18"/>
  <c r="I71" i="19"/>
  <c r="I72" i="19"/>
  <c r="I78" i="19" s="1"/>
  <c r="I44" i="21"/>
  <c r="I50" i="21" s="1"/>
  <c r="I43" i="21"/>
  <c r="J92" i="20"/>
  <c r="J74" i="20"/>
  <c r="J60" i="20"/>
  <c r="J46" i="20"/>
  <c r="J34" i="20"/>
  <c r="I49" i="41"/>
  <c r="I45" i="41"/>
  <c r="J92" i="16"/>
  <c r="J74" i="16"/>
  <c r="J60" i="16"/>
  <c r="J46" i="16"/>
  <c r="J34" i="16"/>
  <c r="K92" i="15"/>
  <c r="K74" i="15"/>
  <c r="K60" i="15"/>
  <c r="K46" i="15"/>
  <c r="K34" i="15"/>
  <c r="L24" i="9"/>
  <c r="L3" i="41"/>
  <c r="K19" i="9"/>
  <c r="K3" i="18"/>
  <c r="K20" i="9"/>
  <c r="K3" i="20"/>
  <c r="G104" i="12"/>
  <c r="V92" i="12"/>
  <c r="G82" i="12"/>
  <c r="V76" i="12"/>
  <c r="G69" i="12"/>
  <c r="V61" i="12"/>
  <c r="G82" i="14"/>
  <c r="V76" i="14"/>
  <c r="G42" i="14"/>
  <c r="V36" i="14"/>
  <c r="G104" i="14"/>
  <c r="V92" i="14"/>
  <c r="G105" i="14"/>
  <c r="V93" i="14"/>
  <c r="G70" i="14"/>
  <c r="V62" i="14"/>
  <c r="I45" i="15"/>
  <c r="I49" i="15"/>
  <c r="V75" i="9"/>
  <c r="G81" i="9"/>
  <c r="G77" i="9"/>
  <c r="I31" i="40"/>
  <c r="I32" i="40"/>
  <c r="I38" i="40" s="1"/>
  <c r="I55" i="18"/>
  <c r="I58" i="18"/>
  <c r="I57" i="18"/>
  <c r="I56" i="18"/>
  <c r="V48" i="9"/>
  <c r="G54" i="9"/>
  <c r="H60" i="9"/>
  <c r="H64" i="18"/>
  <c r="V91" i="9"/>
  <c r="G103" i="9"/>
  <c r="J44" i="15"/>
  <c r="J43" i="15"/>
  <c r="I66" i="15"/>
  <c r="I44" i="20"/>
  <c r="I50" i="20" s="1"/>
  <c r="I43" i="20"/>
  <c r="V62" i="9"/>
  <c r="G70" i="9"/>
  <c r="H77" i="18"/>
  <c r="H75" i="9"/>
  <c r="H73" i="18"/>
  <c r="J71" i="41"/>
  <c r="J72" i="41"/>
  <c r="J78" i="41" s="1"/>
  <c r="H94" i="9"/>
  <c r="H102" i="18"/>
  <c r="H90" i="9"/>
  <c r="H98" i="18"/>
  <c r="H33" i="18"/>
  <c r="H37" i="18"/>
  <c r="I44" i="19"/>
  <c r="I50" i="19" s="1"/>
  <c r="I43" i="19"/>
  <c r="I38" i="15"/>
  <c r="I71" i="21"/>
  <c r="I72" i="21"/>
  <c r="I78" i="21" s="1"/>
  <c r="H45" i="21"/>
  <c r="H50" i="21"/>
  <c r="H50" i="18"/>
  <c r="H48" i="9"/>
  <c r="H95" i="19"/>
  <c r="H91" i="19"/>
  <c r="V88" i="9"/>
  <c r="G100" i="9"/>
  <c r="H80" i="8"/>
  <c r="K22" i="9"/>
  <c r="K3" i="21"/>
  <c r="G103" i="12"/>
  <c r="V91" i="12"/>
  <c r="G54" i="14"/>
  <c r="V48" i="14"/>
  <c r="G103" i="14"/>
  <c r="V91" i="14"/>
  <c r="I43" i="40"/>
  <c r="I44" i="40"/>
  <c r="I50" i="40" s="1"/>
  <c r="I95" i="41"/>
  <c r="I91" i="41"/>
  <c r="J71" i="15"/>
  <c r="J72" i="15"/>
  <c r="I64" i="15"/>
  <c r="H77" i="21"/>
  <c r="H73" i="21"/>
  <c r="I77" i="15"/>
  <c r="I73" i="15"/>
  <c r="H63" i="20"/>
  <c r="H59" i="20"/>
  <c r="V60" i="9"/>
  <c r="G68" i="9"/>
  <c r="H88" i="9"/>
  <c r="H96" i="18"/>
  <c r="H73" i="40"/>
  <c r="H77" i="40"/>
  <c r="H33" i="19"/>
  <c r="H37" i="19"/>
  <c r="V92" i="9"/>
  <c r="G104" i="9"/>
  <c r="K15" i="8"/>
  <c r="K3" i="16"/>
  <c r="K23" i="9"/>
  <c r="K3" i="40"/>
  <c r="G68" i="12"/>
  <c r="V60" i="12"/>
  <c r="G101" i="12"/>
  <c r="V89" i="12"/>
  <c r="G42" i="12"/>
  <c r="V36" i="12"/>
  <c r="G101" i="14"/>
  <c r="V89" i="14"/>
  <c r="G102" i="14"/>
  <c r="V90" i="14"/>
  <c r="G69" i="14"/>
  <c r="V61" i="14"/>
  <c r="I50" i="15"/>
  <c r="H33" i="20"/>
  <c r="H37" i="20"/>
  <c r="I56" i="40"/>
  <c r="I64" i="40" s="1"/>
  <c r="I55" i="40"/>
  <c r="I58" i="40"/>
  <c r="I66" i="40" s="1"/>
  <c r="I57" i="40"/>
  <c r="I65" i="40" s="1"/>
  <c r="H59" i="40"/>
  <c r="H63" i="40"/>
  <c r="H59" i="21"/>
  <c r="H63" i="21"/>
  <c r="I71" i="18"/>
  <c r="I72" i="18"/>
  <c r="H61" i="9"/>
  <c r="H65" i="18"/>
  <c r="I86" i="16"/>
  <c r="I90" i="16"/>
  <c r="I85" i="16"/>
  <c r="I89" i="16"/>
  <c r="I84" i="16"/>
  <c r="I88" i="16"/>
  <c r="I87" i="16"/>
  <c r="I83" i="16"/>
  <c r="V87" i="9"/>
  <c r="G99" i="9"/>
  <c r="G95" i="9"/>
  <c r="H94" i="8"/>
  <c r="K34" i="41"/>
  <c r="K46" i="41"/>
  <c r="K60" i="41"/>
  <c r="K74" i="41"/>
  <c r="K92" i="41"/>
  <c r="J56" i="15"/>
  <c r="J55" i="15"/>
  <c r="J58" i="15"/>
  <c r="J57" i="15"/>
  <c r="I59" i="15"/>
  <c r="I63" i="15"/>
  <c r="I56" i="20"/>
  <c r="I64" i="20" s="1"/>
  <c r="I58" i="20"/>
  <c r="I66" i="20" s="1"/>
  <c r="I57" i="20"/>
  <c r="I65" i="20" s="1"/>
  <c r="I55" i="20"/>
  <c r="V76" i="9"/>
  <c r="G82" i="9"/>
  <c r="H49" i="40"/>
  <c r="H45" i="40"/>
  <c r="H76" i="9"/>
  <c r="H78" i="18"/>
  <c r="H63" i="19"/>
  <c r="H59" i="19"/>
  <c r="V94" i="9"/>
  <c r="G106" i="9"/>
  <c r="I78" i="15"/>
  <c r="J55" i="41"/>
  <c r="J58" i="41"/>
  <c r="J66" i="41" s="1"/>
  <c r="J57" i="41"/>
  <c r="J65" i="41" s="1"/>
  <c r="J56" i="41"/>
  <c r="J64" i="41" s="1"/>
  <c r="V77" i="8"/>
  <c r="G85" i="8"/>
  <c r="G89" i="8"/>
  <c r="H33" i="40"/>
  <c r="H37" i="40"/>
  <c r="H33" i="21"/>
  <c r="H38" i="21"/>
  <c r="H93" i="9"/>
  <c r="H101" i="18"/>
  <c r="H89" i="9"/>
  <c r="H97" i="18"/>
  <c r="H77" i="19"/>
  <c r="H73" i="19"/>
  <c r="I56" i="19"/>
  <c r="I64" i="19" s="1"/>
  <c r="I55" i="19"/>
  <c r="I58" i="19"/>
  <c r="I66" i="19" s="1"/>
  <c r="I57" i="19"/>
  <c r="I65" i="19" s="1"/>
  <c r="V89" i="9"/>
  <c r="G101" i="9"/>
  <c r="I63" i="41"/>
  <c r="I59" i="41"/>
  <c r="J92" i="19"/>
  <c r="J74" i="19"/>
  <c r="J60" i="19"/>
  <c r="J46" i="19"/>
  <c r="J34" i="19"/>
  <c r="I32" i="21"/>
  <c r="I38" i="21" s="1"/>
  <c r="I31" i="21"/>
  <c r="I86" i="21"/>
  <c r="I98" i="21" s="1"/>
  <c r="I90" i="21"/>
  <c r="I102" i="21" s="1"/>
  <c r="I85" i="21"/>
  <c r="I97" i="21" s="1"/>
  <c r="I89" i="21"/>
  <c r="I101" i="21" s="1"/>
  <c r="I84" i="21"/>
  <c r="I96" i="21" s="1"/>
  <c r="I88" i="21"/>
  <c r="I100" i="21" s="1"/>
  <c r="I87" i="21"/>
  <c r="I99" i="21" s="1"/>
  <c r="I83" i="21"/>
  <c r="H73" i="20"/>
  <c r="H77" i="20"/>
  <c r="V61" i="9"/>
  <c r="G69" i="9"/>
  <c r="H47" i="9"/>
  <c r="H49" i="18"/>
  <c r="H45" i="18"/>
  <c r="K3" i="19"/>
  <c r="K21" i="9"/>
  <c r="V35" i="9"/>
  <c r="G42" i="13"/>
  <c r="V36" i="13"/>
  <c r="G102" i="12"/>
  <c r="V90" i="12"/>
  <c r="G70" i="12"/>
  <c r="V62" i="12"/>
  <c r="G100" i="14"/>
  <c r="V88" i="14"/>
  <c r="V83" i="8"/>
  <c r="G95" i="8"/>
  <c r="H95" i="20"/>
  <c r="H91" i="20"/>
  <c r="I72" i="40"/>
  <c r="I78" i="40" s="1"/>
  <c r="I71" i="40"/>
  <c r="I84" i="40"/>
  <c r="I96" i="40" s="1"/>
  <c r="I86" i="40"/>
  <c r="I98" i="40" s="1"/>
  <c r="I88" i="40"/>
  <c r="I100" i="40" s="1"/>
  <c r="I90" i="40"/>
  <c r="I102" i="40" s="1"/>
  <c r="I83" i="40"/>
  <c r="I85" i="40"/>
  <c r="I97" i="40" s="1"/>
  <c r="I87" i="40"/>
  <c r="I99" i="40" s="1"/>
  <c r="I89" i="40"/>
  <c r="I101" i="40" s="1"/>
  <c r="I43" i="18"/>
  <c r="I44" i="18"/>
  <c r="H59" i="9"/>
  <c r="H63" i="18"/>
  <c r="H59" i="18"/>
  <c r="H45" i="19"/>
  <c r="H49" i="19"/>
  <c r="I77" i="41"/>
  <c r="I73" i="41"/>
  <c r="J34" i="40"/>
  <c r="J46" i="40"/>
  <c r="J60" i="40"/>
  <c r="J74" i="40"/>
  <c r="J92" i="40"/>
  <c r="J32" i="15"/>
  <c r="J31" i="15"/>
  <c r="J86" i="15"/>
  <c r="J98" i="15" s="1"/>
  <c r="J90" i="15"/>
  <c r="J102" i="15" s="1"/>
  <c r="J85" i="15"/>
  <c r="J97" i="15" s="1"/>
  <c r="J89" i="15"/>
  <c r="J101" i="15" s="1"/>
  <c r="J84" i="15"/>
  <c r="J96" i="15" s="1"/>
  <c r="J88" i="15"/>
  <c r="J100" i="15" s="1"/>
  <c r="J87" i="15"/>
  <c r="J99" i="15" s="1"/>
  <c r="J83" i="15"/>
  <c r="I65" i="15"/>
  <c r="I32" i="20"/>
  <c r="I38" i="20" s="1"/>
  <c r="I31" i="20"/>
  <c r="I86" i="20"/>
  <c r="I98" i="20" s="1"/>
  <c r="I90" i="20"/>
  <c r="I102" i="20" s="1"/>
  <c r="I85" i="20"/>
  <c r="I97" i="20" s="1"/>
  <c r="I89" i="20"/>
  <c r="I101" i="20" s="1"/>
  <c r="I84" i="20"/>
  <c r="I96" i="20" s="1"/>
  <c r="I88" i="20"/>
  <c r="I100" i="20" s="1"/>
  <c r="I87" i="20"/>
  <c r="I99" i="20" s="1"/>
  <c r="I83" i="20"/>
  <c r="H95" i="40"/>
  <c r="H91" i="40"/>
  <c r="H77" i="8"/>
  <c r="H95" i="16"/>
  <c r="H91" i="16"/>
  <c r="V47" i="9"/>
  <c r="G53" i="9"/>
  <c r="G49" i="9"/>
  <c r="V90" i="9"/>
  <c r="G102" i="9"/>
  <c r="I37" i="41"/>
  <c r="I33" i="41"/>
  <c r="J92" i="21"/>
  <c r="J74" i="21"/>
  <c r="J60" i="21"/>
  <c r="J46" i="21"/>
  <c r="J34" i="21"/>
  <c r="J90" i="41"/>
  <c r="J102" i="41" s="1"/>
  <c r="J88" i="41"/>
  <c r="J100" i="41" s="1"/>
  <c r="J83" i="41"/>
  <c r="J85" i="41"/>
  <c r="J97" i="41" s="1"/>
  <c r="J87" i="41"/>
  <c r="J99" i="41" s="1"/>
  <c r="J89" i="41"/>
  <c r="J101" i="41" s="1"/>
  <c r="J86" i="41"/>
  <c r="J98" i="41" s="1"/>
  <c r="J84" i="41"/>
  <c r="J96" i="41" s="1"/>
  <c r="J32" i="41"/>
  <c r="J38" i="41" s="1"/>
  <c r="J31" i="41"/>
  <c r="H95" i="21"/>
  <c r="H91" i="21"/>
  <c r="H95" i="18"/>
  <c r="H87" i="9"/>
  <c r="H91" i="18"/>
  <c r="H91" i="9"/>
  <c r="H99" i="18"/>
  <c r="I32" i="19"/>
  <c r="I38" i="19" s="1"/>
  <c r="I31" i="19"/>
  <c r="I86" i="19"/>
  <c r="I98" i="19" s="1"/>
  <c r="I90" i="19"/>
  <c r="I102" i="19" s="1"/>
  <c r="I85" i="19"/>
  <c r="I97" i="19" s="1"/>
  <c r="I89" i="19"/>
  <c r="I101" i="19" s="1"/>
  <c r="I84" i="19"/>
  <c r="I96" i="19" s="1"/>
  <c r="I88" i="19"/>
  <c r="I100" i="19" s="1"/>
  <c r="I87" i="19"/>
  <c r="I99" i="19" s="1"/>
  <c r="I83" i="19"/>
  <c r="V93" i="9"/>
  <c r="G105" i="9"/>
  <c r="I91" i="15"/>
  <c r="I95" i="15"/>
  <c r="I33" i="15"/>
  <c r="I37" i="15"/>
  <c r="I56" i="21"/>
  <c r="I64" i="21" s="1"/>
  <c r="I55" i="21"/>
  <c r="I58" i="21"/>
  <c r="I66" i="21" s="1"/>
  <c r="I57" i="21"/>
  <c r="I65" i="21" s="1"/>
  <c r="J92" i="18"/>
  <c r="J74" i="18"/>
  <c r="J60" i="18"/>
  <c r="J46" i="18"/>
  <c r="J34" i="18"/>
  <c r="H78" i="8"/>
  <c r="H84" i="8"/>
  <c r="H79" i="8"/>
  <c r="I43" i="37"/>
  <c r="I44" i="37"/>
  <c r="H59" i="38"/>
  <c r="H63" i="38"/>
  <c r="H45" i="42"/>
  <c r="H49" i="42"/>
  <c r="H33" i="35"/>
  <c r="H38" i="35"/>
  <c r="H95" i="38"/>
  <c r="H91" i="38"/>
  <c r="H91" i="42"/>
  <c r="H95" i="42"/>
  <c r="H95" i="37"/>
  <c r="H91" i="37"/>
  <c r="I56" i="38"/>
  <c r="I64" i="38" s="1"/>
  <c r="I58" i="38"/>
  <c r="I66" i="38" s="1"/>
  <c r="I55" i="38"/>
  <c r="I57" i="38"/>
  <c r="I65" i="38" s="1"/>
  <c r="I71" i="38"/>
  <c r="I72" i="38"/>
  <c r="I78" i="38" s="1"/>
  <c r="H37" i="37"/>
  <c r="H33" i="37"/>
  <c r="K3" i="38"/>
  <c r="K18" i="14"/>
  <c r="I87" i="42"/>
  <c r="I99" i="42" s="1"/>
  <c r="I89" i="42"/>
  <c r="I101" i="42" s="1"/>
  <c r="I84" i="42"/>
  <c r="I96" i="42" s="1"/>
  <c r="I86" i="42"/>
  <c r="I98" i="42" s="1"/>
  <c r="I88" i="42"/>
  <c r="I100" i="42" s="1"/>
  <c r="I90" i="42"/>
  <c r="I102" i="42" s="1"/>
  <c r="I83" i="42"/>
  <c r="I85" i="42"/>
  <c r="I97" i="42" s="1"/>
  <c r="H97" i="34"/>
  <c r="H89" i="14"/>
  <c r="H99" i="34"/>
  <c r="H91" i="14"/>
  <c r="H63" i="35"/>
  <c r="H59" i="35"/>
  <c r="M50" i="14"/>
  <c r="M64" i="14"/>
  <c r="M78" i="14"/>
  <c r="M14" i="14"/>
  <c r="M96" i="14"/>
  <c r="M38" i="14"/>
  <c r="J34" i="42"/>
  <c r="J92" i="42"/>
  <c r="J46" i="42"/>
  <c r="J60" i="42"/>
  <c r="J74" i="42"/>
  <c r="H37" i="38"/>
  <c r="H33" i="38"/>
  <c r="G95" i="14"/>
  <c r="G99" i="14"/>
  <c r="H77" i="37"/>
  <c r="H73" i="37"/>
  <c r="H63" i="37"/>
  <c r="H59" i="37"/>
  <c r="I55" i="37"/>
  <c r="I58" i="37"/>
  <c r="I66" i="37" s="1"/>
  <c r="I57" i="37"/>
  <c r="I65" i="37" s="1"/>
  <c r="I56" i="37"/>
  <c r="H59" i="14"/>
  <c r="W59" i="14" s="1"/>
  <c r="H59" i="34"/>
  <c r="H63" i="34"/>
  <c r="G63" i="14"/>
  <c r="G67" i="14"/>
  <c r="G77" i="14"/>
  <c r="G81" i="14"/>
  <c r="H76" i="14"/>
  <c r="H78" i="34"/>
  <c r="G49" i="14"/>
  <c r="G53" i="14"/>
  <c r="H49" i="37"/>
  <c r="H45" i="37"/>
  <c r="H48" i="14"/>
  <c r="H50" i="34"/>
  <c r="I32" i="34"/>
  <c r="I31" i="34"/>
  <c r="J92" i="38"/>
  <c r="J34" i="38"/>
  <c r="J46" i="38"/>
  <c r="J60" i="38"/>
  <c r="J74" i="38"/>
  <c r="I71" i="35"/>
  <c r="I72" i="35"/>
  <c r="I78" i="35" s="1"/>
  <c r="H95" i="35"/>
  <c r="H91" i="35"/>
  <c r="H73" i="38"/>
  <c r="H77" i="38"/>
  <c r="I87" i="38"/>
  <c r="I99" i="38" s="1"/>
  <c r="I83" i="38"/>
  <c r="I86" i="38"/>
  <c r="I98" i="38" s="1"/>
  <c r="I90" i="38"/>
  <c r="I102" i="38" s="1"/>
  <c r="I85" i="38"/>
  <c r="I97" i="38" s="1"/>
  <c r="I89" i="38"/>
  <c r="I101" i="38" s="1"/>
  <c r="I84" i="38"/>
  <c r="I96" i="38" s="1"/>
  <c r="I88" i="38"/>
  <c r="I100" i="38" s="1"/>
  <c r="K3" i="34"/>
  <c r="K13" i="14"/>
  <c r="K17" i="14"/>
  <c r="K3" i="37"/>
  <c r="K21" i="14"/>
  <c r="H59" i="42"/>
  <c r="H63" i="42"/>
  <c r="I44" i="42"/>
  <c r="I50" i="42" s="1"/>
  <c r="I43" i="42"/>
  <c r="H101" i="34"/>
  <c r="H93" i="14"/>
  <c r="H87" i="14"/>
  <c r="W87" i="14" s="1"/>
  <c r="H95" i="34"/>
  <c r="H91" i="34"/>
  <c r="J60" i="35"/>
  <c r="J74" i="35"/>
  <c r="J92" i="35"/>
  <c r="J34" i="35"/>
  <c r="J46" i="35"/>
  <c r="H49" i="38"/>
  <c r="H45" i="38"/>
  <c r="H37" i="42"/>
  <c r="H33" i="42"/>
  <c r="L11" i="14"/>
  <c r="L10" i="14"/>
  <c r="L9" i="14"/>
  <c r="L8" i="14"/>
  <c r="L12" i="14"/>
  <c r="H35" i="14"/>
  <c r="W35" i="14" s="1"/>
  <c r="H37" i="34"/>
  <c r="H33" i="34"/>
  <c r="I71" i="42"/>
  <c r="I72" i="42"/>
  <c r="I78" i="42" s="1"/>
  <c r="N14" i="14"/>
  <c r="N64" i="14"/>
  <c r="N78" i="14"/>
  <c r="N96" i="14"/>
  <c r="N38" i="14"/>
  <c r="N50" i="14"/>
  <c r="J46" i="37"/>
  <c r="J60" i="37"/>
  <c r="J74" i="37"/>
  <c r="J92" i="37"/>
  <c r="J34" i="37"/>
  <c r="H49" i="35"/>
  <c r="H45" i="35"/>
  <c r="I72" i="37"/>
  <c r="I78" i="37" s="1"/>
  <c r="I71" i="37"/>
  <c r="I86" i="37"/>
  <c r="I98" i="37" s="1"/>
  <c r="I90" i="37"/>
  <c r="I102" i="37" s="1"/>
  <c r="I85" i="37"/>
  <c r="I97" i="37" s="1"/>
  <c r="I89" i="37"/>
  <c r="I101" i="37" s="1"/>
  <c r="I84" i="37"/>
  <c r="I96" i="37" s="1"/>
  <c r="I88" i="37"/>
  <c r="I100" i="37" s="1"/>
  <c r="I83" i="37"/>
  <c r="I87" i="37"/>
  <c r="I99" i="37" s="1"/>
  <c r="H62" i="14"/>
  <c r="H66" i="34"/>
  <c r="H75" i="14"/>
  <c r="W75" i="14" s="1"/>
  <c r="H77" i="34"/>
  <c r="H73" i="34"/>
  <c r="J74" i="34"/>
  <c r="J92" i="34"/>
  <c r="J34" i="34"/>
  <c r="J46" i="34"/>
  <c r="J60" i="34"/>
  <c r="G37" i="14"/>
  <c r="G41" i="14"/>
  <c r="H47" i="14"/>
  <c r="W47" i="14" s="1"/>
  <c r="H49" i="34"/>
  <c r="H45" i="34"/>
  <c r="I44" i="34"/>
  <c r="I43" i="34"/>
  <c r="I56" i="34"/>
  <c r="I55" i="34"/>
  <c r="I58" i="34"/>
  <c r="I57" i="34"/>
  <c r="I87" i="35"/>
  <c r="I99" i="35" s="1"/>
  <c r="I83" i="35"/>
  <c r="I86" i="35"/>
  <c r="I98" i="35" s="1"/>
  <c r="I90" i="35"/>
  <c r="I102" i="35" s="1"/>
  <c r="I85" i="35"/>
  <c r="I97" i="35" s="1"/>
  <c r="I89" i="35"/>
  <c r="I101" i="35" s="1"/>
  <c r="I84" i="35"/>
  <c r="I96" i="35" s="1"/>
  <c r="I88" i="35"/>
  <c r="I100" i="35" s="1"/>
  <c r="H77" i="35"/>
  <c r="H73" i="35"/>
  <c r="I32" i="38"/>
  <c r="I38" i="38" s="1"/>
  <c r="I31" i="38"/>
  <c r="K3" i="42"/>
  <c r="K20" i="14"/>
  <c r="I57" i="42"/>
  <c r="I65" i="42" s="1"/>
  <c r="I56" i="42"/>
  <c r="I64" i="42" s="1"/>
  <c r="I55" i="42"/>
  <c r="I58" i="42"/>
  <c r="I66" i="42" s="1"/>
  <c r="H96" i="34"/>
  <c r="H88" i="14"/>
  <c r="H98" i="34"/>
  <c r="H90" i="14"/>
  <c r="H60" i="14"/>
  <c r="H64" i="34"/>
  <c r="H73" i="42"/>
  <c r="H77" i="42"/>
  <c r="I87" i="34"/>
  <c r="I83" i="34"/>
  <c r="I86" i="34"/>
  <c r="I90" i="34"/>
  <c r="I85" i="34"/>
  <c r="I89" i="34"/>
  <c r="I84" i="34"/>
  <c r="I88" i="34"/>
  <c r="I56" i="35"/>
  <c r="I64" i="35" s="1"/>
  <c r="I58" i="35"/>
  <c r="I66" i="35" s="1"/>
  <c r="I55" i="35"/>
  <c r="I57" i="35"/>
  <c r="I65" i="35" s="1"/>
  <c r="I31" i="37"/>
  <c r="I32" i="37"/>
  <c r="H61" i="14"/>
  <c r="H65" i="34"/>
  <c r="H36" i="14"/>
  <c r="H38" i="34"/>
  <c r="I71" i="34"/>
  <c r="I72" i="34"/>
  <c r="I32" i="35"/>
  <c r="I38" i="35" s="1"/>
  <c r="I31" i="35"/>
  <c r="I44" i="35"/>
  <c r="I50" i="35" s="1"/>
  <c r="I43" i="35"/>
  <c r="I44" i="38"/>
  <c r="I50" i="38" s="1"/>
  <c r="I43" i="38"/>
  <c r="K3" i="35"/>
  <c r="K19" i="14"/>
  <c r="I32" i="42"/>
  <c r="I38" i="42" s="1"/>
  <c r="I31" i="42"/>
  <c r="H100" i="34"/>
  <c r="H92" i="14"/>
  <c r="H102" i="34"/>
  <c r="H94" i="14"/>
  <c r="H48" i="12"/>
  <c r="G63" i="12"/>
  <c r="H60" i="12"/>
  <c r="H62" i="12"/>
  <c r="G95" i="12"/>
  <c r="H89" i="12"/>
  <c r="K34" i="32"/>
  <c r="K60" i="32"/>
  <c r="K46" i="32"/>
  <c r="K92" i="32"/>
  <c r="K74" i="32"/>
  <c r="H95" i="33"/>
  <c r="H91" i="33"/>
  <c r="I63" i="32"/>
  <c r="I59" i="32"/>
  <c r="J32" i="32"/>
  <c r="J31" i="32"/>
  <c r="I77" i="32"/>
  <c r="I73" i="32"/>
  <c r="H77" i="33"/>
  <c r="H73" i="33"/>
  <c r="I102" i="32"/>
  <c r="I100" i="32"/>
  <c r="I44" i="33"/>
  <c r="I50" i="33" s="1"/>
  <c r="I43" i="33"/>
  <c r="I47" i="12" s="1"/>
  <c r="X47" i="12" s="1"/>
  <c r="H88" i="12"/>
  <c r="H76" i="12"/>
  <c r="H61" i="12"/>
  <c r="H91" i="12"/>
  <c r="H36" i="12"/>
  <c r="K15" i="12"/>
  <c r="K3" i="33"/>
  <c r="G81" i="12"/>
  <c r="G77" i="12"/>
  <c r="I66" i="32"/>
  <c r="I38" i="32"/>
  <c r="H81" i="12"/>
  <c r="J56" i="32"/>
  <c r="J55" i="32"/>
  <c r="J58" i="32"/>
  <c r="J57" i="32"/>
  <c r="I78" i="32"/>
  <c r="H33" i="33"/>
  <c r="H37" i="33"/>
  <c r="I97" i="32"/>
  <c r="I99" i="32"/>
  <c r="I84" i="33"/>
  <c r="I96" i="33" s="1"/>
  <c r="I88" i="33"/>
  <c r="I100" i="33" s="1"/>
  <c r="I87" i="33"/>
  <c r="I99" i="33" s="1"/>
  <c r="I83" i="33"/>
  <c r="I87" i="12" s="1"/>
  <c r="X87" i="12" s="1"/>
  <c r="I86" i="33"/>
  <c r="I98" i="33" s="1"/>
  <c r="I90" i="33"/>
  <c r="I102" i="33" s="1"/>
  <c r="I85" i="33"/>
  <c r="I97" i="33" s="1"/>
  <c r="I89" i="33"/>
  <c r="I101" i="33" s="1"/>
  <c r="H93" i="12"/>
  <c r="H94" i="12"/>
  <c r="H67" i="12"/>
  <c r="I50" i="32"/>
  <c r="I65" i="32"/>
  <c r="I33" i="32"/>
  <c r="I37" i="32"/>
  <c r="H99" i="12"/>
  <c r="J44" i="32"/>
  <c r="J43" i="32"/>
  <c r="J85" i="32"/>
  <c r="J89" i="32"/>
  <c r="J84" i="32"/>
  <c r="J88" i="32"/>
  <c r="J87" i="32"/>
  <c r="J83" i="32"/>
  <c r="J86" i="32"/>
  <c r="J90" i="32"/>
  <c r="H63" i="33"/>
  <c r="H59" i="33"/>
  <c r="I101" i="32"/>
  <c r="I91" i="32"/>
  <c r="I95" i="32"/>
  <c r="I72" i="33"/>
  <c r="I78" i="33" s="1"/>
  <c r="I71" i="33"/>
  <c r="I75" i="12" s="1"/>
  <c r="X75" i="12" s="1"/>
  <c r="I32" i="33"/>
  <c r="I38" i="33" s="1"/>
  <c r="I31" i="33"/>
  <c r="I35" i="12" s="1"/>
  <c r="X35" i="12" s="1"/>
  <c r="H90" i="12"/>
  <c r="I45" i="32"/>
  <c r="I49" i="32"/>
  <c r="J60" i="33"/>
  <c r="J46" i="33"/>
  <c r="J92" i="33"/>
  <c r="J74" i="33"/>
  <c r="J34" i="33"/>
  <c r="H49" i="33"/>
  <c r="H45" i="33"/>
  <c r="I64" i="32"/>
  <c r="J71" i="32"/>
  <c r="J72" i="32"/>
  <c r="G49" i="12"/>
  <c r="G53" i="12"/>
  <c r="H41" i="12"/>
  <c r="I98" i="32"/>
  <c r="I96" i="32"/>
  <c r="I56" i="33"/>
  <c r="I64" i="33" s="1"/>
  <c r="I57" i="33"/>
  <c r="I65" i="33" s="1"/>
  <c r="I55" i="33"/>
  <c r="I58" i="33"/>
  <c r="I66" i="33" s="1"/>
  <c r="H47" i="12"/>
  <c r="W47" i="12" s="1"/>
  <c r="H92" i="12"/>
  <c r="G49" i="13"/>
  <c r="G53" i="13"/>
  <c r="G100" i="13"/>
  <c r="G84" i="5"/>
  <c r="H33" i="29"/>
  <c r="H37" i="29"/>
  <c r="H63" i="29"/>
  <c r="H59" i="29"/>
  <c r="F97" i="5"/>
  <c r="U85" i="5"/>
  <c r="H91" i="27"/>
  <c r="H95" i="27"/>
  <c r="H77" i="27"/>
  <c r="H73" i="27"/>
  <c r="H102" i="26"/>
  <c r="H94" i="13"/>
  <c r="W94" i="13" s="1"/>
  <c r="H100" i="26"/>
  <c r="H92" i="13"/>
  <c r="W92" i="13" s="1"/>
  <c r="H77" i="28"/>
  <c r="H73" i="28"/>
  <c r="H95" i="31"/>
  <c r="H91" i="31"/>
  <c r="K3" i="31"/>
  <c r="K21" i="13"/>
  <c r="K3" i="29"/>
  <c r="K20" i="13"/>
  <c r="G105" i="13"/>
  <c r="G89" i="5"/>
  <c r="I44" i="31"/>
  <c r="I50" i="31" s="1"/>
  <c r="I43" i="31"/>
  <c r="F102" i="5"/>
  <c r="U90" i="5"/>
  <c r="I84" i="26"/>
  <c r="I88" i="26"/>
  <c r="I87" i="26"/>
  <c r="I83" i="26"/>
  <c r="I86" i="26"/>
  <c r="I90" i="26"/>
  <c r="I85" i="26"/>
  <c r="I89" i="26"/>
  <c r="G82" i="13"/>
  <c r="G101" i="13"/>
  <c r="G85" i="5"/>
  <c r="H63" i="27"/>
  <c r="H59" i="27"/>
  <c r="F98" i="5"/>
  <c r="U86" i="5"/>
  <c r="G106" i="13"/>
  <c r="G90" i="5"/>
  <c r="I55" i="29"/>
  <c r="I57" i="29"/>
  <c r="I65" i="29" s="1"/>
  <c r="I56" i="29"/>
  <c r="I58" i="29"/>
  <c r="I66" i="29" s="1"/>
  <c r="F100" i="5"/>
  <c r="U88" i="5"/>
  <c r="I44" i="27"/>
  <c r="I50" i="27" s="1"/>
  <c r="I43" i="27"/>
  <c r="I56" i="27"/>
  <c r="I64" i="27" s="1"/>
  <c r="I58" i="27"/>
  <c r="I66" i="27" s="1"/>
  <c r="I55" i="27"/>
  <c r="I57" i="27"/>
  <c r="I65" i="27" s="1"/>
  <c r="H62" i="13"/>
  <c r="W62" i="13" s="1"/>
  <c r="H66" i="26"/>
  <c r="H47" i="13"/>
  <c r="W47" i="13" s="1"/>
  <c r="H49" i="26"/>
  <c r="H45" i="26"/>
  <c r="I56" i="28"/>
  <c r="I64" i="28" s="1"/>
  <c r="I55" i="28"/>
  <c r="I58" i="28"/>
  <c r="I66" i="28" s="1"/>
  <c r="I57" i="28"/>
  <c r="I65" i="28" s="1"/>
  <c r="H95" i="28"/>
  <c r="H91" i="28"/>
  <c r="J74" i="31"/>
  <c r="J92" i="31"/>
  <c r="J46" i="31"/>
  <c r="J60" i="31"/>
  <c r="J34" i="31"/>
  <c r="H97" i="26"/>
  <c r="H89" i="13"/>
  <c r="W89" i="13" s="1"/>
  <c r="H99" i="26"/>
  <c r="H91" i="13"/>
  <c r="W91" i="13" s="1"/>
  <c r="K19" i="13"/>
  <c r="K3" i="27"/>
  <c r="G81" i="13"/>
  <c r="G77" i="13"/>
  <c r="I56" i="31"/>
  <c r="I64" i="31" s="1"/>
  <c r="I58" i="31"/>
  <c r="I66" i="31" s="1"/>
  <c r="I55" i="31"/>
  <c r="I57" i="31"/>
  <c r="I65" i="31" s="1"/>
  <c r="I32" i="31"/>
  <c r="I38" i="31" s="1"/>
  <c r="I31" i="31"/>
  <c r="G54" i="13"/>
  <c r="H75" i="13"/>
  <c r="W75" i="13" s="1"/>
  <c r="H77" i="26"/>
  <c r="H73" i="26"/>
  <c r="I44" i="26"/>
  <c r="I43" i="26"/>
  <c r="H37" i="31"/>
  <c r="H33" i="31"/>
  <c r="G70" i="13"/>
  <c r="I31" i="29"/>
  <c r="I32" i="29"/>
  <c r="I71" i="29"/>
  <c r="I72" i="29"/>
  <c r="I78" i="29" s="1"/>
  <c r="I32" i="27"/>
  <c r="I38" i="27" s="1"/>
  <c r="I31" i="27"/>
  <c r="H49" i="27"/>
  <c r="H45" i="27"/>
  <c r="G63" i="13"/>
  <c r="G67" i="13"/>
  <c r="H60" i="13"/>
  <c r="W60" i="13" s="1"/>
  <c r="H64" i="26"/>
  <c r="I32" i="28"/>
  <c r="I38" i="28" s="1"/>
  <c r="I31" i="28"/>
  <c r="U83" i="5"/>
  <c r="F95" i="5"/>
  <c r="F91" i="5"/>
  <c r="G41" i="13"/>
  <c r="G37" i="13"/>
  <c r="F96" i="5"/>
  <c r="U84" i="5"/>
  <c r="M14" i="13"/>
  <c r="M96" i="13"/>
  <c r="M50" i="13"/>
  <c r="M64" i="13"/>
  <c r="M38" i="13"/>
  <c r="M78" i="13"/>
  <c r="N64" i="13"/>
  <c r="N14" i="13"/>
  <c r="N38" i="13"/>
  <c r="N78" i="13"/>
  <c r="N96" i="13"/>
  <c r="N50" i="13"/>
  <c r="G102" i="13"/>
  <c r="G86" i="5"/>
  <c r="H101" i="26"/>
  <c r="H93" i="13"/>
  <c r="W93" i="13" s="1"/>
  <c r="H95" i="26"/>
  <c r="H87" i="13"/>
  <c r="W87" i="13" s="1"/>
  <c r="H91" i="26"/>
  <c r="F101" i="5"/>
  <c r="U89" i="5"/>
  <c r="K18" i="13"/>
  <c r="K3" i="28"/>
  <c r="G95" i="13"/>
  <c r="G99" i="13"/>
  <c r="G83" i="5"/>
  <c r="H49" i="29"/>
  <c r="H45" i="29"/>
  <c r="I71" i="31"/>
  <c r="I72" i="31"/>
  <c r="I78" i="31" s="1"/>
  <c r="J74" i="26"/>
  <c r="J92" i="26"/>
  <c r="J46" i="26"/>
  <c r="J60" i="26"/>
  <c r="J34" i="26"/>
  <c r="H33" i="27"/>
  <c r="H37" i="27"/>
  <c r="H76" i="13"/>
  <c r="W76" i="13" s="1"/>
  <c r="H78" i="26"/>
  <c r="I56" i="26"/>
  <c r="I55" i="26"/>
  <c r="I58" i="26"/>
  <c r="I57" i="26"/>
  <c r="I32" i="26"/>
  <c r="I31" i="26"/>
  <c r="L11" i="13"/>
  <c r="L10" i="13"/>
  <c r="L9" i="13"/>
  <c r="L8" i="13"/>
  <c r="L12" i="13"/>
  <c r="H36" i="13"/>
  <c r="H38" i="26"/>
  <c r="H49" i="28"/>
  <c r="H45" i="28"/>
  <c r="G103" i="13"/>
  <c r="G87" i="5"/>
  <c r="H91" i="29"/>
  <c r="H95" i="29"/>
  <c r="J60" i="28"/>
  <c r="J34" i="28"/>
  <c r="J74" i="28"/>
  <c r="J92" i="28"/>
  <c r="J46" i="28"/>
  <c r="G104" i="13"/>
  <c r="G88" i="5"/>
  <c r="H77" i="29"/>
  <c r="H73" i="29"/>
  <c r="I83" i="29"/>
  <c r="I87" i="29"/>
  <c r="I99" i="29" s="1"/>
  <c r="I86" i="29"/>
  <c r="I98" i="29" s="1"/>
  <c r="I90" i="29"/>
  <c r="I102" i="29" s="1"/>
  <c r="I85" i="29"/>
  <c r="I97" i="29" s="1"/>
  <c r="I89" i="29"/>
  <c r="I101" i="29" s="1"/>
  <c r="I84" i="29"/>
  <c r="I96" i="29" s="1"/>
  <c r="I88" i="29"/>
  <c r="I100" i="29" s="1"/>
  <c r="I72" i="27"/>
  <c r="I78" i="27" s="1"/>
  <c r="I71" i="27"/>
  <c r="J34" i="27"/>
  <c r="J74" i="27"/>
  <c r="J92" i="27"/>
  <c r="J46" i="27"/>
  <c r="J60" i="27"/>
  <c r="H61" i="13"/>
  <c r="W61" i="13" s="1"/>
  <c r="H65" i="26"/>
  <c r="I71" i="28"/>
  <c r="I72" i="28"/>
  <c r="I78" i="28" s="1"/>
  <c r="I84" i="28"/>
  <c r="I96" i="28" s="1"/>
  <c r="I88" i="28"/>
  <c r="I100" i="28" s="1"/>
  <c r="I87" i="28"/>
  <c r="I99" i="28" s="1"/>
  <c r="I83" i="28"/>
  <c r="I86" i="28"/>
  <c r="I98" i="28" s="1"/>
  <c r="I90" i="28"/>
  <c r="I102" i="28" s="1"/>
  <c r="I85" i="28"/>
  <c r="I97" i="28" s="1"/>
  <c r="I89" i="28"/>
  <c r="I101" i="28" s="1"/>
  <c r="G69" i="13"/>
  <c r="H37" i="28"/>
  <c r="H33" i="28"/>
  <c r="J92" i="29"/>
  <c r="J46" i="29"/>
  <c r="J60" i="29"/>
  <c r="J34" i="29"/>
  <c r="J74" i="29"/>
  <c r="H98" i="26"/>
  <c r="H90" i="13"/>
  <c r="W90" i="13" s="1"/>
  <c r="H96" i="26"/>
  <c r="H88" i="13"/>
  <c r="W88" i="13" s="1"/>
  <c r="K17" i="13"/>
  <c r="K3" i="26"/>
  <c r="K13" i="13"/>
  <c r="I84" i="31"/>
  <c r="I96" i="31" s="1"/>
  <c r="I88" i="31"/>
  <c r="I100" i="31" s="1"/>
  <c r="I87" i="31"/>
  <c r="I99" i="31" s="1"/>
  <c r="I83" i="31"/>
  <c r="I86" i="31"/>
  <c r="I98" i="31" s="1"/>
  <c r="I90" i="31"/>
  <c r="I102" i="31" s="1"/>
  <c r="I85" i="31"/>
  <c r="I97" i="31" s="1"/>
  <c r="I89" i="31"/>
  <c r="I101" i="31" s="1"/>
  <c r="G68" i="13"/>
  <c r="H63" i="28"/>
  <c r="H59" i="28"/>
  <c r="H77" i="31"/>
  <c r="H73" i="31"/>
  <c r="I71" i="26"/>
  <c r="I72" i="26"/>
  <c r="H35" i="13"/>
  <c r="W35" i="13" s="1"/>
  <c r="H37" i="26"/>
  <c r="H33" i="26"/>
  <c r="F99" i="5"/>
  <c r="U87" i="5"/>
  <c r="I43" i="29"/>
  <c r="I44" i="29"/>
  <c r="I84" i="27"/>
  <c r="I96" i="27" s="1"/>
  <c r="I88" i="27"/>
  <c r="I100" i="27" s="1"/>
  <c r="I87" i="27"/>
  <c r="I99" i="27" s="1"/>
  <c r="I83" i="27"/>
  <c r="I86" i="27"/>
  <c r="I98" i="27" s="1"/>
  <c r="I90" i="27"/>
  <c r="I102" i="27" s="1"/>
  <c r="I85" i="27"/>
  <c r="I97" i="27" s="1"/>
  <c r="I89" i="27"/>
  <c r="I101" i="27" s="1"/>
  <c r="H59" i="13"/>
  <c r="W59" i="13" s="1"/>
  <c r="H63" i="26"/>
  <c r="H59" i="26"/>
  <c r="H48" i="13"/>
  <c r="W48" i="13" s="1"/>
  <c r="H50" i="26"/>
  <c r="I44" i="28"/>
  <c r="I50" i="28" s="1"/>
  <c r="I43" i="28"/>
  <c r="H59" i="31"/>
  <c r="H63" i="31"/>
  <c r="H49" i="31"/>
  <c r="H45" i="31"/>
  <c r="G42" i="9"/>
  <c r="H33" i="22"/>
  <c r="H36" i="9"/>
  <c r="W36" i="9" s="1"/>
  <c r="H38" i="22"/>
  <c r="I31" i="22"/>
  <c r="I32" i="22"/>
  <c r="K25" i="9"/>
  <c r="K3" i="22"/>
  <c r="G37" i="9"/>
  <c r="G41" i="9"/>
  <c r="H63" i="22"/>
  <c r="H59" i="22"/>
  <c r="I55" i="22"/>
  <c r="I58" i="22"/>
  <c r="I66" i="22" s="1"/>
  <c r="I57" i="22"/>
  <c r="I65" i="22" s="1"/>
  <c r="I56" i="22"/>
  <c r="J34" i="22"/>
  <c r="J60" i="22"/>
  <c r="J46" i="22"/>
  <c r="J92" i="22"/>
  <c r="J74" i="22"/>
  <c r="H91" i="22"/>
  <c r="H95" i="22"/>
  <c r="I43" i="22"/>
  <c r="I49" i="22" s="1"/>
  <c r="I44" i="22"/>
  <c r="I85" i="22"/>
  <c r="I97" i="22" s="1"/>
  <c r="I89" i="22"/>
  <c r="I101" i="22" s="1"/>
  <c r="I84" i="22"/>
  <c r="I96" i="22" s="1"/>
  <c r="I88" i="22"/>
  <c r="I100" i="22" s="1"/>
  <c r="I87" i="22"/>
  <c r="I99" i="22" s="1"/>
  <c r="I83" i="22"/>
  <c r="I86" i="22"/>
  <c r="I98" i="22" s="1"/>
  <c r="I90" i="22"/>
  <c r="I102" i="22" s="1"/>
  <c r="H35" i="9"/>
  <c r="H37" i="22"/>
  <c r="I72" i="22"/>
  <c r="I78" i="22" s="1"/>
  <c r="I71" i="22"/>
  <c r="H73" i="22"/>
  <c r="H77" i="22"/>
  <c r="H45" i="22"/>
  <c r="H50" i="22"/>
  <c r="L8" i="9"/>
  <c r="L9" i="9"/>
  <c r="L10" i="9"/>
  <c r="L11" i="9"/>
  <c r="L12" i="9"/>
  <c r="L14" i="9"/>
  <c r="M64" i="12"/>
  <c r="M11" i="12"/>
  <c r="M50" i="12"/>
  <c r="M96" i="12"/>
  <c r="M38" i="12"/>
  <c r="M78" i="12"/>
  <c r="N50" i="12"/>
  <c r="N96" i="12"/>
  <c r="N38" i="12"/>
  <c r="N11" i="12"/>
  <c r="N78" i="12"/>
  <c r="N64" i="12"/>
  <c r="K10" i="12"/>
  <c r="K14" i="12"/>
  <c r="L8" i="12"/>
  <c r="L3" i="32" s="1"/>
  <c r="L9" i="12"/>
  <c r="M16" i="9"/>
  <c r="M13" i="9" s="1"/>
  <c r="M96" i="9"/>
  <c r="M78" i="9"/>
  <c r="M64" i="9"/>
  <c r="M50" i="9"/>
  <c r="M38" i="9"/>
  <c r="K15" i="9"/>
  <c r="N96" i="9"/>
  <c r="N78" i="9"/>
  <c r="N64" i="9"/>
  <c r="N50" i="9"/>
  <c r="N38" i="9"/>
  <c r="N16" i="9"/>
  <c r="N13" i="9" s="1"/>
  <c r="M86" i="8"/>
  <c r="M28" i="8"/>
  <c r="M40" i="8"/>
  <c r="M11" i="8"/>
  <c r="M54" i="8"/>
  <c r="M68" i="8"/>
  <c r="N40" i="8"/>
  <c r="N54" i="8"/>
  <c r="N68" i="8"/>
  <c r="N11" i="8"/>
  <c r="N86" i="8"/>
  <c r="N28" i="8"/>
  <c r="L8" i="8"/>
  <c r="L3" i="15" s="1"/>
  <c r="L9" i="8"/>
  <c r="K14" i="8"/>
  <c r="K10" i="8"/>
  <c r="N17" i="5"/>
  <c r="O8" i="5"/>
  <c r="O3" i="8" s="1"/>
  <c r="N20" i="5"/>
  <c r="O11" i="5"/>
  <c r="O3" i="12" s="1"/>
  <c r="O10" i="5"/>
  <c r="O3" i="13" s="1"/>
  <c r="N19" i="5"/>
  <c r="N13" i="5"/>
  <c r="O13" i="5" s="1"/>
  <c r="N18" i="5"/>
  <c r="O9" i="5"/>
  <c r="O3" i="9" s="1"/>
  <c r="O12" i="5"/>
  <c r="O3" i="14" s="1"/>
  <c r="N21" i="5"/>
  <c r="M17" i="5"/>
  <c r="M21" i="5"/>
  <c r="M18" i="5"/>
  <c r="M19" i="5"/>
  <c r="M20" i="5"/>
  <c r="M13" i="5"/>
  <c r="H95" i="8" l="1"/>
  <c r="W81" i="8"/>
  <c r="O13" i="9"/>
  <c r="O3" i="41" s="1"/>
  <c r="N3" i="41"/>
  <c r="N24" i="9"/>
  <c r="L3" i="21"/>
  <c r="L22" i="9"/>
  <c r="H42" i="13"/>
  <c r="W36" i="13"/>
  <c r="H106" i="12"/>
  <c r="W94" i="12"/>
  <c r="H69" i="12"/>
  <c r="W61" i="12"/>
  <c r="H54" i="12"/>
  <c r="W48" i="12"/>
  <c r="H69" i="14"/>
  <c r="W61" i="14"/>
  <c r="H54" i="14"/>
  <c r="W48" i="14"/>
  <c r="W84" i="8"/>
  <c r="H96" i="8"/>
  <c r="J56" i="18"/>
  <c r="J55" i="18"/>
  <c r="J58" i="18"/>
  <c r="J57" i="18"/>
  <c r="J71" i="21"/>
  <c r="J72" i="21"/>
  <c r="J78" i="21" s="1"/>
  <c r="J90" i="40"/>
  <c r="J102" i="40" s="1"/>
  <c r="J88" i="40"/>
  <c r="J100" i="40" s="1"/>
  <c r="J83" i="40"/>
  <c r="J85" i="40"/>
  <c r="J97" i="40" s="1"/>
  <c r="J87" i="40"/>
  <c r="J99" i="40" s="1"/>
  <c r="J89" i="40"/>
  <c r="J101" i="40" s="1"/>
  <c r="J86" i="40"/>
  <c r="J98" i="40" s="1"/>
  <c r="J84" i="40"/>
  <c r="J96" i="40" s="1"/>
  <c r="J32" i="40"/>
  <c r="J38" i="40" s="1"/>
  <c r="J31" i="40"/>
  <c r="I50" i="18"/>
  <c r="I48" i="9"/>
  <c r="W47" i="9"/>
  <c r="H53" i="9"/>
  <c r="H49" i="9"/>
  <c r="J44" i="19"/>
  <c r="J50" i="19" s="1"/>
  <c r="J43" i="19"/>
  <c r="I63" i="19"/>
  <c r="I59" i="19"/>
  <c r="J59" i="15"/>
  <c r="J63" i="15"/>
  <c r="K58" i="41"/>
  <c r="K66" i="41" s="1"/>
  <c r="K57" i="41"/>
  <c r="K65" i="41" s="1"/>
  <c r="K56" i="41"/>
  <c r="K64" i="41" s="1"/>
  <c r="K55" i="41"/>
  <c r="I77" i="8"/>
  <c r="I91" i="16"/>
  <c r="I95" i="16"/>
  <c r="I83" i="8"/>
  <c r="I101" i="16"/>
  <c r="K34" i="40"/>
  <c r="K46" i="40"/>
  <c r="K60" i="40"/>
  <c r="K74" i="40"/>
  <c r="K92" i="40"/>
  <c r="J77" i="15"/>
  <c r="J73" i="15"/>
  <c r="I49" i="40"/>
  <c r="I45" i="40"/>
  <c r="I59" i="9"/>
  <c r="I59" i="18"/>
  <c r="I63" i="18"/>
  <c r="K43" i="15"/>
  <c r="K44" i="15"/>
  <c r="J86" i="16"/>
  <c r="J90" i="16"/>
  <c r="J85" i="16"/>
  <c r="J89" i="16"/>
  <c r="J84" i="16"/>
  <c r="J88" i="16"/>
  <c r="J87" i="16"/>
  <c r="J83" i="16"/>
  <c r="J77" i="8" s="1"/>
  <c r="J44" i="20"/>
  <c r="J50" i="20" s="1"/>
  <c r="J43" i="20"/>
  <c r="I49" i="21"/>
  <c r="I45" i="21"/>
  <c r="I93" i="9"/>
  <c r="I101" i="18"/>
  <c r="I89" i="9"/>
  <c r="I97" i="18"/>
  <c r="I73" i="20"/>
  <c r="I77" i="20"/>
  <c r="I38" i="18"/>
  <c r="L92" i="15"/>
  <c r="L74" i="15"/>
  <c r="L60" i="15"/>
  <c r="L46" i="15"/>
  <c r="L34" i="15"/>
  <c r="L23" i="9"/>
  <c r="L3" i="40"/>
  <c r="L3" i="18"/>
  <c r="L19" i="9"/>
  <c r="W35" i="9"/>
  <c r="H103" i="12"/>
  <c r="W91" i="12"/>
  <c r="H101" i="12"/>
  <c r="W89" i="12"/>
  <c r="H104" i="14"/>
  <c r="W92" i="14"/>
  <c r="H102" i="14"/>
  <c r="W90" i="14"/>
  <c r="H105" i="14"/>
  <c r="W93" i="14"/>
  <c r="H103" i="14"/>
  <c r="W91" i="14"/>
  <c r="W79" i="8"/>
  <c r="H91" i="8"/>
  <c r="J44" i="18"/>
  <c r="J43" i="18"/>
  <c r="W87" i="9"/>
  <c r="H99" i="9"/>
  <c r="H95" i="9"/>
  <c r="J33" i="41"/>
  <c r="J37" i="41"/>
  <c r="J56" i="21"/>
  <c r="J64" i="21" s="1"/>
  <c r="J55" i="21"/>
  <c r="J58" i="21"/>
  <c r="J66" i="21" s="1"/>
  <c r="J57" i="21"/>
  <c r="J65" i="21" s="1"/>
  <c r="W77" i="8"/>
  <c r="H85" i="8"/>
  <c r="H89" i="8"/>
  <c r="J38" i="15"/>
  <c r="J43" i="40"/>
  <c r="J44" i="40"/>
  <c r="J50" i="40" s="1"/>
  <c r="W59" i="9"/>
  <c r="H63" i="9"/>
  <c r="H67" i="9"/>
  <c r="K92" i="19"/>
  <c r="K74" i="19"/>
  <c r="K60" i="19"/>
  <c r="K46" i="19"/>
  <c r="K34" i="19"/>
  <c r="J32" i="19"/>
  <c r="J38" i="19" s="1"/>
  <c r="J31" i="19"/>
  <c r="J86" i="19"/>
  <c r="J98" i="19" s="1"/>
  <c r="J90" i="19"/>
  <c r="J102" i="19" s="1"/>
  <c r="J85" i="19"/>
  <c r="J97" i="19" s="1"/>
  <c r="J89" i="19"/>
  <c r="J101" i="19" s="1"/>
  <c r="J84" i="19"/>
  <c r="J96" i="19" s="1"/>
  <c r="J88" i="19"/>
  <c r="J100" i="19" s="1"/>
  <c r="J87" i="19"/>
  <c r="J99" i="19" s="1"/>
  <c r="J83" i="19"/>
  <c r="W93" i="9"/>
  <c r="H105" i="9"/>
  <c r="I63" i="20"/>
  <c r="I59" i="20"/>
  <c r="J66" i="15"/>
  <c r="K72" i="41"/>
  <c r="K78" i="41" s="1"/>
  <c r="K71" i="41"/>
  <c r="I78" i="8"/>
  <c r="I96" i="16"/>
  <c r="I80" i="8"/>
  <c r="I98" i="16"/>
  <c r="I75" i="9"/>
  <c r="I77" i="18"/>
  <c r="I73" i="18"/>
  <c r="W88" i="9"/>
  <c r="H100" i="9"/>
  <c r="J78" i="15"/>
  <c r="K92" i="21"/>
  <c r="K74" i="21"/>
  <c r="K60" i="21"/>
  <c r="K46" i="21"/>
  <c r="K34" i="21"/>
  <c r="I73" i="21"/>
  <c r="I77" i="21"/>
  <c r="W90" i="9"/>
  <c r="H102" i="9"/>
  <c r="J77" i="41"/>
  <c r="J73" i="41"/>
  <c r="I62" i="9"/>
  <c r="I66" i="18"/>
  <c r="K92" i="18"/>
  <c r="K74" i="18"/>
  <c r="K60" i="18"/>
  <c r="K46" i="18"/>
  <c r="K34" i="18"/>
  <c r="K31" i="15"/>
  <c r="K32" i="15"/>
  <c r="K84" i="15"/>
  <c r="K88" i="15"/>
  <c r="K87" i="15"/>
  <c r="K83" i="15"/>
  <c r="K86" i="15"/>
  <c r="K90" i="15"/>
  <c r="K85" i="15"/>
  <c r="K89" i="15"/>
  <c r="J32" i="20"/>
  <c r="J38" i="20" s="1"/>
  <c r="J31" i="20"/>
  <c r="J86" i="20"/>
  <c r="J98" i="20" s="1"/>
  <c r="J90" i="20"/>
  <c r="J102" i="20" s="1"/>
  <c r="J85" i="20"/>
  <c r="J97" i="20" s="1"/>
  <c r="J89" i="20"/>
  <c r="J101" i="20" s="1"/>
  <c r="J84" i="20"/>
  <c r="J96" i="20" s="1"/>
  <c r="J88" i="20"/>
  <c r="J100" i="20" s="1"/>
  <c r="J87" i="20"/>
  <c r="J99" i="20" s="1"/>
  <c r="J83" i="20"/>
  <c r="I77" i="19"/>
  <c r="I73" i="19"/>
  <c r="I94" i="9"/>
  <c r="I102" i="18"/>
  <c r="I90" i="9"/>
  <c r="I98" i="18"/>
  <c r="W62" i="9"/>
  <c r="H70" i="9"/>
  <c r="L15" i="8"/>
  <c r="L3" i="16"/>
  <c r="L20" i="9"/>
  <c r="L3" i="20"/>
  <c r="H104" i="12"/>
  <c r="W92" i="12"/>
  <c r="H102" i="12"/>
  <c r="W90" i="12"/>
  <c r="H42" i="12"/>
  <c r="W36" i="12"/>
  <c r="H100" i="12"/>
  <c r="W88" i="12"/>
  <c r="H68" i="12"/>
  <c r="W60" i="12"/>
  <c r="H42" i="14"/>
  <c r="W36" i="14"/>
  <c r="H68" i="14"/>
  <c r="W60" i="14"/>
  <c r="H82" i="14"/>
  <c r="W76" i="14"/>
  <c r="J32" i="18"/>
  <c r="J38" i="18" s="1"/>
  <c r="J31" i="18"/>
  <c r="J84" i="18"/>
  <c r="J85" i="18"/>
  <c r="J86" i="18"/>
  <c r="J87" i="18"/>
  <c r="J88" i="18"/>
  <c r="J89" i="18"/>
  <c r="J90" i="18"/>
  <c r="J83" i="18"/>
  <c r="I91" i="19"/>
  <c r="I95" i="19"/>
  <c r="I37" i="19"/>
  <c r="I33" i="19"/>
  <c r="J95" i="41"/>
  <c r="J91" i="41"/>
  <c r="J44" i="21"/>
  <c r="J50" i="21" s="1"/>
  <c r="J43" i="21"/>
  <c r="I91" i="20"/>
  <c r="I95" i="20"/>
  <c r="I33" i="20"/>
  <c r="I37" i="20"/>
  <c r="J95" i="15"/>
  <c r="J91" i="15"/>
  <c r="J33" i="15"/>
  <c r="J37" i="15"/>
  <c r="J55" i="40"/>
  <c r="J58" i="40"/>
  <c r="J66" i="40" s="1"/>
  <c r="J57" i="40"/>
  <c r="J65" i="40" s="1"/>
  <c r="J56" i="40"/>
  <c r="J64" i="40" s="1"/>
  <c r="I77" i="40"/>
  <c r="I73" i="40"/>
  <c r="J71" i="19"/>
  <c r="J72" i="19"/>
  <c r="J78" i="19" s="1"/>
  <c r="J63" i="41"/>
  <c r="J59" i="41"/>
  <c r="W76" i="9"/>
  <c r="H82" i="9"/>
  <c r="J65" i="15"/>
  <c r="K86" i="41"/>
  <c r="K84" i="41"/>
  <c r="K90" i="41"/>
  <c r="K102" i="41" s="1"/>
  <c r="K88" i="41"/>
  <c r="K100" i="41" s="1"/>
  <c r="K85" i="41"/>
  <c r="K97" i="41" s="1"/>
  <c r="K83" i="41"/>
  <c r="K89" i="41"/>
  <c r="K101" i="41" s="1"/>
  <c r="K87" i="41"/>
  <c r="K99" i="41" s="1"/>
  <c r="K32" i="41"/>
  <c r="K38" i="41" s="1"/>
  <c r="K31" i="41"/>
  <c r="I82" i="8"/>
  <c r="I100" i="16"/>
  <c r="I84" i="8"/>
  <c r="I102" i="16"/>
  <c r="I76" i="9"/>
  <c r="I78" i="18"/>
  <c r="I63" i="40"/>
  <c r="I59" i="40"/>
  <c r="K92" i="16"/>
  <c r="K74" i="16"/>
  <c r="K60" i="16"/>
  <c r="K46" i="16"/>
  <c r="K34" i="16"/>
  <c r="W48" i="9"/>
  <c r="H54" i="9"/>
  <c r="I49" i="19"/>
  <c r="I45" i="19"/>
  <c r="J50" i="15"/>
  <c r="W60" i="9"/>
  <c r="H68" i="9"/>
  <c r="I61" i="9"/>
  <c r="I65" i="18"/>
  <c r="I37" i="40"/>
  <c r="I33" i="40"/>
  <c r="K71" i="15"/>
  <c r="K72" i="15"/>
  <c r="J72" i="20"/>
  <c r="J78" i="20" s="1"/>
  <c r="J71" i="20"/>
  <c r="J49" i="41"/>
  <c r="J45" i="41"/>
  <c r="I87" i="9"/>
  <c r="I91" i="18"/>
  <c r="I95" i="18"/>
  <c r="I91" i="9"/>
  <c r="I99" i="18"/>
  <c r="M24" i="9"/>
  <c r="M3" i="41"/>
  <c r="L21" i="9"/>
  <c r="L3" i="19"/>
  <c r="H105" i="12"/>
  <c r="W93" i="12"/>
  <c r="H82" i="12"/>
  <c r="W76" i="12"/>
  <c r="H70" i="12"/>
  <c r="W62" i="12"/>
  <c r="H106" i="14"/>
  <c r="W94" i="14"/>
  <c r="H100" i="14"/>
  <c r="W88" i="14"/>
  <c r="H70" i="14"/>
  <c r="W62" i="14"/>
  <c r="H101" i="14"/>
  <c r="W89" i="14"/>
  <c r="W78" i="8"/>
  <c r="H90" i="8"/>
  <c r="J72" i="18"/>
  <c r="J71" i="18"/>
  <c r="I59" i="21"/>
  <c r="I63" i="21"/>
  <c r="W91" i="9"/>
  <c r="H103" i="9"/>
  <c r="J32" i="21"/>
  <c r="J38" i="21" s="1"/>
  <c r="J31" i="21"/>
  <c r="J86" i="21"/>
  <c r="J98" i="21" s="1"/>
  <c r="J90" i="21"/>
  <c r="J102" i="21" s="1"/>
  <c r="J85" i="21"/>
  <c r="J97" i="21" s="1"/>
  <c r="J89" i="21"/>
  <c r="J101" i="21" s="1"/>
  <c r="J84" i="21"/>
  <c r="J96" i="21" s="1"/>
  <c r="J88" i="21"/>
  <c r="J100" i="21" s="1"/>
  <c r="J87" i="21"/>
  <c r="J99" i="21" s="1"/>
  <c r="J83" i="21"/>
  <c r="J72" i="40"/>
  <c r="J78" i="40" s="1"/>
  <c r="J71" i="40"/>
  <c r="I47" i="9"/>
  <c r="I45" i="18"/>
  <c r="I49" i="18"/>
  <c r="I91" i="40"/>
  <c r="I95" i="40"/>
  <c r="I91" i="21"/>
  <c r="I95" i="21"/>
  <c r="I37" i="21"/>
  <c r="I33" i="21"/>
  <c r="J56" i="19"/>
  <c r="J64" i="19" s="1"/>
  <c r="J58" i="19"/>
  <c r="J66" i="19" s="1"/>
  <c r="J55" i="19"/>
  <c r="J57" i="19"/>
  <c r="J65" i="19" s="1"/>
  <c r="W89" i="9"/>
  <c r="H101" i="9"/>
  <c r="J64" i="15"/>
  <c r="K44" i="41"/>
  <c r="K50" i="41" s="1"/>
  <c r="K43" i="41"/>
  <c r="I81" i="8"/>
  <c r="I99" i="16"/>
  <c r="I79" i="8"/>
  <c r="I97" i="16"/>
  <c r="W61" i="9"/>
  <c r="H69" i="9"/>
  <c r="W80" i="8"/>
  <c r="H92" i="8"/>
  <c r="W94" i="9"/>
  <c r="H106" i="9"/>
  <c r="W75" i="9"/>
  <c r="H81" i="9"/>
  <c r="H77" i="9"/>
  <c r="I45" i="20"/>
  <c r="I49" i="20"/>
  <c r="J45" i="15"/>
  <c r="J49" i="15"/>
  <c r="I64" i="18"/>
  <c r="I60" i="9"/>
  <c r="K92" i="20"/>
  <c r="K74" i="20"/>
  <c r="K60" i="20"/>
  <c r="K46" i="20"/>
  <c r="K34" i="20"/>
  <c r="L92" i="41"/>
  <c r="L74" i="41"/>
  <c r="L34" i="41"/>
  <c r="L46" i="41"/>
  <c r="L60" i="41"/>
  <c r="K56" i="15"/>
  <c r="K58" i="15"/>
  <c r="K57" i="15"/>
  <c r="K55" i="15"/>
  <c r="J56" i="20"/>
  <c r="J64" i="20" s="1"/>
  <c r="J55" i="20"/>
  <c r="J58" i="20"/>
  <c r="J66" i="20" s="1"/>
  <c r="J57" i="20"/>
  <c r="J65" i="20" s="1"/>
  <c r="W92" i="9"/>
  <c r="H104" i="9"/>
  <c r="I92" i="9"/>
  <c r="I100" i="18"/>
  <c r="I88" i="9"/>
  <c r="I96" i="18"/>
  <c r="I33" i="18"/>
  <c r="I37" i="18"/>
  <c r="I45" i="35"/>
  <c r="I49" i="35"/>
  <c r="I76" i="14"/>
  <c r="I78" i="34"/>
  <c r="I92" i="14"/>
  <c r="I100" i="34"/>
  <c r="I94" i="14"/>
  <c r="I102" i="34"/>
  <c r="I95" i="35"/>
  <c r="I91" i="35"/>
  <c r="I59" i="14"/>
  <c r="X59" i="14" s="1"/>
  <c r="I59" i="34"/>
  <c r="J84" i="34"/>
  <c r="J88" i="34"/>
  <c r="J87" i="34"/>
  <c r="J83" i="34"/>
  <c r="J86" i="34"/>
  <c r="J90" i="34"/>
  <c r="J85" i="34"/>
  <c r="J89" i="34"/>
  <c r="H77" i="14"/>
  <c r="H81" i="14"/>
  <c r="I95" i="37"/>
  <c r="I91" i="37"/>
  <c r="J84" i="37"/>
  <c r="J96" i="37" s="1"/>
  <c r="J88" i="37"/>
  <c r="J100" i="37" s="1"/>
  <c r="J87" i="37"/>
  <c r="J99" i="37" s="1"/>
  <c r="J83" i="37"/>
  <c r="J86" i="37"/>
  <c r="J98" i="37" s="1"/>
  <c r="J90" i="37"/>
  <c r="J102" i="37" s="1"/>
  <c r="J85" i="37"/>
  <c r="J97" i="37" s="1"/>
  <c r="J89" i="37"/>
  <c r="J101" i="37" s="1"/>
  <c r="L3" i="34"/>
  <c r="L17" i="14"/>
  <c r="L13" i="14"/>
  <c r="J44" i="35"/>
  <c r="J50" i="35" s="1"/>
  <c r="J43" i="35"/>
  <c r="J56" i="35"/>
  <c r="J64" i="35" s="1"/>
  <c r="J57" i="35"/>
  <c r="J65" i="35" s="1"/>
  <c r="J55" i="35"/>
  <c r="J58" i="35"/>
  <c r="J66" i="35" s="1"/>
  <c r="I73" i="35"/>
  <c r="I77" i="35"/>
  <c r="J32" i="38"/>
  <c r="J38" i="38" s="1"/>
  <c r="J31" i="38"/>
  <c r="I64" i="37"/>
  <c r="J71" i="42"/>
  <c r="J72" i="42"/>
  <c r="J78" i="42" s="1"/>
  <c r="J31" i="42"/>
  <c r="J32" i="42"/>
  <c r="J38" i="42" s="1"/>
  <c r="I59" i="38"/>
  <c r="I63" i="38"/>
  <c r="I45" i="37"/>
  <c r="I49" i="37"/>
  <c r="O78" i="14"/>
  <c r="O14" i="14"/>
  <c r="O96" i="14"/>
  <c r="O38" i="14"/>
  <c r="O50" i="14"/>
  <c r="O64" i="14"/>
  <c r="I37" i="37"/>
  <c r="I33" i="37"/>
  <c r="I89" i="14"/>
  <c r="I97" i="34"/>
  <c r="I91" i="14"/>
  <c r="I99" i="34"/>
  <c r="I62" i="14"/>
  <c r="I66" i="34"/>
  <c r="I48" i="14"/>
  <c r="I50" i="34"/>
  <c r="J32" i="34"/>
  <c r="J31" i="34"/>
  <c r="I77" i="37"/>
  <c r="I73" i="37"/>
  <c r="J32" i="37"/>
  <c r="J38" i="37" s="1"/>
  <c r="J31" i="37"/>
  <c r="J44" i="37"/>
  <c r="J50" i="37" s="1"/>
  <c r="J43" i="37"/>
  <c r="I77" i="42"/>
  <c r="I73" i="42"/>
  <c r="L21" i="14"/>
  <c r="L3" i="37"/>
  <c r="L20" i="14"/>
  <c r="L3" i="42"/>
  <c r="J71" i="35"/>
  <c r="J72" i="35"/>
  <c r="J78" i="35" s="1"/>
  <c r="H99" i="14"/>
  <c r="H95" i="14"/>
  <c r="K60" i="37"/>
  <c r="K74" i="37"/>
  <c r="K92" i="37"/>
  <c r="K34" i="37"/>
  <c r="K46" i="37"/>
  <c r="J44" i="38"/>
  <c r="J50" i="38" s="1"/>
  <c r="J43" i="38"/>
  <c r="I36" i="14"/>
  <c r="I38" i="34"/>
  <c r="I63" i="37"/>
  <c r="I59" i="37"/>
  <c r="J90" i="42"/>
  <c r="J102" i="42" s="1"/>
  <c r="J88" i="42"/>
  <c r="J100" i="42" s="1"/>
  <c r="J83" i="42"/>
  <c r="J85" i="42"/>
  <c r="J97" i="42" s="1"/>
  <c r="J87" i="42"/>
  <c r="J99" i="42" s="1"/>
  <c r="J89" i="42"/>
  <c r="J101" i="42" s="1"/>
  <c r="J86" i="42"/>
  <c r="J98" i="42" s="1"/>
  <c r="J84" i="42"/>
  <c r="J96" i="42" s="1"/>
  <c r="M11" i="14"/>
  <c r="M10" i="14"/>
  <c r="M9" i="14"/>
  <c r="M8" i="14"/>
  <c r="M12" i="14"/>
  <c r="I50" i="37"/>
  <c r="I63" i="34"/>
  <c r="I37" i="42"/>
  <c r="I33" i="42"/>
  <c r="I49" i="38"/>
  <c r="I45" i="38"/>
  <c r="I33" i="35"/>
  <c r="I37" i="35"/>
  <c r="I38" i="37"/>
  <c r="I93" i="14"/>
  <c r="I101" i="34"/>
  <c r="I87" i="14"/>
  <c r="X87" i="14" s="1"/>
  <c r="I91" i="34"/>
  <c r="I95" i="34"/>
  <c r="I33" i="38"/>
  <c r="I37" i="38"/>
  <c r="I61" i="14"/>
  <c r="I65" i="34"/>
  <c r="I47" i="14"/>
  <c r="X47" i="14" s="1"/>
  <c r="I49" i="34"/>
  <c r="I45" i="34"/>
  <c r="H53" i="14"/>
  <c r="H49" i="14"/>
  <c r="J44" i="34"/>
  <c r="J43" i="34"/>
  <c r="J56" i="37"/>
  <c r="J64" i="37" s="1"/>
  <c r="J55" i="37"/>
  <c r="J58" i="37"/>
  <c r="J66" i="37" s="1"/>
  <c r="J57" i="37"/>
  <c r="J65" i="37" s="1"/>
  <c r="H37" i="14"/>
  <c r="H41" i="14"/>
  <c r="L19" i="14"/>
  <c r="L3" i="35"/>
  <c r="J84" i="35"/>
  <c r="J96" i="35" s="1"/>
  <c r="J88" i="35"/>
  <c r="J100" i="35" s="1"/>
  <c r="J87" i="35"/>
  <c r="J99" i="35" s="1"/>
  <c r="J83" i="35"/>
  <c r="J86" i="35"/>
  <c r="J98" i="35" s="1"/>
  <c r="J90" i="35"/>
  <c r="J102" i="35" s="1"/>
  <c r="J85" i="35"/>
  <c r="J97" i="35" s="1"/>
  <c r="J89" i="35"/>
  <c r="J101" i="35" s="1"/>
  <c r="I45" i="42"/>
  <c r="I49" i="42"/>
  <c r="K92" i="34"/>
  <c r="K34" i="34"/>
  <c r="K46" i="34"/>
  <c r="K60" i="34"/>
  <c r="K74" i="34"/>
  <c r="J56" i="38"/>
  <c r="J64" i="38" s="1"/>
  <c r="J57" i="38"/>
  <c r="J65" i="38" s="1"/>
  <c r="J55" i="38"/>
  <c r="J58" i="38"/>
  <c r="J66" i="38" s="1"/>
  <c r="I35" i="14"/>
  <c r="X35" i="14" s="1"/>
  <c r="I37" i="34"/>
  <c r="I33" i="34"/>
  <c r="H67" i="14"/>
  <c r="H63" i="14"/>
  <c r="J43" i="42"/>
  <c r="J44" i="42"/>
  <c r="J50" i="42" s="1"/>
  <c r="I95" i="42"/>
  <c r="I91" i="42"/>
  <c r="K46" i="38"/>
  <c r="K60" i="38"/>
  <c r="K74" i="38"/>
  <c r="K92" i="38"/>
  <c r="K34" i="38"/>
  <c r="I73" i="38"/>
  <c r="I77" i="38"/>
  <c r="K74" i="35"/>
  <c r="K92" i="35"/>
  <c r="K34" i="35"/>
  <c r="K46" i="35"/>
  <c r="K60" i="35"/>
  <c r="I73" i="34"/>
  <c r="I75" i="14"/>
  <c r="X75" i="14" s="1"/>
  <c r="I77" i="34"/>
  <c r="I63" i="35"/>
  <c r="I59" i="35"/>
  <c r="I88" i="14"/>
  <c r="I96" i="34"/>
  <c r="I90" i="14"/>
  <c r="I98" i="34"/>
  <c r="I63" i="42"/>
  <c r="I59" i="42"/>
  <c r="K34" i="42"/>
  <c r="K46" i="42"/>
  <c r="K60" i="42"/>
  <c r="K74" i="42"/>
  <c r="K92" i="42"/>
  <c r="I60" i="14"/>
  <c r="I64" i="34"/>
  <c r="J56" i="34"/>
  <c r="J55" i="34"/>
  <c r="J58" i="34"/>
  <c r="J57" i="34"/>
  <c r="J71" i="34"/>
  <c r="J72" i="34"/>
  <c r="J71" i="37"/>
  <c r="J72" i="37"/>
  <c r="J78" i="37" s="1"/>
  <c r="N11" i="14"/>
  <c r="N10" i="14"/>
  <c r="N9" i="14"/>
  <c r="N8" i="14"/>
  <c r="N12" i="14"/>
  <c r="L18" i="14"/>
  <c r="L3" i="38"/>
  <c r="J32" i="35"/>
  <c r="J38" i="35" s="1"/>
  <c r="J31" i="35"/>
  <c r="I95" i="38"/>
  <c r="I91" i="38"/>
  <c r="J71" i="38"/>
  <c r="J72" i="38"/>
  <c r="J78" i="38" s="1"/>
  <c r="J84" i="38"/>
  <c r="J96" i="38" s="1"/>
  <c r="J88" i="38"/>
  <c r="J100" i="38" s="1"/>
  <c r="J87" i="38"/>
  <c r="J99" i="38" s="1"/>
  <c r="J83" i="38"/>
  <c r="J86" i="38"/>
  <c r="J98" i="38" s="1"/>
  <c r="J90" i="38"/>
  <c r="J102" i="38" s="1"/>
  <c r="J85" i="38"/>
  <c r="J97" i="38" s="1"/>
  <c r="J89" i="38"/>
  <c r="J101" i="38" s="1"/>
  <c r="J56" i="42"/>
  <c r="J64" i="42" s="1"/>
  <c r="J55" i="42"/>
  <c r="J58" i="42"/>
  <c r="J66" i="42" s="1"/>
  <c r="J57" i="42"/>
  <c r="J65" i="42" s="1"/>
  <c r="I48" i="12"/>
  <c r="H77" i="12"/>
  <c r="H37" i="12"/>
  <c r="H63" i="12"/>
  <c r="I92" i="12"/>
  <c r="X92" i="12" s="1"/>
  <c r="I89" i="12"/>
  <c r="I88" i="12"/>
  <c r="I36" i="12"/>
  <c r="I41" i="12"/>
  <c r="I81" i="12"/>
  <c r="L34" i="32"/>
  <c r="L60" i="32"/>
  <c r="L46" i="32"/>
  <c r="L92" i="32"/>
  <c r="L74" i="32"/>
  <c r="J78" i="32"/>
  <c r="J85" i="33"/>
  <c r="J97" i="33" s="1"/>
  <c r="J89" i="33"/>
  <c r="J101" i="33" s="1"/>
  <c r="J84" i="33"/>
  <c r="J96" i="33" s="1"/>
  <c r="J88" i="33"/>
  <c r="J100" i="33" s="1"/>
  <c r="J87" i="33"/>
  <c r="J99" i="33" s="1"/>
  <c r="J83" i="33"/>
  <c r="J87" i="12" s="1"/>
  <c r="Y87" i="12" s="1"/>
  <c r="J86" i="33"/>
  <c r="J98" i="33" s="1"/>
  <c r="J90" i="33"/>
  <c r="J102" i="33" s="1"/>
  <c r="J95" i="32"/>
  <c r="J91" i="32"/>
  <c r="J101" i="32"/>
  <c r="J59" i="32"/>
  <c r="J63" i="32"/>
  <c r="K72" i="32"/>
  <c r="K71" i="32"/>
  <c r="K31" i="32"/>
  <c r="K32" i="32"/>
  <c r="H95" i="12"/>
  <c r="H49" i="12"/>
  <c r="H53" i="12"/>
  <c r="J72" i="33"/>
  <c r="J78" i="33" s="1"/>
  <c r="J71" i="33"/>
  <c r="J75" i="12" s="1"/>
  <c r="Y75" i="12" s="1"/>
  <c r="I33" i="33"/>
  <c r="I37" i="33"/>
  <c r="J98" i="32"/>
  <c r="J96" i="32"/>
  <c r="J50" i="32"/>
  <c r="J66" i="32"/>
  <c r="K55" i="32"/>
  <c r="K57" i="32"/>
  <c r="K56" i="32"/>
  <c r="K58" i="32"/>
  <c r="I90" i="12"/>
  <c r="I60" i="12"/>
  <c r="I93" i="12"/>
  <c r="I91" i="12"/>
  <c r="I62" i="12"/>
  <c r="I94" i="12"/>
  <c r="J32" i="33"/>
  <c r="J38" i="33" s="1"/>
  <c r="J31" i="33"/>
  <c r="J35" i="12" s="1"/>
  <c r="Y35" i="12" s="1"/>
  <c r="J56" i="33"/>
  <c r="J64" i="33" s="1"/>
  <c r="J58" i="33"/>
  <c r="J66" i="33" s="1"/>
  <c r="J57" i="33"/>
  <c r="J65" i="33" s="1"/>
  <c r="J55" i="33"/>
  <c r="J59" i="12" s="1"/>
  <c r="Y59" i="12" s="1"/>
  <c r="J102" i="32"/>
  <c r="J100" i="32"/>
  <c r="J49" i="32"/>
  <c r="J45" i="32"/>
  <c r="I91" i="33"/>
  <c r="I95" i="33"/>
  <c r="J65" i="32"/>
  <c r="K92" i="33"/>
  <c r="K74" i="33"/>
  <c r="K34" i="33"/>
  <c r="K60" i="33"/>
  <c r="K46" i="33"/>
  <c r="I45" i="33"/>
  <c r="I49" i="33"/>
  <c r="J38" i="32"/>
  <c r="K43" i="32"/>
  <c r="K44" i="32"/>
  <c r="I61" i="12"/>
  <c r="L15" i="12"/>
  <c r="L3" i="33"/>
  <c r="I59" i="33"/>
  <c r="I63" i="33"/>
  <c r="J77" i="32"/>
  <c r="J73" i="32"/>
  <c r="J44" i="33"/>
  <c r="J50" i="33" s="1"/>
  <c r="J43" i="33"/>
  <c r="I53" i="12"/>
  <c r="I77" i="33"/>
  <c r="I73" i="33"/>
  <c r="I99" i="12"/>
  <c r="J99" i="32"/>
  <c r="J97" i="32"/>
  <c r="J64" i="32"/>
  <c r="J37" i="32"/>
  <c r="J33" i="32"/>
  <c r="K86" i="32"/>
  <c r="K90" i="32"/>
  <c r="K85" i="32"/>
  <c r="K89" i="32"/>
  <c r="K84" i="32"/>
  <c r="K88" i="32"/>
  <c r="K83" i="32"/>
  <c r="K87" i="32"/>
  <c r="I76" i="12"/>
  <c r="I59" i="12"/>
  <c r="X59" i="12" s="1"/>
  <c r="K92" i="26"/>
  <c r="K46" i="26"/>
  <c r="K60" i="26"/>
  <c r="K34" i="26"/>
  <c r="K74" i="26"/>
  <c r="J44" i="27"/>
  <c r="J50" i="27" s="1"/>
  <c r="J43" i="27"/>
  <c r="I73" i="27"/>
  <c r="I77" i="27"/>
  <c r="L3" i="29"/>
  <c r="L20" i="13"/>
  <c r="V83" i="5"/>
  <c r="G95" i="5"/>
  <c r="G91" i="5"/>
  <c r="G98" i="5"/>
  <c r="V86" i="5"/>
  <c r="I47" i="13"/>
  <c r="X47" i="13" s="1"/>
  <c r="I45" i="26"/>
  <c r="I49" i="26"/>
  <c r="H81" i="13"/>
  <c r="H77" i="13"/>
  <c r="H101" i="13"/>
  <c r="H85" i="5"/>
  <c r="J32" i="31"/>
  <c r="J38" i="31" s="1"/>
  <c r="J31" i="31"/>
  <c r="J71" i="31"/>
  <c r="J72" i="31"/>
  <c r="J78" i="31" s="1"/>
  <c r="I49" i="27"/>
  <c r="I45" i="27"/>
  <c r="G102" i="5"/>
  <c r="V90" i="5"/>
  <c r="I94" i="13"/>
  <c r="X94" i="13" s="1"/>
  <c r="I102" i="26"/>
  <c r="I92" i="13"/>
  <c r="X92" i="13" s="1"/>
  <c r="I100" i="26"/>
  <c r="I45" i="31"/>
  <c r="I49" i="31"/>
  <c r="H104" i="13"/>
  <c r="H88" i="5"/>
  <c r="I45" i="28"/>
  <c r="I49" i="28"/>
  <c r="I76" i="13"/>
  <c r="X76" i="13" s="1"/>
  <c r="I78" i="26"/>
  <c r="I91" i="31"/>
  <c r="I95" i="31"/>
  <c r="J32" i="29"/>
  <c r="J38" i="29" s="1"/>
  <c r="J31" i="29"/>
  <c r="I95" i="28"/>
  <c r="I91" i="28"/>
  <c r="J56" i="27"/>
  <c r="J64" i="27" s="1"/>
  <c r="J55" i="27"/>
  <c r="J58" i="27"/>
  <c r="J66" i="27" s="1"/>
  <c r="J57" i="27"/>
  <c r="J65" i="27" s="1"/>
  <c r="J32" i="27"/>
  <c r="J38" i="27" s="1"/>
  <c r="J31" i="27"/>
  <c r="J44" i="28"/>
  <c r="J50" i="28" s="1"/>
  <c r="J43" i="28"/>
  <c r="J56" i="28"/>
  <c r="J64" i="28" s="1"/>
  <c r="J55" i="28"/>
  <c r="J57" i="28"/>
  <c r="J65" i="28" s="1"/>
  <c r="J58" i="28"/>
  <c r="J66" i="28" s="1"/>
  <c r="L3" i="27"/>
  <c r="L19" i="13"/>
  <c r="I61" i="13"/>
  <c r="X61" i="13" s="1"/>
  <c r="I65" i="26"/>
  <c r="J32" i="26"/>
  <c r="J31" i="26"/>
  <c r="J71" i="26"/>
  <c r="J72" i="26"/>
  <c r="K34" i="28"/>
  <c r="K74" i="28"/>
  <c r="K92" i="28"/>
  <c r="K46" i="28"/>
  <c r="K60" i="28"/>
  <c r="I33" i="28"/>
  <c r="I37" i="28"/>
  <c r="I37" i="27"/>
  <c r="I33" i="27"/>
  <c r="I38" i="29"/>
  <c r="I33" i="31"/>
  <c r="I37" i="31"/>
  <c r="J85" i="31"/>
  <c r="J97" i="31" s="1"/>
  <c r="J89" i="31"/>
  <c r="J101" i="31" s="1"/>
  <c r="J84" i="31"/>
  <c r="J96" i="31" s="1"/>
  <c r="J88" i="31"/>
  <c r="J100" i="31" s="1"/>
  <c r="J87" i="31"/>
  <c r="J99" i="31" s="1"/>
  <c r="J83" i="31"/>
  <c r="J86" i="31"/>
  <c r="J98" i="31" s="1"/>
  <c r="J90" i="31"/>
  <c r="J102" i="31" s="1"/>
  <c r="H70" i="13"/>
  <c r="I59" i="29"/>
  <c r="I63" i="29"/>
  <c r="I89" i="13"/>
  <c r="X89" i="13" s="1"/>
  <c r="I97" i="26"/>
  <c r="I91" i="13"/>
  <c r="X91" i="13" s="1"/>
  <c r="I99" i="26"/>
  <c r="K92" i="31"/>
  <c r="K46" i="31"/>
  <c r="K60" i="31"/>
  <c r="K34" i="31"/>
  <c r="K74" i="31"/>
  <c r="I75" i="13"/>
  <c r="X75" i="13" s="1"/>
  <c r="I73" i="26"/>
  <c r="I77" i="26"/>
  <c r="H102" i="13"/>
  <c r="H86" i="5"/>
  <c r="G100" i="5"/>
  <c r="V88" i="5"/>
  <c r="H82" i="13"/>
  <c r="J56" i="26"/>
  <c r="J55" i="26"/>
  <c r="J57" i="26"/>
  <c r="J58" i="26"/>
  <c r="H69" i="13"/>
  <c r="G99" i="5"/>
  <c r="V87" i="5"/>
  <c r="L3" i="28"/>
  <c r="L18" i="13"/>
  <c r="I36" i="13"/>
  <c r="I38" i="26"/>
  <c r="I60" i="13"/>
  <c r="X60" i="13" s="1"/>
  <c r="I64" i="26"/>
  <c r="J85" i="26"/>
  <c r="J89" i="26"/>
  <c r="J84" i="26"/>
  <c r="J88" i="26"/>
  <c r="J87" i="26"/>
  <c r="J83" i="26"/>
  <c r="J86" i="26"/>
  <c r="J90" i="26"/>
  <c r="H105" i="13"/>
  <c r="H89" i="5"/>
  <c r="N11" i="13"/>
  <c r="N10" i="13"/>
  <c r="N9" i="13"/>
  <c r="N8" i="13"/>
  <c r="N12" i="13"/>
  <c r="H68" i="13"/>
  <c r="I73" i="29"/>
  <c r="I77" i="29"/>
  <c r="I63" i="31"/>
  <c r="I59" i="31"/>
  <c r="H103" i="13"/>
  <c r="H87" i="5"/>
  <c r="J44" i="31"/>
  <c r="J50" i="31" s="1"/>
  <c r="J43" i="31"/>
  <c r="G97" i="5"/>
  <c r="V85" i="5"/>
  <c r="I93" i="13"/>
  <c r="X93" i="13" s="1"/>
  <c r="I101" i="26"/>
  <c r="I87" i="13"/>
  <c r="X87" i="13" s="1"/>
  <c r="I95" i="26"/>
  <c r="I91" i="26"/>
  <c r="G101" i="5"/>
  <c r="V89" i="5"/>
  <c r="H106" i="13"/>
  <c r="H90" i="5"/>
  <c r="G96" i="5"/>
  <c r="V84" i="5"/>
  <c r="I91" i="27"/>
  <c r="I95" i="27"/>
  <c r="I50" i="29"/>
  <c r="J56" i="29"/>
  <c r="J64" i="29" s="1"/>
  <c r="J55" i="29"/>
  <c r="J58" i="29"/>
  <c r="J66" i="29" s="1"/>
  <c r="J57" i="29"/>
  <c r="J65" i="29" s="1"/>
  <c r="I73" i="28"/>
  <c r="I77" i="28"/>
  <c r="J85" i="28"/>
  <c r="J97" i="28" s="1"/>
  <c r="J89" i="28"/>
  <c r="J101" i="28" s="1"/>
  <c r="J84" i="28"/>
  <c r="J96" i="28" s="1"/>
  <c r="J88" i="28"/>
  <c r="J100" i="28" s="1"/>
  <c r="J87" i="28"/>
  <c r="J99" i="28" s="1"/>
  <c r="J83" i="28"/>
  <c r="J86" i="28"/>
  <c r="J98" i="28" s="1"/>
  <c r="J90" i="28"/>
  <c r="J102" i="28" s="1"/>
  <c r="L21" i="13"/>
  <c r="L3" i="31"/>
  <c r="I62" i="13"/>
  <c r="X62" i="13" s="1"/>
  <c r="I66" i="26"/>
  <c r="H99" i="13"/>
  <c r="H95" i="13"/>
  <c r="H83" i="5"/>
  <c r="I33" i="29"/>
  <c r="I37" i="29"/>
  <c r="K74" i="27"/>
  <c r="K92" i="27"/>
  <c r="K46" i="27"/>
  <c r="K60" i="27"/>
  <c r="K34" i="27"/>
  <c r="O38" i="13"/>
  <c r="O78" i="13"/>
  <c r="O14" i="13"/>
  <c r="O96" i="13"/>
  <c r="O50" i="13"/>
  <c r="O64" i="13"/>
  <c r="H54" i="13"/>
  <c r="H41" i="13"/>
  <c r="H37" i="13"/>
  <c r="H100" i="13"/>
  <c r="H84" i="5"/>
  <c r="J71" i="29"/>
  <c r="J72" i="29"/>
  <c r="J78" i="29" s="1"/>
  <c r="J85" i="29"/>
  <c r="J97" i="29" s="1"/>
  <c r="J89" i="29"/>
  <c r="J101" i="29" s="1"/>
  <c r="J84" i="29"/>
  <c r="J96" i="29" s="1"/>
  <c r="J88" i="29"/>
  <c r="J100" i="29" s="1"/>
  <c r="J87" i="29"/>
  <c r="J99" i="29" s="1"/>
  <c r="J83" i="29"/>
  <c r="J86" i="29"/>
  <c r="J98" i="29" s="1"/>
  <c r="J90" i="29"/>
  <c r="J102" i="29" s="1"/>
  <c r="J71" i="27"/>
  <c r="J72" i="27"/>
  <c r="J78" i="27" s="1"/>
  <c r="J32" i="28"/>
  <c r="J38" i="28" s="1"/>
  <c r="J31" i="28"/>
  <c r="H67" i="13"/>
  <c r="H63" i="13"/>
  <c r="I49" i="29"/>
  <c r="I45" i="29"/>
  <c r="J44" i="29"/>
  <c r="J50" i="29" s="1"/>
  <c r="J43" i="29"/>
  <c r="J85" i="27"/>
  <c r="J97" i="27" s="1"/>
  <c r="J89" i="27"/>
  <c r="J101" i="27" s="1"/>
  <c r="J84" i="27"/>
  <c r="J96" i="27" s="1"/>
  <c r="J88" i="27"/>
  <c r="J100" i="27" s="1"/>
  <c r="J87" i="27"/>
  <c r="J99" i="27" s="1"/>
  <c r="J83" i="27"/>
  <c r="J86" i="27"/>
  <c r="J98" i="27" s="1"/>
  <c r="J90" i="27"/>
  <c r="J102" i="27" s="1"/>
  <c r="I95" i="29"/>
  <c r="I91" i="29"/>
  <c r="J71" i="28"/>
  <c r="J72" i="28"/>
  <c r="J78" i="28" s="1"/>
  <c r="L3" i="26"/>
  <c r="L17" i="13"/>
  <c r="L13" i="13"/>
  <c r="I35" i="13"/>
  <c r="X35" i="13" s="1"/>
  <c r="I33" i="26"/>
  <c r="I37" i="26"/>
  <c r="I59" i="13"/>
  <c r="X59" i="13" s="1"/>
  <c r="I63" i="26"/>
  <c r="I59" i="26"/>
  <c r="J44" i="26"/>
  <c r="J43" i="26"/>
  <c r="I73" i="31"/>
  <c r="I77" i="31"/>
  <c r="M11" i="13"/>
  <c r="M10" i="13"/>
  <c r="M9" i="13"/>
  <c r="M8" i="13"/>
  <c r="M12" i="13"/>
  <c r="I48" i="13"/>
  <c r="X48" i="13" s="1"/>
  <c r="I50" i="26"/>
  <c r="J56" i="31"/>
  <c r="J64" i="31" s="1"/>
  <c r="J57" i="31"/>
  <c r="J65" i="31" s="1"/>
  <c r="J55" i="31"/>
  <c r="J58" i="31"/>
  <c r="J66" i="31" s="1"/>
  <c r="I59" i="28"/>
  <c r="I63" i="28"/>
  <c r="H49" i="13"/>
  <c r="H53" i="13"/>
  <c r="I59" i="27"/>
  <c r="I63" i="27"/>
  <c r="I64" i="29"/>
  <c r="I90" i="13"/>
  <c r="X90" i="13" s="1"/>
  <c r="I98" i="26"/>
  <c r="I88" i="13"/>
  <c r="X88" i="13" s="1"/>
  <c r="I96" i="26"/>
  <c r="K60" i="29"/>
  <c r="K34" i="29"/>
  <c r="K74" i="29"/>
  <c r="K92" i="29"/>
  <c r="K46" i="29"/>
  <c r="H42" i="9"/>
  <c r="H37" i="9"/>
  <c r="H41" i="9"/>
  <c r="J56" i="22"/>
  <c r="J64" i="22" s="1"/>
  <c r="J55" i="22"/>
  <c r="J58" i="22"/>
  <c r="J66" i="22" s="1"/>
  <c r="J57" i="22"/>
  <c r="J65" i="22" s="1"/>
  <c r="I33" i="22"/>
  <c r="I36" i="9"/>
  <c r="X36" i="9" s="1"/>
  <c r="I38" i="22"/>
  <c r="L25" i="9"/>
  <c r="L3" i="22"/>
  <c r="I95" i="22"/>
  <c r="I91" i="22"/>
  <c r="J44" i="22"/>
  <c r="J50" i="22" s="1"/>
  <c r="J43" i="22"/>
  <c r="J85" i="22"/>
  <c r="J97" i="22" s="1"/>
  <c r="J89" i="22"/>
  <c r="J101" i="22" s="1"/>
  <c r="J84" i="22"/>
  <c r="J96" i="22" s="1"/>
  <c r="J88" i="22"/>
  <c r="J100" i="22" s="1"/>
  <c r="J87" i="22"/>
  <c r="J99" i="22" s="1"/>
  <c r="J83" i="22"/>
  <c r="J86" i="22"/>
  <c r="J98" i="22" s="1"/>
  <c r="J90" i="22"/>
  <c r="I64" i="22"/>
  <c r="K34" i="22"/>
  <c r="K60" i="22"/>
  <c r="K46" i="22"/>
  <c r="K92" i="22"/>
  <c r="K74" i="22"/>
  <c r="I77" i="22"/>
  <c r="I73" i="22"/>
  <c r="I45" i="22"/>
  <c r="I50" i="22"/>
  <c r="J71" i="22"/>
  <c r="J72" i="22"/>
  <c r="J78" i="22" s="1"/>
  <c r="J32" i="22"/>
  <c r="J31" i="22"/>
  <c r="I63" i="22"/>
  <c r="I59" i="22"/>
  <c r="I35" i="9"/>
  <c r="I37" i="22"/>
  <c r="N9" i="9"/>
  <c r="N10" i="9"/>
  <c r="N11" i="9"/>
  <c r="N12" i="9"/>
  <c r="N8" i="9"/>
  <c r="N14" i="9"/>
  <c r="M9" i="9"/>
  <c r="M8" i="9"/>
  <c r="M10" i="9"/>
  <c r="M11" i="9"/>
  <c r="M12" i="9"/>
  <c r="M14" i="9"/>
  <c r="N8" i="12"/>
  <c r="N3" i="32" s="1"/>
  <c r="N9" i="12"/>
  <c r="N3" i="33" s="1"/>
  <c r="M8" i="12"/>
  <c r="M3" i="32" s="1"/>
  <c r="M9" i="12"/>
  <c r="O96" i="12"/>
  <c r="O38" i="12"/>
  <c r="O78" i="12"/>
  <c r="O64" i="12"/>
  <c r="O11" i="12"/>
  <c r="O50" i="12"/>
  <c r="L10" i="12"/>
  <c r="L14" i="12"/>
  <c r="O16" i="9"/>
  <c r="O96" i="9"/>
  <c r="O78" i="9"/>
  <c r="O64" i="9"/>
  <c r="O50" i="9"/>
  <c r="O38" i="9"/>
  <c r="L15" i="9"/>
  <c r="N9" i="8"/>
  <c r="N3" i="16" s="1"/>
  <c r="N8" i="8"/>
  <c r="N3" i="15" s="1"/>
  <c r="L14" i="8"/>
  <c r="L10" i="8"/>
  <c r="O11" i="8"/>
  <c r="O54" i="8"/>
  <c r="O68" i="8"/>
  <c r="O86" i="8"/>
  <c r="O28" i="8"/>
  <c r="O40" i="8"/>
  <c r="M9" i="8"/>
  <c r="M8" i="8"/>
  <c r="M3" i="15" s="1"/>
  <c r="C8" i="5"/>
  <c r="C3" i="8" s="1"/>
  <c r="R13" i="5"/>
  <c r="J61" i="12" l="1"/>
  <c r="Y61" i="12" s="1"/>
  <c r="I104" i="12"/>
  <c r="M15" i="8"/>
  <c r="M3" i="16"/>
  <c r="M92" i="15"/>
  <c r="M74" i="15"/>
  <c r="M60" i="15"/>
  <c r="M46" i="15"/>
  <c r="M34" i="15"/>
  <c r="N92" i="16"/>
  <c r="N74" i="16"/>
  <c r="N60" i="16"/>
  <c r="N46" i="16"/>
  <c r="N34" i="16"/>
  <c r="M21" i="9"/>
  <c r="M3" i="19"/>
  <c r="N19" i="9"/>
  <c r="N3" i="18"/>
  <c r="N3" i="20"/>
  <c r="N20" i="9"/>
  <c r="I82" i="12"/>
  <c r="X76" i="12"/>
  <c r="I70" i="12"/>
  <c r="X62" i="12"/>
  <c r="I102" i="12"/>
  <c r="X90" i="12"/>
  <c r="I54" i="12"/>
  <c r="X48" i="12"/>
  <c r="I102" i="14"/>
  <c r="X90" i="14"/>
  <c r="I69" i="14"/>
  <c r="X61" i="14"/>
  <c r="I54" i="14"/>
  <c r="X48" i="14"/>
  <c r="I103" i="14"/>
  <c r="X91" i="14"/>
  <c r="I104" i="14"/>
  <c r="X92" i="14"/>
  <c r="X88" i="9"/>
  <c r="I100" i="9"/>
  <c r="K64" i="15"/>
  <c r="L72" i="41"/>
  <c r="L78" i="41" s="1"/>
  <c r="L71" i="41"/>
  <c r="K55" i="20"/>
  <c r="K57" i="20"/>
  <c r="K65" i="20" s="1"/>
  <c r="K56" i="20"/>
  <c r="K64" i="20" s="1"/>
  <c r="K58" i="20"/>
  <c r="K66" i="20" s="1"/>
  <c r="X79" i="8"/>
  <c r="I91" i="8"/>
  <c r="J91" i="21"/>
  <c r="J95" i="21"/>
  <c r="J33" i="21"/>
  <c r="J37" i="21"/>
  <c r="L92" i="19"/>
  <c r="L74" i="19"/>
  <c r="L60" i="19"/>
  <c r="L46" i="19"/>
  <c r="L34" i="19"/>
  <c r="X87" i="9"/>
  <c r="I99" i="9"/>
  <c r="I95" i="9"/>
  <c r="K37" i="41"/>
  <c r="K33" i="41"/>
  <c r="K95" i="41"/>
  <c r="K91" i="41"/>
  <c r="K96" i="41"/>
  <c r="J93" i="9"/>
  <c r="J101" i="18"/>
  <c r="J89" i="9"/>
  <c r="J97" i="18"/>
  <c r="L92" i="20"/>
  <c r="L74" i="20"/>
  <c r="L60" i="20"/>
  <c r="L46" i="20"/>
  <c r="L34" i="20"/>
  <c r="J91" i="20"/>
  <c r="J95" i="20"/>
  <c r="J33" i="20"/>
  <c r="J37" i="20"/>
  <c r="K102" i="15"/>
  <c r="K100" i="15"/>
  <c r="K31" i="18"/>
  <c r="K32" i="18"/>
  <c r="K38" i="18" s="1"/>
  <c r="K83" i="18"/>
  <c r="K84" i="18"/>
  <c r="K85" i="18"/>
  <c r="K86" i="18"/>
  <c r="K87" i="18"/>
  <c r="K88" i="18"/>
  <c r="K89" i="18"/>
  <c r="K90" i="18"/>
  <c r="K71" i="21"/>
  <c r="K72" i="21"/>
  <c r="K78" i="21" s="1"/>
  <c r="X75" i="9"/>
  <c r="I77" i="9"/>
  <c r="I81" i="9"/>
  <c r="X78" i="8"/>
  <c r="I90" i="8"/>
  <c r="K44" i="19"/>
  <c r="K50" i="19" s="1"/>
  <c r="K43" i="19"/>
  <c r="J49" i="40"/>
  <c r="J45" i="40"/>
  <c r="J59" i="21"/>
  <c r="J63" i="21"/>
  <c r="J48" i="9"/>
  <c r="J50" i="18"/>
  <c r="L71" i="15"/>
  <c r="L72" i="15"/>
  <c r="J45" i="20"/>
  <c r="J49" i="20"/>
  <c r="J82" i="8"/>
  <c r="J100" i="16"/>
  <c r="J84" i="8"/>
  <c r="J102" i="16"/>
  <c r="K89" i="40"/>
  <c r="K101" i="40" s="1"/>
  <c r="K87" i="40"/>
  <c r="K99" i="40" s="1"/>
  <c r="K86" i="40"/>
  <c r="K98" i="40" s="1"/>
  <c r="K84" i="40"/>
  <c r="K96" i="40" s="1"/>
  <c r="K90" i="40"/>
  <c r="K102" i="40" s="1"/>
  <c r="K88" i="40"/>
  <c r="K100" i="40" s="1"/>
  <c r="K85" i="40"/>
  <c r="K97" i="40" s="1"/>
  <c r="K83" i="40"/>
  <c r="K32" i="40"/>
  <c r="K38" i="40" s="1"/>
  <c r="K31" i="40"/>
  <c r="X48" i="9"/>
  <c r="I54" i="9"/>
  <c r="J59" i="9"/>
  <c r="J59" i="18"/>
  <c r="J63" i="18"/>
  <c r="O34" i="41"/>
  <c r="O46" i="41"/>
  <c r="O60" i="41"/>
  <c r="O74" i="41"/>
  <c r="O92" i="41"/>
  <c r="N92" i="15"/>
  <c r="N74" i="15"/>
  <c r="N60" i="15"/>
  <c r="N46" i="15"/>
  <c r="N34" i="15"/>
  <c r="M22" i="9"/>
  <c r="M3" i="21"/>
  <c r="N21" i="9"/>
  <c r="N3" i="19"/>
  <c r="I42" i="13"/>
  <c r="X36" i="13"/>
  <c r="I106" i="12"/>
  <c r="X94" i="12"/>
  <c r="I68" i="12"/>
  <c r="X60" i="12"/>
  <c r="I101" i="12"/>
  <c r="X89" i="12"/>
  <c r="I68" i="14"/>
  <c r="X60" i="14"/>
  <c r="I105" i="14"/>
  <c r="X93" i="14"/>
  <c r="J63" i="20"/>
  <c r="J59" i="20"/>
  <c r="K66" i="15"/>
  <c r="L31" i="41"/>
  <c r="L32" i="41"/>
  <c r="L38" i="41" s="1"/>
  <c r="K43" i="20"/>
  <c r="K44" i="20"/>
  <c r="K50" i="20" s="1"/>
  <c r="X60" i="9"/>
  <c r="I68" i="9"/>
  <c r="K49" i="41"/>
  <c r="K45" i="41"/>
  <c r="J76" i="9"/>
  <c r="J78" i="18"/>
  <c r="J77" i="20"/>
  <c r="J73" i="20"/>
  <c r="K84" i="16"/>
  <c r="K96" i="16" s="1"/>
  <c r="K88" i="16"/>
  <c r="K100" i="16" s="1"/>
  <c r="K87" i="16"/>
  <c r="K99" i="16" s="1"/>
  <c r="K83" i="16"/>
  <c r="K86" i="16"/>
  <c r="K98" i="16" s="1"/>
  <c r="K90" i="16"/>
  <c r="K102" i="16" s="1"/>
  <c r="K85" i="16"/>
  <c r="K97" i="16" s="1"/>
  <c r="K89" i="16"/>
  <c r="K101" i="16" s="1"/>
  <c r="X76" i="9"/>
  <c r="I82" i="9"/>
  <c r="X82" i="8"/>
  <c r="I94" i="8"/>
  <c r="J63" i="40"/>
  <c r="J59" i="40"/>
  <c r="Y77" i="8"/>
  <c r="J89" i="8"/>
  <c r="J94" i="9"/>
  <c r="J102" i="18"/>
  <c r="J90" i="9"/>
  <c r="J98" i="18"/>
  <c r="X90" i="9"/>
  <c r="I102" i="9"/>
  <c r="K97" i="15"/>
  <c r="K99" i="15"/>
  <c r="K37" i="15"/>
  <c r="K33" i="15"/>
  <c r="K71" i="18"/>
  <c r="K72" i="18"/>
  <c r="K55" i="21"/>
  <c r="K58" i="21"/>
  <c r="K66" i="21" s="1"/>
  <c r="K57" i="21"/>
  <c r="K65" i="21" s="1"/>
  <c r="K56" i="21"/>
  <c r="K64" i="21" s="1"/>
  <c r="K32" i="19"/>
  <c r="K38" i="19" s="1"/>
  <c r="K31" i="19"/>
  <c r="K84" i="19"/>
  <c r="K96" i="19" s="1"/>
  <c r="K88" i="19"/>
  <c r="K100" i="19" s="1"/>
  <c r="K87" i="19"/>
  <c r="K99" i="19" s="1"/>
  <c r="K83" i="19"/>
  <c r="K86" i="19"/>
  <c r="K98" i="19" s="1"/>
  <c r="K90" i="19"/>
  <c r="K102" i="19" s="1"/>
  <c r="K85" i="19"/>
  <c r="K97" i="19" s="1"/>
  <c r="K89" i="19"/>
  <c r="K101" i="19" s="1"/>
  <c r="J49" i="18"/>
  <c r="J47" i="9"/>
  <c r="J45" i="18"/>
  <c r="L92" i="40"/>
  <c r="L74" i="40"/>
  <c r="L34" i="40"/>
  <c r="L46" i="40"/>
  <c r="L60" i="40"/>
  <c r="L55" i="15"/>
  <c r="L57" i="15"/>
  <c r="L56" i="15"/>
  <c r="L58" i="15"/>
  <c r="X89" i="9"/>
  <c r="I101" i="9"/>
  <c r="J81" i="8"/>
  <c r="J99" i="16"/>
  <c r="J79" i="8"/>
  <c r="J97" i="16"/>
  <c r="K49" i="15"/>
  <c r="K45" i="15"/>
  <c r="K44" i="40"/>
  <c r="K50" i="40" s="1"/>
  <c r="K43" i="40"/>
  <c r="J45" i="19"/>
  <c r="J49" i="19"/>
  <c r="J62" i="9"/>
  <c r="J66" i="18"/>
  <c r="N34" i="41"/>
  <c r="N60" i="41"/>
  <c r="N74" i="41"/>
  <c r="N92" i="41"/>
  <c r="N46" i="41"/>
  <c r="M3" i="40"/>
  <c r="M23" i="9"/>
  <c r="M20" i="9"/>
  <c r="M3" i="20"/>
  <c r="N22" i="9"/>
  <c r="N3" i="21"/>
  <c r="X35" i="9"/>
  <c r="I69" i="12"/>
  <c r="X61" i="12"/>
  <c r="I105" i="12"/>
  <c r="X93" i="12"/>
  <c r="I100" i="12"/>
  <c r="X88" i="12"/>
  <c r="I100" i="14"/>
  <c r="X88" i="14"/>
  <c r="I70" i="14"/>
  <c r="X62" i="14"/>
  <c r="I101" i="14"/>
  <c r="X89" i="14"/>
  <c r="I106" i="14"/>
  <c r="X94" i="14"/>
  <c r="I82" i="14"/>
  <c r="X76" i="14"/>
  <c r="X92" i="9"/>
  <c r="I104" i="9"/>
  <c r="K65" i="15"/>
  <c r="L44" i="41"/>
  <c r="L50" i="41" s="1"/>
  <c r="L43" i="41"/>
  <c r="K31" i="20"/>
  <c r="K32" i="20"/>
  <c r="K38" i="20" s="1"/>
  <c r="K84" i="20"/>
  <c r="K96" i="20" s="1"/>
  <c r="K88" i="20"/>
  <c r="K100" i="20" s="1"/>
  <c r="K87" i="20"/>
  <c r="K99" i="20" s="1"/>
  <c r="K83" i="20"/>
  <c r="K86" i="20"/>
  <c r="K98" i="20" s="1"/>
  <c r="K90" i="20"/>
  <c r="K102" i="20" s="1"/>
  <c r="K85" i="20"/>
  <c r="K97" i="20" s="1"/>
  <c r="K89" i="20"/>
  <c r="K101" i="20" s="1"/>
  <c r="X81" i="8"/>
  <c r="I93" i="8"/>
  <c r="J63" i="19"/>
  <c r="J59" i="19"/>
  <c r="J77" i="40"/>
  <c r="J73" i="40"/>
  <c r="J75" i="9"/>
  <c r="J77" i="18"/>
  <c r="J73" i="18"/>
  <c r="M92" i="41"/>
  <c r="M60" i="41"/>
  <c r="M34" i="41"/>
  <c r="M74" i="41"/>
  <c r="M46" i="41"/>
  <c r="K77" i="15"/>
  <c r="K73" i="15"/>
  <c r="X61" i="9"/>
  <c r="I69" i="9"/>
  <c r="J45" i="21"/>
  <c r="J49" i="21"/>
  <c r="J87" i="9"/>
  <c r="J91" i="18"/>
  <c r="J95" i="18"/>
  <c r="J91" i="9"/>
  <c r="J99" i="18"/>
  <c r="J33" i="18"/>
  <c r="J37" i="18"/>
  <c r="L92" i="16"/>
  <c r="L74" i="16"/>
  <c r="L60" i="16"/>
  <c r="L46" i="16"/>
  <c r="L34" i="16"/>
  <c r="K101" i="15"/>
  <c r="K91" i="15"/>
  <c r="K95" i="15"/>
  <c r="K38" i="15"/>
  <c r="K55" i="18"/>
  <c r="K58" i="18"/>
  <c r="K57" i="18"/>
  <c r="K56" i="18"/>
  <c r="X62" i="9"/>
  <c r="I70" i="9"/>
  <c r="K43" i="21"/>
  <c r="K49" i="21" s="1"/>
  <c r="K44" i="21"/>
  <c r="X80" i="8"/>
  <c r="I92" i="8"/>
  <c r="K72" i="19"/>
  <c r="K78" i="19" s="1"/>
  <c r="K71" i="19"/>
  <c r="L92" i="18"/>
  <c r="L74" i="18"/>
  <c r="L60" i="18"/>
  <c r="L46" i="18"/>
  <c r="L34" i="18"/>
  <c r="L44" i="15"/>
  <c r="L43" i="15"/>
  <c r="J91" i="16"/>
  <c r="J95" i="16"/>
  <c r="J83" i="8"/>
  <c r="J101" i="16"/>
  <c r="K50" i="15"/>
  <c r="X59" i="9"/>
  <c r="I67" i="9"/>
  <c r="I63" i="9"/>
  <c r="K55" i="40"/>
  <c r="K58" i="40"/>
  <c r="K66" i="40" s="1"/>
  <c r="K57" i="40"/>
  <c r="K65" i="40" s="1"/>
  <c r="K56" i="40"/>
  <c r="K64" i="40" s="1"/>
  <c r="X83" i="8"/>
  <c r="I95" i="8"/>
  <c r="K63" i="41"/>
  <c r="K59" i="41"/>
  <c r="J33" i="40"/>
  <c r="J37" i="40"/>
  <c r="J61" i="9"/>
  <c r="J65" i="18"/>
  <c r="M3" i="18"/>
  <c r="M19" i="9"/>
  <c r="N23" i="9"/>
  <c r="N3" i="40"/>
  <c r="I103" i="12"/>
  <c r="X91" i="12"/>
  <c r="I42" i="12"/>
  <c r="X36" i="12"/>
  <c r="I42" i="14"/>
  <c r="X36" i="14"/>
  <c r="K59" i="15"/>
  <c r="K63" i="15"/>
  <c r="L58" i="41"/>
  <c r="L66" i="41" s="1"/>
  <c r="L57" i="41"/>
  <c r="L65" i="41" s="1"/>
  <c r="L56" i="41"/>
  <c r="L64" i="41" s="1"/>
  <c r="L55" i="41"/>
  <c r="L85" i="41"/>
  <c r="L97" i="41" s="1"/>
  <c r="L83" i="41"/>
  <c r="L89" i="41"/>
  <c r="L101" i="41" s="1"/>
  <c r="L87" i="41"/>
  <c r="L99" i="41" s="1"/>
  <c r="L84" i="41"/>
  <c r="L96" i="41" s="1"/>
  <c r="L86" i="41"/>
  <c r="L98" i="41" s="1"/>
  <c r="L88" i="41"/>
  <c r="L100" i="41" s="1"/>
  <c r="L90" i="41"/>
  <c r="L102" i="41" s="1"/>
  <c r="K71" i="20"/>
  <c r="K72" i="20"/>
  <c r="K78" i="20" s="1"/>
  <c r="X47" i="9"/>
  <c r="I53" i="9"/>
  <c r="I49" i="9"/>
  <c r="X91" i="9"/>
  <c r="I103" i="9"/>
  <c r="K78" i="15"/>
  <c r="X84" i="8"/>
  <c r="I96" i="8"/>
  <c r="K98" i="41"/>
  <c r="J77" i="19"/>
  <c r="J73" i="19"/>
  <c r="J92" i="9"/>
  <c r="J100" i="18"/>
  <c r="J88" i="9"/>
  <c r="J96" i="18"/>
  <c r="X94" i="9"/>
  <c r="I106" i="9"/>
  <c r="K98" i="15"/>
  <c r="K96" i="15"/>
  <c r="K43" i="18"/>
  <c r="K44" i="18"/>
  <c r="K31" i="21"/>
  <c r="K32" i="21"/>
  <c r="K38" i="21" s="1"/>
  <c r="K84" i="21"/>
  <c r="K96" i="21" s="1"/>
  <c r="K88" i="21"/>
  <c r="K100" i="21" s="1"/>
  <c r="K87" i="21"/>
  <c r="K99" i="21" s="1"/>
  <c r="K83" i="21"/>
  <c r="K86" i="21"/>
  <c r="K98" i="21" s="1"/>
  <c r="K90" i="21"/>
  <c r="K102" i="21" s="1"/>
  <c r="K85" i="21"/>
  <c r="K97" i="21" s="1"/>
  <c r="K89" i="21"/>
  <c r="K101" i="21" s="1"/>
  <c r="K77" i="41"/>
  <c r="K73" i="41"/>
  <c r="J95" i="19"/>
  <c r="J91" i="19"/>
  <c r="J33" i="19"/>
  <c r="J37" i="19"/>
  <c r="K56" i="19"/>
  <c r="K64" i="19" s="1"/>
  <c r="K57" i="19"/>
  <c r="K65" i="19" s="1"/>
  <c r="K55" i="19"/>
  <c r="K58" i="19"/>
  <c r="K66" i="19" s="1"/>
  <c r="L32" i="15"/>
  <c r="L31" i="15"/>
  <c r="L84" i="15"/>
  <c r="L88" i="15"/>
  <c r="L87" i="15"/>
  <c r="L83" i="15"/>
  <c r="L86" i="15"/>
  <c r="L90" i="15"/>
  <c r="L85" i="15"/>
  <c r="L89" i="15"/>
  <c r="X93" i="9"/>
  <c r="I105" i="9"/>
  <c r="J78" i="8"/>
  <c r="J96" i="16"/>
  <c r="J80" i="8"/>
  <c r="J98" i="16"/>
  <c r="K71" i="40"/>
  <c r="K72" i="40"/>
  <c r="K78" i="40" s="1"/>
  <c r="X77" i="8"/>
  <c r="I85" i="8"/>
  <c r="I89" i="8"/>
  <c r="J95" i="40"/>
  <c r="J91" i="40"/>
  <c r="J77" i="21"/>
  <c r="J73" i="21"/>
  <c r="J60" i="9"/>
  <c r="J64" i="18"/>
  <c r="L92" i="21"/>
  <c r="L74" i="21"/>
  <c r="L60" i="21"/>
  <c r="L46" i="21"/>
  <c r="L34" i="21"/>
  <c r="J95" i="38"/>
  <c r="J91" i="38"/>
  <c r="J33" i="35"/>
  <c r="J37" i="35"/>
  <c r="N3" i="37"/>
  <c r="O12" i="14"/>
  <c r="O3" i="37" s="1"/>
  <c r="N21" i="14"/>
  <c r="N20" i="14"/>
  <c r="N3" i="42"/>
  <c r="O11" i="14"/>
  <c r="O3" i="42" s="1"/>
  <c r="J75" i="14"/>
  <c r="Y75" i="14" s="1"/>
  <c r="J77" i="34"/>
  <c r="J73" i="34"/>
  <c r="J60" i="14"/>
  <c r="J64" i="34"/>
  <c r="K72" i="42"/>
  <c r="K78" i="42" s="1"/>
  <c r="K71" i="42"/>
  <c r="K43" i="35"/>
  <c r="K49" i="35" s="1"/>
  <c r="K44" i="35"/>
  <c r="K50" i="35" s="1"/>
  <c r="K71" i="38"/>
  <c r="K72" i="38"/>
  <c r="K78" i="38" s="1"/>
  <c r="K72" i="34"/>
  <c r="K71" i="34"/>
  <c r="K84" i="34"/>
  <c r="K88" i="34"/>
  <c r="K83" i="34"/>
  <c r="K87" i="34"/>
  <c r="K86" i="34"/>
  <c r="K90" i="34"/>
  <c r="K85" i="34"/>
  <c r="K89" i="34"/>
  <c r="J48" i="14"/>
  <c r="J50" i="34"/>
  <c r="I99" i="14"/>
  <c r="I95" i="14"/>
  <c r="M3" i="34"/>
  <c r="M17" i="14"/>
  <c r="J49" i="38"/>
  <c r="J45" i="38"/>
  <c r="K84" i="37"/>
  <c r="K96" i="37" s="1"/>
  <c r="K88" i="37"/>
  <c r="K100" i="37" s="1"/>
  <c r="K83" i="37"/>
  <c r="K87" i="37"/>
  <c r="K99" i="37" s="1"/>
  <c r="K86" i="37"/>
  <c r="K98" i="37" s="1"/>
  <c r="K90" i="37"/>
  <c r="K102" i="37" s="1"/>
  <c r="K85" i="37"/>
  <c r="K97" i="37" s="1"/>
  <c r="K89" i="37"/>
  <c r="K101" i="37" s="1"/>
  <c r="J36" i="14"/>
  <c r="J38" i="34"/>
  <c r="J37" i="38"/>
  <c r="J33" i="38"/>
  <c r="J49" i="35"/>
  <c r="J45" i="35"/>
  <c r="L46" i="34"/>
  <c r="L60" i="34"/>
  <c r="L74" i="34"/>
  <c r="L92" i="34"/>
  <c r="L34" i="34"/>
  <c r="J90" i="14"/>
  <c r="J98" i="34"/>
  <c r="J88" i="14"/>
  <c r="J96" i="34"/>
  <c r="N19" i="14"/>
  <c r="N3" i="35"/>
  <c r="O10" i="14"/>
  <c r="O3" i="35" s="1"/>
  <c r="J76" i="14"/>
  <c r="J78" i="34"/>
  <c r="J59" i="14"/>
  <c r="Y59" i="14" s="1"/>
  <c r="J59" i="34"/>
  <c r="J63" i="34"/>
  <c r="K90" i="42"/>
  <c r="K102" i="42" s="1"/>
  <c r="K88" i="42"/>
  <c r="K100" i="42" s="1"/>
  <c r="K85" i="42"/>
  <c r="K83" i="42"/>
  <c r="K89" i="42"/>
  <c r="K101" i="42" s="1"/>
  <c r="K87" i="42"/>
  <c r="K99" i="42" s="1"/>
  <c r="K86" i="42"/>
  <c r="K84" i="42"/>
  <c r="K31" i="42"/>
  <c r="K32" i="42"/>
  <c r="K38" i="42" s="1"/>
  <c r="K55" i="35"/>
  <c r="K56" i="35"/>
  <c r="K64" i="35" s="1"/>
  <c r="K58" i="35"/>
  <c r="K66" i="35" s="1"/>
  <c r="K57" i="35"/>
  <c r="K65" i="35" s="1"/>
  <c r="K72" i="35"/>
  <c r="K78" i="35" s="1"/>
  <c r="K71" i="35"/>
  <c r="K85" i="38"/>
  <c r="K97" i="38" s="1"/>
  <c r="K89" i="38"/>
  <c r="K101" i="38" s="1"/>
  <c r="K84" i="38"/>
  <c r="K96" i="38" s="1"/>
  <c r="K88" i="38"/>
  <c r="K100" i="38" s="1"/>
  <c r="K87" i="38"/>
  <c r="K99" i="38" s="1"/>
  <c r="K83" i="38"/>
  <c r="K86" i="38"/>
  <c r="K98" i="38" s="1"/>
  <c r="K90" i="38"/>
  <c r="K102" i="38" s="1"/>
  <c r="I41" i="14"/>
  <c r="I37" i="14"/>
  <c r="K31" i="34"/>
  <c r="K32" i="34"/>
  <c r="J95" i="35"/>
  <c r="J91" i="35"/>
  <c r="L92" i="35"/>
  <c r="L34" i="35"/>
  <c r="L46" i="35"/>
  <c r="L60" i="35"/>
  <c r="L74" i="35"/>
  <c r="J47" i="14"/>
  <c r="Y47" i="14" s="1"/>
  <c r="J49" i="34"/>
  <c r="J45" i="34"/>
  <c r="M13" i="14"/>
  <c r="M3" i="37"/>
  <c r="M21" i="14"/>
  <c r="M3" i="42"/>
  <c r="M20" i="14"/>
  <c r="K31" i="37"/>
  <c r="K32" i="37"/>
  <c r="K38" i="37" s="1"/>
  <c r="L92" i="42"/>
  <c r="L60" i="42"/>
  <c r="L74" i="42"/>
  <c r="L34" i="42"/>
  <c r="L46" i="42"/>
  <c r="J37" i="37"/>
  <c r="J33" i="37"/>
  <c r="J37" i="34"/>
  <c r="J35" i="14"/>
  <c r="Y35" i="14" s="1"/>
  <c r="J33" i="34"/>
  <c r="J33" i="42"/>
  <c r="J37" i="42"/>
  <c r="J94" i="14"/>
  <c r="J102" i="34"/>
  <c r="J92" i="14"/>
  <c r="J100" i="34"/>
  <c r="J63" i="42"/>
  <c r="J59" i="42"/>
  <c r="L60" i="38"/>
  <c r="L74" i="38"/>
  <c r="L92" i="38"/>
  <c r="L34" i="38"/>
  <c r="L46" i="38"/>
  <c r="N18" i="14"/>
  <c r="N3" i="38"/>
  <c r="O9" i="14"/>
  <c r="O3" i="38" s="1"/>
  <c r="J77" i="37"/>
  <c r="J73" i="37"/>
  <c r="J62" i="14"/>
  <c r="J66" i="34"/>
  <c r="K43" i="42"/>
  <c r="K44" i="42"/>
  <c r="K50" i="42" s="1"/>
  <c r="K84" i="35"/>
  <c r="K96" i="35" s="1"/>
  <c r="K88" i="35"/>
  <c r="K100" i="35" s="1"/>
  <c r="K83" i="35"/>
  <c r="K87" i="35"/>
  <c r="K99" i="35" s="1"/>
  <c r="K86" i="35"/>
  <c r="K98" i="35" s="1"/>
  <c r="K90" i="35"/>
  <c r="K102" i="35" s="1"/>
  <c r="K85" i="35"/>
  <c r="K97" i="35" s="1"/>
  <c r="K89" i="35"/>
  <c r="K101" i="35" s="1"/>
  <c r="K32" i="38"/>
  <c r="K38" i="38" s="1"/>
  <c r="K31" i="38"/>
  <c r="K44" i="38"/>
  <c r="K50" i="38" s="1"/>
  <c r="K43" i="38"/>
  <c r="J49" i="42"/>
  <c r="J45" i="42"/>
  <c r="K43" i="34"/>
  <c r="K44" i="34"/>
  <c r="M3" i="35"/>
  <c r="M19" i="14"/>
  <c r="K43" i="37"/>
  <c r="K44" i="37"/>
  <c r="K50" i="37" s="1"/>
  <c r="K55" i="37"/>
  <c r="K57" i="37"/>
  <c r="K65" i="37" s="1"/>
  <c r="K56" i="37"/>
  <c r="K64" i="37" s="1"/>
  <c r="K58" i="37"/>
  <c r="K66" i="37" s="1"/>
  <c r="J77" i="35"/>
  <c r="J73" i="35"/>
  <c r="J89" i="14"/>
  <c r="J97" i="34"/>
  <c r="J91" i="14"/>
  <c r="J99" i="34"/>
  <c r="I67" i="14"/>
  <c r="I63" i="14"/>
  <c r="J77" i="38"/>
  <c r="J73" i="38"/>
  <c r="N13" i="14"/>
  <c r="O13" i="14" s="1"/>
  <c r="N3" i="34"/>
  <c r="N17" i="14"/>
  <c r="O8" i="14"/>
  <c r="O3" i="34" s="1"/>
  <c r="J61" i="14"/>
  <c r="J65" i="34"/>
  <c r="K57" i="42"/>
  <c r="K65" i="42" s="1"/>
  <c r="K56" i="42"/>
  <c r="K64" i="42" s="1"/>
  <c r="K55" i="42"/>
  <c r="K58" i="42"/>
  <c r="K66" i="42" s="1"/>
  <c r="I81" i="14"/>
  <c r="I77" i="14"/>
  <c r="K31" i="35"/>
  <c r="K32" i="35"/>
  <c r="K38" i="35" s="1"/>
  <c r="K56" i="38"/>
  <c r="K64" i="38" s="1"/>
  <c r="K55" i="38"/>
  <c r="K58" i="38"/>
  <c r="K66" i="38" s="1"/>
  <c r="K57" i="38"/>
  <c r="K65" i="38" s="1"/>
  <c r="J63" i="38"/>
  <c r="J59" i="38"/>
  <c r="K55" i="34"/>
  <c r="K63" i="34" s="1"/>
  <c r="K58" i="34"/>
  <c r="K57" i="34"/>
  <c r="K56" i="34"/>
  <c r="J63" i="37"/>
  <c r="J59" i="37"/>
  <c r="I53" i="14"/>
  <c r="I49" i="14"/>
  <c r="M3" i="38"/>
  <c r="M18" i="14"/>
  <c r="J95" i="42"/>
  <c r="J91" i="42"/>
  <c r="K72" i="37"/>
  <c r="K78" i="37" s="1"/>
  <c r="K71" i="37"/>
  <c r="L74" i="37"/>
  <c r="L92" i="37"/>
  <c r="L34" i="37"/>
  <c r="L46" i="37"/>
  <c r="L60" i="37"/>
  <c r="J49" i="37"/>
  <c r="J45" i="37"/>
  <c r="J73" i="42"/>
  <c r="J77" i="42"/>
  <c r="J63" i="35"/>
  <c r="J59" i="35"/>
  <c r="J95" i="37"/>
  <c r="J91" i="37"/>
  <c r="J93" i="14"/>
  <c r="J101" i="34"/>
  <c r="J87" i="14"/>
  <c r="Y87" i="14" s="1"/>
  <c r="J95" i="34"/>
  <c r="J91" i="34"/>
  <c r="J60" i="12"/>
  <c r="Y60" i="12" s="1"/>
  <c r="J93" i="12"/>
  <c r="I49" i="12"/>
  <c r="J36" i="12"/>
  <c r="J91" i="12"/>
  <c r="J90" i="12"/>
  <c r="J88" i="12"/>
  <c r="I37" i="12"/>
  <c r="J94" i="12"/>
  <c r="J67" i="12"/>
  <c r="J41" i="12"/>
  <c r="N92" i="32"/>
  <c r="N74" i="32"/>
  <c r="N34" i="32"/>
  <c r="N60" i="32"/>
  <c r="N46" i="32"/>
  <c r="N60" i="33"/>
  <c r="N46" i="33"/>
  <c r="N92" i="33"/>
  <c r="N74" i="33"/>
  <c r="N34" i="33"/>
  <c r="K100" i="32"/>
  <c r="K102" i="32"/>
  <c r="L34" i="33"/>
  <c r="L60" i="33"/>
  <c r="L46" i="33"/>
  <c r="L92" i="33"/>
  <c r="L74" i="33"/>
  <c r="K50" i="32"/>
  <c r="K31" i="33"/>
  <c r="K35" i="12" s="1"/>
  <c r="Z35" i="12" s="1"/>
  <c r="K32" i="33"/>
  <c r="K38" i="33" s="1"/>
  <c r="K64" i="32"/>
  <c r="K77" i="32"/>
  <c r="K73" i="32"/>
  <c r="J95" i="33"/>
  <c r="J91" i="33"/>
  <c r="L71" i="32"/>
  <c r="L72" i="32"/>
  <c r="L32" i="32"/>
  <c r="L31" i="32"/>
  <c r="J89" i="12"/>
  <c r="J69" i="12"/>
  <c r="J62" i="12"/>
  <c r="M60" i="32"/>
  <c r="M46" i="32"/>
  <c r="M92" i="32"/>
  <c r="M74" i="32"/>
  <c r="M34" i="32"/>
  <c r="M15" i="12"/>
  <c r="M3" i="33"/>
  <c r="I67" i="12"/>
  <c r="I63" i="12"/>
  <c r="K91" i="32"/>
  <c r="K95" i="32"/>
  <c r="K97" i="32"/>
  <c r="K55" i="33"/>
  <c r="K59" i="12" s="1"/>
  <c r="Z59" i="12" s="1"/>
  <c r="K58" i="33"/>
  <c r="K66" i="33" s="1"/>
  <c r="K57" i="33"/>
  <c r="K65" i="33" s="1"/>
  <c r="K56" i="33"/>
  <c r="K64" i="33" s="1"/>
  <c r="K66" i="32"/>
  <c r="K37" i="32"/>
  <c r="K33" i="32"/>
  <c r="L56" i="32"/>
  <c r="L57" i="32"/>
  <c r="L55" i="32"/>
  <c r="L58" i="32"/>
  <c r="I95" i="12"/>
  <c r="J92" i="12"/>
  <c r="J76" i="12"/>
  <c r="K99" i="32"/>
  <c r="K101" i="32"/>
  <c r="K43" i="33"/>
  <c r="K47" i="12" s="1"/>
  <c r="Z47" i="12" s="1"/>
  <c r="K44" i="33"/>
  <c r="K50" i="33" s="1"/>
  <c r="K86" i="33"/>
  <c r="K98" i="33" s="1"/>
  <c r="K90" i="33"/>
  <c r="K102" i="33" s="1"/>
  <c r="K85" i="33"/>
  <c r="K97" i="33" s="1"/>
  <c r="K89" i="33"/>
  <c r="K101" i="33" s="1"/>
  <c r="K84" i="33"/>
  <c r="K96" i="33" s="1"/>
  <c r="K88" i="33"/>
  <c r="K100" i="33" s="1"/>
  <c r="K83" i="33"/>
  <c r="K87" i="12" s="1"/>
  <c r="Z87" i="12" s="1"/>
  <c r="K87" i="33"/>
  <c r="K99" i="33" s="1"/>
  <c r="J63" i="33"/>
  <c r="J59" i="33"/>
  <c r="J37" i="33"/>
  <c r="J33" i="33"/>
  <c r="K59" i="32"/>
  <c r="K63" i="32"/>
  <c r="K38" i="32"/>
  <c r="L44" i="32"/>
  <c r="L43" i="32"/>
  <c r="J48" i="12"/>
  <c r="I77" i="12"/>
  <c r="K96" i="32"/>
  <c r="K98" i="32"/>
  <c r="J49" i="33"/>
  <c r="J45" i="33"/>
  <c r="J81" i="12"/>
  <c r="K49" i="32"/>
  <c r="K45" i="32"/>
  <c r="K72" i="33"/>
  <c r="K78" i="33" s="1"/>
  <c r="K71" i="33"/>
  <c r="K75" i="12" s="1"/>
  <c r="Z75" i="12" s="1"/>
  <c r="K65" i="32"/>
  <c r="J77" i="33"/>
  <c r="J73" i="33"/>
  <c r="K78" i="32"/>
  <c r="J99" i="12"/>
  <c r="L86" i="32"/>
  <c r="L90" i="32"/>
  <c r="L85" i="32"/>
  <c r="L89" i="32"/>
  <c r="L84" i="32"/>
  <c r="L88" i="32"/>
  <c r="L87" i="32"/>
  <c r="L83" i="32"/>
  <c r="J47" i="12"/>
  <c r="Y47" i="12" s="1"/>
  <c r="K31" i="29"/>
  <c r="K32" i="29"/>
  <c r="K38" i="29" s="1"/>
  <c r="I54" i="13"/>
  <c r="M18" i="13"/>
  <c r="M3" i="28"/>
  <c r="J77" i="29"/>
  <c r="J73" i="29"/>
  <c r="K55" i="27"/>
  <c r="K58" i="27"/>
  <c r="K66" i="27" s="1"/>
  <c r="K57" i="27"/>
  <c r="K65" i="27" s="1"/>
  <c r="K56" i="27"/>
  <c r="K64" i="27" s="1"/>
  <c r="W90" i="5"/>
  <c r="H102" i="5"/>
  <c r="I105" i="13"/>
  <c r="I89" i="5"/>
  <c r="X89" i="5" s="1"/>
  <c r="N3" i="26"/>
  <c r="N17" i="13"/>
  <c r="O8" i="13"/>
  <c r="O3" i="26" s="1"/>
  <c r="N13" i="13"/>
  <c r="O13" i="13" s="1"/>
  <c r="W89" i="5"/>
  <c r="H101" i="5"/>
  <c r="J87" i="13"/>
  <c r="Y87" i="13" s="1"/>
  <c r="J95" i="26"/>
  <c r="J91" i="26"/>
  <c r="J93" i="13"/>
  <c r="Y93" i="13" s="1"/>
  <c r="J101" i="26"/>
  <c r="J62" i="13"/>
  <c r="Y62" i="13" s="1"/>
  <c r="J66" i="26"/>
  <c r="W86" i="5"/>
  <c r="H98" i="5"/>
  <c r="I81" i="13"/>
  <c r="I77" i="13"/>
  <c r="K32" i="31"/>
  <c r="K38" i="31" s="1"/>
  <c r="K31" i="31"/>
  <c r="K55" i="28"/>
  <c r="K63" i="28" s="1"/>
  <c r="K58" i="28"/>
  <c r="K66" i="28" s="1"/>
  <c r="K57" i="28"/>
  <c r="K65" i="28" s="1"/>
  <c r="K56" i="28"/>
  <c r="K31" i="28"/>
  <c r="K32" i="28"/>
  <c r="K38" i="28" s="1"/>
  <c r="J36" i="13"/>
  <c r="J38" i="26"/>
  <c r="L92" i="27"/>
  <c r="L46" i="27"/>
  <c r="L60" i="27"/>
  <c r="L34" i="27"/>
  <c r="L74" i="27"/>
  <c r="I82" i="13"/>
  <c r="I104" i="13"/>
  <c r="I88" i="5"/>
  <c r="X88" i="5" s="1"/>
  <c r="I53" i="13"/>
  <c r="I49" i="13"/>
  <c r="K71" i="26"/>
  <c r="K72" i="26"/>
  <c r="K84" i="26"/>
  <c r="K88" i="26"/>
  <c r="K87" i="26"/>
  <c r="K83" i="26"/>
  <c r="K86" i="26"/>
  <c r="K90" i="26"/>
  <c r="K85" i="26"/>
  <c r="K89" i="26"/>
  <c r="J63" i="31"/>
  <c r="J59" i="31"/>
  <c r="I41" i="13"/>
  <c r="I37" i="13"/>
  <c r="K72" i="29"/>
  <c r="K78" i="29" s="1"/>
  <c r="K71" i="29"/>
  <c r="I84" i="5"/>
  <c r="I100" i="13"/>
  <c r="M3" i="26"/>
  <c r="M17" i="13"/>
  <c r="M13" i="13"/>
  <c r="L60" i="26"/>
  <c r="L34" i="26"/>
  <c r="L74" i="26"/>
  <c r="L92" i="26"/>
  <c r="L46" i="26"/>
  <c r="J37" i="28"/>
  <c r="J33" i="28"/>
  <c r="K31" i="27"/>
  <c r="K32" i="27"/>
  <c r="K38" i="27" s="1"/>
  <c r="K72" i="27"/>
  <c r="K78" i="27" s="1"/>
  <c r="K71" i="27"/>
  <c r="L60" i="31"/>
  <c r="L34" i="31"/>
  <c r="L74" i="31"/>
  <c r="L92" i="31"/>
  <c r="L46" i="31"/>
  <c r="J95" i="28"/>
  <c r="J91" i="28"/>
  <c r="J49" i="31"/>
  <c r="J45" i="31"/>
  <c r="N3" i="31"/>
  <c r="N21" i="13"/>
  <c r="O12" i="13"/>
  <c r="O3" i="31" s="1"/>
  <c r="N3" i="29"/>
  <c r="N20" i="13"/>
  <c r="O11" i="13"/>
  <c r="O3" i="29" s="1"/>
  <c r="J90" i="13"/>
  <c r="Y90" i="13" s="1"/>
  <c r="J98" i="26"/>
  <c r="J88" i="13"/>
  <c r="Y88" i="13" s="1"/>
  <c r="J96" i="26"/>
  <c r="I68" i="13"/>
  <c r="L74" i="28"/>
  <c r="L92" i="28"/>
  <c r="L46" i="28"/>
  <c r="L60" i="28"/>
  <c r="L34" i="28"/>
  <c r="J60" i="13"/>
  <c r="Y60" i="13" s="1"/>
  <c r="J64" i="26"/>
  <c r="K71" i="31"/>
  <c r="K72" i="31"/>
  <c r="K78" i="31" s="1"/>
  <c r="K84" i="31"/>
  <c r="K96" i="31" s="1"/>
  <c r="K88" i="31"/>
  <c r="K100" i="31" s="1"/>
  <c r="K87" i="31"/>
  <c r="K99" i="31" s="1"/>
  <c r="K83" i="31"/>
  <c r="K86" i="31"/>
  <c r="K98" i="31" s="1"/>
  <c r="K90" i="31"/>
  <c r="K102" i="31" s="1"/>
  <c r="K85" i="31"/>
  <c r="K97" i="31" s="1"/>
  <c r="K89" i="31"/>
  <c r="K101" i="31" s="1"/>
  <c r="I85" i="5"/>
  <c r="X85" i="5" s="1"/>
  <c r="I101" i="13"/>
  <c r="K72" i="28"/>
  <c r="K78" i="28" s="1"/>
  <c r="K71" i="28"/>
  <c r="J35" i="13"/>
  <c r="Y35" i="13" s="1"/>
  <c r="J37" i="26"/>
  <c r="J33" i="26"/>
  <c r="J63" i="28"/>
  <c r="J59" i="28"/>
  <c r="J37" i="27"/>
  <c r="J33" i="27"/>
  <c r="J63" i="27"/>
  <c r="J59" i="27"/>
  <c r="J37" i="29"/>
  <c r="J33" i="29"/>
  <c r="W88" i="5"/>
  <c r="H100" i="5"/>
  <c r="J37" i="31"/>
  <c r="J33" i="31"/>
  <c r="L34" i="29"/>
  <c r="L74" i="29"/>
  <c r="L92" i="29"/>
  <c r="L46" i="29"/>
  <c r="L60" i="29"/>
  <c r="K44" i="26"/>
  <c r="K43" i="26"/>
  <c r="J48" i="13"/>
  <c r="Y48" i="13" s="1"/>
  <c r="J50" i="26"/>
  <c r="J91" i="27"/>
  <c r="J95" i="27"/>
  <c r="J49" i="29"/>
  <c r="J45" i="29"/>
  <c r="J73" i="27"/>
  <c r="J77" i="27"/>
  <c r="K84" i="27"/>
  <c r="K96" i="27" s="1"/>
  <c r="K87" i="27"/>
  <c r="K99" i="27" s="1"/>
  <c r="K86" i="27"/>
  <c r="K98" i="27" s="1"/>
  <c r="K90" i="27"/>
  <c r="K102" i="27" s="1"/>
  <c r="K85" i="27"/>
  <c r="K97" i="27" s="1"/>
  <c r="K89" i="27"/>
  <c r="K101" i="27" s="1"/>
  <c r="K83" i="27"/>
  <c r="K88" i="27"/>
  <c r="K100" i="27" s="1"/>
  <c r="W83" i="5"/>
  <c r="H95" i="5"/>
  <c r="H91" i="5"/>
  <c r="I70" i="13"/>
  <c r="I99" i="13"/>
  <c r="I95" i="13"/>
  <c r="I83" i="5"/>
  <c r="N3" i="27"/>
  <c r="N19" i="13"/>
  <c r="O10" i="13"/>
  <c r="O3" i="27" s="1"/>
  <c r="J94" i="13"/>
  <c r="Y94" i="13" s="1"/>
  <c r="J102" i="26"/>
  <c r="J92" i="13"/>
  <c r="Y92" i="13" s="1"/>
  <c r="J100" i="26"/>
  <c r="J59" i="13"/>
  <c r="Y59" i="13" s="1"/>
  <c r="J63" i="26"/>
  <c r="J59" i="26"/>
  <c r="K44" i="31"/>
  <c r="K50" i="31" s="1"/>
  <c r="K43" i="31"/>
  <c r="J95" i="31"/>
  <c r="J91" i="31"/>
  <c r="K83" i="28"/>
  <c r="K87" i="28"/>
  <c r="K99" i="28" s="1"/>
  <c r="K86" i="28"/>
  <c r="K98" i="28" s="1"/>
  <c r="K90" i="28"/>
  <c r="K102" i="28" s="1"/>
  <c r="K85" i="28"/>
  <c r="K97" i="28" s="1"/>
  <c r="K89" i="28"/>
  <c r="K101" i="28" s="1"/>
  <c r="K84" i="28"/>
  <c r="K96" i="28" s="1"/>
  <c r="K88" i="28"/>
  <c r="K100" i="28" s="1"/>
  <c r="J75" i="13"/>
  <c r="Y75" i="13" s="1"/>
  <c r="J77" i="26"/>
  <c r="J73" i="26"/>
  <c r="I69" i="13"/>
  <c r="I106" i="13"/>
  <c r="I90" i="5"/>
  <c r="J77" i="31"/>
  <c r="J73" i="31"/>
  <c r="J49" i="27"/>
  <c r="J45" i="27"/>
  <c r="K56" i="26"/>
  <c r="K55" i="26"/>
  <c r="K58" i="26"/>
  <c r="K57" i="26"/>
  <c r="K83" i="29"/>
  <c r="K87" i="29"/>
  <c r="K99" i="29" s="1"/>
  <c r="K86" i="29"/>
  <c r="K98" i="29" s="1"/>
  <c r="K90" i="29"/>
  <c r="K102" i="29" s="1"/>
  <c r="K85" i="29"/>
  <c r="K97" i="29" s="1"/>
  <c r="K89" i="29"/>
  <c r="K101" i="29" s="1"/>
  <c r="K84" i="29"/>
  <c r="K96" i="29" s="1"/>
  <c r="K88" i="29"/>
  <c r="K100" i="29" s="1"/>
  <c r="M3" i="31"/>
  <c r="M21" i="13"/>
  <c r="M3" i="29"/>
  <c r="M20" i="13"/>
  <c r="K43" i="29"/>
  <c r="K44" i="29"/>
  <c r="K50" i="29" s="1"/>
  <c r="K55" i="29"/>
  <c r="K56" i="29"/>
  <c r="K64" i="29" s="1"/>
  <c r="K58" i="29"/>
  <c r="K66" i="29" s="1"/>
  <c r="K57" i="29"/>
  <c r="K65" i="29" s="1"/>
  <c r="I86" i="5"/>
  <c r="I102" i="13"/>
  <c r="M19" i="13"/>
  <c r="M3" i="27"/>
  <c r="J47" i="13"/>
  <c r="Y47" i="13" s="1"/>
  <c r="J49" i="26"/>
  <c r="J45" i="26"/>
  <c r="I67" i="13"/>
  <c r="I63" i="13"/>
  <c r="J77" i="28"/>
  <c r="J73" i="28"/>
  <c r="J95" i="29"/>
  <c r="J91" i="29"/>
  <c r="W84" i="5"/>
  <c r="H96" i="5"/>
  <c r="K43" i="27"/>
  <c r="K44" i="27"/>
  <c r="K50" i="27" s="1"/>
  <c r="J59" i="29"/>
  <c r="J63" i="29"/>
  <c r="W87" i="5"/>
  <c r="H99" i="5"/>
  <c r="N3" i="28"/>
  <c r="N18" i="13"/>
  <c r="O9" i="13"/>
  <c r="O3" i="28" s="1"/>
  <c r="J91" i="13"/>
  <c r="Y91" i="13" s="1"/>
  <c r="J99" i="26"/>
  <c r="J89" i="13"/>
  <c r="Y89" i="13" s="1"/>
  <c r="J97" i="26"/>
  <c r="J61" i="13"/>
  <c r="Y61" i="13" s="1"/>
  <c r="J65" i="26"/>
  <c r="K56" i="31"/>
  <c r="K64" i="31" s="1"/>
  <c r="K58" i="31"/>
  <c r="K66" i="31" s="1"/>
  <c r="K57" i="31"/>
  <c r="K65" i="31" s="1"/>
  <c r="K55" i="31"/>
  <c r="I103" i="13"/>
  <c r="I87" i="5"/>
  <c r="K43" i="28"/>
  <c r="K44" i="28"/>
  <c r="K50" i="28" s="1"/>
  <c r="J76" i="13"/>
  <c r="Y76" i="13" s="1"/>
  <c r="J78" i="26"/>
  <c r="J49" i="28"/>
  <c r="J45" i="28"/>
  <c r="W85" i="5"/>
  <c r="H97" i="5"/>
  <c r="K32" i="26"/>
  <c r="K31" i="26"/>
  <c r="I42" i="9"/>
  <c r="J91" i="22"/>
  <c r="O14" i="9"/>
  <c r="O3" i="22" s="1"/>
  <c r="N25" i="9"/>
  <c r="N3" i="22"/>
  <c r="K43" i="22"/>
  <c r="K44" i="22"/>
  <c r="K50" i="22" s="1"/>
  <c r="I37" i="9"/>
  <c r="I41" i="9"/>
  <c r="J36" i="9"/>
  <c r="Y36" i="9" s="1"/>
  <c r="J38" i="22"/>
  <c r="K86" i="22"/>
  <c r="K98" i="22" s="1"/>
  <c r="K90" i="22"/>
  <c r="K102" i="22" s="1"/>
  <c r="K85" i="22"/>
  <c r="K97" i="22" s="1"/>
  <c r="K89" i="22"/>
  <c r="K101" i="22" s="1"/>
  <c r="K84" i="22"/>
  <c r="K96" i="22" s="1"/>
  <c r="K88" i="22"/>
  <c r="K100" i="22" s="1"/>
  <c r="K87" i="22"/>
  <c r="K99" i="22" s="1"/>
  <c r="K83" i="22"/>
  <c r="M25" i="9"/>
  <c r="M3" i="22"/>
  <c r="J33" i="22"/>
  <c r="J35" i="9"/>
  <c r="J37" i="22"/>
  <c r="K71" i="22"/>
  <c r="K72" i="22"/>
  <c r="K78" i="22" s="1"/>
  <c r="K31" i="22"/>
  <c r="K32" i="22"/>
  <c r="L60" i="22"/>
  <c r="L46" i="22"/>
  <c r="L92" i="22"/>
  <c r="L74" i="22"/>
  <c r="L34" i="22"/>
  <c r="J73" i="22"/>
  <c r="J77" i="22"/>
  <c r="K55" i="22"/>
  <c r="K58" i="22"/>
  <c r="K66" i="22" s="1"/>
  <c r="K56" i="22"/>
  <c r="K64" i="22" s="1"/>
  <c r="K57" i="22"/>
  <c r="K65" i="22" s="1"/>
  <c r="J102" i="22"/>
  <c r="J45" i="22"/>
  <c r="J49" i="22"/>
  <c r="J63" i="22"/>
  <c r="J59" i="22"/>
  <c r="J95" i="22"/>
  <c r="O12" i="9"/>
  <c r="O3" i="40" s="1"/>
  <c r="M14" i="12"/>
  <c r="M10" i="12"/>
  <c r="N14" i="12"/>
  <c r="O8" i="12"/>
  <c r="O3" i="32" s="1"/>
  <c r="N10" i="12"/>
  <c r="O10" i="12" s="1"/>
  <c r="N15" i="12"/>
  <c r="O9" i="12"/>
  <c r="O3" i="33" s="1"/>
  <c r="N15" i="9"/>
  <c r="O15" i="9" s="1"/>
  <c r="O8" i="9"/>
  <c r="O3" i="18" s="1"/>
  <c r="O11" i="9"/>
  <c r="O3" i="21" s="1"/>
  <c r="O10" i="9"/>
  <c r="O3" i="19" s="1"/>
  <c r="M15" i="9"/>
  <c r="O9" i="9"/>
  <c r="O3" i="20" s="1"/>
  <c r="N10" i="8"/>
  <c r="O10" i="8" s="1"/>
  <c r="N14" i="8"/>
  <c r="O8" i="8"/>
  <c r="O3" i="15" s="1"/>
  <c r="C11" i="8"/>
  <c r="C54" i="8"/>
  <c r="C68" i="8"/>
  <c r="C86" i="8"/>
  <c r="C28" i="8"/>
  <c r="C40" i="8"/>
  <c r="M14" i="8"/>
  <c r="M10" i="8"/>
  <c r="O9" i="8"/>
  <c r="O3" i="16" s="1"/>
  <c r="N15" i="8"/>
  <c r="D17" i="5"/>
  <c r="C13" i="5"/>
  <c r="K83" i="8" l="1"/>
  <c r="K95" i="8" s="1"/>
  <c r="K80" i="8"/>
  <c r="K92" i="8" s="1"/>
  <c r="K78" i="8"/>
  <c r="Z78" i="8" s="1"/>
  <c r="K79" i="8"/>
  <c r="Z79" i="8" s="1"/>
  <c r="I100" i="5"/>
  <c r="J85" i="8"/>
  <c r="K88" i="12"/>
  <c r="Z88" i="12" s="1"/>
  <c r="K81" i="8"/>
  <c r="Z81" i="8" s="1"/>
  <c r="O74" i="19"/>
  <c r="O92" i="19"/>
  <c r="O34" i="19"/>
  <c r="O46" i="19"/>
  <c r="O60" i="19"/>
  <c r="O60" i="18"/>
  <c r="O74" i="18"/>
  <c r="O92" i="18"/>
  <c r="O34" i="18"/>
  <c r="O46" i="18"/>
  <c r="Y35" i="9"/>
  <c r="J104" i="12"/>
  <c r="Y92" i="12"/>
  <c r="J106" i="12"/>
  <c r="Y94" i="12"/>
  <c r="J103" i="12"/>
  <c r="Y91" i="12"/>
  <c r="J69" i="14"/>
  <c r="Y61" i="14"/>
  <c r="J101" i="14"/>
  <c r="Y89" i="14"/>
  <c r="J104" i="14"/>
  <c r="Y92" i="14"/>
  <c r="J82" i="14"/>
  <c r="Y76" i="14"/>
  <c r="L43" i="21"/>
  <c r="L49" i="21" s="1"/>
  <c r="L44" i="21"/>
  <c r="Y80" i="8"/>
  <c r="J92" i="8"/>
  <c r="L98" i="15"/>
  <c r="L96" i="15"/>
  <c r="K63" i="19"/>
  <c r="K59" i="19"/>
  <c r="K47" i="9"/>
  <c r="K49" i="18"/>
  <c r="K45" i="18"/>
  <c r="Y88" i="9"/>
  <c r="J100" i="9"/>
  <c r="L95" i="41"/>
  <c r="L91" i="41"/>
  <c r="Y61" i="9"/>
  <c r="J69" i="9"/>
  <c r="L49" i="15"/>
  <c r="L45" i="15"/>
  <c r="L55" i="18"/>
  <c r="L58" i="18"/>
  <c r="L57" i="18"/>
  <c r="L56" i="18"/>
  <c r="K61" i="9"/>
  <c r="K65" i="18"/>
  <c r="Y87" i="9"/>
  <c r="J99" i="9"/>
  <c r="J95" i="9"/>
  <c r="M44" i="41"/>
  <c r="M50" i="41" s="1"/>
  <c r="M43" i="41"/>
  <c r="M84" i="41"/>
  <c r="M96" i="41" s="1"/>
  <c r="M86" i="41"/>
  <c r="M98" i="41" s="1"/>
  <c r="M88" i="41"/>
  <c r="M100" i="41" s="1"/>
  <c r="M90" i="41"/>
  <c r="M102" i="41" s="1"/>
  <c r="M83" i="41"/>
  <c r="M85" i="41"/>
  <c r="M97" i="41" s="1"/>
  <c r="M87" i="41"/>
  <c r="M99" i="41" s="1"/>
  <c r="M89" i="41"/>
  <c r="M101" i="41" s="1"/>
  <c r="L45" i="41"/>
  <c r="L49" i="41"/>
  <c r="N92" i="21"/>
  <c r="N74" i="21"/>
  <c r="N60" i="21"/>
  <c r="N46" i="21"/>
  <c r="N34" i="21"/>
  <c r="N71" i="41"/>
  <c r="N72" i="41"/>
  <c r="Y62" i="9"/>
  <c r="J70" i="9"/>
  <c r="L65" i="15"/>
  <c r="L31" i="40"/>
  <c r="L32" i="40"/>
  <c r="L38" i="40" s="1"/>
  <c r="Y47" i="9"/>
  <c r="J49" i="9"/>
  <c r="J53" i="9"/>
  <c r="K76" i="9"/>
  <c r="K78" i="18"/>
  <c r="Y90" i="9"/>
  <c r="J102" i="9"/>
  <c r="K77" i="8"/>
  <c r="K95" i="16"/>
  <c r="K91" i="16"/>
  <c r="N92" i="19"/>
  <c r="N74" i="19"/>
  <c r="N60" i="19"/>
  <c r="N46" i="19"/>
  <c r="N34" i="19"/>
  <c r="N32" i="15"/>
  <c r="N31" i="15"/>
  <c r="N86" i="15"/>
  <c r="N90" i="15"/>
  <c r="N85" i="15"/>
  <c r="N89" i="15"/>
  <c r="N84" i="15"/>
  <c r="N88" i="15"/>
  <c r="N87" i="15"/>
  <c r="N83" i="15"/>
  <c r="Y59" i="9"/>
  <c r="J63" i="9"/>
  <c r="J67" i="9"/>
  <c r="Y82" i="8"/>
  <c r="J94" i="8"/>
  <c r="L77" i="15"/>
  <c r="L73" i="15"/>
  <c r="K94" i="9"/>
  <c r="K102" i="18"/>
  <c r="K90" i="9"/>
  <c r="K98" i="18"/>
  <c r="L56" i="20"/>
  <c r="L64" i="20" s="1"/>
  <c r="L55" i="20"/>
  <c r="L58" i="20"/>
  <c r="L66" i="20" s="1"/>
  <c r="L57" i="20"/>
  <c r="L65" i="20" s="1"/>
  <c r="Y89" i="9"/>
  <c r="J101" i="9"/>
  <c r="L32" i="19"/>
  <c r="L38" i="19" s="1"/>
  <c r="L31" i="19"/>
  <c r="L87" i="19"/>
  <c r="L99" i="19" s="1"/>
  <c r="L83" i="19"/>
  <c r="L86" i="19"/>
  <c r="L98" i="19" s="1"/>
  <c r="L90" i="19"/>
  <c r="L102" i="19" s="1"/>
  <c r="L85" i="19"/>
  <c r="L97" i="19" s="1"/>
  <c r="L89" i="19"/>
  <c r="L101" i="19" s="1"/>
  <c r="L84" i="19"/>
  <c r="L96" i="19" s="1"/>
  <c r="L88" i="19"/>
  <c r="L100" i="19" s="1"/>
  <c r="N92" i="20"/>
  <c r="N74" i="20"/>
  <c r="N60" i="20"/>
  <c r="N46" i="20"/>
  <c r="N34" i="20"/>
  <c r="M58" i="15"/>
  <c r="M55" i="15"/>
  <c r="M57" i="15"/>
  <c r="M56" i="15"/>
  <c r="K84" i="8"/>
  <c r="O46" i="21"/>
  <c r="O60" i="21"/>
  <c r="O74" i="21"/>
  <c r="O92" i="21"/>
  <c r="O34" i="21"/>
  <c r="J42" i="13"/>
  <c r="Y36" i="13"/>
  <c r="J82" i="12"/>
  <c r="Y76" i="12"/>
  <c r="J101" i="12"/>
  <c r="Y89" i="12"/>
  <c r="J102" i="12"/>
  <c r="Y90" i="12"/>
  <c r="J105" i="12"/>
  <c r="Y93" i="12"/>
  <c r="J102" i="14"/>
  <c r="Y90" i="14"/>
  <c r="J42" i="14"/>
  <c r="Y36" i="14"/>
  <c r="J54" i="14"/>
  <c r="Y48" i="14"/>
  <c r="L31" i="21"/>
  <c r="L37" i="21" s="1"/>
  <c r="L32" i="21"/>
  <c r="L87" i="21"/>
  <c r="L99" i="21" s="1"/>
  <c r="L83" i="21"/>
  <c r="L86" i="21"/>
  <c r="L98" i="21" s="1"/>
  <c r="L90" i="21"/>
  <c r="L102" i="21" s="1"/>
  <c r="L85" i="21"/>
  <c r="L97" i="21" s="1"/>
  <c r="L89" i="21"/>
  <c r="L101" i="21" s="1"/>
  <c r="L84" i="21"/>
  <c r="L96" i="21" s="1"/>
  <c r="L88" i="21"/>
  <c r="L100" i="21" s="1"/>
  <c r="L102" i="15"/>
  <c r="L100" i="15"/>
  <c r="K48" i="9"/>
  <c r="K50" i="18"/>
  <c r="N34" i="40"/>
  <c r="N60" i="40"/>
  <c r="N74" i="40"/>
  <c r="N92" i="40"/>
  <c r="N46" i="40"/>
  <c r="L43" i="18"/>
  <c r="L44" i="18"/>
  <c r="K73" i="19"/>
  <c r="K77" i="19"/>
  <c r="K45" i="21"/>
  <c r="K50" i="21"/>
  <c r="K60" i="9"/>
  <c r="K64" i="18"/>
  <c r="Z83" i="8"/>
  <c r="M57" i="41"/>
  <c r="M65" i="41" s="1"/>
  <c r="M56" i="41"/>
  <c r="M64" i="41" s="1"/>
  <c r="M55" i="41"/>
  <c r="M58" i="41"/>
  <c r="M66" i="41" s="1"/>
  <c r="Y75" i="9"/>
  <c r="J81" i="9"/>
  <c r="J77" i="9"/>
  <c r="K37" i="20"/>
  <c r="K33" i="20"/>
  <c r="N83" i="41"/>
  <c r="N85" i="41"/>
  <c r="N87" i="41"/>
  <c r="N89" i="41"/>
  <c r="N86" i="41"/>
  <c r="N84" i="41"/>
  <c r="N90" i="41"/>
  <c r="N88" i="41"/>
  <c r="K49" i="40"/>
  <c r="K45" i="40"/>
  <c r="Y81" i="8"/>
  <c r="J93" i="8"/>
  <c r="L64" i="15"/>
  <c r="L43" i="40"/>
  <c r="L44" i="40"/>
  <c r="L50" i="40" s="1"/>
  <c r="K63" i="21"/>
  <c r="K59" i="21"/>
  <c r="Y76" i="9"/>
  <c r="J82" i="9"/>
  <c r="L37" i="41"/>
  <c r="L33" i="41"/>
  <c r="N72" i="15"/>
  <c r="N71" i="15"/>
  <c r="K37" i="40"/>
  <c r="K33" i="40"/>
  <c r="L78" i="15"/>
  <c r="K45" i="19"/>
  <c r="K49" i="19"/>
  <c r="K77" i="21"/>
  <c r="K73" i="21"/>
  <c r="K91" i="9"/>
  <c r="K99" i="18"/>
  <c r="K91" i="18"/>
  <c r="K87" i="9"/>
  <c r="K95" i="18"/>
  <c r="L44" i="20"/>
  <c r="L50" i="20" s="1"/>
  <c r="L43" i="20"/>
  <c r="L71" i="19"/>
  <c r="L72" i="19"/>
  <c r="L78" i="19" s="1"/>
  <c r="L73" i="41"/>
  <c r="L77" i="41"/>
  <c r="M92" i="19"/>
  <c r="M74" i="19"/>
  <c r="M60" i="19"/>
  <c r="M46" i="19"/>
  <c r="M34" i="19"/>
  <c r="M44" i="15"/>
  <c r="M43" i="15"/>
  <c r="M92" i="16"/>
  <c r="M74" i="16"/>
  <c r="M60" i="16"/>
  <c r="M46" i="16"/>
  <c r="M34" i="16"/>
  <c r="J68" i="12"/>
  <c r="O46" i="16"/>
  <c r="O60" i="16"/>
  <c r="O74" i="16"/>
  <c r="O92" i="16"/>
  <c r="O34" i="16"/>
  <c r="O60" i="15"/>
  <c r="O74" i="15"/>
  <c r="O92" i="15"/>
  <c r="O34" i="15"/>
  <c r="O46" i="15"/>
  <c r="O92" i="20"/>
  <c r="O34" i="20"/>
  <c r="O46" i="20"/>
  <c r="O60" i="20"/>
  <c r="O74" i="20"/>
  <c r="J100" i="12"/>
  <c r="Y88" i="12"/>
  <c r="J103" i="14"/>
  <c r="Y91" i="14"/>
  <c r="J70" i="14"/>
  <c r="Y62" i="14"/>
  <c r="J106" i="14"/>
  <c r="Y94" i="14"/>
  <c r="L72" i="21"/>
  <c r="L78" i="21" s="1"/>
  <c r="L71" i="21"/>
  <c r="K77" i="40"/>
  <c r="K73" i="40"/>
  <c r="Y78" i="8"/>
  <c r="J90" i="8"/>
  <c r="L97" i="15"/>
  <c r="L99" i="15"/>
  <c r="L38" i="15"/>
  <c r="K33" i="21"/>
  <c r="K37" i="21"/>
  <c r="Y92" i="9"/>
  <c r="J104" i="9"/>
  <c r="L59" i="41"/>
  <c r="L63" i="41"/>
  <c r="M92" i="18"/>
  <c r="M74" i="18"/>
  <c r="M60" i="18"/>
  <c r="M46" i="18"/>
  <c r="M34" i="18"/>
  <c r="K59" i="40"/>
  <c r="K63" i="40"/>
  <c r="L31" i="18"/>
  <c r="L32" i="18"/>
  <c r="L38" i="18" s="1"/>
  <c r="L84" i="18"/>
  <c r="L85" i="18"/>
  <c r="L86" i="18"/>
  <c r="L87" i="18"/>
  <c r="L88" i="18"/>
  <c r="L89" i="18"/>
  <c r="L90" i="18"/>
  <c r="L83" i="18"/>
  <c r="K59" i="9"/>
  <c r="K63" i="18"/>
  <c r="K59" i="18"/>
  <c r="M32" i="41"/>
  <c r="M38" i="41" s="1"/>
  <c r="M31" i="41"/>
  <c r="K95" i="20"/>
  <c r="K91" i="20"/>
  <c r="M92" i="20"/>
  <c r="M74" i="20"/>
  <c r="M60" i="20"/>
  <c r="M46" i="20"/>
  <c r="M34" i="20"/>
  <c r="N43" i="41"/>
  <c r="N44" i="41"/>
  <c r="N32" i="41"/>
  <c r="N31" i="41"/>
  <c r="L66" i="15"/>
  <c r="L58" i="40"/>
  <c r="L66" i="40" s="1"/>
  <c r="L57" i="40"/>
  <c r="L65" i="40" s="1"/>
  <c r="L56" i="40"/>
  <c r="L64" i="40" s="1"/>
  <c r="L55" i="40"/>
  <c r="L85" i="40"/>
  <c r="L97" i="40" s="1"/>
  <c r="L83" i="40"/>
  <c r="L89" i="40"/>
  <c r="L101" i="40" s="1"/>
  <c r="L87" i="40"/>
  <c r="L99" i="40" s="1"/>
  <c r="L84" i="40"/>
  <c r="L96" i="40" s="1"/>
  <c r="L86" i="40"/>
  <c r="L98" i="40" s="1"/>
  <c r="L88" i="40"/>
  <c r="L100" i="40" s="1"/>
  <c r="L90" i="40"/>
  <c r="L102" i="40" s="1"/>
  <c r="K95" i="19"/>
  <c r="K91" i="19"/>
  <c r="K33" i="19"/>
  <c r="K37" i="19"/>
  <c r="Y94" i="9"/>
  <c r="J106" i="9"/>
  <c r="M92" i="21"/>
  <c r="M74" i="21"/>
  <c r="M60" i="21"/>
  <c r="M46" i="21"/>
  <c r="M34" i="21"/>
  <c r="N58" i="15"/>
  <c r="N57" i="15"/>
  <c r="N55" i="15"/>
  <c r="N56" i="15"/>
  <c r="Y84" i="8"/>
  <c r="J96" i="8"/>
  <c r="Y48" i="9"/>
  <c r="J54" i="9"/>
  <c r="K92" i="9"/>
  <c r="K100" i="18"/>
  <c r="K88" i="9"/>
  <c r="K96" i="18"/>
  <c r="L32" i="20"/>
  <c r="L38" i="20" s="1"/>
  <c r="L31" i="20"/>
  <c r="L87" i="20"/>
  <c r="L99" i="20" s="1"/>
  <c r="L83" i="20"/>
  <c r="L86" i="20"/>
  <c r="L98" i="20" s="1"/>
  <c r="L90" i="20"/>
  <c r="L102" i="20" s="1"/>
  <c r="L85" i="20"/>
  <c r="L97" i="20" s="1"/>
  <c r="L89" i="20"/>
  <c r="L101" i="20" s="1"/>
  <c r="L84" i="20"/>
  <c r="L96" i="20" s="1"/>
  <c r="L88" i="20"/>
  <c r="L100" i="20" s="1"/>
  <c r="Y93" i="9"/>
  <c r="J105" i="9"/>
  <c r="L56" i="19"/>
  <c r="L64" i="19" s="1"/>
  <c r="L55" i="19"/>
  <c r="L57" i="19"/>
  <c r="L65" i="19" s="1"/>
  <c r="L58" i="19"/>
  <c r="L66" i="19" s="1"/>
  <c r="K59" i="20"/>
  <c r="K63" i="20"/>
  <c r="M32" i="15"/>
  <c r="M31" i="15"/>
  <c r="M86" i="15"/>
  <c r="M98" i="15" s="1"/>
  <c r="M90" i="15"/>
  <c r="M102" i="15" s="1"/>
  <c r="M85" i="15"/>
  <c r="M97" i="15" s="1"/>
  <c r="M89" i="15"/>
  <c r="M101" i="15" s="1"/>
  <c r="M84" i="15"/>
  <c r="M96" i="15" s="1"/>
  <c r="M88" i="15"/>
  <c r="M100" i="15" s="1"/>
  <c r="M87" i="15"/>
  <c r="M99" i="15" s="1"/>
  <c r="M83" i="15"/>
  <c r="K82" i="8"/>
  <c r="O34" i="40"/>
  <c r="O46" i="40"/>
  <c r="O60" i="40"/>
  <c r="O74" i="40"/>
  <c r="O92" i="40"/>
  <c r="J54" i="12"/>
  <c r="Y48" i="12"/>
  <c r="J70" i="12"/>
  <c r="Y62" i="12"/>
  <c r="J42" i="12"/>
  <c r="Y36" i="12"/>
  <c r="J105" i="14"/>
  <c r="Y93" i="14"/>
  <c r="J100" i="14"/>
  <c r="Y88" i="14"/>
  <c r="J68" i="14"/>
  <c r="Y60" i="14"/>
  <c r="L55" i="21"/>
  <c r="L63" i="21" s="1"/>
  <c r="L56" i="21"/>
  <c r="L58" i="21"/>
  <c r="L66" i="21" s="1"/>
  <c r="L57" i="21"/>
  <c r="L65" i="21" s="1"/>
  <c r="Y60" i="9"/>
  <c r="J68" i="9"/>
  <c r="L101" i="15"/>
  <c r="L95" i="15"/>
  <c r="L91" i="15"/>
  <c r="L37" i="15"/>
  <c r="L33" i="15"/>
  <c r="K91" i="21"/>
  <c r="K95" i="21"/>
  <c r="K73" i="20"/>
  <c r="K77" i="20"/>
  <c r="Y83" i="8"/>
  <c r="J95" i="8"/>
  <c r="L50" i="15"/>
  <c r="L71" i="18"/>
  <c r="L72" i="18"/>
  <c r="K62" i="9"/>
  <c r="K66" i="18"/>
  <c r="L84" i="16"/>
  <c r="L96" i="16" s="1"/>
  <c r="L88" i="16"/>
  <c r="L100" i="16" s="1"/>
  <c r="L87" i="16"/>
  <c r="L99" i="16" s="1"/>
  <c r="L83" i="16"/>
  <c r="L86" i="16"/>
  <c r="L98" i="16" s="1"/>
  <c r="L90" i="16"/>
  <c r="L102" i="16" s="1"/>
  <c r="L85" i="16"/>
  <c r="L97" i="16" s="1"/>
  <c r="L89" i="16"/>
  <c r="L101" i="16" s="1"/>
  <c r="Y91" i="9"/>
  <c r="J103" i="9"/>
  <c r="M72" i="41"/>
  <c r="M78" i="41" s="1"/>
  <c r="M71" i="41"/>
  <c r="M92" i="40"/>
  <c r="M60" i="40"/>
  <c r="M34" i="40"/>
  <c r="M74" i="40"/>
  <c r="M46" i="40"/>
  <c r="N58" i="41"/>
  <c r="N57" i="41"/>
  <c r="N56" i="41"/>
  <c r="N55" i="41"/>
  <c r="Y79" i="8"/>
  <c r="J91" i="8"/>
  <c r="L63" i="15"/>
  <c r="L59" i="15"/>
  <c r="L71" i="40"/>
  <c r="L72" i="40"/>
  <c r="L78" i="40" s="1"/>
  <c r="K75" i="9"/>
  <c r="K77" i="18"/>
  <c r="K73" i="18"/>
  <c r="K49" i="20"/>
  <c r="K45" i="20"/>
  <c r="N44" i="15"/>
  <c r="N43" i="15"/>
  <c r="K91" i="40"/>
  <c r="K95" i="40"/>
  <c r="K93" i="9"/>
  <c r="K101" i="18"/>
  <c r="K89" i="9"/>
  <c r="K97" i="18"/>
  <c r="K37" i="18"/>
  <c r="K33" i="18"/>
  <c r="L72" i="20"/>
  <c r="L78" i="20" s="1"/>
  <c r="L71" i="20"/>
  <c r="L44" i="19"/>
  <c r="L50" i="19" s="1"/>
  <c r="L43" i="19"/>
  <c r="N92" i="18"/>
  <c r="N74" i="18"/>
  <c r="N60" i="18"/>
  <c r="N46" i="18"/>
  <c r="N34" i="18"/>
  <c r="N86" i="16"/>
  <c r="N90" i="16"/>
  <c r="N85" i="16"/>
  <c r="N89" i="16"/>
  <c r="N84" i="16"/>
  <c r="N88" i="16"/>
  <c r="N87" i="16"/>
  <c r="N83" i="16"/>
  <c r="M72" i="15"/>
  <c r="M71" i="15"/>
  <c r="K61" i="14"/>
  <c r="L86" i="37"/>
  <c r="L98" i="37" s="1"/>
  <c r="L90" i="37"/>
  <c r="L102" i="37" s="1"/>
  <c r="L85" i="37"/>
  <c r="L97" i="37" s="1"/>
  <c r="L89" i="37"/>
  <c r="L101" i="37" s="1"/>
  <c r="L84" i="37"/>
  <c r="L96" i="37" s="1"/>
  <c r="L88" i="37"/>
  <c r="L100" i="37" s="1"/>
  <c r="L83" i="37"/>
  <c r="L87" i="37"/>
  <c r="L99" i="37" s="1"/>
  <c r="K64" i="34"/>
  <c r="K60" i="14"/>
  <c r="K63" i="38"/>
  <c r="K59" i="38"/>
  <c r="K48" i="14"/>
  <c r="K50" i="34"/>
  <c r="K49" i="38"/>
  <c r="K45" i="38"/>
  <c r="L72" i="38"/>
  <c r="L78" i="38" s="1"/>
  <c r="L71" i="38"/>
  <c r="L32" i="42"/>
  <c r="L38" i="42" s="1"/>
  <c r="L31" i="42"/>
  <c r="L43" i="35"/>
  <c r="L44" i="35"/>
  <c r="L50" i="35" s="1"/>
  <c r="K37" i="42"/>
  <c r="K33" i="42"/>
  <c r="N60" i="35"/>
  <c r="N74" i="35"/>
  <c r="N92" i="35"/>
  <c r="N34" i="35"/>
  <c r="N46" i="35"/>
  <c r="L71" i="34"/>
  <c r="L72" i="34"/>
  <c r="L78" i="34" s="1"/>
  <c r="K94" i="14"/>
  <c r="K102" i="34"/>
  <c r="K92" i="14"/>
  <c r="K100" i="34"/>
  <c r="K77" i="42"/>
  <c r="K73" i="42"/>
  <c r="N34" i="42"/>
  <c r="N46" i="42"/>
  <c r="N60" i="42"/>
  <c r="N74" i="42"/>
  <c r="N92" i="42"/>
  <c r="N46" i="37"/>
  <c r="N60" i="37"/>
  <c r="N74" i="37"/>
  <c r="N92" i="37"/>
  <c r="N34" i="37"/>
  <c r="K65" i="34"/>
  <c r="L31" i="37"/>
  <c r="L32" i="37"/>
  <c r="L38" i="37" s="1"/>
  <c r="M74" i="38"/>
  <c r="M92" i="38"/>
  <c r="M34" i="38"/>
  <c r="M46" i="38"/>
  <c r="M60" i="38"/>
  <c r="K59" i="14"/>
  <c r="Z59" i="14" s="1"/>
  <c r="K59" i="34"/>
  <c r="K33" i="35"/>
  <c r="K37" i="35"/>
  <c r="K63" i="42"/>
  <c r="K59" i="42"/>
  <c r="N74" i="34"/>
  <c r="N92" i="34"/>
  <c r="N34" i="34"/>
  <c r="N46" i="34"/>
  <c r="N60" i="34"/>
  <c r="K59" i="37"/>
  <c r="K63" i="37"/>
  <c r="M46" i="35"/>
  <c r="M60" i="35"/>
  <c r="M74" i="35"/>
  <c r="M92" i="35"/>
  <c r="M34" i="35"/>
  <c r="N92" i="38"/>
  <c r="N34" i="38"/>
  <c r="N46" i="38"/>
  <c r="N60" i="38"/>
  <c r="N74" i="38"/>
  <c r="L87" i="38"/>
  <c r="L99" i="38" s="1"/>
  <c r="L83" i="38"/>
  <c r="L86" i="38"/>
  <c r="L98" i="38" s="1"/>
  <c r="L90" i="38"/>
  <c r="L102" i="38" s="1"/>
  <c r="L85" i="38"/>
  <c r="L97" i="38" s="1"/>
  <c r="L89" i="38"/>
  <c r="L101" i="38" s="1"/>
  <c r="L84" i="38"/>
  <c r="L96" i="38" s="1"/>
  <c r="L88" i="38"/>
  <c r="L100" i="38" s="1"/>
  <c r="J41" i="14"/>
  <c r="J37" i="14"/>
  <c r="L44" i="42"/>
  <c r="L50" i="42" s="1"/>
  <c r="L43" i="42"/>
  <c r="L88" i="42"/>
  <c r="L100" i="42" s="1"/>
  <c r="L90" i="42"/>
  <c r="L102" i="42" s="1"/>
  <c r="L85" i="42"/>
  <c r="L97" i="42" s="1"/>
  <c r="L83" i="42"/>
  <c r="L95" i="42" s="1"/>
  <c r="L89" i="42"/>
  <c r="L101" i="42" s="1"/>
  <c r="L87" i="42"/>
  <c r="L99" i="42" s="1"/>
  <c r="L84" i="42"/>
  <c r="L96" i="42" s="1"/>
  <c r="L86" i="42"/>
  <c r="L98" i="42" s="1"/>
  <c r="M92" i="42"/>
  <c r="M46" i="42"/>
  <c r="M60" i="42"/>
  <c r="M34" i="42"/>
  <c r="M74" i="42"/>
  <c r="L55" i="35"/>
  <c r="L58" i="35"/>
  <c r="L66" i="35" s="1"/>
  <c r="L57" i="35"/>
  <c r="L65" i="35" s="1"/>
  <c r="L56" i="35"/>
  <c r="L64" i="35" s="1"/>
  <c r="K95" i="38"/>
  <c r="K91" i="38"/>
  <c r="J67" i="14"/>
  <c r="J63" i="14"/>
  <c r="O46" i="35"/>
  <c r="O60" i="35"/>
  <c r="O74" i="35"/>
  <c r="O92" i="35"/>
  <c r="O34" i="35"/>
  <c r="L87" i="34"/>
  <c r="L83" i="34"/>
  <c r="L86" i="34"/>
  <c r="L90" i="34"/>
  <c r="L85" i="34"/>
  <c r="L89" i="34"/>
  <c r="L84" i="34"/>
  <c r="L88" i="34"/>
  <c r="K95" i="37"/>
  <c r="K91" i="37"/>
  <c r="K89" i="14"/>
  <c r="K97" i="34"/>
  <c r="K87" i="14"/>
  <c r="Z87" i="14" s="1"/>
  <c r="K95" i="34"/>
  <c r="K91" i="34"/>
  <c r="K76" i="14"/>
  <c r="K78" i="34"/>
  <c r="O34" i="42"/>
  <c r="O46" i="42"/>
  <c r="O60" i="42"/>
  <c r="O74" i="42"/>
  <c r="O92" i="42"/>
  <c r="O60" i="37"/>
  <c r="O74" i="37"/>
  <c r="O92" i="37"/>
  <c r="O34" i="37"/>
  <c r="O46" i="37"/>
  <c r="K45" i="35"/>
  <c r="J99" i="14"/>
  <c r="J95" i="14"/>
  <c r="L43" i="37"/>
  <c r="L44" i="37"/>
  <c r="L50" i="37" s="1"/>
  <c r="K73" i="37"/>
  <c r="K77" i="37"/>
  <c r="K62" i="14"/>
  <c r="K66" i="34"/>
  <c r="K33" i="38"/>
  <c r="K37" i="38"/>
  <c r="O74" i="38"/>
  <c r="O92" i="38"/>
  <c r="O34" i="38"/>
  <c r="O46" i="38"/>
  <c r="O60" i="38"/>
  <c r="L32" i="38"/>
  <c r="L38" i="38" s="1"/>
  <c r="L31" i="38"/>
  <c r="L58" i="42"/>
  <c r="L66" i="42" s="1"/>
  <c r="L57" i="42"/>
  <c r="L65" i="42" s="1"/>
  <c r="L56" i="42"/>
  <c r="L64" i="42" s="1"/>
  <c r="L55" i="42"/>
  <c r="L71" i="35"/>
  <c r="L72" i="35"/>
  <c r="L86" i="35"/>
  <c r="L98" i="35" s="1"/>
  <c r="L90" i="35"/>
  <c r="L102" i="35" s="1"/>
  <c r="L85" i="35"/>
  <c r="L97" i="35" s="1"/>
  <c r="L89" i="35"/>
  <c r="L101" i="35" s="1"/>
  <c r="L84" i="35"/>
  <c r="L96" i="35" s="1"/>
  <c r="L88" i="35"/>
  <c r="L100" i="35" s="1"/>
  <c r="L83" i="35"/>
  <c r="L87" i="35"/>
  <c r="L99" i="35" s="1"/>
  <c r="K35" i="14"/>
  <c r="Z35" i="14" s="1"/>
  <c r="K33" i="34"/>
  <c r="K37" i="34"/>
  <c r="K59" i="35"/>
  <c r="K63" i="35"/>
  <c r="K98" i="42"/>
  <c r="K97" i="42"/>
  <c r="L32" i="34"/>
  <c r="L31" i="34"/>
  <c r="L44" i="34"/>
  <c r="L43" i="34"/>
  <c r="K93" i="14"/>
  <c r="K101" i="34"/>
  <c r="K91" i="14"/>
  <c r="K99" i="34"/>
  <c r="K75" i="14"/>
  <c r="Z75" i="14" s="1"/>
  <c r="K77" i="34"/>
  <c r="K73" i="34"/>
  <c r="J77" i="14"/>
  <c r="J81" i="14"/>
  <c r="L55" i="37"/>
  <c r="L58" i="37"/>
  <c r="L66" i="37" s="1"/>
  <c r="L57" i="37"/>
  <c r="L65" i="37" s="1"/>
  <c r="L56" i="37"/>
  <c r="L64" i="37" s="1"/>
  <c r="L72" i="37"/>
  <c r="L78" i="37" s="1"/>
  <c r="L71" i="37"/>
  <c r="O92" i="34"/>
  <c r="O34" i="34"/>
  <c r="O46" i="34"/>
  <c r="O60" i="34"/>
  <c r="O74" i="34"/>
  <c r="K45" i="37"/>
  <c r="K49" i="37"/>
  <c r="K47" i="14"/>
  <c r="Z47" i="14" s="1"/>
  <c r="K49" i="34"/>
  <c r="K45" i="34"/>
  <c r="K95" i="35"/>
  <c r="K91" i="35"/>
  <c r="K49" i="42"/>
  <c r="K45" i="42"/>
  <c r="L44" i="38"/>
  <c r="L50" i="38" s="1"/>
  <c r="L43" i="38"/>
  <c r="L56" i="38"/>
  <c r="L64" i="38" s="1"/>
  <c r="L55" i="38"/>
  <c r="L58" i="38"/>
  <c r="L66" i="38" s="1"/>
  <c r="L57" i="38"/>
  <c r="L65" i="38" s="1"/>
  <c r="L72" i="42"/>
  <c r="L78" i="42" s="1"/>
  <c r="L71" i="42"/>
  <c r="K37" i="37"/>
  <c r="K33" i="37"/>
  <c r="M92" i="37"/>
  <c r="M34" i="37"/>
  <c r="M46" i="37"/>
  <c r="M60" i="37"/>
  <c r="M74" i="37"/>
  <c r="J53" i="14"/>
  <c r="J49" i="14"/>
  <c r="L31" i="35"/>
  <c r="L32" i="35"/>
  <c r="L38" i="35" s="1"/>
  <c r="K36" i="14"/>
  <c r="K38" i="34"/>
  <c r="K77" i="35"/>
  <c r="K73" i="35"/>
  <c r="K96" i="42"/>
  <c r="K95" i="42"/>
  <c r="K91" i="42"/>
  <c r="L56" i="34"/>
  <c r="L57" i="34"/>
  <c r="L55" i="34"/>
  <c r="L58" i="34"/>
  <c r="M60" i="34"/>
  <c r="M74" i="34"/>
  <c r="M92" i="34"/>
  <c r="M34" i="34"/>
  <c r="M46" i="34"/>
  <c r="K90" i="14"/>
  <c r="K98" i="34"/>
  <c r="K88" i="14"/>
  <c r="K96" i="34"/>
  <c r="K77" i="38"/>
  <c r="K73" i="38"/>
  <c r="I97" i="5"/>
  <c r="J77" i="12"/>
  <c r="K61" i="12"/>
  <c r="J37" i="12"/>
  <c r="J95" i="12"/>
  <c r="K62" i="12"/>
  <c r="K90" i="12"/>
  <c r="K91" i="12"/>
  <c r="K48" i="12"/>
  <c r="K67" i="12"/>
  <c r="K81" i="12"/>
  <c r="K99" i="12"/>
  <c r="J49" i="12"/>
  <c r="J53" i="12"/>
  <c r="L96" i="32"/>
  <c r="L98" i="32"/>
  <c r="L64" i="32"/>
  <c r="M72" i="32"/>
  <c r="M71" i="32"/>
  <c r="L38" i="32"/>
  <c r="L43" i="33"/>
  <c r="L47" i="12" s="1"/>
  <c r="AA47" i="12" s="1"/>
  <c r="L44" i="33"/>
  <c r="L50" i="33" s="1"/>
  <c r="N71" i="33"/>
  <c r="N72" i="33"/>
  <c r="N44" i="32"/>
  <c r="N43" i="32"/>
  <c r="N85" i="32"/>
  <c r="N89" i="32"/>
  <c r="N84" i="32"/>
  <c r="N88" i="32"/>
  <c r="N87" i="32"/>
  <c r="N83" i="32"/>
  <c r="N86" i="32"/>
  <c r="N90" i="32"/>
  <c r="K76" i="12"/>
  <c r="K36" i="12"/>
  <c r="K94" i="12"/>
  <c r="J63" i="12"/>
  <c r="O60" i="33"/>
  <c r="O74" i="33"/>
  <c r="O92" i="33"/>
  <c r="O34" i="33"/>
  <c r="O46" i="33"/>
  <c r="O46" i="32"/>
  <c r="O60" i="32"/>
  <c r="O74" i="32"/>
  <c r="O92" i="32"/>
  <c r="O34" i="32"/>
  <c r="L100" i="32"/>
  <c r="L102" i="32"/>
  <c r="L65" i="32"/>
  <c r="K41" i="12"/>
  <c r="M32" i="32"/>
  <c r="M31" i="32"/>
  <c r="M56" i="32"/>
  <c r="M55" i="32"/>
  <c r="M58" i="32"/>
  <c r="M57" i="32"/>
  <c r="L33" i="32"/>
  <c r="L37" i="32"/>
  <c r="K37" i="33"/>
  <c r="K33" i="33"/>
  <c r="L85" i="33"/>
  <c r="L97" i="33" s="1"/>
  <c r="L89" i="33"/>
  <c r="L101" i="33" s="1"/>
  <c r="L84" i="33"/>
  <c r="L96" i="33" s="1"/>
  <c r="L88" i="33"/>
  <c r="L100" i="33" s="1"/>
  <c r="L83" i="33"/>
  <c r="L87" i="12" s="1"/>
  <c r="AA87" i="12" s="1"/>
  <c r="L87" i="33"/>
  <c r="L99" i="33" s="1"/>
  <c r="L86" i="33"/>
  <c r="L98" i="33" s="1"/>
  <c r="L90" i="33"/>
  <c r="L102" i="33" s="1"/>
  <c r="N32" i="33"/>
  <c r="N31" i="33"/>
  <c r="N56" i="33"/>
  <c r="N55" i="33"/>
  <c r="N58" i="33"/>
  <c r="N57" i="33"/>
  <c r="N72" i="32"/>
  <c r="N71" i="32"/>
  <c r="K93" i="12"/>
  <c r="K89" i="12"/>
  <c r="L99" i="32"/>
  <c r="L97" i="32"/>
  <c r="L50" i="32"/>
  <c r="L63" i="32"/>
  <c r="L59" i="32"/>
  <c r="M44" i="32"/>
  <c r="M43" i="32"/>
  <c r="L77" i="32"/>
  <c r="L73" i="32"/>
  <c r="L72" i="33"/>
  <c r="L78" i="33" s="1"/>
  <c r="L71" i="33"/>
  <c r="L31" i="33"/>
  <c r="L35" i="12" s="1"/>
  <c r="AA35" i="12" s="1"/>
  <c r="L32" i="33"/>
  <c r="L38" i="33" s="1"/>
  <c r="N44" i="33"/>
  <c r="N43" i="33"/>
  <c r="N32" i="32"/>
  <c r="N31" i="32"/>
  <c r="K92" i="12"/>
  <c r="L95" i="32"/>
  <c r="L91" i="32"/>
  <c r="L101" i="32"/>
  <c r="K73" i="33"/>
  <c r="K77" i="33"/>
  <c r="K53" i="12"/>
  <c r="L45" i="32"/>
  <c r="L49" i="32"/>
  <c r="K95" i="33"/>
  <c r="K91" i="33"/>
  <c r="K49" i="33"/>
  <c r="K45" i="33"/>
  <c r="L66" i="32"/>
  <c r="K63" i="33"/>
  <c r="K59" i="33"/>
  <c r="M34" i="33"/>
  <c r="M60" i="33"/>
  <c r="M46" i="33"/>
  <c r="M92" i="33"/>
  <c r="M74" i="33"/>
  <c r="M84" i="32"/>
  <c r="M88" i="32"/>
  <c r="M87" i="32"/>
  <c r="M83" i="32"/>
  <c r="M86" i="32"/>
  <c r="M90" i="32"/>
  <c r="M85" i="32"/>
  <c r="M89" i="32"/>
  <c r="L78" i="32"/>
  <c r="L55" i="33"/>
  <c r="L58" i="33"/>
  <c r="L66" i="33" s="1"/>
  <c r="L57" i="33"/>
  <c r="L65" i="33" s="1"/>
  <c r="L56" i="33"/>
  <c r="L64" i="33" s="1"/>
  <c r="N85" i="33"/>
  <c r="N89" i="33"/>
  <c r="N84" i="33"/>
  <c r="N88" i="33"/>
  <c r="N87" i="33"/>
  <c r="N83" i="33"/>
  <c r="N86" i="33"/>
  <c r="N90" i="33"/>
  <c r="N56" i="32"/>
  <c r="N57" i="32"/>
  <c r="N55" i="32"/>
  <c r="N58" i="32"/>
  <c r="K60" i="12"/>
  <c r="X87" i="5"/>
  <c r="I99" i="5"/>
  <c r="O46" i="28"/>
  <c r="O60" i="28"/>
  <c r="O74" i="28"/>
  <c r="O92" i="28"/>
  <c r="O34" i="28"/>
  <c r="J53" i="13"/>
  <c r="J49" i="13"/>
  <c r="X86" i="5"/>
  <c r="I98" i="5"/>
  <c r="K63" i="29"/>
  <c r="K59" i="29"/>
  <c r="K59" i="13"/>
  <c r="Z59" i="13" s="1"/>
  <c r="K59" i="26"/>
  <c r="K63" i="26"/>
  <c r="J77" i="13"/>
  <c r="J81" i="13"/>
  <c r="K95" i="28"/>
  <c r="K91" i="28"/>
  <c r="O92" i="27"/>
  <c r="O34" i="27"/>
  <c r="O46" i="27"/>
  <c r="O60" i="27"/>
  <c r="O74" i="27"/>
  <c r="K95" i="27"/>
  <c r="K91" i="27"/>
  <c r="L55" i="29"/>
  <c r="L58" i="29"/>
  <c r="L66" i="29" s="1"/>
  <c r="L57" i="29"/>
  <c r="L65" i="29" s="1"/>
  <c r="L56" i="29"/>
  <c r="L64" i="29" s="1"/>
  <c r="L31" i="29"/>
  <c r="L32" i="29"/>
  <c r="L38" i="29" s="1"/>
  <c r="J41" i="13"/>
  <c r="J37" i="13"/>
  <c r="J68" i="13"/>
  <c r="L84" i="28"/>
  <c r="L96" i="28" s="1"/>
  <c r="L88" i="28"/>
  <c r="L100" i="28" s="1"/>
  <c r="L83" i="28"/>
  <c r="L87" i="28"/>
  <c r="L99" i="28" s="1"/>
  <c r="L89" i="28"/>
  <c r="L101" i="28" s="1"/>
  <c r="L86" i="28"/>
  <c r="L98" i="28" s="1"/>
  <c r="L85" i="28"/>
  <c r="L97" i="28" s="1"/>
  <c r="L90" i="28"/>
  <c r="L102" i="28" s="1"/>
  <c r="O60" i="29"/>
  <c r="O74" i="29"/>
  <c r="O92" i="29"/>
  <c r="O34" i="29"/>
  <c r="O46" i="29"/>
  <c r="L72" i="31"/>
  <c r="L78" i="31" s="1"/>
  <c r="L71" i="31"/>
  <c r="L32" i="26"/>
  <c r="L31" i="26"/>
  <c r="M34" i="26"/>
  <c r="M74" i="26"/>
  <c r="M92" i="26"/>
  <c r="M46" i="26"/>
  <c r="M60" i="26"/>
  <c r="K93" i="13"/>
  <c r="Z93" i="13" s="1"/>
  <c r="K101" i="26"/>
  <c r="K87" i="13"/>
  <c r="Z87" i="13" s="1"/>
  <c r="K91" i="26"/>
  <c r="K95" i="26"/>
  <c r="K76" i="13"/>
  <c r="Z76" i="13" s="1"/>
  <c r="K78" i="26"/>
  <c r="L44" i="27"/>
  <c r="L50" i="27" s="1"/>
  <c r="L43" i="27"/>
  <c r="J70" i="13"/>
  <c r="N74" i="26"/>
  <c r="N92" i="26"/>
  <c r="N46" i="26"/>
  <c r="N60" i="26"/>
  <c r="N34" i="26"/>
  <c r="K59" i="27"/>
  <c r="K63" i="27"/>
  <c r="K33" i="29"/>
  <c r="K37" i="29"/>
  <c r="I101" i="5"/>
  <c r="J82" i="13"/>
  <c r="K49" i="28"/>
  <c r="K45" i="28"/>
  <c r="J69" i="13"/>
  <c r="J103" i="13"/>
  <c r="J87" i="5"/>
  <c r="M74" i="29"/>
  <c r="M92" i="29"/>
  <c r="M46" i="29"/>
  <c r="M60" i="29"/>
  <c r="M34" i="29"/>
  <c r="K62" i="13"/>
  <c r="Z62" i="13" s="1"/>
  <c r="K66" i="26"/>
  <c r="J106" i="13"/>
  <c r="J90" i="5"/>
  <c r="X83" i="5"/>
  <c r="I91" i="5"/>
  <c r="I95" i="5"/>
  <c r="K48" i="13"/>
  <c r="Z48" i="13" s="1"/>
  <c r="K50" i="26"/>
  <c r="L72" i="29"/>
  <c r="L78" i="29" s="1"/>
  <c r="L71" i="29"/>
  <c r="L43" i="28"/>
  <c r="L44" i="28"/>
  <c r="L50" i="28" s="1"/>
  <c r="J102" i="13"/>
  <c r="J86" i="5"/>
  <c r="O74" i="31"/>
  <c r="O92" i="31"/>
  <c r="O34" i="31"/>
  <c r="O46" i="31"/>
  <c r="O60" i="31"/>
  <c r="L85" i="31"/>
  <c r="L97" i="31" s="1"/>
  <c r="L89" i="31"/>
  <c r="L101" i="31" s="1"/>
  <c r="L84" i="31"/>
  <c r="L96" i="31" s="1"/>
  <c r="L88" i="31"/>
  <c r="L100" i="31" s="1"/>
  <c r="L90" i="31"/>
  <c r="L102" i="31" s="1"/>
  <c r="L87" i="31"/>
  <c r="L99" i="31" s="1"/>
  <c r="L86" i="31"/>
  <c r="L98" i="31" s="1"/>
  <c r="L83" i="31"/>
  <c r="K77" i="27"/>
  <c r="K73" i="27"/>
  <c r="L72" i="26"/>
  <c r="L71" i="26"/>
  <c r="K90" i="13"/>
  <c r="Z90" i="13" s="1"/>
  <c r="K98" i="26"/>
  <c r="K88" i="13"/>
  <c r="Z88" i="13" s="1"/>
  <c r="K96" i="26"/>
  <c r="L56" i="27"/>
  <c r="L64" i="27" s="1"/>
  <c r="L58" i="27"/>
  <c r="L66" i="27" s="1"/>
  <c r="L55" i="27"/>
  <c r="L57" i="27"/>
  <c r="L65" i="27" s="1"/>
  <c r="M92" i="28"/>
  <c r="M46" i="28"/>
  <c r="M60" i="28"/>
  <c r="M34" i="28"/>
  <c r="M74" i="28"/>
  <c r="K36" i="13"/>
  <c r="K38" i="26"/>
  <c r="K59" i="31"/>
  <c r="K63" i="31"/>
  <c r="N60" i="28"/>
  <c r="N34" i="28"/>
  <c r="N74" i="28"/>
  <c r="N92" i="28"/>
  <c r="N46" i="28"/>
  <c r="K45" i="27"/>
  <c r="K49" i="27"/>
  <c r="K45" i="29"/>
  <c r="K49" i="29"/>
  <c r="K61" i="13"/>
  <c r="Z61" i="13" s="1"/>
  <c r="K65" i="26"/>
  <c r="X90" i="5"/>
  <c r="I102" i="5"/>
  <c r="N34" i="27"/>
  <c r="N74" i="27"/>
  <c r="N92" i="27"/>
  <c r="N46" i="27"/>
  <c r="N60" i="27"/>
  <c r="K47" i="13"/>
  <c r="Z47" i="13" s="1"/>
  <c r="K49" i="26"/>
  <c r="K45" i="26"/>
  <c r="L84" i="29"/>
  <c r="L96" i="29" s="1"/>
  <c r="L88" i="29"/>
  <c r="L100" i="29" s="1"/>
  <c r="L83" i="29"/>
  <c r="L87" i="29"/>
  <c r="L99" i="29" s="1"/>
  <c r="L89" i="29"/>
  <c r="L101" i="29" s="1"/>
  <c r="L86" i="29"/>
  <c r="L98" i="29" s="1"/>
  <c r="L85" i="29"/>
  <c r="L97" i="29" s="1"/>
  <c r="L90" i="29"/>
  <c r="L102" i="29" s="1"/>
  <c r="K73" i="31"/>
  <c r="K77" i="31"/>
  <c r="L55" i="28"/>
  <c r="L57" i="28"/>
  <c r="L65" i="28" s="1"/>
  <c r="L56" i="28"/>
  <c r="L64" i="28" s="1"/>
  <c r="L58" i="28"/>
  <c r="L66" i="28" s="1"/>
  <c r="N92" i="29"/>
  <c r="N46" i="29"/>
  <c r="N60" i="29"/>
  <c r="N34" i="29"/>
  <c r="N74" i="29"/>
  <c r="L44" i="31"/>
  <c r="L50" i="31" s="1"/>
  <c r="L43" i="31"/>
  <c r="L56" i="31"/>
  <c r="L64" i="31" s="1"/>
  <c r="L55" i="31"/>
  <c r="L58" i="31"/>
  <c r="L66" i="31" s="1"/>
  <c r="L57" i="31"/>
  <c r="L65" i="31" s="1"/>
  <c r="K33" i="27"/>
  <c r="K37" i="27"/>
  <c r="L84" i="26"/>
  <c r="L88" i="26"/>
  <c r="L87" i="26"/>
  <c r="L83" i="26"/>
  <c r="L86" i="26"/>
  <c r="L90" i="26"/>
  <c r="L85" i="26"/>
  <c r="L89" i="26"/>
  <c r="K77" i="29"/>
  <c r="K73" i="29"/>
  <c r="K94" i="13"/>
  <c r="Z94" i="13" s="1"/>
  <c r="K102" i="26"/>
  <c r="K92" i="13"/>
  <c r="Z92" i="13" s="1"/>
  <c r="K100" i="26"/>
  <c r="L32" i="27"/>
  <c r="L38" i="27" s="1"/>
  <c r="L31" i="27"/>
  <c r="K59" i="28"/>
  <c r="K64" i="28"/>
  <c r="K33" i="31"/>
  <c r="K37" i="31"/>
  <c r="J105" i="13"/>
  <c r="J89" i="5"/>
  <c r="O74" i="26"/>
  <c r="O92" i="26"/>
  <c r="O34" i="26"/>
  <c r="O46" i="26"/>
  <c r="O60" i="26"/>
  <c r="K35" i="13"/>
  <c r="Z35" i="13" s="1"/>
  <c r="K37" i="26"/>
  <c r="K33" i="26"/>
  <c r="J101" i="13"/>
  <c r="J85" i="5"/>
  <c r="M60" i="27"/>
  <c r="M34" i="27"/>
  <c r="M74" i="27"/>
  <c r="M92" i="27"/>
  <c r="M46" i="27"/>
  <c r="M34" i="31"/>
  <c r="M74" i="31"/>
  <c r="M92" i="31"/>
  <c r="M46" i="31"/>
  <c r="M60" i="31"/>
  <c r="K95" i="29"/>
  <c r="K91" i="29"/>
  <c r="K60" i="13"/>
  <c r="Z60" i="13" s="1"/>
  <c r="K64" i="26"/>
  <c r="K49" i="31"/>
  <c r="K45" i="31"/>
  <c r="J67" i="13"/>
  <c r="J63" i="13"/>
  <c r="J104" i="13"/>
  <c r="J88" i="5"/>
  <c r="J54" i="13"/>
  <c r="L43" i="29"/>
  <c r="L44" i="29"/>
  <c r="L50" i="29" s="1"/>
  <c r="K73" i="28"/>
  <c r="K77" i="28"/>
  <c r="K91" i="31"/>
  <c r="K95" i="31"/>
  <c r="L31" i="28"/>
  <c r="L32" i="28"/>
  <c r="L38" i="28" s="1"/>
  <c r="L71" i="28"/>
  <c r="L72" i="28"/>
  <c r="L78" i="28" s="1"/>
  <c r="J100" i="13"/>
  <c r="J84" i="5"/>
  <c r="N74" i="31"/>
  <c r="N92" i="31"/>
  <c r="N46" i="31"/>
  <c r="N60" i="31"/>
  <c r="N34" i="31"/>
  <c r="L32" i="31"/>
  <c r="L38" i="31" s="1"/>
  <c r="L31" i="31"/>
  <c r="L44" i="26"/>
  <c r="L43" i="26"/>
  <c r="L56" i="26"/>
  <c r="L58" i="26"/>
  <c r="L57" i="26"/>
  <c r="L55" i="26"/>
  <c r="X84" i="5"/>
  <c r="I96" i="5"/>
  <c r="K89" i="13"/>
  <c r="Z89" i="13" s="1"/>
  <c r="K97" i="26"/>
  <c r="K91" i="13"/>
  <c r="Z91" i="13" s="1"/>
  <c r="K99" i="26"/>
  <c r="K75" i="13"/>
  <c r="Z75" i="13" s="1"/>
  <c r="K77" i="26"/>
  <c r="K73" i="26"/>
  <c r="L71" i="27"/>
  <c r="L72" i="27"/>
  <c r="L78" i="27" s="1"/>
  <c r="L84" i="27"/>
  <c r="L96" i="27" s="1"/>
  <c r="L88" i="27"/>
  <c r="L100" i="27" s="1"/>
  <c r="L87" i="27"/>
  <c r="L99" i="27" s="1"/>
  <c r="L83" i="27"/>
  <c r="L86" i="27"/>
  <c r="L98" i="27" s="1"/>
  <c r="L90" i="27"/>
  <c r="L102" i="27" s="1"/>
  <c r="L85" i="27"/>
  <c r="L97" i="27" s="1"/>
  <c r="L89" i="27"/>
  <c r="L101" i="27" s="1"/>
  <c r="K33" i="28"/>
  <c r="K37" i="28"/>
  <c r="J99" i="13"/>
  <c r="J95" i="13"/>
  <c r="J83" i="5"/>
  <c r="J42" i="9"/>
  <c r="L84" i="22"/>
  <c r="L96" i="22" s="1"/>
  <c r="L88" i="22"/>
  <c r="L100" i="22" s="1"/>
  <c r="L87" i="22"/>
  <c r="L99" i="22" s="1"/>
  <c r="L83" i="22"/>
  <c r="L86" i="22"/>
  <c r="L98" i="22" s="1"/>
  <c r="L90" i="22"/>
  <c r="L102" i="22" s="1"/>
  <c r="L85" i="22"/>
  <c r="L97" i="22" s="1"/>
  <c r="L89" i="22"/>
  <c r="L101" i="22" s="1"/>
  <c r="K35" i="9"/>
  <c r="Z35" i="9" s="1"/>
  <c r="K33" i="22"/>
  <c r="K37" i="22"/>
  <c r="J41" i="9"/>
  <c r="J37" i="9"/>
  <c r="K95" i="22"/>
  <c r="K91" i="22"/>
  <c r="O92" i="22"/>
  <c r="O34" i="22"/>
  <c r="O46" i="22"/>
  <c r="O60" i="22"/>
  <c r="O74" i="22"/>
  <c r="K59" i="22"/>
  <c r="K63" i="22"/>
  <c r="L72" i="22"/>
  <c r="L78" i="22" s="1"/>
  <c r="L71" i="22"/>
  <c r="K36" i="9"/>
  <c r="Z36" i="9" s="1"/>
  <c r="K38" i="22"/>
  <c r="L31" i="22"/>
  <c r="L32" i="22"/>
  <c r="L55" i="22"/>
  <c r="L58" i="22"/>
  <c r="L66" i="22" s="1"/>
  <c r="L57" i="22"/>
  <c r="L65" i="22" s="1"/>
  <c r="L56" i="22"/>
  <c r="L64" i="22" s="1"/>
  <c r="K77" i="22"/>
  <c r="K73" i="22"/>
  <c r="M92" i="22"/>
  <c r="M74" i="22"/>
  <c r="M34" i="22"/>
  <c r="M60" i="22"/>
  <c r="M46" i="22"/>
  <c r="N34" i="22"/>
  <c r="N60" i="22"/>
  <c r="N46" i="22"/>
  <c r="N92" i="22"/>
  <c r="N74" i="22"/>
  <c r="L43" i="22"/>
  <c r="L49" i="22" s="1"/>
  <c r="L44" i="22"/>
  <c r="K45" i="22"/>
  <c r="K49" i="22"/>
  <c r="C9" i="8"/>
  <c r="C8" i="8"/>
  <c r="C3" i="15" s="1"/>
  <c r="K100" i="12" l="1"/>
  <c r="K90" i="8"/>
  <c r="K91" i="8"/>
  <c r="K93" i="8"/>
  <c r="Z80" i="8"/>
  <c r="L83" i="8"/>
  <c r="AA83" i="8" s="1"/>
  <c r="D15" i="8"/>
  <c r="C3" i="16"/>
  <c r="K104" i="12"/>
  <c r="Z92" i="12"/>
  <c r="K70" i="12"/>
  <c r="Z62" i="12"/>
  <c r="K69" i="12"/>
  <c r="Z61" i="12"/>
  <c r="K102" i="14"/>
  <c r="Z90" i="14"/>
  <c r="K103" i="14"/>
  <c r="Z91" i="14"/>
  <c r="K104" i="14"/>
  <c r="Z92" i="14"/>
  <c r="K68" i="14"/>
  <c r="Z60" i="14"/>
  <c r="M78" i="15"/>
  <c r="O84" i="16"/>
  <c r="O86" i="16"/>
  <c r="N71" i="18"/>
  <c r="N72" i="18"/>
  <c r="L73" i="20"/>
  <c r="L77" i="20"/>
  <c r="L73" i="40"/>
  <c r="L77" i="40"/>
  <c r="O57" i="41"/>
  <c r="N65" i="41"/>
  <c r="M32" i="40"/>
  <c r="M38" i="40" s="1"/>
  <c r="M31" i="40"/>
  <c r="Z62" i="9"/>
  <c r="K70" i="9"/>
  <c r="L59" i="21"/>
  <c r="L64" i="21"/>
  <c r="M91" i="15"/>
  <c r="M95" i="15"/>
  <c r="M33" i="15"/>
  <c r="M37" i="15"/>
  <c r="L95" i="20"/>
  <c r="L91" i="20"/>
  <c r="O56" i="15"/>
  <c r="N64" i="15"/>
  <c r="M32" i="21"/>
  <c r="M38" i="21" s="1"/>
  <c r="M31" i="21"/>
  <c r="M86" i="21"/>
  <c r="M98" i="21" s="1"/>
  <c r="M90" i="21"/>
  <c r="M102" i="21" s="1"/>
  <c r="M85" i="21"/>
  <c r="M97" i="21" s="1"/>
  <c r="M89" i="21"/>
  <c r="M101" i="21" s="1"/>
  <c r="M84" i="21"/>
  <c r="M96" i="21" s="1"/>
  <c r="M88" i="21"/>
  <c r="M100" i="21" s="1"/>
  <c r="M87" i="21"/>
  <c r="M99" i="21" s="1"/>
  <c r="M83" i="21"/>
  <c r="N45" i="41"/>
  <c r="O45" i="41" s="1"/>
  <c r="O43" i="41"/>
  <c r="N49" i="41"/>
  <c r="M71" i="20"/>
  <c r="M72" i="20"/>
  <c r="M78" i="20" s="1"/>
  <c r="N37" i="41"/>
  <c r="M37" i="41"/>
  <c r="M33" i="41"/>
  <c r="Z59" i="9"/>
  <c r="K67" i="9"/>
  <c r="K63" i="9"/>
  <c r="L92" i="9"/>
  <c r="L100" i="18"/>
  <c r="L88" i="9"/>
  <c r="L96" i="18"/>
  <c r="M72" i="18"/>
  <c r="M71" i="18"/>
  <c r="M86" i="16"/>
  <c r="N98" i="16" s="1"/>
  <c r="M90" i="16"/>
  <c r="N102" i="16" s="1"/>
  <c r="M85" i="16"/>
  <c r="N97" i="16" s="1"/>
  <c r="M89" i="16"/>
  <c r="N101" i="16" s="1"/>
  <c r="M84" i="16"/>
  <c r="M88" i="16"/>
  <c r="N100" i="16" s="1"/>
  <c r="M87" i="16"/>
  <c r="N99" i="16" s="1"/>
  <c r="M83" i="16"/>
  <c r="N95" i="16" s="1"/>
  <c r="M44" i="19"/>
  <c r="M50" i="19" s="1"/>
  <c r="M43" i="19"/>
  <c r="L45" i="20"/>
  <c r="L49" i="20"/>
  <c r="O72" i="15"/>
  <c r="N78" i="15"/>
  <c r="N98" i="41"/>
  <c r="O86" i="41"/>
  <c r="N91" i="41"/>
  <c r="O91" i="41" s="1"/>
  <c r="O83" i="41"/>
  <c r="N95" i="41"/>
  <c r="N43" i="40"/>
  <c r="N44" i="40"/>
  <c r="N32" i="40"/>
  <c r="N31" i="40"/>
  <c r="Z48" i="9"/>
  <c r="K54" i="9"/>
  <c r="Z84" i="8"/>
  <c r="K96" i="8"/>
  <c r="M66" i="15"/>
  <c r="N71" i="20"/>
  <c r="N72" i="20"/>
  <c r="L95" i="19"/>
  <c r="L91" i="19"/>
  <c r="L63" i="20"/>
  <c r="L59" i="20"/>
  <c r="O88" i="15"/>
  <c r="N100" i="15"/>
  <c r="N82" i="8"/>
  <c r="O90" i="15"/>
  <c r="N102" i="15"/>
  <c r="N84" i="8"/>
  <c r="N32" i="19"/>
  <c r="N31" i="19"/>
  <c r="N86" i="19"/>
  <c r="N90" i="19"/>
  <c r="N85" i="19"/>
  <c r="N89" i="19"/>
  <c r="N84" i="19"/>
  <c r="N88" i="19"/>
  <c r="N87" i="19"/>
  <c r="N83" i="19"/>
  <c r="L37" i="40"/>
  <c r="L33" i="40"/>
  <c r="N44" i="21"/>
  <c r="N43" i="21"/>
  <c r="Z61" i="9"/>
  <c r="K69" i="9"/>
  <c r="L59" i="9"/>
  <c r="L63" i="18"/>
  <c r="L59" i="18"/>
  <c r="Z47" i="9"/>
  <c r="K49" i="9"/>
  <c r="K53" i="9"/>
  <c r="L79" i="8"/>
  <c r="C92" i="15"/>
  <c r="C74" i="15"/>
  <c r="C60" i="15"/>
  <c r="C46" i="15"/>
  <c r="C34" i="15"/>
  <c r="K42" i="13"/>
  <c r="Z36" i="13"/>
  <c r="K105" i="12"/>
  <c r="Z93" i="12"/>
  <c r="K82" i="12"/>
  <c r="Z76" i="12"/>
  <c r="K102" i="12"/>
  <c r="Z90" i="12"/>
  <c r="K70" i="14"/>
  <c r="Z62" i="14"/>
  <c r="K101" i="14"/>
  <c r="Z89" i="14"/>
  <c r="M77" i="15"/>
  <c r="M73" i="15"/>
  <c r="O88" i="16"/>
  <c r="O90" i="16"/>
  <c r="N56" i="18"/>
  <c r="N55" i="18"/>
  <c r="N57" i="18"/>
  <c r="N58" i="18"/>
  <c r="Z93" i="9"/>
  <c r="K105" i="9"/>
  <c r="O44" i="15"/>
  <c r="N50" i="15"/>
  <c r="N64" i="41"/>
  <c r="O56" i="41"/>
  <c r="M72" i="40"/>
  <c r="M78" i="40" s="1"/>
  <c r="M71" i="40"/>
  <c r="M77" i="41"/>
  <c r="M73" i="41"/>
  <c r="L77" i="8"/>
  <c r="L95" i="16"/>
  <c r="L91" i="16"/>
  <c r="Z82" i="8"/>
  <c r="K94" i="8"/>
  <c r="Z92" i="9"/>
  <c r="K104" i="9"/>
  <c r="O58" i="15"/>
  <c r="N66" i="15"/>
  <c r="M72" i="21"/>
  <c r="M78" i="21" s="1"/>
  <c r="M71" i="21"/>
  <c r="L63" i="40"/>
  <c r="L59" i="40"/>
  <c r="O44" i="41"/>
  <c r="N50" i="41"/>
  <c r="M56" i="20"/>
  <c r="M64" i="20" s="1"/>
  <c r="M58" i="20"/>
  <c r="M66" i="20" s="1"/>
  <c r="M57" i="20"/>
  <c r="M65" i="20" s="1"/>
  <c r="M55" i="20"/>
  <c r="L93" i="9"/>
  <c r="L101" i="18"/>
  <c r="L89" i="9"/>
  <c r="L97" i="18"/>
  <c r="M55" i="18"/>
  <c r="M58" i="18"/>
  <c r="M57" i="18"/>
  <c r="M56" i="18"/>
  <c r="M32" i="19"/>
  <c r="M38" i="19" s="1"/>
  <c r="M31" i="19"/>
  <c r="M86" i="19"/>
  <c r="M98" i="19" s="1"/>
  <c r="M90" i="19"/>
  <c r="M102" i="19" s="1"/>
  <c r="M85" i="19"/>
  <c r="M97" i="19" s="1"/>
  <c r="M89" i="19"/>
  <c r="M101" i="19" s="1"/>
  <c r="M84" i="19"/>
  <c r="M96" i="19" s="1"/>
  <c r="M88" i="19"/>
  <c r="M100" i="19" s="1"/>
  <c r="M87" i="19"/>
  <c r="M99" i="19" s="1"/>
  <c r="M83" i="19"/>
  <c r="L77" i="19"/>
  <c r="L73" i="19"/>
  <c r="Z87" i="9"/>
  <c r="K95" i="9"/>
  <c r="K99" i="9"/>
  <c r="N77" i="15"/>
  <c r="O71" i="15"/>
  <c r="N73" i="15"/>
  <c r="O73" i="15" s="1"/>
  <c r="O84" i="41"/>
  <c r="N96" i="41"/>
  <c r="O85" i="41"/>
  <c r="N97" i="41"/>
  <c r="M59" i="41"/>
  <c r="M63" i="41"/>
  <c r="L47" i="9"/>
  <c r="L49" i="18"/>
  <c r="L45" i="18"/>
  <c r="N56" i="40"/>
  <c r="N55" i="40"/>
  <c r="N58" i="40"/>
  <c r="N57" i="40"/>
  <c r="L95" i="21"/>
  <c r="L91" i="21"/>
  <c r="M59" i="15"/>
  <c r="M63" i="15"/>
  <c r="N56" i="20"/>
  <c r="N55" i="20"/>
  <c r="N57" i="20"/>
  <c r="N58" i="20"/>
  <c r="Z90" i="9"/>
  <c r="K102" i="9"/>
  <c r="O87" i="15"/>
  <c r="N99" i="15"/>
  <c r="N81" i="8"/>
  <c r="O85" i="15"/>
  <c r="N97" i="15"/>
  <c r="N79" i="8"/>
  <c r="O32" i="15"/>
  <c r="N38" i="15"/>
  <c r="N72" i="19"/>
  <c r="N71" i="19"/>
  <c r="Z77" i="8"/>
  <c r="K89" i="8"/>
  <c r="K85" i="8"/>
  <c r="Z76" i="9"/>
  <c r="K82" i="9"/>
  <c r="N32" i="21"/>
  <c r="N31" i="21"/>
  <c r="N86" i="21"/>
  <c r="N90" i="21"/>
  <c r="N85" i="21"/>
  <c r="N89" i="21"/>
  <c r="N84" i="21"/>
  <c r="N88" i="21"/>
  <c r="N87" i="21"/>
  <c r="N83" i="21"/>
  <c r="L62" i="9"/>
  <c r="L66" i="18"/>
  <c r="L84" i="8"/>
  <c r="L78" i="8"/>
  <c r="K68" i="12"/>
  <c r="Z60" i="12"/>
  <c r="K101" i="12"/>
  <c r="Z89" i="12"/>
  <c r="K42" i="12"/>
  <c r="Z36" i="12"/>
  <c r="K103" i="12"/>
  <c r="Z91" i="12"/>
  <c r="K100" i="14"/>
  <c r="Z88" i="14"/>
  <c r="K42" i="14"/>
  <c r="Z36" i="14"/>
  <c r="K105" i="14"/>
  <c r="Z93" i="14"/>
  <c r="K82" i="14"/>
  <c r="Z76" i="14"/>
  <c r="K106" i="14"/>
  <c r="Z94" i="14"/>
  <c r="K69" i="14"/>
  <c r="Z61" i="14"/>
  <c r="O87" i="16"/>
  <c r="O85" i="16"/>
  <c r="N44" i="18"/>
  <c r="N43" i="18"/>
  <c r="L45" i="19"/>
  <c r="L49" i="19"/>
  <c r="O43" i="15"/>
  <c r="N45" i="15"/>
  <c r="O45" i="15" s="1"/>
  <c r="N49" i="15"/>
  <c r="Z75" i="9"/>
  <c r="K77" i="9"/>
  <c r="K81" i="9"/>
  <c r="N59" i="41"/>
  <c r="O59" i="41" s="1"/>
  <c r="O55" i="41"/>
  <c r="N63" i="41"/>
  <c r="M44" i="40"/>
  <c r="M50" i="40" s="1"/>
  <c r="M43" i="40"/>
  <c r="M84" i="40"/>
  <c r="M96" i="40" s="1"/>
  <c r="M86" i="40"/>
  <c r="M98" i="40" s="1"/>
  <c r="M88" i="40"/>
  <c r="M100" i="40" s="1"/>
  <c r="M90" i="40"/>
  <c r="M102" i="40" s="1"/>
  <c r="M83" i="40"/>
  <c r="M85" i="40"/>
  <c r="M97" i="40" s="1"/>
  <c r="M87" i="40"/>
  <c r="M99" i="40" s="1"/>
  <c r="M89" i="40"/>
  <c r="M101" i="40" s="1"/>
  <c r="L75" i="9"/>
  <c r="L77" i="18"/>
  <c r="L73" i="18"/>
  <c r="L63" i="19"/>
  <c r="L59" i="19"/>
  <c r="L33" i="20"/>
  <c r="L37" i="20"/>
  <c r="O57" i="15"/>
  <c r="N65" i="15"/>
  <c r="M56" i="21"/>
  <c r="M64" i="21" s="1"/>
  <c r="M57" i="21"/>
  <c r="M65" i="21" s="1"/>
  <c r="M55" i="21"/>
  <c r="M58" i="21"/>
  <c r="M66" i="21" s="1"/>
  <c r="O32" i="41"/>
  <c r="N38" i="41"/>
  <c r="M44" i="20"/>
  <c r="M50" i="20" s="1"/>
  <c r="M43" i="20"/>
  <c r="L94" i="9"/>
  <c r="L102" i="18"/>
  <c r="L90" i="9"/>
  <c r="L98" i="18"/>
  <c r="L33" i="18"/>
  <c r="L37" i="18"/>
  <c r="M43" i="18"/>
  <c r="M44" i="18"/>
  <c r="L73" i="21"/>
  <c r="L77" i="21"/>
  <c r="M50" i="15"/>
  <c r="M72" i="19"/>
  <c r="M78" i="19" s="1"/>
  <c r="M71" i="19"/>
  <c r="Z91" i="9"/>
  <c r="K103" i="9"/>
  <c r="L45" i="40"/>
  <c r="L49" i="40"/>
  <c r="N102" i="41"/>
  <c r="O90" i="41"/>
  <c r="O87" i="41"/>
  <c r="N99" i="41"/>
  <c r="L50" i="18"/>
  <c r="L48" i="9"/>
  <c r="N71" i="40"/>
  <c r="N72" i="40"/>
  <c r="M65" i="15"/>
  <c r="N44" i="20"/>
  <c r="N43" i="20"/>
  <c r="L33" i="19"/>
  <c r="L37" i="19"/>
  <c r="O83" i="15"/>
  <c r="N95" i="15"/>
  <c r="N91" i="15"/>
  <c r="O91" i="15" s="1"/>
  <c r="O89" i="15"/>
  <c r="N101" i="15"/>
  <c r="N83" i="8"/>
  <c r="O31" i="15"/>
  <c r="N33" i="15"/>
  <c r="O33" i="15" s="1"/>
  <c r="N37" i="15"/>
  <c r="N56" i="19"/>
  <c r="N58" i="19"/>
  <c r="N55" i="19"/>
  <c r="N57" i="19"/>
  <c r="O71" i="41"/>
  <c r="N77" i="41"/>
  <c r="N73" i="41"/>
  <c r="O73" i="41" s="1"/>
  <c r="N72" i="21"/>
  <c r="N71" i="21"/>
  <c r="M49" i="41"/>
  <c r="M45" i="41"/>
  <c r="L61" i="9"/>
  <c r="L65" i="18"/>
  <c r="L81" i="8"/>
  <c r="K106" i="12"/>
  <c r="Z94" i="12"/>
  <c r="K54" i="12"/>
  <c r="Z48" i="12"/>
  <c r="K54" i="14"/>
  <c r="Z48" i="14"/>
  <c r="N77" i="8"/>
  <c r="N91" i="16"/>
  <c r="O91" i="16" s="1"/>
  <c r="O83" i="16"/>
  <c r="O89" i="16"/>
  <c r="N32" i="18"/>
  <c r="N31" i="18"/>
  <c r="N84" i="18"/>
  <c r="N85" i="18"/>
  <c r="N86" i="18"/>
  <c r="N87" i="18"/>
  <c r="N88" i="18"/>
  <c r="N89" i="18"/>
  <c r="N90" i="18"/>
  <c r="N83" i="18"/>
  <c r="Z89" i="9"/>
  <c r="K101" i="9"/>
  <c r="N66" i="41"/>
  <c r="O58" i="41"/>
  <c r="M55" i="40"/>
  <c r="M58" i="40"/>
  <c r="M66" i="40" s="1"/>
  <c r="M57" i="40"/>
  <c r="M65" i="40" s="1"/>
  <c r="M56" i="40"/>
  <c r="M64" i="40" s="1"/>
  <c r="L76" i="9"/>
  <c r="L78" i="18"/>
  <c r="M38" i="15"/>
  <c r="Z88" i="9"/>
  <c r="K100" i="9"/>
  <c r="O55" i="15"/>
  <c r="N59" i="15"/>
  <c r="O59" i="15" s="1"/>
  <c r="N63" i="15"/>
  <c r="M44" i="21"/>
  <c r="M50" i="21" s="1"/>
  <c r="M43" i="21"/>
  <c r="L91" i="40"/>
  <c r="L95" i="40"/>
  <c r="N33" i="41"/>
  <c r="O33" i="41" s="1"/>
  <c r="O31" i="41"/>
  <c r="M32" i="20"/>
  <c r="M38" i="20" s="1"/>
  <c r="M31" i="20"/>
  <c r="M86" i="20"/>
  <c r="M98" i="20" s="1"/>
  <c r="M90" i="20"/>
  <c r="M102" i="20" s="1"/>
  <c r="M85" i="20"/>
  <c r="M97" i="20" s="1"/>
  <c r="M89" i="20"/>
  <c r="M101" i="20" s="1"/>
  <c r="M84" i="20"/>
  <c r="M96" i="20" s="1"/>
  <c r="M88" i="20"/>
  <c r="M100" i="20" s="1"/>
  <c r="M87" i="20"/>
  <c r="M99" i="20" s="1"/>
  <c r="M83" i="20"/>
  <c r="L95" i="18"/>
  <c r="L87" i="9"/>
  <c r="L91" i="18"/>
  <c r="L91" i="9"/>
  <c r="L99" i="18"/>
  <c r="M31" i="18"/>
  <c r="M32" i="18"/>
  <c r="M38" i="18" s="1"/>
  <c r="M84" i="18"/>
  <c r="M85" i="18"/>
  <c r="M86" i="18"/>
  <c r="M87" i="18"/>
  <c r="M88" i="18"/>
  <c r="M89" i="18"/>
  <c r="M90" i="18"/>
  <c r="M83" i="18"/>
  <c r="M45" i="15"/>
  <c r="M49" i="15"/>
  <c r="M56" i="19"/>
  <c r="M64" i="19" s="1"/>
  <c r="M57" i="19"/>
  <c r="M65" i="19" s="1"/>
  <c r="M55" i="19"/>
  <c r="M58" i="19"/>
  <c r="M66" i="19" s="1"/>
  <c r="O88" i="41"/>
  <c r="N100" i="41"/>
  <c r="O89" i="41"/>
  <c r="N101" i="41"/>
  <c r="Z60" i="9"/>
  <c r="K68" i="9"/>
  <c r="N90" i="40"/>
  <c r="N88" i="40"/>
  <c r="N83" i="40"/>
  <c r="N85" i="40"/>
  <c r="N87" i="40"/>
  <c r="N89" i="40"/>
  <c r="N86" i="40"/>
  <c r="N84" i="40"/>
  <c r="L33" i="21"/>
  <c r="L38" i="21"/>
  <c r="M64" i="15"/>
  <c r="N32" i="20"/>
  <c r="N31" i="20"/>
  <c r="N86" i="20"/>
  <c r="N90" i="20"/>
  <c r="N85" i="20"/>
  <c r="N89" i="20"/>
  <c r="N84" i="20"/>
  <c r="N88" i="20"/>
  <c r="N87" i="20"/>
  <c r="N83" i="20"/>
  <c r="Z94" i="9"/>
  <c r="K106" i="9"/>
  <c r="O84" i="15"/>
  <c r="N96" i="15"/>
  <c r="N78" i="8"/>
  <c r="O86" i="15"/>
  <c r="N98" i="15"/>
  <c r="N80" i="8"/>
  <c r="N44" i="19"/>
  <c r="N43" i="19"/>
  <c r="O72" i="41"/>
  <c r="N78" i="41"/>
  <c r="N56" i="21"/>
  <c r="N55" i="21"/>
  <c r="N58" i="21"/>
  <c r="N57" i="21"/>
  <c r="M95" i="41"/>
  <c r="M91" i="41"/>
  <c r="L60" i="9"/>
  <c r="L64" i="18"/>
  <c r="L45" i="21"/>
  <c r="L50" i="21"/>
  <c r="L82" i="8"/>
  <c r="L80" i="8"/>
  <c r="M87" i="34"/>
  <c r="M83" i="34"/>
  <c r="M86" i="34"/>
  <c r="M90" i="34"/>
  <c r="M85" i="34"/>
  <c r="M89" i="34"/>
  <c r="M84" i="34"/>
  <c r="M88" i="34"/>
  <c r="L59" i="14"/>
  <c r="AA59" i="14" s="1"/>
  <c r="L59" i="34"/>
  <c r="L63" i="34"/>
  <c r="M72" i="37"/>
  <c r="M78" i="37" s="1"/>
  <c r="M71" i="37"/>
  <c r="M86" i="37"/>
  <c r="M98" i="37" s="1"/>
  <c r="M90" i="37"/>
  <c r="M102" i="37" s="1"/>
  <c r="M85" i="37"/>
  <c r="M97" i="37" s="1"/>
  <c r="M89" i="37"/>
  <c r="M101" i="37" s="1"/>
  <c r="M84" i="37"/>
  <c r="M96" i="37" s="1"/>
  <c r="M88" i="37"/>
  <c r="M100" i="37" s="1"/>
  <c r="M83" i="37"/>
  <c r="M87" i="37"/>
  <c r="M99" i="37" s="1"/>
  <c r="L47" i="14"/>
  <c r="AA47" i="14" s="1"/>
  <c r="L49" i="34"/>
  <c r="L45" i="34"/>
  <c r="K41" i="14"/>
  <c r="K37" i="14"/>
  <c r="K99" i="14"/>
  <c r="K95" i="14"/>
  <c r="L97" i="34"/>
  <c r="L89" i="14"/>
  <c r="L99" i="34"/>
  <c r="L91" i="14"/>
  <c r="M56" i="42"/>
  <c r="M64" i="42" s="1"/>
  <c r="M55" i="42"/>
  <c r="M58" i="42"/>
  <c r="M66" i="42" s="1"/>
  <c r="M57" i="42"/>
  <c r="M65" i="42" s="1"/>
  <c r="N56" i="38"/>
  <c r="N58" i="38"/>
  <c r="N57" i="38"/>
  <c r="N55" i="38"/>
  <c r="M32" i="35"/>
  <c r="M38" i="35" s="1"/>
  <c r="M31" i="35"/>
  <c r="M44" i="35"/>
  <c r="M50" i="35" s="1"/>
  <c r="M43" i="35"/>
  <c r="N44" i="34"/>
  <c r="N43" i="34"/>
  <c r="M32" i="38"/>
  <c r="M38" i="38" s="1"/>
  <c r="M31" i="38"/>
  <c r="L37" i="37"/>
  <c r="L33" i="37"/>
  <c r="N71" i="37"/>
  <c r="N72" i="37"/>
  <c r="N72" i="42"/>
  <c r="N71" i="42"/>
  <c r="N44" i="35"/>
  <c r="N43" i="35"/>
  <c r="N56" i="35"/>
  <c r="N58" i="35"/>
  <c r="N57" i="35"/>
  <c r="N55" i="35"/>
  <c r="L45" i="35"/>
  <c r="L49" i="35"/>
  <c r="M32" i="34"/>
  <c r="M31" i="34"/>
  <c r="L62" i="14"/>
  <c r="L66" i="34"/>
  <c r="M31" i="37"/>
  <c r="M32" i="37"/>
  <c r="M38" i="37" s="1"/>
  <c r="L73" i="42"/>
  <c r="L77" i="42"/>
  <c r="L63" i="38"/>
  <c r="L59" i="38"/>
  <c r="K77" i="14"/>
  <c r="K81" i="14"/>
  <c r="L36" i="14"/>
  <c r="L38" i="34"/>
  <c r="L59" i="42"/>
  <c r="L63" i="42"/>
  <c r="L37" i="38"/>
  <c r="L33" i="38"/>
  <c r="L101" i="34"/>
  <c r="L93" i="14"/>
  <c r="L87" i="14"/>
  <c r="AA87" i="14" s="1"/>
  <c r="L95" i="34"/>
  <c r="L91" i="34"/>
  <c r="M31" i="42"/>
  <c r="M32" i="42"/>
  <c r="M38" i="42" s="1"/>
  <c r="L45" i="42"/>
  <c r="L49" i="42"/>
  <c r="N71" i="38"/>
  <c r="N72" i="38"/>
  <c r="N84" i="38"/>
  <c r="N88" i="38"/>
  <c r="N87" i="38"/>
  <c r="N83" i="38"/>
  <c r="N86" i="38"/>
  <c r="N90" i="38"/>
  <c r="N85" i="38"/>
  <c r="N89" i="38"/>
  <c r="M56" i="35"/>
  <c r="M64" i="35" s="1"/>
  <c r="M58" i="35"/>
  <c r="M66" i="35" s="1"/>
  <c r="M55" i="35"/>
  <c r="M57" i="35"/>
  <c r="M65" i="35" s="1"/>
  <c r="N56" i="34"/>
  <c r="N55" i="34"/>
  <c r="N58" i="34"/>
  <c r="N57" i="34"/>
  <c r="N71" i="34"/>
  <c r="N72" i="34"/>
  <c r="M44" i="38"/>
  <c r="M50" i="38" s="1"/>
  <c r="M43" i="38"/>
  <c r="N84" i="37"/>
  <c r="N88" i="37"/>
  <c r="N87" i="37"/>
  <c r="N83" i="37"/>
  <c r="N86" i="37"/>
  <c r="N90" i="37"/>
  <c r="N85" i="37"/>
  <c r="N89" i="37"/>
  <c r="N87" i="42"/>
  <c r="N89" i="42"/>
  <c r="N86" i="42"/>
  <c r="N84" i="42"/>
  <c r="N90" i="42"/>
  <c r="N88" i="42"/>
  <c r="N83" i="42"/>
  <c r="N85" i="42"/>
  <c r="N32" i="42"/>
  <c r="N31" i="42"/>
  <c r="L75" i="14"/>
  <c r="AA75" i="14" s="1"/>
  <c r="L77" i="34"/>
  <c r="L73" i="34"/>
  <c r="N71" i="35"/>
  <c r="N72" i="35"/>
  <c r="L77" i="38"/>
  <c r="L73" i="38"/>
  <c r="L91" i="42"/>
  <c r="M44" i="34"/>
  <c r="M43" i="34"/>
  <c r="M56" i="34"/>
  <c r="M57" i="34"/>
  <c r="M55" i="34"/>
  <c r="M58" i="34"/>
  <c r="L60" i="14"/>
  <c r="L64" i="34"/>
  <c r="M43" i="37"/>
  <c r="M44" i="37"/>
  <c r="M50" i="37" s="1"/>
  <c r="L63" i="37"/>
  <c r="L59" i="37"/>
  <c r="L35" i="14"/>
  <c r="AA35" i="14" s="1"/>
  <c r="L37" i="34"/>
  <c r="L33" i="34"/>
  <c r="L95" i="35"/>
  <c r="L91" i="35"/>
  <c r="L77" i="35"/>
  <c r="L73" i="35"/>
  <c r="L96" i="34"/>
  <c r="L88" i="14"/>
  <c r="L98" i="34"/>
  <c r="L90" i="14"/>
  <c r="M71" i="42"/>
  <c r="M72" i="42"/>
  <c r="M78" i="42" s="1"/>
  <c r="M87" i="42"/>
  <c r="M99" i="42" s="1"/>
  <c r="M89" i="42"/>
  <c r="M101" i="42" s="1"/>
  <c r="M84" i="42"/>
  <c r="M96" i="42" s="1"/>
  <c r="M86" i="42"/>
  <c r="M98" i="42" s="1"/>
  <c r="M88" i="42"/>
  <c r="M100" i="42" s="1"/>
  <c r="M90" i="42"/>
  <c r="M102" i="42" s="1"/>
  <c r="M83" i="42"/>
  <c r="M85" i="42"/>
  <c r="M97" i="42" s="1"/>
  <c r="N32" i="38"/>
  <c r="N31" i="38"/>
  <c r="M71" i="35"/>
  <c r="M72" i="35"/>
  <c r="M78" i="35" s="1"/>
  <c r="N84" i="34"/>
  <c r="N88" i="34"/>
  <c r="N87" i="34"/>
  <c r="N83" i="34"/>
  <c r="N86" i="34"/>
  <c r="N90" i="34"/>
  <c r="N85" i="34"/>
  <c r="N89" i="34"/>
  <c r="M56" i="38"/>
  <c r="M64" i="38" s="1"/>
  <c r="M58" i="38"/>
  <c r="M66" i="38" s="1"/>
  <c r="M55" i="38"/>
  <c r="M57" i="38"/>
  <c r="M65" i="38" s="1"/>
  <c r="M71" i="38"/>
  <c r="M72" i="38"/>
  <c r="M78" i="38" s="1"/>
  <c r="N32" i="37"/>
  <c r="N31" i="37"/>
  <c r="N44" i="37"/>
  <c r="N43" i="37"/>
  <c r="N43" i="42"/>
  <c r="N44" i="42"/>
  <c r="N84" i="35"/>
  <c r="N88" i="35"/>
  <c r="N87" i="35"/>
  <c r="N83" i="35"/>
  <c r="N86" i="35"/>
  <c r="N90" i="35"/>
  <c r="N85" i="35"/>
  <c r="N89" i="35"/>
  <c r="L95" i="37"/>
  <c r="L91" i="37"/>
  <c r="L76" i="14"/>
  <c r="M71" i="34"/>
  <c r="M77" i="34" s="1"/>
  <c r="M72" i="34"/>
  <c r="L61" i="14"/>
  <c r="L65" i="34"/>
  <c r="L33" i="35"/>
  <c r="L37" i="35"/>
  <c r="M55" i="37"/>
  <c r="M56" i="37"/>
  <c r="M64" i="37" s="1"/>
  <c r="M58" i="37"/>
  <c r="M66" i="37" s="1"/>
  <c r="M57" i="37"/>
  <c r="M65" i="37" s="1"/>
  <c r="L45" i="38"/>
  <c r="L49" i="38"/>
  <c r="K49" i="14"/>
  <c r="K53" i="14"/>
  <c r="L73" i="37"/>
  <c r="L77" i="37"/>
  <c r="L48" i="14"/>
  <c r="L50" i="34"/>
  <c r="L78" i="35"/>
  <c r="L49" i="37"/>
  <c r="L45" i="37"/>
  <c r="L100" i="34"/>
  <c r="L92" i="14"/>
  <c r="L102" i="34"/>
  <c r="L94" i="14"/>
  <c r="L63" i="35"/>
  <c r="L59" i="35"/>
  <c r="M44" i="42"/>
  <c r="M50" i="42" s="1"/>
  <c r="M43" i="42"/>
  <c r="L95" i="38"/>
  <c r="L91" i="38"/>
  <c r="N44" i="38"/>
  <c r="N43" i="38"/>
  <c r="M87" i="35"/>
  <c r="M99" i="35" s="1"/>
  <c r="M83" i="35"/>
  <c r="M86" i="35"/>
  <c r="M98" i="35" s="1"/>
  <c r="M90" i="35"/>
  <c r="M102" i="35" s="1"/>
  <c r="M85" i="35"/>
  <c r="M97" i="35" s="1"/>
  <c r="M89" i="35"/>
  <c r="M101" i="35" s="1"/>
  <c r="M84" i="35"/>
  <c r="M96" i="35" s="1"/>
  <c r="M88" i="35"/>
  <c r="M100" i="35" s="1"/>
  <c r="N32" i="34"/>
  <c r="N31" i="34"/>
  <c r="K67" i="14"/>
  <c r="K63" i="14"/>
  <c r="M87" i="38"/>
  <c r="M99" i="38" s="1"/>
  <c r="M83" i="38"/>
  <c r="M86" i="38"/>
  <c r="M98" i="38" s="1"/>
  <c r="M90" i="38"/>
  <c r="M102" i="38" s="1"/>
  <c r="M85" i="38"/>
  <c r="M97" i="38" s="1"/>
  <c r="M89" i="38"/>
  <c r="M101" i="38" s="1"/>
  <c r="M84" i="38"/>
  <c r="M96" i="38" s="1"/>
  <c r="M88" i="38"/>
  <c r="M100" i="38" s="1"/>
  <c r="N56" i="37"/>
  <c r="N55" i="37"/>
  <c r="N58" i="37"/>
  <c r="N57" i="37"/>
  <c r="N57" i="42"/>
  <c r="N56" i="42"/>
  <c r="N55" i="42"/>
  <c r="N58" i="42"/>
  <c r="N32" i="35"/>
  <c r="N31" i="35"/>
  <c r="L37" i="42"/>
  <c r="L33" i="42"/>
  <c r="K49" i="12"/>
  <c r="K37" i="12"/>
  <c r="L92" i="12"/>
  <c r="L76" i="12"/>
  <c r="L89" i="12"/>
  <c r="L48" i="12"/>
  <c r="L91" i="12"/>
  <c r="K77" i="12"/>
  <c r="L41" i="12"/>
  <c r="O58" i="32"/>
  <c r="N62" i="12"/>
  <c r="AC62" i="12" s="1"/>
  <c r="N66" i="32"/>
  <c r="O90" i="33"/>
  <c r="O88" i="33"/>
  <c r="M102" i="32"/>
  <c r="M100" i="32"/>
  <c r="M44" i="33"/>
  <c r="M50" i="33" s="1"/>
  <c r="M43" i="33"/>
  <c r="N49" i="33" s="1"/>
  <c r="O31" i="32"/>
  <c r="N35" i="12"/>
  <c r="AC35" i="12" s="1"/>
  <c r="N37" i="32"/>
  <c r="N33" i="32"/>
  <c r="O33" i="32" s="1"/>
  <c r="M50" i="32"/>
  <c r="O71" i="32"/>
  <c r="N75" i="12"/>
  <c r="AC75" i="12" s="1"/>
  <c r="N73" i="32"/>
  <c r="O73" i="32" s="1"/>
  <c r="N77" i="32"/>
  <c r="O55" i="33"/>
  <c r="N59" i="33"/>
  <c r="O59" i="33" s="1"/>
  <c r="M64" i="32"/>
  <c r="N99" i="32"/>
  <c r="N91" i="12"/>
  <c r="AC91" i="12" s="1"/>
  <c r="O87" i="32"/>
  <c r="N97" i="32"/>
  <c r="N89" i="12"/>
  <c r="AC89" i="12" s="1"/>
  <c r="O85" i="32"/>
  <c r="O71" i="33"/>
  <c r="N73" i="33"/>
  <c r="O73" i="33" s="1"/>
  <c r="L94" i="12"/>
  <c r="L36" i="12"/>
  <c r="L60" i="12"/>
  <c r="L88" i="12"/>
  <c r="N60" i="12"/>
  <c r="AC60" i="12" s="1"/>
  <c r="N64" i="32"/>
  <c r="O56" i="32"/>
  <c r="O87" i="33"/>
  <c r="O85" i="33"/>
  <c r="L63" i="33"/>
  <c r="L59" i="33"/>
  <c r="M97" i="32"/>
  <c r="M99" i="32"/>
  <c r="M84" i="33"/>
  <c r="M96" i="33" s="1"/>
  <c r="M88" i="33"/>
  <c r="M100" i="33" s="1"/>
  <c r="M87" i="33"/>
  <c r="M99" i="33" s="1"/>
  <c r="M83" i="33"/>
  <c r="N95" i="33" s="1"/>
  <c r="M86" i="33"/>
  <c r="M98" i="33" s="1"/>
  <c r="M90" i="33"/>
  <c r="M102" i="33" s="1"/>
  <c r="M85" i="33"/>
  <c r="M97" i="33" s="1"/>
  <c r="M89" i="33"/>
  <c r="M101" i="33" s="1"/>
  <c r="O44" i="33"/>
  <c r="M49" i="32"/>
  <c r="M45" i="32"/>
  <c r="O58" i="33"/>
  <c r="O32" i="33"/>
  <c r="L91" i="33"/>
  <c r="L95" i="33"/>
  <c r="M63" i="32"/>
  <c r="M59" i="32"/>
  <c r="N95" i="32"/>
  <c r="N91" i="32"/>
  <c r="O91" i="32" s="1"/>
  <c r="N87" i="12"/>
  <c r="AC87" i="12" s="1"/>
  <c r="O83" i="32"/>
  <c r="N101" i="32"/>
  <c r="N93" i="12"/>
  <c r="AC93" i="12" s="1"/>
  <c r="O89" i="32"/>
  <c r="O72" i="33"/>
  <c r="L93" i="12"/>
  <c r="L59" i="12"/>
  <c r="AA59" i="12" s="1"/>
  <c r="K95" i="12"/>
  <c r="K63" i="12"/>
  <c r="O57" i="32"/>
  <c r="N61" i="12"/>
  <c r="AC61" i="12" s="1"/>
  <c r="N65" i="32"/>
  <c r="N91" i="33"/>
  <c r="O91" i="33" s="1"/>
  <c r="O83" i="33"/>
  <c r="O89" i="33"/>
  <c r="M101" i="32"/>
  <c r="M91" i="32"/>
  <c r="M95" i="32"/>
  <c r="M71" i="33"/>
  <c r="M75" i="12" s="1"/>
  <c r="AB75" i="12" s="1"/>
  <c r="M72" i="33"/>
  <c r="M78" i="33" s="1"/>
  <c r="M32" i="33"/>
  <c r="M38" i="33" s="1"/>
  <c r="M31" i="33"/>
  <c r="N37" i="33" s="1"/>
  <c r="L99" i="12"/>
  <c r="O43" i="33"/>
  <c r="N45" i="33"/>
  <c r="O45" i="33" s="1"/>
  <c r="L77" i="33"/>
  <c r="L73" i="33"/>
  <c r="O57" i="33"/>
  <c r="O31" i="33"/>
  <c r="N33" i="33"/>
  <c r="O33" i="33" s="1"/>
  <c r="M66" i="32"/>
  <c r="M38" i="32"/>
  <c r="N98" i="32"/>
  <c r="N90" i="12"/>
  <c r="AC90" i="12" s="1"/>
  <c r="O86" i="32"/>
  <c r="N96" i="32"/>
  <c r="N88" i="12"/>
  <c r="AC88" i="12" s="1"/>
  <c r="O84" i="32"/>
  <c r="O44" i="32"/>
  <c r="N48" i="12"/>
  <c r="AC48" i="12" s="1"/>
  <c r="N50" i="32"/>
  <c r="L49" i="33"/>
  <c r="L45" i="33"/>
  <c r="M78" i="32"/>
  <c r="L62" i="12"/>
  <c r="L75" i="12"/>
  <c r="AA75" i="12" s="1"/>
  <c r="L61" i="12"/>
  <c r="L90" i="12"/>
  <c r="O55" i="32"/>
  <c r="N59" i="12"/>
  <c r="AC59" i="12" s="1"/>
  <c r="N59" i="32"/>
  <c r="O59" i="32" s="1"/>
  <c r="N63" i="32"/>
  <c r="O86" i="33"/>
  <c r="O84" i="33"/>
  <c r="M98" i="32"/>
  <c r="M96" i="32"/>
  <c r="M56" i="33"/>
  <c r="M64" i="33" s="1"/>
  <c r="M58" i="33"/>
  <c r="M66" i="33" s="1"/>
  <c r="M57" i="33"/>
  <c r="M65" i="33" s="1"/>
  <c r="M55" i="33"/>
  <c r="M59" i="12" s="1"/>
  <c r="AB59" i="12" s="1"/>
  <c r="L53" i="12"/>
  <c r="O32" i="32"/>
  <c r="N36" i="12"/>
  <c r="AC36" i="12" s="1"/>
  <c r="N38" i="32"/>
  <c r="L37" i="33"/>
  <c r="L33" i="33"/>
  <c r="O72" i="32"/>
  <c r="N76" i="12"/>
  <c r="AC76" i="12" s="1"/>
  <c r="N78" i="32"/>
  <c r="O56" i="33"/>
  <c r="M65" i="32"/>
  <c r="M37" i="32"/>
  <c r="M33" i="32"/>
  <c r="N102" i="32"/>
  <c r="N94" i="12"/>
  <c r="AC94" i="12" s="1"/>
  <c r="O90" i="32"/>
  <c r="N100" i="32"/>
  <c r="N92" i="12"/>
  <c r="AC92" i="12" s="1"/>
  <c r="O88" i="32"/>
  <c r="O43" i="32"/>
  <c r="N47" i="12"/>
  <c r="AC47" i="12" s="1"/>
  <c r="N49" i="32"/>
  <c r="N45" i="32"/>
  <c r="O45" i="32" s="1"/>
  <c r="M73" i="32"/>
  <c r="M77" i="32"/>
  <c r="L77" i="27"/>
  <c r="L73" i="27"/>
  <c r="L62" i="13"/>
  <c r="AA62" i="13" s="1"/>
  <c r="L66" i="26"/>
  <c r="N44" i="31"/>
  <c r="N43" i="31"/>
  <c r="L37" i="28"/>
  <c r="L33" i="28"/>
  <c r="M56" i="31"/>
  <c r="M64" i="31" s="1"/>
  <c r="M58" i="31"/>
  <c r="M66" i="31" s="1"/>
  <c r="M55" i="31"/>
  <c r="M57" i="31"/>
  <c r="M65" i="31" s="1"/>
  <c r="M32" i="31"/>
  <c r="M38" i="31" s="1"/>
  <c r="M31" i="31"/>
  <c r="M32" i="27"/>
  <c r="M38" i="27" s="1"/>
  <c r="M31" i="27"/>
  <c r="L100" i="26"/>
  <c r="L92" i="13"/>
  <c r="AA92" i="13" s="1"/>
  <c r="L59" i="28"/>
  <c r="L63" i="28"/>
  <c r="L95" i="27"/>
  <c r="L91" i="27"/>
  <c r="K81" i="13"/>
  <c r="K77" i="13"/>
  <c r="K101" i="13"/>
  <c r="K85" i="5"/>
  <c r="L61" i="13"/>
  <c r="AA61" i="13" s="1"/>
  <c r="L65" i="26"/>
  <c r="L48" i="13"/>
  <c r="AA48" i="13" s="1"/>
  <c r="L50" i="26"/>
  <c r="N56" i="31"/>
  <c r="N55" i="31"/>
  <c r="N58" i="31"/>
  <c r="N57" i="31"/>
  <c r="J96" i="5"/>
  <c r="Y84" i="5"/>
  <c r="M72" i="31"/>
  <c r="M78" i="31" s="1"/>
  <c r="M71" i="31"/>
  <c r="M71" i="27"/>
  <c r="M72" i="27"/>
  <c r="M78" i="27" s="1"/>
  <c r="K106" i="13"/>
  <c r="K90" i="5"/>
  <c r="L97" i="26"/>
  <c r="L89" i="13"/>
  <c r="AA89" i="13" s="1"/>
  <c r="L99" i="26"/>
  <c r="L91" i="13"/>
  <c r="AA91" i="13" s="1"/>
  <c r="N32" i="29"/>
  <c r="N31" i="29"/>
  <c r="N71" i="27"/>
  <c r="N72" i="27"/>
  <c r="N71" i="28"/>
  <c r="N72" i="28"/>
  <c r="M44" i="28"/>
  <c r="M50" i="28" s="1"/>
  <c r="M43" i="28"/>
  <c r="L75" i="13"/>
  <c r="AA75" i="13" s="1"/>
  <c r="L77" i="26"/>
  <c r="L73" i="26"/>
  <c r="L91" i="31"/>
  <c r="L95" i="31"/>
  <c r="L49" i="28"/>
  <c r="L45" i="28"/>
  <c r="K54" i="13"/>
  <c r="J102" i="5"/>
  <c r="Y90" i="5"/>
  <c r="M31" i="29"/>
  <c r="M32" i="29"/>
  <c r="M38" i="29" s="1"/>
  <c r="M72" i="29"/>
  <c r="M78" i="29" s="1"/>
  <c r="M71" i="29"/>
  <c r="N44" i="26"/>
  <c r="N43" i="26"/>
  <c r="K95" i="13"/>
  <c r="K99" i="13"/>
  <c r="K83" i="5"/>
  <c r="M44" i="26"/>
  <c r="M43" i="26"/>
  <c r="L35" i="13"/>
  <c r="AA35" i="13" s="1"/>
  <c r="L37" i="26"/>
  <c r="L33" i="26"/>
  <c r="L59" i="13"/>
  <c r="AA59" i="13" s="1"/>
  <c r="L63" i="26"/>
  <c r="L59" i="26"/>
  <c r="N32" i="31"/>
  <c r="N31" i="31"/>
  <c r="M84" i="31"/>
  <c r="M96" i="31" s="1"/>
  <c r="M88" i="31"/>
  <c r="M100" i="31" s="1"/>
  <c r="M87" i="31"/>
  <c r="M99" i="31" s="1"/>
  <c r="M83" i="31"/>
  <c r="M86" i="31"/>
  <c r="M90" i="31"/>
  <c r="M85" i="31"/>
  <c r="M97" i="31" s="1"/>
  <c r="M89" i="31"/>
  <c r="M101" i="31" s="1"/>
  <c r="K37" i="13"/>
  <c r="K41" i="13"/>
  <c r="L33" i="27"/>
  <c r="L37" i="27"/>
  <c r="L101" i="26"/>
  <c r="L93" i="13"/>
  <c r="AA93" i="13" s="1"/>
  <c r="L59" i="31"/>
  <c r="L63" i="31"/>
  <c r="N71" i="29"/>
  <c r="N72" i="29"/>
  <c r="N85" i="29"/>
  <c r="N89" i="29"/>
  <c r="N84" i="29"/>
  <c r="N88" i="29"/>
  <c r="N87" i="29"/>
  <c r="N83" i="29"/>
  <c r="N86" i="29"/>
  <c r="N90" i="29"/>
  <c r="N85" i="27"/>
  <c r="N89" i="27"/>
  <c r="N84" i="27"/>
  <c r="N88" i="27"/>
  <c r="N87" i="27"/>
  <c r="N83" i="27"/>
  <c r="N86" i="27"/>
  <c r="N90" i="27"/>
  <c r="N85" i="28"/>
  <c r="N89" i="28"/>
  <c r="N84" i="28"/>
  <c r="N88" i="28"/>
  <c r="N87" i="28"/>
  <c r="N83" i="28"/>
  <c r="N86" i="28"/>
  <c r="N90" i="28"/>
  <c r="M56" i="28"/>
  <c r="M64" i="28" s="1"/>
  <c r="M57" i="28"/>
  <c r="M65" i="28" s="1"/>
  <c r="M55" i="28"/>
  <c r="M58" i="28"/>
  <c r="M66" i="28" s="1"/>
  <c r="L63" i="27"/>
  <c r="L59" i="27"/>
  <c r="K102" i="13"/>
  <c r="K86" i="5"/>
  <c r="K70" i="13"/>
  <c r="M83" i="29"/>
  <c r="M87" i="29"/>
  <c r="M99" i="29" s="1"/>
  <c r="M86" i="29"/>
  <c r="M98" i="29" s="1"/>
  <c r="M90" i="29"/>
  <c r="M102" i="29" s="1"/>
  <c r="M85" i="29"/>
  <c r="M97" i="29" s="1"/>
  <c r="M89" i="29"/>
  <c r="M101" i="29" s="1"/>
  <c r="M84" i="29"/>
  <c r="M96" i="29" s="1"/>
  <c r="M88" i="29"/>
  <c r="M100" i="29" s="1"/>
  <c r="N56" i="26"/>
  <c r="N58" i="26"/>
  <c r="N55" i="26"/>
  <c r="N57" i="26"/>
  <c r="L49" i="27"/>
  <c r="L45" i="27"/>
  <c r="M56" i="26"/>
  <c r="M57" i="26"/>
  <c r="M55" i="26"/>
  <c r="M58" i="26"/>
  <c r="M32" i="26"/>
  <c r="M31" i="26"/>
  <c r="K63" i="13"/>
  <c r="K67" i="13"/>
  <c r="J95" i="5"/>
  <c r="Y83" i="5"/>
  <c r="J91" i="5"/>
  <c r="L47" i="13"/>
  <c r="AA47" i="13" s="1"/>
  <c r="L49" i="26"/>
  <c r="L45" i="26"/>
  <c r="N71" i="31"/>
  <c r="N72" i="31"/>
  <c r="L77" i="28"/>
  <c r="L73" i="28"/>
  <c r="L49" i="29"/>
  <c r="L45" i="29"/>
  <c r="M84" i="27"/>
  <c r="M96" i="27" s="1"/>
  <c r="M88" i="27"/>
  <c r="M100" i="27" s="1"/>
  <c r="M87" i="27"/>
  <c r="M99" i="27" s="1"/>
  <c r="M83" i="27"/>
  <c r="M86" i="27"/>
  <c r="M98" i="27" s="1"/>
  <c r="M90" i="27"/>
  <c r="M102" i="27" s="1"/>
  <c r="M85" i="27"/>
  <c r="M97" i="27" s="1"/>
  <c r="M89" i="27"/>
  <c r="M101" i="27" s="1"/>
  <c r="J97" i="5"/>
  <c r="Y85" i="5"/>
  <c r="L95" i="26"/>
  <c r="L87" i="13"/>
  <c r="AA87" i="13" s="1"/>
  <c r="L91" i="26"/>
  <c r="K103" i="13"/>
  <c r="K87" i="5"/>
  <c r="L60" i="13"/>
  <c r="AA60" i="13" s="1"/>
  <c r="L64" i="26"/>
  <c r="N85" i="31"/>
  <c r="N89" i="31"/>
  <c r="N84" i="31"/>
  <c r="N88" i="31"/>
  <c r="N87" i="31"/>
  <c r="N83" i="31"/>
  <c r="N86" i="31"/>
  <c r="O86" i="31" s="1"/>
  <c r="N90" i="31"/>
  <c r="O90" i="31" s="1"/>
  <c r="J100" i="5"/>
  <c r="Y88" i="5"/>
  <c r="K68" i="13"/>
  <c r="M44" i="31"/>
  <c r="M50" i="31" s="1"/>
  <c r="M43" i="31"/>
  <c r="M44" i="27"/>
  <c r="M50" i="27" s="1"/>
  <c r="M43" i="27"/>
  <c r="M56" i="27"/>
  <c r="M64" i="27" s="1"/>
  <c r="M58" i="27"/>
  <c r="M66" i="27" s="1"/>
  <c r="M55" i="27"/>
  <c r="M57" i="27"/>
  <c r="M65" i="27" s="1"/>
  <c r="K104" i="13"/>
  <c r="K88" i="5"/>
  <c r="L98" i="26"/>
  <c r="L90" i="13"/>
  <c r="AA90" i="13" s="1"/>
  <c r="L96" i="26"/>
  <c r="L88" i="13"/>
  <c r="AA88" i="13" s="1"/>
  <c r="N44" i="29"/>
  <c r="N43" i="29"/>
  <c r="K49" i="13"/>
  <c r="K53" i="13"/>
  <c r="N44" i="27"/>
  <c r="N43" i="27"/>
  <c r="N44" i="28"/>
  <c r="N43" i="28"/>
  <c r="N56" i="28"/>
  <c r="N55" i="28"/>
  <c r="N58" i="28"/>
  <c r="N57" i="28"/>
  <c r="M32" i="28"/>
  <c r="M38" i="28" s="1"/>
  <c r="M31" i="28"/>
  <c r="M43" i="29"/>
  <c r="M44" i="29"/>
  <c r="M50" i="29" s="1"/>
  <c r="N32" i="26"/>
  <c r="N31" i="26"/>
  <c r="N71" i="26"/>
  <c r="N72" i="26"/>
  <c r="K105" i="13"/>
  <c r="K89" i="5"/>
  <c r="M72" i="26"/>
  <c r="M71" i="26"/>
  <c r="L77" i="31"/>
  <c r="L73" i="31"/>
  <c r="L95" i="28"/>
  <c r="L91" i="28"/>
  <c r="L37" i="29"/>
  <c r="L33" i="29"/>
  <c r="L63" i="29"/>
  <c r="L59" i="29"/>
  <c r="L37" i="31"/>
  <c r="L33" i="31"/>
  <c r="J101" i="5"/>
  <c r="Y89" i="5"/>
  <c r="L102" i="26"/>
  <c r="L94" i="13"/>
  <c r="AA94" i="13" s="1"/>
  <c r="L49" i="31"/>
  <c r="L45" i="31"/>
  <c r="N56" i="29"/>
  <c r="N55" i="29"/>
  <c r="N58" i="29"/>
  <c r="N57" i="29"/>
  <c r="L95" i="29"/>
  <c r="L91" i="29"/>
  <c r="N56" i="27"/>
  <c r="N55" i="27"/>
  <c r="N58" i="27"/>
  <c r="N57" i="27"/>
  <c r="N32" i="27"/>
  <c r="N31" i="27"/>
  <c r="K69" i="13"/>
  <c r="N32" i="28"/>
  <c r="N31" i="28"/>
  <c r="M72" i="28"/>
  <c r="M78" i="28" s="1"/>
  <c r="M71" i="28"/>
  <c r="M84" i="28"/>
  <c r="M96" i="28" s="1"/>
  <c r="M88" i="28"/>
  <c r="M100" i="28" s="1"/>
  <c r="M87" i="28"/>
  <c r="M99" i="28" s="1"/>
  <c r="M83" i="28"/>
  <c r="M86" i="28"/>
  <c r="M98" i="28" s="1"/>
  <c r="M90" i="28"/>
  <c r="M102" i="28" s="1"/>
  <c r="M85" i="28"/>
  <c r="M97" i="28" s="1"/>
  <c r="M89" i="28"/>
  <c r="M101" i="28" s="1"/>
  <c r="K100" i="13"/>
  <c r="K84" i="5"/>
  <c r="L76" i="13"/>
  <c r="AA76" i="13" s="1"/>
  <c r="L78" i="26"/>
  <c r="J98" i="5"/>
  <c r="Y86" i="5"/>
  <c r="L77" i="29"/>
  <c r="L73" i="29"/>
  <c r="M55" i="29"/>
  <c r="M58" i="29"/>
  <c r="M66" i="29" s="1"/>
  <c r="M57" i="29"/>
  <c r="M65" i="29" s="1"/>
  <c r="M56" i="29"/>
  <c r="M64" i="29" s="1"/>
  <c r="J99" i="5"/>
  <c r="Y87" i="5"/>
  <c r="N85" i="26"/>
  <c r="N89" i="26"/>
  <c r="N84" i="26"/>
  <c r="N88" i="26"/>
  <c r="N87" i="26"/>
  <c r="N83" i="26"/>
  <c r="N86" i="26"/>
  <c r="N90" i="26"/>
  <c r="K82" i="13"/>
  <c r="M84" i="26"/>
  <c r="M88" i="26"/>
  <c r="M87" i="26"/>
  <c r="M83" i="26"/>
  <c r="M86" i="26"/>
  <c r="M90" i="26"/>
  <c r="M85" i="26"/>
  <c r="M89" i="26"/>
  <c r="L36" i="13"/>
  <c r="L38" i="26"/>
  <c r="K42" i="9"/>
  <c r="M85" i="22"/>
  <c r="M97" i="22" s="1"/>
  <c r="M89" i="22"/>
  <c r="M101" i="22" s="1"/>
  <c r="M84" i="22"/>
  <c r="M96" i="22" s="1"/>
  <c r="M88" i="22"/>
  <c r="M100" i="22" s="1"/>
  <c r="M87" i="22"/>
  <c r="M99" i="22" s="1"/>
  <c r="M83" i="22"/>
  <c r="M86" i="22"/>
  <c r="M98" i="22" s="1"/>
  <c r="M90" i="22"/>
  <c r="M102" i="22" s="1"/>
  <c r="N71" i="22"/>
  <c r="N72" i="22"/>
  <c r="L77" i="22"/>
  <c r="L73" i="22"/>
  <c r="M31" i="22"/>
  <c r="M32" i="22"/>
  <c r="L63" i="22"/>
  <c r="L59" i="22"/>
  <c r="K41" i="9"/>
  <c r="K37" i="9"/>
  <c r="N85" i="22"/>
  <c r="N89" i="22"/>
  <c r="N84" i="22"/>
  <c r="N88" i="22"/>
  <c r="N87" i="22"/>
  <c r="N83" i="22"/>
  <c r="N86" i="22"/>
  <c r="N90" i="22"/>
  <c r="M43" i="22"/>
  <c r="M49" i="22" s="1"/>
  <c r="M44" i="22"/>
  <c r="N32" i="22"/>
  <c r="N31" i="22"/>
  <c r="M72" i="22"/>
  <c r="M71" i="22"/>
  <c r="M77" i="22" s="1"/>
  <c r="L33" i="22"/>
  <c r="L36" i="9"/>
  <c r="AA36" i="9" s="1"/>
  <c r="L38" i="22"/>
  <c r="L91" i="22"/>
  <c r="L95" i="22"/>
  <c r="N56" i="22"/>
  <c r="O56" i="22" s="1"/>
  <c r="N55" i="22"/>
  <c r="N58" i="22"/>
  <c r="N57" i="22"/>
  <c r="L45" i="22"/>
  <c r="L50" i="22"/>
  <c r="N44" i="22"/>
  <c r="N43" i="22"/>
  <c r="M55" i="22"/>
  <c r="M58" i="22"/>
  <c r="M66" i="22" s="1"/>
  <c r="M57" i="22"/>
  <c r="M65" i="22" s="1"/>
  <c r="M56" i="22"/>
  <c r="L35" i="9"/>
  <c r="L37" i="22"/>
  <c r="C10" i="8"/>
  <c r="D14" i="8"/>
  <c r="K56" i="16"/>
  <c r="M57" i="16"/>
  <c r="K55" i="16"/>
  <c r="G55" i="16"/>
  <c r="L55" i="16"/>
  <c r="H55" i="16"/>
  <c r="D55" i="16"/>
  <c r="M55" i="16"/>
  <c r="I55" i="16"/>
  <c r="E55" i="16"/>
  <c r="J55" i="16"/>
  <c r="F55" i="16"/>
  <c r="L57" i="16"/>
  <c r="N32" i="16"/>
  <c r="F43" i="16"/>
  <c r="F44" i="16"/>
  <c r="E58" i="16"/>
  <c r="N56" i="16"/>
  <c r="M31" i="16"/>
  <c r="M32" i="16"/>
  <c r="E71" i="16"/>
  <c r="E72" i="16"/>
  <c r="G57" i="16"/>
  <c r="G71" i="16"/>
  <c r="G72" i="16"/>
  <c r="G66" i="8" s="1"/>
  <c r="F57" i="16"/>
  <c r="I31" i="16"/>
  <c r="I32" i="16"/>
  <c r="N44" i="16"/>
  <c r="E57" i="16"/>
  <c r="M71" i="16"/>
  <c r="M72" i="16"/>
  <c r="M66" i="8" s="1"/>
  <c r="F71" i="16"/>
  <c r="F72" i="16"/>
  <c r="H58" i="16"/>
  <c r="H52" i="8" s="1"/>
  <c r="J57" i="16"/>
  <c r="J56" i="16"/>
  <c r="N55" i="16"/>
  <c r="N43" i="16"/>
  <c r="N31" i="16"/>
  <c r="N25" i="8" s="1"/>
  <c r="D56" i="16"/>
  <c r="D50" i="8" s="1"/>
  <c r="I57" i="16"/>
  <c r="I51" i="8" s="1"/>
  <c r="E31" i="16"/>
  <c r="E32" i="16"/>
  <c r="F56" i="16"/>
  <c r="H56" i="16"/>
  <c r="I71" i="16"/>
  <c r="I72" i="16"/>
  <c r="D58" i="16"/>
  <c r="N57" i="16"/>
  <c r="K71" i="16"/>
  <c r="K72" i="16"/>
  <c r="H43" i="16"/>
  <c r="H44" i="16"/>
  <c r="H38" i="8" s="1"/>
  <c r="G58" i="16"/>
  <c r="I43" i="16"/>
  <c r="I44" i="16"/>
  <c r="H57" i="16"/>
  <c r="L71" i="16"/>
  <c r="L72" i="16"/>
  <c r="N71" i="16"/>
  <c r="N72" i="16"/>
  <c r="M56" i="16"/>
  <c r="M50" i="8" s="1"/>
  <c r="G56" i="16"/>
  <c r="K57" i="16"/>
  <c r="M58" i="16"/>
  <c r="N58" i="16"/>
  <c r="N52" i="8" s="1"/>
  <c r="L43" i="16"/>
  <c r="L44" i="16"/>
  <c r="L38" i="8" s="1"/>
  <c r="E56" i="16"/>
  <c r="L56" i="16"/>
  <c r="G31" i="16"/>
  <c r="G32" i="16"/>
  <c r="L31" i="16"/>
  <c r="L32" i="16"/>
  <c r="D43" i="16"/>
  <c r="D44" i="16"/>
  <c r="D57" i="16"/>
  <c r="F58" i="16"/>
  <c r="J31" i="16"/>
  <c r="J32" i="16"/>
  <c r="H31" i="16"/>
  <c r="H32" i="16"/>
  <c r="I56" i="16"/>
  <c r="M43" i="16"/>
  <c r="M44" i="16"/>
  <c r="K58" i="16"/>
  <c r="L58" i="16"/>
  <c r="I58" i="16"/>
  <c r="J58" i="16"/>
  <c r="F31" i="16"/>
  <c r="F32" i="16"/>
  <c r="E43" i="16"/>
  <c r="E44" i="16"/>
  <c r="D31" i="16"/>
  <c r="D32" i="16"/>
  <c r="J71" i="16"/>
  <c r="J72" i="16"/>
  <c r="J66" i="8" s="1"/>
  <c r="H71" i="16"/>
  <c r="H72" i="16"/>
  <c r="G43" i="16"/>
  <c r="G44" i="16"/>
  <c r="D71" i="16"/>
  <c r="D72" i="16"/>
  <c r="K31" i="16"/>
  <c r="K32" i="16"/>
  <c r="K26" i="8" s="1"/>
  <c r="K32" i="5" s="1"/>
  <c r="J43" i="16"/>
  <c r="J44" i="16"/>
  <c r="K43" i="16"/>
  <c r="K44" i="16"/>
  <c r="N101" i="33" l="1"/>
  <c r="L95" i="8"/>
  <c r="M90" i="12"/>
  <c r="AB90" i="12" s="1"/>
  <c r="E63" i="16"/>
  <c r="O72" i="16"/>
  <c r="K50" i="16"/>
  <c r="N45" i="16"/>
  <c r="M50" i="16"/>
  <c r="N63" i="16"/>
  <c r="M63" i="16"/>
  <c r="O71" i="16"/>
  <c r="M65" i="16"/>
  <c r="M49" i="16"/>
  <c r="M66" i="16"/>
  <c r="M73" i="16"/>
  <c r="AB50" i="8"/>
  <c r="AB66" i="8"/>
  <c r="AC52" i="8"/>
  <c r="AC25" i="8"/>
  <c r="K37" i="16"/>
  <c r="K25" i="8"/>
  <c r="J66" i="16"/>
  <c r="J52" i="8"/>
  <c r="AA38" i="8"/>
  <c r="H45" i="16"/>
  <c r="H37" i="8"/>
  <c r="L59" i="16"/>
  <c r="L49" i="8"/>
  <c r="L55" i="5" s="1"/>
  <c r="H50" i="16"/>
  <c r="G38" i="8"/>
  <c r="H44" i="8" s="1"/>
  <c r="D33" i="16"/>
  <c r="D25" i="8"/>
  <c r="H38" i="16"/>
  <c r="H26" i="8"/>
  <c r="L38" i="16"/>
  <c r="L26" i="8"/>
  <c r="L32" i="5" s="1"/>
  <c r="I78" i="16"/>
  <c r="I66" i="8"/>
  <c r="J72" i="8" s="1"/>
  <c r="E38" i="16"/>
  <c r="E26" i="8"/>
  <c r="J49" i="16"/>
  <c r="J37" i="8"/>
  <c r="D66" i="8"/>
  <c r="H78" i="16"/>
  <c r="H66" i="8"/>
  <c r="J73" i="16"/>
  <c r="J65" i="8"/>
  <c r="E49" i="16"/>
  <c r="E37" i="8"/>
  <c r="I66" i="16"/>
  <c r="I52" i="8"/>
  <c r="J38" i="16"/>
  <c r="J26" i="8"/>
  <c r="K32" i="8" s="1"/>
  <c r="D38" i="8"/>
  <c r="L49" i="16"/>
  <c r="L37" i="8"/>
  <c r="L43" i="5" s="1"/>
  <c r="G64" i="16"/>
  <c r="G50" i="8"/>
  <c r="L78" i="16"/>
  <c r="L66" i="8"/>
  <c r="L72" i="5" s="1"/>
  <c r="I45" i="16"/>
  <c r="I37" i="8"/>
  <c r="K78" i="16"/>
  <c r="K66" i="8"/>
  <c r="H64" i="16"/>
  <c r="H50" i="8"/>
  <c r="X51" i="8"/>
  <c r="I57" i="5"/>
  <c r="J64" i="16"/>
  <c r="J50" i="8"/>
  <c r="F77" i="16"/>
  <c r="F65" i="8"/>
  <c r="F65" i="16"/>
  <c r="F51" i="8"/>
  <c r="E78" i="16"/>
  <c r="E66" i="8"/>
  <c r="E59" i="16"/>
  <c r="E49" i="8"/>
  <c r="G59" i="16"/>
  <c r="G49" i="8"/>
  <c r="K64" i="16"/>
  <c r="K50" i="8"/>
  <c r="L100" i="12"/>
  <c r="AA88" i="12"/>
  <c r="L54" i="12"/>
  <c r="AA48" i="12"/>
  <c r="L104" i="14"/>
  <c r="AA92" i="14"/>
  <c r="L82" i="14"/>
  <c r="AA76" i="14"/>
  <c r="L70" i="14"/>
  <c r="AA62" i="14"/>
  <c r="O56" i="21"/>
  <c r="N64" i="21"/>
  <c r="O44" i="19"/>
  <c r="N50" i="19"/>
  <c r="AC78" i="8"/>
  <c r="O78" i="8"/>
  <c r="O84" i="20"/>
  <c r="N96" i="20"/>
  <c r="O86" i="20"/>
  <c r="N98" i="20"/>
  <c r="N98" i="40"/>
  <c r="O86" i="40"/>
  <c r="N95" i="40"/>
  <c r="N91" i="40"/>
  <c r="O91" i="40" s="1"/>
  <c r="O83" i="40"/>
  <c r="M87" i="9"/>
  <c r="M95" i="18"/>
  <c r="M91" i="18"/>
  <c r="M91" i="9"/>
  <c r="M99" i="18"/>
  <c r="AA76" i="9"/>
  <c r="L82" i="9"/>
  <c r="M59" i="40"/>
  <c r="M63" i="40"/>
  <c r="N100" i="18"/>
  <c r="N92" i="9"/>
  <c r="O88" i="18"/>
  <c r="N96" i="18"/>
  <c r="N88" i="9"/>
  <c r="O84" i="18"/>
  <c r="AC77" i="8"/>
  <c r="O77" i="8"/>
  <c r="N85" i="8"/>
  <c r="O85" i="8" s="1"/>
  <c r="N77" i="21"/>
  <c r="N73" i="21"/>
  <c r="O73" i="21" s="1"/>
  <c r="O71" i="21"/>
  <c r="O56" i="19"/>
  <c r="N64" i="19"/>
  <c r="M47" i="9"/>
  <c r="M45" i="18"/>
  <c r="M49" i="18"/>
  <c r="AA90" i="9"/>
  <c r="L102" i="9"/>
  <c r="M63" i="21"/>
  <c r="M59" i="21"/>
  <c r="AA84" i="8"/>
  <c r="L96" i="8"/>
  <c r="N99" i="21"/>
  <c r="O87" i="21"/>
  <c r="O85" i="21"/>
  <c r="N97" i="21"/>
  <c r="O32" i="21"/>
  <c r="N38" i="21"/>
  <c r="O57" i="20"/>
  <c r="N65" i="20"/>
  <c r="O57" i="40"/>
  <c r="N65" i="40"/>
  <c r="M60" i="9"/>
  <c r="M64" i="18"/>
  <c r="M63" i="20"/>
  <c r="M59" i="20"/>
  <c r="M77" i="21"/>
  <c r="M73" i="21"/>
  <c r="N65" i="18"/>
  <c r="N61" i="9"/>
  <c r="O57" i="18"/>
  <c r="C55" i="15"/>
  <c r="C56" i="15"/>
  <c r="C58" i="15"/>
  <c r="C57" i="15"/>
  <c r="N49" i="21"/>
  <c r="O43" i="21"/>
  <c r="N45" i="21"/>
  <c r="O45" i="21" s="1"/>
  <c r="O83" i="19"/>
  <c r="N95" i="19"/>
  <c r="N91" i="19"/>
  <c r="O91" i="19" s="1"/>
  <c r="O89" i="19"/>
  <c r="N101" i="19"/>
  <c r="N37" i="19"/>
  <c r="O31" i="19"/>
  <c r="N33" i="19"/>
  <c r="O33" i="19" s="1"/>
  <c r="O72" i="20"/>
  <c r="N78" i="20"/>
  <c r="N33" i="40"/>
  <c r="O33" i="40" s="1"/>
  <c r="O31" i="40"/>
  <c r="M77" i="8"/>
  <c r="N89" i="8" s="1"/>
  <c r="M95" i="16"/>
  <c r="M91" i="16"/>
  <c r="M83" i="8"/>
  <c r="M101" i="16"/>
  <c r="M75" i="9"/>
  <c r="M77" i="18"/>
  <c r="M73" i="18"/>
  <c r="M37" i="16"/>
  <c r="N65" i="16"/>
  <c r="M38" i="16"/>
  <c r="M59" i="16"/>
  <c r="N33" i="16"/>
  <c r="N50" i="16"/>
  <c r="N64" i="16"/>
  <c r="N38" i="16"/>
  <c r="M51" i="8"/>
  <c r="M38" i="8"/>
  <c r="N51" i="8"/>
  <c r="N65" i="8"/>
  <c r="N50" i="8"/>
  <c r="Y66" i="8"/>
  <c r="J72" i="5"/>
  <c r="D51" i="8"/>
  <c r="I50" i="16"/>
  <c r="I38" i="8"/>
  <c r="I33" i="16"/>
  <c r="I25" i="8"/>
  <c r="L42" i="13"/>
  <c r="AA36" i="13"/>
  <c r="L69" i="12"/>
  <c r="AA61" i="12"/>
  <c r="L106" i="12"/>
  <c r="AA94" i="12"/>
  <c r="L103" i="12"/>
  <c r="AA91" i="12"/>
  <c r="L104" i="12"/>
  <c r="AA92" i="12"/>
  <c r="L54" i="14"/>
  <c r="AA48" i="14"/>
  <c r="L100" i="14"/>
  <c r="AA88" i="14"/>
  <c r="L105" i="14"/>
  <c r="AA93" i="14"/>
  <c r="L101" i="14"/>
  <c r="AA89" i="14"/>
  <c r="N59" i="21"/>
  <c r="O59" i="21" s="1"/>
  <c r="N63" i="21"/>
  <c r="O55" i="21"/>
  <c r="O43" i="19"/>
  <c r="N45" i="19"/>
  <c r="O45" i="19" s="1"/>
  <c r="N49" i="19"/>
  <c r="O88" i="20"/>
  <c r="N100" i="20"/>
  <c r="O90" i="20"/>
  <c r="N102" i="20"/>
  <c r="N96" i="40"/>
  <c r="O84" i="40"/>
  <c r="O85" i="40"/>
  <c r="N97" i="40"/>
  <c r="M92" i="9"/>
  <c r="M100" i="18"/>
  <c r="M88" i="9"/>
  <c r="M96" i="18"/>
  <c r="AA91" i="9"/>
  <c r="L103" i="9"/>
  <c r="M91" i="20"/>
  <c r="M95" i="20"/>
  <c r="M33" i="20"/>
  <c r="M37" i="20"/>
  <c r="N101" i="18"/>
  <c r="N93" i="9"/>
  <c r="O89" i="18"/>
  <c r="N97" i="18"/>
  <c r="N89" i="9"/>
  <c r="O85" i="18"/>
  <c r="AA81" i="8"/>
  <c r="L93" i="8"/>
  <c r="O58" i="19"/>
  <c r="N66" i="19"/>
  <c r="AA48" i="9"/>
  <c r="L54" i="9"/>
  <c r="M48" i="9"/>
  <c r="M50" i="18"/>
  <c r="M45" i="20"/>
  <c r="M49" i="20"/>
  <c r="M49" i="40"/>
  <c r="M45" i="40"/>
  <c r="AA78" i="8"/>
  <c r="L90" i="8"/>
  <c r="O83" i="21"/>
  <c r="N91" i="21"/>
  <c r="O91" i="21" s="1"/>
  <c r="N95" i="21"/>
  <c r="O89" i="21"/>
  <c r="N101" i="21"/>
  <c r="O31" i="21"/>
  <c r="N33" i="21"/>
  <c r="O33" i="21" s="1"/>
  <c r="N37" i="21"/>
  <c r="O72" i="19"/>
  <c r="N78" i="19"/>
  <c r="AC79" i="8"/>
  <c r="O79" i="8"/>
  <c r="O58" i="20"/>
  <c r="N66" i="20"/>
  <c r="O56" i="40"/>
  <c r="N64" i="40"/>
  <c r="M59" i="9"/>
  <c r="M59" i="18"/>
  <c r="M63" i="18"/>
  <c r="AA93" i="9"/>
  <c r="L105" i="9"/>
  <c r="AA77" i="8"/>
  <c r="L85" i="8"/>
  <c r="L89" i="8"/>
  <c r="N66" i="18"/>
  <c r="N62" i="9"/>
  <c r="O58" i="18"/>
  <c r="C44" i="15"/>
  <c r="C43" i="15"/>
  <c r="AA79" i="8"/>
  <c r="L91" i="8"/>
  <c r="O84" i="19"/>
  <c r="N96" i="19"/>
  <c r="O86" i="19"/>
  <c r="N98" i="19"/>
  <c r="N49" i="40"/>
  <c r="N45" i="40"/>
  <c r="O45" i="40" s="1"/>
  <c r="O43" i="40"/>
  <c r="M78" i="8"/>
  <c r="M96" i="16"/>
  <c r="M80" i="8"/>
  <c r="N92" i="8" s="1"/>
  <c r="M98" i="16"/>
  <c r="AA88" i="9"/>
  <c r="L100" i="9"/>
  <c r="C92" i="16"/>
  <c r="C74" i="16"/>
  <c r="C60" i="16"/>
  <c r="C46" i="16"/>
  <c r="C34" i="16"/>
  <c r="M37" i="8"/>
  <c r="N38" i="8"/>
  <c r="M52" i="8"/>
  <c r="G45" i="16"/>
  <c r="G37" i="8"/>
  <c r="E50" i="16"/>
  <c r="E38" i="8"/>
  <c r="H33" i="16"/>
  <c r="H25" i="8"/>
  <c r="L33" i="16"/>
  <c r="L25" i="8"/>
  <c r="L31" i="5" s="1"/>
  <c r="AA31" i="5" s="1"/>
  <c r="K65" i="16"/>
  <c r="K51" i="8"/>
  <c r="I73" i="16"/>
  <c r="I65" i="8"/>
  <c r="G78" i="16"/>
  <c r="F66" i="8"/>
  <c r="G72" i="8" s="1"/>
  <c r="G65" i="16"/>
  <c r="G51" i="8"/>
  <c r="Z26" i="8"/>
  <c r="F33" i="16"/>
  <c r="F25" i="8"/>
  <c r="G33" i="16"/>
  <c r="G25" i="8"/>
  <c r="H65" i="16"/>
  <c r="H51" i="8"/>
  <c r="L65" i="16"/>
  <c r="L51" i="8"/>
  <c r="L57" i="5" s="1"/>
  <c r="L102" i="12"/>
  <c r="AA90" i="12"/>
  <c r="L42" i="12"/>
  <c r="AA36" i="12"/>
  <c r="L82" i="12"/>
  <c r="AA76" i="12"/>
  <c r="L106" i="14"/>
  <c r="AA94" i="14"/>
  <c r="L42" i="14"/>
  <c r="AA36" i="14"/>
  <c r="AA82" i="8"/>
  <c r="L94" i="8"/>
  <c r="AA60" i="9"/>
  <c r="L68" i="9"/>
  <c r="N66" i="21"/>
  <c r="O58" i="21"/>
  <c r="O87" i="20"/>
  <c r="N99" i="20"/>
  <c r="O85" i="20"/>
  <c r="N97" i="20"/>
  <c r="O32" i="20"/>
  <c r="N38" i="20"/>
  <c r="O87" i="40"/>
  <c r="N99" i="40"/>
  <c r="N102" i="40"/>
  <c r="O90" i="40"/>
  <c r="M63" i="19"/>
  <c r="M59" i="19"/>
  <c r="M93" i="9"/>
  <c r="M101" i="18"/>
  <c r="M89" i="9"/>
  <c r="M97" i="18"/>
  <c r="N102" i="18"/>
  <c r="N94" i="9"/>
  <c r="O90" i="18"/>
  <c r="N98" i="18"/>
  <c r="N90" i="9"/>
  <c r="O86" i="18"/>
  <c r="N38" i="18"/>
  <c r="O32" i="18"/>
  <c r="O55" i="19"/>
  <c r="N63" i="19"/>
  <c r="N59" i="19"/>
  <c r="O59" i="19" s="1"/>
  <c r="O44" i="20"/>
  <c r="N50" i="20"/>
  <c r="O71" i="40"/>
  <c r="N73" i="40"/>
  <c r="O73" i="40" s="1"/>
  <c r="N77" i="40"/>
  <c r="AA94" i="9"/>
  <c r="L106" i="9"/>
  <c r="AA75" i="9"/>
  <c r="L77" i="9"/>
  <c r="L81" i="9"/>
  <c r="M95" i="40"/>
  <c r="M91" i="40"/>
  <c r="N48" i="9"/>
  <c r="N50" i="18"/>
  <c r="O44" i="18"/>
  <c r="AA62" i="9"/>
  <c r="L70" i="9"/>
  <c r="O84" i="21"/>
  <c r="N96" i="21"/>
  <c r="O86" i="21"/>
  <c r="N98" i="21"/>
  <c r="O71" i="19"/>
  <c r="N77" i="19"/>
  <c r="N73" i="19"/>
  <c r="O73" i="19" s="1"/>
  <c r="AC81" i="8"/>
  <c r="O81" i="8"/>
  <c r="O56" i="20"/>
  <c r="N64" i="20"/>
  <c r="N63" i="40"/>
  <c r="N59" i="40"/>
  <c r="O59" i="40" s="1"/>
  <c r="O55" i="40"/>
  <c r="AA47" i="9"/>
  <c r="L49" i="9"/>
  <c r="L53" i="9"/>
  <c r="M95" i="19"/>
  <c r="M91" i="19"/>
  <c r="M37" i="19"/>
  <c r="M33" i="19"/>
  <c r="M62" i="9"/>
  <c r="M66" i="18"/>
  <c r="M77" i="40"/>
  <c r="M73" i="40"/>
  <c r="N60" i="9"/>
  <c r="N64" i="18"/>
  <c r="O56" i="18"/>
  <c r="C32" i="15"/>
  <c r="C31" i="15"/>
  <c r="C84" i="15"/>
  <c r="D96" i="15" s="1"/>
  <c r="C88" i="15"/>
  <c r="D100" i="15" s="1"/>
  <c r="C87" i="15"/>
  <c r="D99" i="15" s="1"/>
  <c r="C85" i="15"/>
  <c r="D97" i="15" s="1"/>
  <c r="C83" i="15"/>
  <c r="C90" i="15"/>
  <c r="D102" i="15" s="1"/>
  <c r="C89" i="15"/>
  <c r="D101" i="15" s="1"/>
  <c r="C86" i="15"/>
  <c r="D98" i="15" s="1"/>
  <c r="O88" i="19"/>
  <c r="N100" i="19"/>
  <c r="O90" i="19"/>
  <c r="N102" i="19"/>
  <c r="AC84" i="8"/>
  <c r="O84" i="8"/>
  <c r="N50" i="40"/>
  <c r="O44" i="40"/>
  <c r="M49" i="19"/>
  <c r="M45" i="19"/>
  <c r="M82" i="8"/>
  <c r="N94" i="8" s="1"/>
  <c r="M100" i="16"/>
  <c r="M84" i="8"/>
  <c r="N96" i="8" s="1"/>
  <c r="M102" i="16"/>
  <c r="N75" i="9"/>
  <c r="N77" i="18"/>
  <c r="O71" i="18"/>
  <c r="N73" i="18"/>
  <c r="O73" i="18" s="1"/>
  <c r="M26" i="8"/>
  <c r="N66" i="8"/>
  <c r="M25" i="8"/>
  <c r="N96" i="16"/>
  <c r="J50" i="16"/>
  <c r="J38" i="8"/>
  <c r="D52" i="8"/>
  <c r="E37" i="16"/>
  <c r="E25" i="8"/>
  <c r="E65" i="16"/>
  <c r="E51" i="8"/>
  <c r="F49" i="16"/>
  <c r="F37" i="8"/>
  <c r="K49" i="16"/>
  <c r="K37" i="8"/>
  <c r="K66" i="16"/>
  <c r="K52" i="8"/>
  <c r="F66" i="16"/>
  <c r="F52" i="8"/>
  <c r="E64" i="16"/>
  <c r="E50" i="8"/>
  <c r="W38" i="8"/>
  <c r="H44" i="5"/>
  <c r="S50" i="8"/>
  <c r="D56" i="5"/>
  <c r="W52" i="8"/>
  <c r="H58" i="5"/>
  <c r="I38" i="16"/>
  <c r="I26" i="8"/>
  <c r="G77" i="16"/>
  <c r="G65" i="8"/>
  <c r="F50" i="16"/>
  <c r="F38" i="8"/>
  <c r="J63" i="16"/>
  <c r="J49" i="8"/>
  <c r="H63" i="16"/>
  <c r="H49" i="8"/>
  <c r="L50" i="16"/>
  <c r="K38" i="8"/>
  <c r="D73" i="16"/>
  <c r="D65" i="8"/>
  <c r="H77" i="16"/>
  <c r="H65" i="8"/>
  <c r="D26" i="8"/>
  <c r="F38" i="16"/>
  <c r="F26" i="8"/>
  <c r="L66" i="16"/>
  <c r="L52" i="8"/>
  <c r="L58" i="5" s="1"/>
  <c r="I64" i="16"/>
  <c r="I50" i="8"/>
  <c r="J37" i="16"/>
  <c r="J25" i="8"/>
  <c r="D37" i="8"/>
  <c r="G38" i="16"/>
  <c r="G26" i="8"/>
  <c r="L64" i="16"/>
  <c r="L50" i="8"/>
  <c r="L56" i="5" s="1"/>
  <c r="L77" i="16"/>
  <c r="L65" i="8"/>
  <c r="L71" i="5" s="1"/>
  <c r="H66" i="16"/>
  <c r="G52" i="8"/>
  <c r="H60" i="8" s="1"/>
  <c r="K73" i="16"/>
  <c r="K65" i="8"/>
  <c r="F59" i="16"/>
  <c r="F50" i="8"/>
  <c r="J65" i="16"/>
  <c r="J51" i="8"/>
  <c r="V66" i="8"/>
  <c r="G72" i="5"/>
  <c r="E77" i="16"/>
  <c r="E65" i="8"/>
  <c r="E66" i="16"/>
  <c r="E52" i="8"/>
  <c r="G63" i="16"/>
  <c r="F49" i="8"/>
  <c r="I63" i="16"/>
  <c r="I49" i="8"/>
  <c r="D59" i="16"/>
  <c r="D49" i="8"/>
  <c r="K63" i="16"/>
  <c r="K49" i="8"/>
  <c r="AA35" i="9"/>
  <c r="L70" i="12"/>
  <c r="AA62" i="12"/>
  <c r="L105" i="12"/>
  <c r="AA93" i="12"/>
  <c r="L68" i="12"/>
  <c r="AA60" i="12"/>
  <c r="L101" i="12"/>
  <c r="AA89" i="12"/>
  <c r="L69" i="14"/>
  <c r="AA61" i="14"/>
  <c r="L102" i="14"/>
  <c r="AA90" i="14"/>
  <c r="L68" i="14"/>
  <c r="AA60" i="14"/>
  <c r="L103" i="14"/>
  <c r="AA91" i="14"/>
  <c r="AA80" i="8"/>
  <c r="L92" i="8"/>
  <c r="O57" i="21"/>
  <c r="N65" i="21"/>
  <c r="AC80" i="8"/>
  <c r="O80" i="8"/>
  <c r="O83" i="20"/>
  <c r="N95" i="20"/>
  <c r="N91" i="20"/>
  <c r="O91" i="20" s="1"/>
  <c r="O89" i="20"/>
  <c r="N101" i="20"/>
  <c r="O31" i="20"/>
  <c r="N33" i="20"/>
  <c r="O33" i="20" s="1"/>
  <c r="N37" i="20"/>
  <c r="N101" i="40"/>
  <c r="O89" i="40"/>
  <c r="N100" i="40"/>
  <c r="O88" i="40"/>
  <c r="M94" i="9"/>
  <c r="M102" i="18"/>
  <c r="M90" i="9"/>
  <c r="M98" i="18"/>
  <c r="M33" i="18"/>
  <c r="M37" i="18"/>
  <c r="AA87" i="9"/>
  <c r="L99" i="9"/>
  <c r="L95" i="9"/>
  <c r="M49" i="21"/>
  <c r="M45" i="21"/>
  <c r="N91" i="18"/>
  <c r="O91" i="18" s="1"/>
  <c r="N95" i="18"/>
  <c r="N87" i="9"/>
  <c r="O83" i="18"/>
  <c r="N99" i="18"/>
  <c r="N91" i="9"/>
  <c r="O87" i="18"/>
  <c r="O31" i="18"/>
  <c r="N33" i="18"/>
  <c r="O33" i="18" s="1"/>
  <c r="N37" i="18"/>
  <c r="AA61" i="9"/>
  <c r="L69" i="9"/>
  <c r="O72" i="21"/>
  <c r="N78" i="21"/>
  <c r="O57" i="19"/>
  <c r="N65" i="19"/>
  <c r="AC83" i="8"/>
  <c r="N95" i="8"/>
  <c r="O83" i="8"/>
  <c r="N49" i="20"/>
  <c r="O43" i="20"/>
  <c r="N45" i="20"/>
  <c r="O45" i="20" s="1"/>
  <c r="N78" i="40"/>
  <c r="O72" i="40"/>
  <c r="M77" i="19"/>
  <c r="M73" i="19"/>
  <c r="N47" i="9"/>
  <c r="N49" i="18"/>
  <c r="O43" i="18"/>
  <c r="N45" i="18"/>
  <c r="O45" i="18" s="1"/>
  <c r="O88" i="21"/>
  <c r="N100" i="21"/>
  <c r="O90" i="21"/>
  <c r="N102" i="21"/>
  <c r="O55" i="20"/>
  <c r="N63" i="20"/>
  <c r="N59" i="20"/>
  <c r="O59" i="20" s="1"/>
  <c r="O58" i="40"/>
  <c r="N66" i="40"/>
  <c r="M61" i="9"/>
  <c r="M65" i="18"/>
  <c r="AA89" i="9"/>
  <c r="L101" i="9"/>
  <c r="N59" i="18"/>
  <c r="O59" i="18" s="1"/>
  <c r="N63" i="18"/>
  <c r="N59" i="9"/>
  <c r="O55" i="18"/>
  <c r="C72" i="15"/>
  <c r="C71" i="15"/>
  <c r="AA59" i="9"/>
  <c r="L67" i="9"/>
  <c r="L63" i="9"/>
  <c r="O44" i="21"/>
  <c r="N50" i="21"/>
  <c r="O87" i="19"/>
  <c r="N99" i="19"/>
  <c r="O85" i="19"/>
  <c r="N97" i="19"/>
  <c r="O32" i="19"/>
  <c r="N38" i="19"/>
  <c r="AC82" i="8"/>
  <c r="O82" i="8"/>
  <c r="N77" i="20"/>
  <c r="O71" i="20"/>
  <c r="N73" i="20"/>
  <c r="O73" i="20" s="1"/>
  <c r="N38" i="40"/>
  <c r="O32" i="40"/>
  <c r="M81" i="8"/>
  <c r="N93" i="8" s="1"/>
  <c r="M99" i="16"/>
  <c r="M79" i="8"/>
  <c r="M97" i="16"/>
  <c r="M76" i="9"/>
  <c r="M78" i="18"/>
  <c r="AA92" i="9"/>
  <c r="L104" i="9"/>
  <c r="M73" i="20"/>
  <c r="M77" i="20"/>
  <c r="M91" i="21"/>
  <c r="M95" i="21"/>
  <c r="M37" i="21"/>
  <c r="M33" i="21"/>
  <c r="N37" i="40"/>
  <c r="M37" i="40"/>
  <c r="M33" i="40"/>
  <c r="N78" i="18"/>
  <c r="N76" i="9"/>
  <c r="O72" i="18"/>
  <c r="J78" i="16"/>
  <c r="K38" i="16"/>
  <c r="N66" i="16"/>
  <c r="M64" i="16"/>
  <c r="O31" i="16"/>
  <c r="M78" i="16"/>
  <c r="F78" i="16"/>
  <c r="N49" i="8"/>
  <c r="N37" i="8"/>
  <c r="N26" i="8"/>
  <c r="N27" i="8" s="1"/>
  <c r="M49" i="8"/>
  <c r="M65" i="8"/>
  <c r="O32" i="35"/>
  <c r="N38" i="35"/>
  <c r="N65" i="42"/>
  <c r="O57" i="42"/>
  <c r="N64" i="37"/>
  <c r="O56" i="37"/>
  <c r="O32" i="34"/>
  <c r="N36" i="14"/>
  <c r="AC36" i="14" s="1"/>
  <c r="N38" i="34"/>
  <c r="M63" i="37"/>
  <c r="M59" i="37"/>
  <c r="O90" i="35"/>
  <c r="N102" i="35"/>
  <c r="O88" i="35"/>
  <c r="N100" i="35"/>
  <c r="O43" i="37"/>
  <c r="N49" i="37"/>
  <c r="N45" i="37"/>
  <c r="O45" i="37" s="1"/>
  <c r="O90" i="34"/>
  <c r="N94" i="14"/>
  <c r="AC94" i="14" s="1"/>
  <c r="N102" i="34"/>
  <c r="O88" i="34"/>
  <c r="N92" i="14"/>
  <c r="AC92" i="14" s="1"/>
  <c r="N100" i="34"/>
  <c r="O31" i="38"/>
  <c r="N33" i="38"/>
  <c r="O33" i="38" s="1"/>
  <c r="N37" i="38"/>
  <c r="M60" i="14"/>
  <c r="M64" i="34"/>
  <c r="N33" i="42"/>
  <c r="O33" i="42" s="1"/>
  <c r="O31" i="42"/>
  <c r="N100" i="42"/>
  <c r="O88" i="42"/>
  <c r="O89" i="42"/>
  <c r="N101" i="42"/>
  <c r="O90" i="37"/>
  <c r="N102" i="37"/>
  <c r="O88" i="37"/>
  <c r="N100" i="37"/>
  <c r="O72" i="34"/>
  <c r="N76" i="14"/>
  <c r="AC76" i="14" s="1"/>
  <c r="N78" i="34"/>
  <c r="O55" i="34"/>
  <c r="N59" i="14"/>
  <c r="AC59" i="14" s="1"/>
  <c r="N63" i="34"/>
  <c r="N59" i="34"/>
  <c r="O59" i="34" s="1"/>
  <c r="O90" i="38"/>
  <c r="N102" i="38"/>
  <c r="O88" i="38"/>
  <c r="N100" i="38"/>
  <c r="O56" i="35"/>
  <c r="N64" i="35"/>
  <c r="O72" i="42"/>
  <c r="N78" i="42"/>
  <c r="O44" i="34"/>
  <c r="N48" i="14"/>
  <c r="AC48" i="14" s="1"/>
  <c r="N50" i="34"/>
  <c r="O56" i="38"/>
  <c r="N64" i="38"/>
  <c r="M73" i="37"/>
  <c r="M77" i="37"/>
  <c r="L67" i="14"/>
  <c r="L63" i="14"/>
  <c r="M89" i="14"/>
  <c r="M97" i="34"/>
  <c r="M91" i="14"/>
  <c r="M99" i="34"/>
  <c r="O31" i="35"/>
  <c r="N33" i="35"/>
  <c r="O33" i="35" s="1"/>
  <c r="N37" i="35"/>
  <c r="O56" i="42"/>
  <c r="N64" i="42"/>
  <c r="O55" i="37"/>
  <c r="N63" i="37"/>
  <c r="N59" i="37"/>
  <c r="O59" i="37" s="1"/>
  <c r="M95" i="38"/>
  <c r="M91" i="38"/>
  <c r="O31" i="34"/>
  <c r="N35" i="14"/>
  <c r="AC35" i="14" s="1"/>
  <c r="N33" i="34"/>
  <c r="O33" i="34" s="1"/>
  <c r="N37" i="34"/>
  <c r="M95" i="35"/>
  <c r="M91" i="35"/>
  <c r="O85" i="35"/>
  <c r="N97" i="35"/>
  <c r="O87" i="35"/>
  <c r="N99" i="35"/>
  <c r="N49" i="42"/>
  <c r="N45" i="42"/>
  <c r="O45" i="42" s="1"/>
  <c r="O43" i="42"/>
  <c r="N38" i="37"/>
  <c r="O32" i="37"/>
  <c r="M63" i="38"/>
  <c r="M59" i="38"/>
  <c r="O85" i="34"/>
  <c r="N89" i="14"/>
  <c r="AC89" i="14" s="1"/>
  <c r="N97" i="34"/>
  <c r="O87" i="34"/>
  <c r="N91" i="14"/>
  <c r="AC91" i="14" s="1"/>
  <c r="N99" i="34"/>
  <c r="M77" i="35"/>
  <c r="M73" i="35"/>
  <c r="M91" i="42"/>
  <c r="M95" i="42"/>
  <c r="M77" i="42"/>
  <c r="M73" i="42"/>
  <c r="M61" i="14"/>
  <c r="M65" i="34"/>
  <c r="O71" i="35"/>
  <c r="N73" i="35"/>
  <c r="O73" i="35" s="1"/>
  <c r="N77" i="35"/>
  <c r="O83" i="42"/>
  <c r="N95" i="42"/>
  <c r="N91" i="42"/>
  <c r="O91" i="42" s="1"/>
  <c r="N98" i="42"/>
  <c r="O86" i="42"/>
  <c r="O85" i="37"/>
  <c r="N97" i="37"/>
  <c r="O87" i="37"/>
  <c r="N99" i="37"/>
  <c r="O58" i="34"/>
  <c r="N62" i="14"/>
  <c r="AC62" i="14" s="1"/>
  <c r="N66" i="34"/>
  <c r="M63" i="35"/>
  <c r="M59" i="35"/>
  <c r="O85" i="38"/>
  <c r="N97" i="38"/>
  <c r="O87" i="38"/>
  <c r="N99" i="38"/>
  <c r="O71" i="38"/>
  <c r="N77" i="38"/>
  <c r="N73" i="38"/>
  <c r="O73" i="38" s="1"/>
  <c r="N37" i="42"/>
  <c r="M37" i="42"/>
  <c r="M33" i="42"/>
  <c r="O58" i="35"/>
  <c r="N66" i="35"/>
  <c r="N77" i="42"/>
  <c r="N73" i="42"/>
  <c r="O73" i="42" s="1"/>
  <c r="O71" i="42"/>
  <c r="O43" i="34"/>
  <c r="N47" i="14"/>
  <c r="AC47" i="14" s="1"/>
  <c r="N45" i="34"/>
  <c r="O45" i="34" s="1"/>
  <c r="N49" i="34"/>
  <c r="M37" i="35"/>
  <c r="M33" i="35"/>
  <c r="O58" i="38"/>
  <c r="N66" i="38"/>
  <c r="M63" i="42"/>
  <c r="M59" i="42"/>
  <c r="L49" i="14"/>
  <c r="L53" i="14"/>
  <c r="M93" i="14"/>
  <c r="M101" i="34"/>
  <c r="M87" i="14"/>
  <c r="AB87" i="14" s="1"/>
  <c r="M91" i="34"/>
  <c r="M95" i="34"/>
  <c r="O55" i="42"/>
  <c r="N63" i="42"/>
  <c r="N59" i="42"/>
  <c r="O59" i="42" s="1"/>
  <c r="O58" i="37"/>
  <c r="N66" i="37"/>
  <c r="O44" i="38"/>
  <c r="N50" i="38"/>
  <c r="M75" i="14"/>
  <c r="AB75" i="14" s="1"/>
  <c r="M73" i="34"/>
  <c r="O89" i="35"/>
  <c r="N101" i="35"/>
  <c r="N91" i="35"/>
  <c r="O91" i="35" s="1"/>
  <c r="O83" i="35"/>
  <c r="N95" i="35"/>
  <c r="O44" i="42"/>
  <c r="N50" i="42"/>
  <c r="N33" i="37"/>
  <c r="O33" i="37" s="1"/>
  <c r="N37" i="37"/>
  <c r="O31" i="37"/>
  <c r="O89" i="34"/>
  <c r="N93" i="14"/>
  <c r="AC93" i="14" s="1"/>
  <c r="N101" i="34"/>
  <c r="O83" i="34"/>
  <c r="N87" i="14"/>
  <c r="AC87" i="14" s="1"/>
  <c r="N95" i="34"/>
  <c r="N91" i="34"/>
  <c r="O91" i="34" s="1"/>
  <c r="L37" i="14"/>
  <c r="L41" i="14"/>
  <c r="M49" i="37"/>
  <c r="M45" i="37"/>
  <c r="M59" i="14"/>
  <c r="AB59" i="14" s="1"/>
  <c r="M63" i="34"/>
  <c r="M59" i="34"/>
  <c r="M48" i="14"/>
  <c r="M50" i="34"/>
  <c r="O72" i="35"/>
  <c r="N78" i="35"/>
  <c r="L81" i="14"/>
  <c r="L77" i="14"/>
  <c r="O85" i="42"/>
  <c r="N97" i="42"/>
  <c r="O84" i="42"/>
  <c r="N96" i="42"/>
  <c r="O89" i="37"/>
  <c r="N101" i="37"/>
  <c r="O83" i="37"/>
  <c r="N95" i="37"/>
  <c r="N91" i="37"/>
  <c r="O91" i="37" s="1"/>
  <c r="M45" i="38"/>
  <c r="M49" i="38"/>
  <c r="O57" i="34"/>
  <c r="N61" i="14"/>
  <c r="AC61" i="14" s="1"/>
  <c r="N65" i="34"/>
  <c r="O89" i="38"/>
  <c r="N101" i="38"/>
  <c r="O83" i="38"/>
  <c r="N91" i="38"/>
  <c r="O91" i="38" s="1"/>
  <c r="N95" i="38"/>
  <c r="O72" i="38"/>
  <c r="N78" i="38"/>
  <c r="L99" i="14"/>
  <c r="L95" i="14"/>
  <c r="M33" i="37"/>
  <c r="M37" i="37"/>
  <c r="M36" i="14"/>
  <c r="M38" i="34"/>
  <c r="O57" i="35"/>
  <c r="N65" i="35"/>
  <c r="O44" i="35"/>
  <c r="N50" i="35"/>
  <c r="O71" i="37"/>
  <c r="N77" i="37"/>
  <c r="N73" i="37"/>
  <c r="O73" i="37" s="1"/>
  <c r="O57" i="38"/>
  <c r="N65" i="38"/>
  <c r="M88" i="14"/>
  <c r="M96" i="34"/>
  <c r="M90" i="14"/>
  <c r="M98" i="34"/>
  <c r="O58" i="42"/>
  <c r="N66" i="42"/>
  <c r="O57" i="37"/>
  <c r="N65" i="37"/>
  <c r="O43" i="38"/>
  <c r="N45" i="38"/>
  <c r="O45" i="38" s="1"/>
  <c r="N49" i="38"/>
  <c r="M49" i="42"/>
  <c r="M45" i="42"/>
  <c r="M76" i="14"/>
  <c r="M78" i="34"/>
  <c r="O86" i="35"/>
  <c r="N98" i="35"/>
  <c r="O84" i="35"/>
  <c r="N96" i="35"/>
  <c r="N50" i="37"/>
  <c r="O44" i="37"/>
  <c r="M77" i="38"/>
  <c r="M73" i="38"/>
  <c r="O86" i="34"/>
  <c r="N90" i="14"/>
  <c r="AC90" i="14" s="1"/>
  <c r="N98" i="34"/>
  <c r="O84" i="34"/>
  <c r="N88" i="14"/>
  <c r="AC88" i="14" s="1"/>
  <c r="N96" i="34"/>
  <c r="O32" i="38"/>
  <c r="N38" i="38"/>
  <c r="M62" i="14"/>
  <c r="M66" i="34"/>
  <c r="M49" i="34"/>
  <c r="M47" i="14"/>
  <c r="AB47" i="14" s="1"/>
  <c r="M45" i="34"/>
  <c r="O32" i="42"/>
  <c r="N38" i="42"/>
  <c r="N102" i="42"/>
  <c r="O90" i="42"/>
  <c r="N99" i="42"/>
  <c r="O87" i="42"/>
  <c r="O86" i="37"/>
  <c r="N98" i="37"/>
  <c r="O84" i="37"/>
  <c r="N96" i="37"/>
  <c r="N77" i="34"/>
  <c r="N75" i="14"/>
  <c r="AC75" i="14" s="1"/>
  <c r="O71" i="34"/>
  <c r="N73" i="34"/>
  <c r="O73" i="34" s="1"/>
  <c r="O56" i="34"/>
  <c r="N60" i="14"/>
  <c r="AC60" i="14" s="1"/>
  <c r="N64" i="34"/>
  <c r="O86" i="38"/>
  <c r="N98" i="38"/>
  <c r="O84" i="38"/>
  <c r="N96" i="38"/>
  <c r="M37" i="34"/>
  <c r="M35" i="14"/>
  <c r="AB35" i="14" s="1"/>
  <c r="M33" i="34"/>
  <c r="O55" i="35"/>
  <c r="N63" i="35"/>
  <c r="N59" i="35"/>
  <c r="O59" i="35" s="1"/>
  <c r="O43" i="35"/>
  <c r="N45" i="35"/>
  <c r="O45" i="35" s="1"/>
  <c r="N49" i="35"/>
  <c r="O72" i="37"/>
  <c r="N78" i="37"/>
  <c r="M33" i="38"/>
  <c r="M37" i="38"/>
  <c r="M45" i="35"/>
  <c r="M49" i="35"/>
  <c r="O55" i="38"/>
  <c r="N63" i="38"/>
  <c r="N59" i="38"/>
  <c r="O59" i="38" s="1"/>
  <c r="M91" i="37"/>
  <c r="M95" i="37"/>
  <c r="M92" i="14"/>
  <c r="M100" i="34"/>
  <c r="M94" i="14"/>
  <c r="M102" i="34"/>
  <c r="N98" i="33"/>
  <c r="N50" i="33"/>
  <c r="M36" i="12"/>
  <c r="AB36" i="12" s="1"/>
  <c r="M87" i="12"/>
  <c r="M48" i="12"/>
  <c r="M54" i="12" s="1"/>
  <c r="L49" i="12"/>
  <c r="M35" i="12"/>
  <c r="N63" i="33"/>
  <c r="M88" i="12"/>
  <c r="M47" i="12"/>
  <c r="N102" i="33"/>
  <c r="M61" i="12"/>
  <c r="N96" i="33"/>
  <c r="M92" i="12"/>
  <c r="O94" i="12"/>
  <c r="O48" i="12"/>
  <c r="M33" i="33"/>
  <c r="M37" i="33"/>
  <c r="L63" i="12"/>
  <c r="L67" i="12"/>
  <c r="N95" i="12"/>
  <c r="O95" i="12" s="1"/>
  <c r="O87" i="12"/>
  <c r="N37" i="12"/>
  <c r="O37" i="12" s="1"/>
  <c r="O35" i="12"/>
  <c r="M76" i="12"/>
  <c r="M93" i="12"/>
  <c r="N38" i="33"/>
  <c r="M89" i="12"/>
  <c r="M60" i="12"/>
  <c r="N100" i="33"/>
  <c r="M81" i="12"/>
  <c r="O36" i="12"/>
  <c r="M59" i="33"/>
  <c r="M63" i="33"/>
  <c r="O88" i="12"/>
  <c r="M73" i="33"/>
  <c r="M77" i="33"/>
  <c r="O61" i="12"/>
  <c r="N64" i="33"/>
  <c r="M62" i="12"/>
  <c r="N65" i="33"/>
  <c r="L95" i="12"/>
  <c r="N97" i="33"/>
  <c r="N77" i="33"/>
  <c r="M94" i="12"/>
  <c r="L37" i="12"/>
  <c r="O47" i="12"/>
  <c r="N49" i="12"/>
  <c r="O49" i="12" s="1"/>
  <c r="O76" i="12"/>
  <c r="O90" i="12"/>
  <c r="O89" i="12"/>
  <c r="N77" i="12"/>
  <c r="O77" i="12" s="1"/>
  <c r="N81" i="12"/>
  <c r="O75" i="12"/>
  <c r="M49" i="33"/>
  <c r="M45" i="33"/>
  <c r="N78" i="33"/>
  <c r="N66" i="33"/>
  <c r="M91" i="12"/>
  <c r="O92" i="12"/>
  <c r="N67" i="12"/>
  <c r="O59" i="12"/>
  <c r="N63" i="12"/>
  <c r="O63" i="12" s="1"/>
  <c r="L81" i="12"/>
  <c r="L77" i="12"/>
  <c r="O93" i="12"/>
  <c r="M67" i="12"/>
  <c r="M91" i="33"/>
  <c r="M95" i="33"/>
  <c r="O60" i="12"/>
  <c r="O91" i="12"/>
  <c r="O62" i="12"/>
  <c r="N99" i="33"/>
  <c r="O90" i="26"/>
  <c r="N94" i="13"/>
  <c r="AC94" i="13" s="1"/>
  <c r="N102" i="26"/>
  <c r="O87" i="26"/>
  <c r="N91" i="13"/>
  <c r="AC91" i="13" s="1"/>
  <c r="N99" i="26"/>
  <c r="M93" i="13"/>
  <c r="AB93" i="13" s="1"/>
  <c r="M101" i="26"/>
  <c r="M87" i="13"/>
  <c r="AB87" i="13" s="1"/>
  <c r="M95" i="26"/>
  <c r="M91" i="26"/>
  <c r="O83" i="26"/>
  <c r="N87" i="13"/>
  <c r="AC87" i="13" s="1"/>
  <c r="N91" i="26"/>
  <c r="O91" i="26" s="1"/>
  <c r="N95" i="26"/>
  <c r="O89" i="26"/>
  <c r="N93" i="13"/>
  <c r="AC93" i="13" s="1"/>
  <c r="N101" i="26"/>
  <c r="M91" i="28"/>
  <c r="M95" i="28"/>
  <c r="M77" i="28"/>
  <c r="M73" i="28"/>
  <c r="O57" i="27"/>
  <c r="N65" i="27"/>
  <c r="O55" i="29"/>
  <c r="N63" i="29"/>
  <c r="N59" i="29"/>
  <c r="O59" i="29" s="1"/>
  <c r="L106" i="13"/>
  <c r="L90" i="5"/>
  <c r="O32" i="26"/>
  <c r="N36" i="13"/>
  <c r="AC36" i="13" s="1"/>
  <c r="N38" i="26"/>
  <c r="O56" i="28"/>
  <c r="N64" i="28"/>
  <c r="O44" i="27"/>
  <c r="N50" i="27"/>
  <c r="O43" i="29"/>
  <c r="N49" i="29"/>
  <c r="N45" i="29"/>
  <c r="O45" i="29" s="1"/>
  <c r="L102" i="13"/>
  <c r="L86" i="5"/>
  <c r="M49" i="27"/>
  <c r="M45" i="27"/>
  <c r="O88" i="31"/>
  <c r="N100" i="31"/>
  <c r="O71" i="31"/>
  <c r="N77" i="31"/>
  <c r="N73" i="31"/>
  <c r="O73" i="31" s="1"/>
  <c r="M62" i="13"/>
  <c r="AB62" i="13" s="1"/>
  <c r="M66" i="26"/>
  <c r="O57" i="26"/>
  <c r="N61" i="13"/>
  <c r="AC61" i="13" s="1"/>
  <c r="N65" i="26"/>
  <c r="N91" i="28"/>
  <c r="O91" i="28" s="1"/>
  <c r="N95" i="28"/>
  <c r="O83" i="28"/>
  <c r="O89" i="28"/>
  <c r="N101" i="28"/>
  <c r="O83" i="27"/>
  <c r="N95" i="27"/>
  <c r="N91" i="27"/>
  <c r="O91" i="27" s="1"/>
  <c r="O89" i="27"/>
  <c r="N101" i="27"/>
  <c r="O83" i="29"/>
  <c r="N91" i="29"/>
  <c r="O91" i="29" s="1"/>
  <c r="N95" i="29"/>
  <c r="O89" i="29"/>
  <c r="N101" i="29"/>
  <c r="M95" i="31"/>
  <c r="M91" i="31"/>
  <c r="O31" i="31"/>
  <c r="N33" i="31"/>
  <c r="O33" i="31" s="1"/>
  <c r="N37" i="31"/>
  <c r="L67" i="13"/>
  <c r="L63" i="13"/>
  <c r="M48" i="13"/>
  <c r="AB48" i="13" s="1"/>
  <c r="M50" i="26"/>
  <c r="O43" i="26"/>
  <c r="N47" i="13"/>
  <c r="AC47" i="13" s="1"/>
  <c r="N49" i="26"/>
  <c r="N45" i="26"/>
  <c r="O45" i="26" s="1"/>
  <c r="L81" i="13"/>
  <c r="L77" i="13"/>
  <c r="O71" i="28"/>
  <c r="N77" i="28"/>
  <c r="N73" i="28"/>
  <c r="O73" i="28" s="1"/>
  <c r="N38" i="29"/>
  <c r="O32" i="29"/>
  <c r="M73" i="27"/>
  <c r="M77" i="27"/>
  <c r="O57" i="31"/>
  <c r="N65" i="31"/>
  <c r="K97" i="5"/>
  <c r="Z85" i="5"/>
  <c r="M63" i="31"/>
  <c r="M59" i="31"/>
  <c r="O44" i="31"/>
  <c r="N50" i="31"/>
  <c r="M92" i="13"/>
  <c r="AB92" i="13" s="1"/>
  <c r="M100" i="26"/>
  <c r="M89" i="13"/>
  <c r="AB89" i="13" s="1"/>
  <c r="M97" i="26"/>
  <c r="M91" i="13"/>
  <c r="AB91" i="13" s="1"/>
  <c r="M99" i="26"/>
  <c r="O85" i="26"/>
  <c r="N89" i="13"/>
  <c r="AC89" i="13" s="1"/>
  <c r="N97" i="26"/>
  <c r="L82" i="13"/>
  <c r="N64" i="29"/>
  <c r="O56" i="29"/>
  <c r="M75" i="13"/>
  <c r="AB75" i="13" s="1"/>
  <c r="M77" i="26"/>
  <c r="M73" i="26"/>
  <c r="O72" i="26"/>
  <c r="N76" i="13"/>
  <c r="AC76" i="13" s="1"/>
  <c r="N78" i="26"/>
  <c r="O43" i="28"/>
  <c r="N49" i="28"/>
  <c r="N45" i="28"/>
  <c r="O45" i="28" s="1"/>
  <c r="Z32" i="5"/>
  <c r="M90" i="13"/>
  <c r="AB90" i="13" s="1"/>
  <c r="M98" i="26"/>
  <c r="M88" i="13"/>
  <c r="AB88" i="13" s="1"/>
  <c r="M96" i="26"/>
  <c r="O86" i="26"/>
  <c r="N90" i="13"/>
  <c r="AC90" i="13" s="1"/>
  <c r="N98" i="26"/>
  <c r="O84" i="26"/>
  <c r="N88" i="13"/>
  <c r="AC88" i="13" s="1"/>
  <c r="N96" i="26"/>
  <c r="M59" i="29"/>
  <c r="M63" i="29"/>
  <c r="O32" i="28"/>
  <c r="N38" i="28"/>
  <c r="O32" i="27"/>
  <c r="N38" i="27"/>
  <c r="O56" i="27"/>
  <c r="N64" i="27"/>
  <c r="O58" i="29"/>
  <c r="N66" i="29"/>
  <c r="K101" i="5"/>
  <c r="Z89" i="5"/>
  <c r="O31" i="26"/>
  <c r="N35" i="13"/>
  <c r="AC35" i="13" s="1"/>
  <c r="N33" i="26"/>
  <c r="O33" i="26" s="1"/>
  <c r="N37" i="26"/>
  <c r="M33" i="28"/>
  <c r="M37" i="28"/>
  <c r="O55" i="28"/>
  <c r="N63" i="28"/>
  <c r="N59" i="28"/>
  <c r="O59" i="28" s="1"/>
  <c r="O43" i="27"/>
  <c r="N49" i="27"/>
  <c r="N45" i="27"/>
  <c r="O45" i="27" s="1"/>
  <c r="O87" i="31"/>
  <c r="N99" i="31"/>
  <c r="O85" i="31"/>
  <c r="N97" i="31"/>
  <c r="L99" i="13"/>
  <c r="L95" i="13"/>
  <c r="L83" i="5"/>
  <c r="L95" i="5" s="1"/>
  <c r="M91" i="27"/>
  <c r="M95" i="27"/>
  <c r="O72" i="31"/>
  <c r="N78" i="31"/>
  <c r="L49" i="13"/>
  <c r="L53" i="13"/>
  <c r="M36" i="13"/>
  <c r="M38" i="26"/>
  <c r="M60" i="13"/>
  <c r="AB60" i="13" s="1"/>
  <c r="M64" i="26"/>
  <c r="O56" i="26"/>
  <c r="N60" i="13"/>
  <c r="AC60" i="13" s="1"/>
  <c r="N64" i="26"/>
  <c r="M91" i="29"/>
  <c r="M95" i="29"/>
  <c r="M59" i="28"/>
  <c r="M63" i="28"/>
  <c r="O86" i="28"/>
  <c r="N98" i="28"/>
  <c r="O84" i="28"/>
  <c r="N96" i="28"/>
  <c r="O86" i="27"/>
  <c r="N98" i="27"/>
  <c r="O84" i="27"/>
  <c r="N96" i="27"/>
  <c r="O86" i="29"/>
  <c r="N98" i="29"/>
  <c r="O84" i="29"/>
  <c r="N96" i="29"/>
  <c r="O71" i="29"/>
  <c r="N73" i="29"/>
  <c r="O73" i="29" s="1"/>
  <c r="N77" i="29"/>
  <c r="N98" i="31"/>
  <c r="M98" i="31"/>
  <c r="M47" i="13"/>
  <c r="AB47" i="13" s="1"/>
  <c r="M45" i="26"/>
  <c r="M49" i="26"/>
  <c r="O72" i="28"/>
  <c r="N78" i="28"/>
  <c r="O31" i="29"/>
  <c r="N37" i="29"/>
  <c r="N33" i="29"/>
  <c r="O33" i="29" s="1"/>
  <c r="L101" i="13"/>
  <c r="L85" i="5"/>
  <c r="O56" i="31"/>
  <c r="N64" i="31"/>
  <c r="L69" i="13"/>
  <c r="M37" i="27"/>
  <c r="M33" i="27"/>
  <c r="O43" i="31"/>
  <c r="N49" i="31"/>
  <c r="N45" i="31"/>
  <c r="O45" i="31" s="1"/>
  <c r="M94" i="13"/>
  <c r="AB94" i="13" s="1"/>
  <c r="M102" i="26"/>
  <c r="O88" i="26"/>
  <c r="N92" i="13"/>
  <c r="AC92" i="13" s="1"/>
  <c r="N100" i="26"/>
  <c r="K96" i="5"/>
  <c r="Z84" i="5"/>
  <c r="O31" i="28"/>
  <c r="N33" i="28"/>
  <c r="O33" i="28" s="1"/>
  <c r="N37" i="28"/>
  <c r="O31" i="27"/>
  <c r="N37" i="27"/>
  <c r="N33" i="27"/>
  <c r="O33" i="27" s="1"/>
  <c r="O55" i="27"/>
  <c r="N59" i="27"/>
  <c r="O59" i="27" s="1"/>
  <c r="N63" i="27"/>
  <c r="O57" i="29"/>
  <c r="N65" i="29"/>
  <c r="M76" i="13"/>
  <c r="AB76" i="13" s="1"/>
  <c r="M78" i="26"/>
  <c r="O71" i="26"/>
  <c r="N75" i="13"/>
  <c r="AC75" i="13" s="1"/>
  <c r="N77" i="26"/>
  <c r="N73" i="26"/>
  <c r="O73" i="26" s="1"/>
  <c r="M49" i="29"/>
  <c r="M45" i="29"/>
  <c r="O58" i="28"/>
  <c r="N66" i="28"/>
  <c r="O44" i="28"/>
  <c r="N50" i="28"/>
  <c r="L100" i="13"/>
  <c r="L84" i="5"/>
  <c r="K100" i="5"/>
  <c r="Z88" i="5"/>
  <c r="M45" i="31"/>
  <c r="M49" i="31"/>
  <c r="O83" i="31"/>
  <c r="N91" i="31"/>
  <c r="O91" i="31" s="1"/>
  <c r="N95" i="31"/>
  <c r="O89" i="31"/>
  <c r="N101" i="31"/>
  <c r="K99" i="5"/>
  <c r="Z87" i="5"/>
  <c r="M35" i="13"/>
  <c r="AB35" i="13" s="1"/>
  <c r="M33" i="26"/>
  <c r="M37" i="26"/>
  <c r="M61" i="13"/>
  <c r="AB61" i="13" s="1"/>
  <c r="M65" i="26"/>
  <c r="O58" i="26"/>
  <c r="N62" i="13"/>
  <c r="AC62" i="13" s="1"/>
  <c r="N66" i="26"/>
  <c r="K98" i="5"/>
  <c r="Z86" i="5"/>
  <c r="O90" i="28"/>
  <c r="N102" i="28"/>
  <c r="O88" i="28"/>
  <c r="N100" i="28"/>
  <c r="O90" i="27"/>
  <c r="N102" i="27"/>
  <c r="O88" i="27"/>
  <c r="N100" i="27"/>
  <c r="O90" i="29"/>
  <c r="N102" i="29"/>
  <c r="O88" i="29"/>
  <c r="N100" i="29"/>
  <c r="O72" i="29"/>
  <c r="N78" i="29"/>
  <c r="L105" i="13"/>
  <c r="L89" i="5"/>
  <c r="N102" i="31"/>
  <c r="M102" i="31"/>
  <c r="L41" i="13"/>
  <c r="L37" i="13"/>
  <c r="M73" i="29"/>
  <c r="M77" i="29"/>
  <c r="O71" i="27"/>
  <c r="N73" i="27"/>
  <c r="O73" i="27" s="1"/>
  <c r="N77" i="27"/>
  <c r="O55" i="31"/>
  <c r="N63" i="31"/>
  <c r="N59" i="31"/>
  <c r="O59" i="31" s="1"/>
  <c r="L70" i="13"/>
  <c r="O58" i="27"/>
  <c r="N66" i="27"/>
  <c r="O57" i="28"/>
  <c r="N65" i="28"/>
  <c r="N50" i="29"/>
  <c r="O44" i="29"/>
  <c r="M59" i="27"/>
  <c r="M63" i="27"/>
  <c r="O84" i="31"/>
  <c r="N96" i="31"/>
  <c r="L68" i="13"/>
  <c r="M59" i="13"/>
  <c r="AB59" i="13" s="1"/>
  <c r="M63" i="26"/>
  <c r="M59" i="26"/>
  <c r="O55" i="26"/>
  <c r="N59" i="13"/>
  <c r="AC59" i="13" s="1"/>
  <c r="N63" i="26"/>
  <c r="N59" i="26"/>
  <c r="O59" i="26" s="1"/>
  <c r="O87" i="28"/>
  <c r="N99" i="28"/>
  <c r="O85" i="28"/>
  <c r="N97" i="28"/>
  <c r="O87" i="27"/>
  <c r="N99" i="27"/>
  <c r="O85" i="27"/>
  <c r="N97" i="27"/>
  <c r="O87" i="29"/>
  <c r="N99" i="29"/>
  <c r="O85" i="29"/>
  <c r="N97" i="29"/>
  <c r="O32" i="31"/>
  <c r="N38" i="31"/>
  <c r="Z83" i="5"/>
  <c r="K95" i="5"/>
  <c r="K91" i="5"/>
  <c r="N48" i="13"/>
  <c r="AC48" i="13" s="1"/>
  <c r="O44" i="26"/>
  <c r="N50" i="26"/>
  <c r="M37" i="29"/>
  <c r="M33" i="29"/>
  <c r="M45" i="28"/>
  <c r="M49" i="28"/>
  <c r="O72" i="27"/>
  <c r="N78" i="27"/>
  <c r="L103" i="13"/>
  <c r="L87" i="5"/>
  <c r="K102" i="5"/>
  <c r="Z90" i="5"/>
  <c r="M73" i="31"/>
  <c r="M77" i="31"/>
  <c r="O58" i="31"/>
  <c r="N66" i="31"/>
  <c r="L54" i="13"/>
  <c r="L44" i="5"/>
  <c r="L104" i="13"/>
  <c r="L88" i="5"/>
  <c r="M33" i="31"/>
  <c r="M37" i="31"/>
  <c r="L42" i="9"/>
  <c r="N50" i="22"/>
  <c r="O44" i="22"/>
  <c r="O58" i="22"/>
  <c r="N66" i="22"/>
  <c r="M45" i="22"/>
  <c r="M50" i="22"/>
  <c r="O83" i="22"/>
  <c r="N91" i="22"/>
  <c r="O91" i="22" s="1"/>
  <c r="N95" i="22"/>
  <c r="O89" i="22"/>
  <c r="N101" i="22"/>
  <c r="O71" i="22"/>
  <c r="N77" i="22"/>
  <c r="N73" i="22"/>
  <c r="O73" i="22" s="1"/>
  <c r="N64" i="22"/>
  <c r="M64" i="22"/>
  <c r="N49" i="22"/>
  <c r="O43" i="22"/>
  <c r="N45" i="22"/>
  <c r="O45" i="22" s="1"/>
  <c r="O57" i="22"/>
  <c r="N65" i="22"/>
  <c r="N36" i="9"/>
  <c r="N38" i="22"/>
  <c r="O32" i="22"/>
  <c r="O86" i="22"/>
  <c r="N98" i="22"/>
  <c r="O84" i="22"/>
  <c r="N96" i="22"/>
  <c r="M35" i="9"/>
  <c r="AB35" i="9" s="1"/>
  <c r="M37" i="22"/>
  <c r="O72" i="22"/>
  <c r="N78" i="22"/>
  <c r="M95" i="22"/>
  <c r="M91" i="22"/>
  <c r="L41" i="9"/>
  <c r="L37" i="9"/>
  <c r="M63" i="22"/>
  <c r="M59" i="22"/>
  <c r="N35" i="9"/>
  <c r="N37" i="22"/>
  <c r="O31" i="22"/>
  <c r="N33" i="22"/>
  <c r="O33" i="22" s="1"/>
  <c r="O90" i="22"/>
  <c r="N102" i="22"/>
  <c r="O88" i="22"/>
  <c r="N100" i="22"/>
  <c r="M33" i="22"/>
  <c r="M36" i="9"/>
  <c r="AB36" i="9" s="1"/>
  <c r="M38" i="22"/>
  <c r="O55" i="22"/>
  <c r="N63" i="22"/>
  <c r="N59" i="22"/>
  <c r="O59" i="22" s="1"/>
  <c r="M73" i="22"/>
  <c r="M78" i="22"/>
  <c r="N99" i="22"/>
  <c r="O87" i="22"/>
  <c r="O85" i="22"/>
  <c r="N97" i="22"/>
  <c r="G50" i="16"/>
  <c r="G66" i="16"/>
  <c r="J45" i="16"/>
  <c r="J77" i="16"/>
  <c r="O44" i="16"/>
  <c r="E45" i="16"/>
  <c r="M45" i="16"/>
  <c r="D45" i="16"/>
  <c r="F37" i="16"/>
  <c r="J59" i="16"/>
  <c r="M33" i="16"/>
  <c r="I59" i="16"/>
  <c r="H37" i="16"/>
  <c r="H59" i="16"/>
  <c r="H73" i="16"/>
  <c r="G49" i="16"/>
  <c r="K59" i="16"/>
  <c r="N73" i="16"/>
  <c r="I77" i="16"/>
  <c r="N37" i="16"/>
  <c r="N49" i="16"/>
  <c r="O56" i="16"/>
  <c r="O58" i="16"/>
  <c r="N77" i="16"/>
  <c r="I49" i="16"/>
  <c r="E73" i="16"/>
  <c r="L73" i="16"/>
  <c r="K77" i="16"/>
  <c r="I65" i="16"/>
  <c r="L45" i="16"/>
  <c r="N78" i="16"/>
  <c r="L37" i="16"/>
  <c r="F63" i="16"/>
  <c r="F64" i="16"/>
  <c r="L63" i="16"/>
  <c r="O43" i="16"/>
  <c r="K33" i="16"/>
  <c r="E33" i="16"/>
  <c r="G37" i="16"/>
  <c r="G73" i="16"/>
  <c r="O32" i="16"/>
  <c r="J33" i="16"/>
  <c r="F45" i="16"/>
  <c r="O55" i="16"/>
  <c r="O57" i="16"/>
  <c r="F73" i="16"/>
  <c r="I37" i="16"/>
  <c r="M77" i="16"/>
  <c r="H49" i="16"/>
  <c r="K45" i="16"/>
  <c r="N59" i="16"/>
  <c r="N102" i="12" l="1"/>
  <c r="M102" i="12"/>
  <c r="O45" i="16"/>
  <c r="O73" i="16"/>
  <c r="M42" i="12"/>
  <c r="O59" i="16"/>
  <c r="N32" i="5"/>
  <c r="AC32" i="5" s="1"/>
  <c r="AC36" i="9"/>
  <c r="M42" i="13"/>
  <c r="AB36" i="13"/>
  <c r="M103" i="12"/>
  <c r="AB91" i="12"/>
  <c r="M70" i="12"/>
  <c r="AB62" i="12"/>
  <c r="M68" i="12"/>
  <c r="AB60" i="12"/>
  <c r="M82" i="12"/>
  <c r="AB76" i="12"/>
  <c r="M104" i="12"/>
  <c r="AB92" i="12"/>
  <c r="M53" i="12"/>
  <c r="AB47" i="12"/>
  <c r="N99" i="12"/>
  <c r="AB87" i="12"/>
  <c r="M100" i="14"/>
  <c r="AB88" i="14"/>
  <c r="M105" i="14"/>
  <c r="AB93" i="14"/>
  <c r="AC37" i="8"/>
  <c r="N39" i="8"/>
  <c r="N43" i="8"/>
  <c r="O37" i="8"/>
  <c r="AC59" i="9"/>
  <c r="N63" i="9"/>
  <c r="O63" i="9" s="1"/>
  <c r="N67" i="9"/>
  <c r="O59" i="9"/>
  <c r="AC91" i="9"/>
  <c r="O91" i="9"/>
  <c r="N103" i="9"/>
  <c r="AB94" i="9"/>
  <c r="M106" i="9"/>
  <c r="S49" i="8"/>
  <c r="D53" i="8"/>
  <c r="D55" i="5"/>
  <c r="U49" i="8"/>
  <c r="F53" i="8"/>
  <c r="F57" i="8"/>
  <c r="F55" i="5"/>
  <c r="T65" i="8"/>
  <c r="E67" i="8"/>
  <c r="E71" i="8"/>
  <c r="E71" i="5"/>
  <c r="T50" i="8"/>
  <c r="E58" i="8"/>
  <c r="E56" i="5"/>
  <c r="Z52" i="8"/>
  <c r="K60" i="8"/>
  <c r="K58" i="5"/>
  <c r="L66" i="5" s="1"/>
  <c r="U37" i="8"/>
  <c r="F43" i="8"/>
  <c r="F39" i="8"/>
  <c r="F43" i="5"/>
  <c r="T25" i="8"/>
  <c r="E27" i="8"/>
  <c r="E31" i="8"/>
  <c r="E31" i="5"/>
  <c r="Y38" i="8"/>
  <c r="J44" i="8"/>
  <c r="J44" i="5"/>
  <c r="AC66" i="8"/>
  <c r="N72" i="8"/>
  <c r="O66" i="8"/>
  <c r="C91" i="15"/>
  <c r="D95" i="15"/>
  <c r="AC48" i="9"/>
  <c r="O48" i="9"/>
  <c r="N54" i="9"/>
  <c r="AA51" i="8"/>
  <c r="L59" i="8"/>
  <c r="V25" i="8"/>
  <c r="G27" i="8"/>
  <c r="G31" i="8"/>
  <c r="G31" i="5"/>
  <c r="U66" i="8"/>
  <c r="F72" i="8"/>
  <c r="F72" i="5"/>
  <c r="G78" i="5" s="1"/>
  <c r="Z51" i="8"/>
  <c r="K59" i="8"/>
  <c r="K57" i="5"/>
  <c r="L65" i="5" s="1"/>
  <c r="W25" i="8"/>
  <c r="H27" i="8"/>
  <c r="H31" i="8"/>
  <c r="H31" i="5"/>
  <c r="V37" i="8"/>
  <c r="G39" i="8"/>
  <c r="G43" i="8"/>
  <c r="G43" i="5"/>
  <c r="AB37" i="8"/>
  <c r="M39" i="8"/>
  <c r="M43" i="8"/>
  <c r="C72" i="16"/>
  <c r="D78" i="16" s="1"/>
  <c r="C71" i="16"/>
  <c r="AC62" i="9"/>
  <c r="N70" i="9"/>
  <c r="O62" i="9"/>
  <c r="AB92" i="9"/>
  <c r="M104" i="9"/>
  <c r="AC50" i="8"/>
  <c r="O50" i="8"/>
  <c r="N58" i="8"/>
  <c r="AB51" i="8"/>
  <c r="M59" i="8"/>
  <c r="AB77" i="8"/>
  <c r="M89" i="8"/>
  <c r="M85" i="8"/>
  <c r="D65" i="15"/>
  <c r="AB60" i="9"/>
  <c r="M68" i="9"/>
  <c r="AB91" i="9"/>
  <c r="M103" i="9"/>
  <c r="V49" i="8"/>
  <c r="G53" i="8"/>
  <c r="G57" i="8"/>
  <c r="G55" i="5"/>
  <c r="T66" i="8"/>
  <c r="E72" i="8"/>
  <c r="E72" i="5"/>
  <c r="U65" i="8"/>
  <c r="F71" i="8"/>
  <c r="F67" i="8"/>
  <c r="F71" i="5"/>
  <c r="X57" i="5"/>
  <c r="N42" i="12"/>
  <c r="O33" i="16"/>
  <c r="N31" i="5"/>
  <c r="AC31" i="5" s="1"/>
  <c r="AC35" i="9"/>
  <c r="M106" i="12"/>
  <c r="AB94" i="12"/>
  <c r="M105" i="12"/>
  <c r="AB93" i="12"/>
  <c r="N54" i="12"/>
  <c r="AB48" i="12"/>
  <c r="M104" i="14"/>
  <c r="AB92" i="14"/>
  <c r="M82" i="14"/>
  <c r="AB76" i="14"/>
  <c r="M42" i="14"/>
  <c r="AB36" i="14"/>
  <c r="M103" i="14"/>
  <c r="AB91" i="14"/>
  <c r="AC26" i="8"/>
  <c r="N32" i="8"/>
  <c r="O26" i="8"/>
  <c r="AC76" i="9"/>
  <c r="N82" i="9"/>
  <c r="O76" i="9"/>
  <c r="AB79" i="8"/>
  <c r="M91" i="8"/>
  <c r="AC47" i="9"/>
  <c r="O47" i="9"/>
  <c r="N53" i="9"/>
  <c r="N49" i="9"/>
  <c r="O49" i="9" s="1"/>
  <c r="AC87" i="9"/>
  <c r="N95" i="9"/>
  <c r="O95" i="9" s="1"/>
  <c r="N99" i="9"/>
  <c r="O87" i="9"/>
  <c r="U50" i="8"/>
  <c r="F58" i="8"/>
  <c r="F56" i="5"/>
  <c r="V52" i="8"/>
  <c r="G60" i="8"/>
  <c r="G58" i="5"/>
  <c r="AA50" i="8"/>
  <c r="L58" i="8"/>
  <c r="S37" i="8"/>
  <c r="D39" i="8"/>
  <c r="D43" i="5"/>
  <c r="X50" i="8"/>
  <c r="I58" i="8"/>
  <c r="I56" i="5"/>
  <c r="U26" i="8"/>
  <c r="F32" i="8"/>
  <c r="F32" i="5"/>
  <c r="W65" i="8"/>
  <c r="H67" i="8"/>
  <c r="H71" i="8"/>
  <c r="H71" i="5"/>
  <c r="Z38" i="8"/>
  <c r="K44" i="8"/>
  <c r="K44" i="5"/>
  <c r="L50" i="5" s="1"/>
  <c r="Y49" i="8"/>
  <c r="J57" i="8"/>
  <c r="J53" i="8"/>
  <c r="J55" i="5"/>
  <c r="V65" i="8"/>
  <c r="G71" i="8"/>
  <c r="G67" i="8"/>
  <c r="G71" i="5"/>
  <c r="W58" i="5"/>
  <c r="H66" i="5"/>
  <c r="S56" i="5"/>
  <c r="AB25" i="8"/>
  <c r="M27" i="8"/>
  <c r="M31" i="8"/>
  <c r="AB84" i="8"/>
  <c r="M96" i="8"/>
  <c r="AC90" i="9"/>
  <c r="N102" i="9"/>
  <c r="O90" i="9"/>
  <c r="AB93" i="9"/>
  <c r="M105" i="9"/>
  <c r="AC38" i="8"/>
  <c r="N44" i="8"/>
  <c r="O38" i="8"/>
  <c r="C58" i="16"/>
  <c r="D66" i="16" s="1"/>
  <c r="C56" i="16"/>
  <c r="D64" i="16" s="1"/>
  <c r="C57" i="16"/>
  <c r="D65" i="16" s="1"/>
  <c r="C55" i="16"/>
  <c r="AB78" i="8"/>
  <c r="M90" i="8"/>
  <c r="X25" i="8"/>
  <c r="I27" i="8"/>
  <c r="O27" i="8" s="1"/>
  <c r="I31" i="8"/>
  <c r="I31" i="5"/>
  <c r="S51" i="8"/>
  <c r="D57" i="5"/>
  <c r="AB38" i="8"/>
  <c r="M44" i="8"/>
  <c r="AB75" i="9"/>
  <c r="M77" i="9"/>
  <c r="M81" i="9"/>
  <c r="C49" i="8"/>
  <c r="C59" i="15"/>
  <c r="D63" i="15"/>
  <c r="AB47" i="9"/>
  <c r="M53" i="9"/>
  <c r="M49" i="9"/>
  <c r="AB87" i="9"/>
  <c r="M99" i="9"/>
  <c r="M95" i="9"/>
  <c r="W50" i="8"/>
  <c r="H58" i="8"/>
  <c r="H56" i="5"/>
  <c r="X37" i="8"/>
  <c r="I43" i="8"/>
  <c r="I39" i="8"/>
  <c r="I43" i="5"/>
  <c r="V50" i="8"/>
  <c r="G58" i="8"/>
  <c r="G56" i="5"/>
  <c r="S38" i="8"/>
  <c r="D44" i="5"/>
  <c r="X52" i="8"/>
  <c r="I60" i="8"/>
  <c r="I58" i="5"/>
  <c r="Y65" i="8"/>
  <c r="J71" i="8"/>
  <c r="J67" i="8"/>
  <c r="J71" i="5"/>
  <c r="S66" i="8"/>
  <c r="D72" i="5"/>
  <c r="T26" i="8"/>
  <c r="E32" i="8"/>
  <c r="E32" i="5"/>
  <c r="AA26" i="8"/>
  <c r="L32" i="8"/>
  <c r="S25" i="8"/>
  <c r="D27" i="8"/>
  <c r="D31" i="5"/>
  <c r="AA49" i="8"/>
  <c r="L53" i="8"/>
  <c r="L57" i="8"/>
  <c r="Z25" i="8"/>
  <c r="K27" i="8"/>
  <c r="K31" i="8"/>
  <c r="K31" i="5"/>
  <c r="L44" i="8"/>
  <c r="O25" i="8"/>
  <c r="O52" i="8"/>
  <c r="M58" i="8"/>
  <c r="M69" i="12"/>
  <c r="AB61" i="12"/>
  <c r="M100" i="12"/>
  <c r="AB88" i="12"/>
  <c r="M102" i="14"/>
  <c r="AB90" i="14"/>
  <c r="M54" i="14"/>
  <c r="AB48" i="14"/>
  <c r="M69" i="14"/>
  <c r="AB61" i="14"/>
  <c r="AB49" i="8"/>
  <c r="M57" i="8"/>
  <c r="M53" i="8"/>
  <c r="D78" i="15"/>
  <c r="AB61" i="9"/>
  <c r="M69" i="9"/>
  <c r="AB90" i="9"/>
  <c r="M102" i="9"/>
  <c r="Z49" i="8"/>
  <c r="K53" i="8"/>
  <c r="K57" i="8"/>
  <c r="K55" i="5"/>
  <c r="L63" i="5" s="1"/>
  <c r="X49" i="8"/>
  <c r="I53" i="8"/>
  <c r="I57" i="8"/>
  <c r="I55" i="5"/>
  <c r="T52" i="8"/>
  <c r="E60" i="8"/>
  <c r="E58" i="5"/>
  <c r="V72" i="5"/>
  <c r="U52" i="8"/>
  <c r="F60" i="8"/>
  <c r="F58" i="5"/>
  <c r="Z37" i="8"/>
  <c r="K39" i="8"/>
  <c r="K43" i="8"/>
  <c r="K43" i="5"/>
  <c r="L49" i="5" s="1"/>
  <c r="T51" i="8"/>
  <c r="E59" i="8"/>
  <c r="E57" i="5"/>
  <c r="S52" i="8"/>
  <c r="D58" i="5"/>
  <c r="D38" i="15"/>
  <c r="AC94" i="9"/>
  <c r="O94" i="9"/>
  <c r="N106" i="9"/>
  <c r="W51" i="8"/>
  <c r="H59" i="8"/>
  <c r="H57" i="5"/>
  <c r="U25" i="8"/>
  <c r="F27" i="8"/>
  <c r="F31" i="8"/>
  <c r="F31" i="5"/>
  <c r="V51" i="8"/>
  <c r="G59" i="8"/>
  <c r="G57" i="5"/>
  <c r="X65" i="8"/>
  <c r="I71" i="8"/>
  <c r="I67" i="8"/>
  <c r="I71" i="5"/>
  <c r="AA25" i="8"/>
  <c r="L27" i="8"/>
  <c r="L31" i="8"/>
  <c r="T38" i="8"/>
  <c r="E44" i="8"/>
  <c r="E44" i="5"/>
  <c r="AB52" i="8"/>
  <c r="M60" i="8"/>
  <c r="C44" i="16"/>
  <c r="D50" i="16" s="1"/>
  <c r="C43" i="16"/>
  <c r="C37" i="8" s="1"/>
  <c r="D50" i="15"/>
  <c r="AB48" i="9"/>
  <c r="M54" i="9"/>
  <c r="AC89" i="9"/>
  <c r="N101" i="9"/>
  <c r="O89" i="9"/>
  <c r="AB88" i="9"/>
  <c r="M100" i="9"/>
  <c r="AC51" i="8"/>
  <c r="N59" i="8"/>
  <c r="O51" i="8"/>
  <c r="D64" i="15"/>
  <c r="AC88" i="9"/>
  <c r="N100" i="9"/>
  <c r="O88" i="9"/>
  <c r="Z50" i="8"/>
  <c r="K58" i="8"/>
  <c r="K56" i="5"/>
  <c r="L64" i="5" s="1"/>
  <c r="T49" i="8"/>
  <c r="E53" i="8"/>
  <c r="E57" i="8"/>
  <c r="E55" i="5"/>
  <c r="U51" i="8"/>
  <c r="F59" i="8"/>
  <c r="F57" i="5"/>
  <c r="Y50" i="8"/>
  <c r="J58" i="8"/>
  <c r="J56" i="5"/>
  <c r="N91" i="8"/>
  <c r="N90" i="8"/>
  <c r="N31" i="8"/>
  <c r="N60" i="8"/>
  <c r="M101" i="12"/>
  <c r="AB89" i="12"/>
  <c r="M41" i="12"/>
  <c r="AB35" i="12"/>
  <c r="M106" i="14"/>
  <c r="AB94" i="14"/>
  <c r="M70" i="14"/>
  <c r="AB62" i="14"/>
  <c r="M101" i="14"/>
  <c r="AB89" i="14"/>
  <c r="M68" i="14"/>
  <c r="AB60" i="14"/>
  <c r="AB65" i="8"/>
  <c r="M67" i="8"/>
  <c r="M71" i="8"/>
  <c r="AC49" i="8"/>
  <c r="O49" i="8"/>
  <c r="N57" i="8"/>
  <c r="N53" i="8"/>
  <c r="AB76" i="9"/>
  <c r="M82" i="9"/>
  <c r="AB81" i="8"/>
  <c r="M93" i="8"/>
  <c r="C65" i="8"/>
  <c r="D71" i="8" s="1"/>
  <c r="C73" i="15"/>
  <c r="D77" i="15"/>
  <c r="Y51" i="8"/>
  <c r="J59" i="8"/>
  <c r="J57" i="5"/>
  <c r="Z65" i="8"/>
  <c r="K67" i="8"/>
  <c r="K71" i="8"/>
  <c r="K71" i="5"/>
  <c r="L77" i="5" s="1"/>
  <c r="AA65" i="8"/>
  <c r="L67" i="8"/>
  <c r="L71" i="8"/>
  <c r="V26" i="8"/>
  <c r="G32" i="8"/>
  <c r="G32" i="5"/>
  <c r="Y25" i="8"/>
  <c r="J27" i="8"/>
  <c r="J31" i="8"/>
  <c r="J31" i="5"/>
  <c r="AA52" i="8"/>
  <c r="L60" i="8"/>
  <c r="S26" i="8"/>
  <c r="D32" i="5"/>
  <c r="S65" i="8"/>
  <c r="D67" i="8"/>
  <c r="D71" i="5"/>
  <c r="W49" i="8"/>
  <c r="H53" i="8"/>
  <c r="H57" i="8"/>
  <c r="H55" i="5"/>
  <c r="U38" i="8"/>
  <c r="F44" i="8"/>
  <c r="F44" i="5"/>
  <c r="X26" i="8"/>
  <c r="I32" i="8"/>
  <c r="I32" i="5"/>
  <c r="W44" i="5"/>
  <c r="AB26" i="8"/>
  <c r="M32" i="8"/>
  <c r="AC75" i="9"/>
  <c r="N77" i="9"/>
  <c r="O77" i="9" s="1"/>
  <c r="O75" i="9"/>
  <c r="N81" i="9"/>
  <c r="AB82" i="8"/>
  <c r="M94" i="8"/>
  <c r="C33" i="15"/>
  <c r="D37" i="15"/>
  <c r="AC60" i="9"/>
  <c r="N68" i="9"/>
  <c r="O60" i="9"/>
  <c r="AB62" i="9"/>
  <c r="M70" i="9"/>
  <c r="AB89" i="9"/>
  <c r="M101" i="9"/>
  <c r="C31" i="16"/>
  <c r="C25" i="8" s="1"/>
  <c r="C32" i="16"/>
  <c r="D38" i="16" s="1"/>
  <c r="C86" i="16"/>
  <c r="C90" i="16"/>
  <c r="C85" i="16"/>
  <c r="C89" i="16"/>
  <c r="C84" i="16"/>
  <c r="C88" i="16"/>
  <c r="C87" i="16"/>
  <c r="C83" i="16"/>
  <c r="AB80" i="8"/>
  <c r="M92" i="8"/>
  <c r="C45" i="15"/>
  <c r="D49" i="15"/>
  <c r="AB59" i="9"/>
  <c r="M67" i="9"/>
  <c r="M63" i="9"/>
  <c r="AC93" i="9"/>
  <c r="O93" i="9"/>
  <c r="N105" i="9"/>
  <c r="X38" i="8"/>
  <c r="I44" i="8"/>
  <c r="I44" i="5"/>
  <c r="Y72" i="5"/>
  <c r="AC65" i="8"/>
  <c r="N67" i="8"/>
  <c r="N71" i="8"/>
  <c r="O65" i="8"/>
  <c r="AB83" i="8"/>
  <c r="M95" i="8"/>
  <c r="D66" i="15"/>
  <c r="AC61" i="9"/>
  <c r="N69" i="9"/>
  <c r="O61" i="9"/>
  <c r="AC92" i="9"/>
  <c r="O92" i="9"/>
  <c r="N104" i="9"/>
  <c r="Z66" i="8"/>
  <c r="K72" i="8"/>
  <c r="K72" i="5"/>
  <c r="L78" i="5" s="1"/>
  <c r="AA66" i="8"/>
  <c r="L72" i="8"/>
  <c r="AA37" i="8"/>
  <c r="L43" i="8"/>
  <c r="L39" i="8"/>
  <c r="Y26" i="8"/>
  <c r="J32" i="8"/>
  <c r="J32" i="5"/>
  <c r="T37" i="8"/>
  <c r="E39" i="8"/>
  <c r="E43" i="8"/>
  <c r="E43" i="5"/>
  <c r="W66" i="8"/>
  <c r="H72" i="8"/>
  <c r="H72" i="5"/>
  <c r="Y37" i="8"/>
  <c r="J43" i="8"/>
  <c r="J39" i="8"/>
  <c r="J43" i="5"/>
  <c r="X66" i="8"/>
  <c r="I72" i="8"/>
  <c r="I72" i="5"/>
  <c r="W26" i="8"/>
  <c r="H32" i="8"/>
  <c r="H32" i="5"/>
  <c r="V38" i="8"/>
  <c r="G44" i="8"/>
  <c r="G44" i="5"/>
  <c r="W37" i="8"/>
  <c r="H39" i="8"/>
  <c r="H43" i="8"/>
  <c r="H43" i="5"/>
  <c r="Y52" i="8"/>
  <c r="J60" i="8"/>
  <c r="J58" i="5"/>
  <c r="I59" i="8"/>
  <c r="M72" i="8"/>
  <c r="O90" i="14"/>
  <c r="N102" i="14"/>
  <c r="O61" i="14"/>
  <c r="N69" i="14"/>
  <c r="O87" i="14"/>
  <c r="N99" i="14"/>
  <c r="N95" i="14"/>
  <c r="O95" i="14" s="1"/>
  <c r="M81" i="14"/>
  <c r="M77" i="14"/>
  <c r="O76" i="14"/>
  <c r="N82" i="14"/>
  <c r="O93" i="14"/>
  <c r="N105" i="14"/>
  <c r="O47" i="14"/>
  <c r="N49" i="14"/>
  <c r="O49" i="14" s="1"/>
  <c r="N53" i="14"/>
  <c r="O62" i="14"/>
  <c r="N70" i="14"/>
  <c r="M41" i="14"/>
  <c r="M37" i="14"/>
  <c r="M53" i="14"/>
  <c r="M49" i="14"/>
  <c r="M99" i="14"/>
  <c r="M95" i="14"/>
  <c r="O91" i="14"/>
  <c r="N103" i="14"/>
  <c r="O35" i="14"/>
  <c r="N41" i="14"/>
  <c r="N37" i="14"/>
  <c r="O37" i="14" s="1"/>
  <c r="O92" i="14"/>
  <c r="N104" i="14"/>
  <c r="O60" i="14"/>
  <c r="N68" i="14"/>
  <c r="O75" i="14"/>
  <c r="N81" i="14"/>
  <c r="N77" i="14"/>
  <c r="O77" i="14" s="1"/>
  <c r="O88" i="14"/>
  <c r="N100" i="14"/>
  <c r="M67" i="14"/>
  <c r="M63" i="14"/>
  <c r="O89" i="14"/>
  <c r="N101" i="14"/>
  <c r="N54" i="14"/>
  <c r="O48" i="14"/>
  <c r="O59" i="14"/>
  <c r="N63" i="14"/>
  <c r="O63" i="14" s="1"/>
  <c r="N67" i="14"/>
  <c r="O94" i="14"/>
  <c r="N106" i="14"/>
  <c r="N42" i="14"/>
  <c r="O36" i="14"/>
  <c r="M99" i="12"/>
  <c r="N41" i="12"/>
  <c r="N53" i="12"/>
  <c r="M37" i="12"/>
  <c r="M49" i="12"/>
  <c r="N70" i="12"/>
  <c r="N101" i="12"/>
  <c r="N104" i="12"/>
  <c r="N68" i="12"/>
  <c r="N69" i="12"/>
  <c r="N100" i="12"/>
  <c r="N103" i="12"/>
  <c r="M63" i="12"/>
  <c r="N105" i="12"/>
  <c r="M95" i="12"/>
  <c r="N82" i="12"/>
  <c r="M77" i="12"/>
  <c r="N106" i="12"/>
  <c r="M31" i="5"/>
  <c r="AB31" i="5" s="1"/>
  <c r="L38" i="5"/>
  <c r="AA32" i="5"/>
  <c r="AA44" i="5"/>
  <c r="L99" i="5"/>
  <c r="AA87" i="5"/>
  <c r="O59" i="13"/>
  <c r="N67" i="13"/>
  <c r="N63" i="13"/>
  <c r="O63" i="13" s="1"/>
  <c r="N55" i="5"/>
  <c r="M55" i="5"/>
  <c r="M67" i="13"/>
  <c r="M63" i="13"/>
  <c r="O62" i="13"/>
  <c r="N70" i="13"/>
  <c r="N58" i="5"/>
  <c r="O75" i="13"/>
  <c r="N81" i="13"/>
  <c r="N71" i="5"/>
  <c r="N77" i="13"/>
  <c r="O77" i="13" s="1"/>
  <c r="O90" i="13"/>
  <c r="N102" i="13"/>
  <c r="N86" i="5"/>
  <c r="O76" i="13"/>
  <c r="N82" i="13"/>
  <c r="N72" i="5"/>
  <c r="M81" i="13"/>
  <c r="M77" i="13"/>
  <c r="M71" i="5"/>
  <c r="AA55" i="5"/>
  <c r="L59" i="5"/>
  <c r="AA86" i="5"/>
  <c r="L98" i="5"/>
  <c r="AA90" i="5"/>
  <c r="L102" i="5"/>
  <c r="M99" i="13"/>
  <c r="M95" i="13"/>
  <c r="M83" i="5"/>
  <c r="O91" i="13"/>
  <c r="N103" i="13"/>
  <c r="N87" i="5"/>
  <c r="N44" i="5"/>
  <c r="N54" i="13"/>
  <c r="O48" i="13"/>
  <c r="AA56" i="5"/>
  <c r="AA58" i="5"/>
  <c r="M69" i="13"/>
  <c r="M57" i="5"/>
  <c r="M82" i="13"/>
  <c r="M72" i="5"/>
  <c r="M43" i="5"/>
  <c r="M53" i="13"/>
  <c r="M49" i="13"/>
  <c r="AA83" i="5"/>
  <c r="L91" i="5"/>
  <c r="M100" i="13"/>
  <c r="M84" i="5"/>
  <c r="AB84" i="5" s="1"/>
  <c r="AA72" i="5"/>
  <c r="M101" i="13"/>
  <c r="M85" i="5"/>
  <c r="AB85" i="5" s="1"/>
  <c r="O94" i="13"/>
  <c r="N106" i="13"/>
  <c r="N90" i="5"/>
  <c r="AA88" i="5"/>
  <c r="L100" i="5"/>
  <c r="M41" i="13"/>
  <c r="M37" i="13"/>
  <c r="AA84" i="5"/>
  <c r="L96" i="5"/>
  <c r="O92" i="13"/>
  <c r="N104" i="13"/>
  <c r="N88" i="5"/>
  <c r="AA57" i="5"/>
  <c r="AA85" i="5"/>
  <c r="L97" i="5"/>
  <c r="N56" i="5"/>
  <c r="O60" i="13"/>
  <c r="N68" i="13"/>
  <c r="O35" i="13"/>
  <c r="N41" i="13"/>
  <c r="N37" i="13"/>
  <c r="O37" i="13" s="1"/>
  <c r="O89" i="13"/>
  <c r="N101" i="13"/>
  <c r="N85" i="5"/>
  <c r="AA71" i="5"/>
  <c r="L73" i="5"/>
  <c r="O47" i="13"/>
  <c r="N53" i="13"/>
  <c r="N49" i="13"/>
  <c r="O49" i="13" s="1"/>
  <c r="N43" i="5"/>
  <c r="O61" i="13"/>
  <c r="N69" i="13"/>
  <c r="N57" i="5"/>
  <c r="N42" i="13"/>
  <c r="O36" i="13"/>
  <c r="O93" i="13"/>
  <c r="N105" i="13"/>
  <c r="N89" i="5"/>
  <c r="N95" i="13"/>
  <c r="O95" i="13" s="1"/>
  <c r="O87" i="13"/>
  <c r="N83" i="5"/>
  <c r="N99" i="13"/>
  <c r="M105" i="13"/>
  <c r="M89" i="5"/>
  <c r="AB89" i="5" s="1"/>
  <c r="AA89" i="5"/>
  <c r="L101" i="5"/>
  <c r="M90" i="5"/>
  <c r="M106" i="13"/>
  <c r="M68" i="13"/>
  <c r="M56" i="5"/>
  <c r="AA43" i="5"/>
  <c r="L45" i="5"/>
  <c r="O88" i="13"/>
  <c r="N100" i="13"/>
  <c r="N84" i="5"/>
  <c r="M102" i="13"/>
  <c r="M86" i="5"/>
  <c r="M103" i="13"/>
  <c r="M87" i="5"/>
  <c r="M104" i="13"/>
  <c r="M88" i="5"/>
  <c r="M54" i="13"/>
  <c r="M44" i="5"/>
  <c r="AB44" i="5" s="1"/>
  <c r="M70" i="13"/>
  <c r="M58" i="5"/>
  <c r="M42" i="9"/>
  <c r="M32" i="5"/>
  <c r="L33" i="5"/>
  <c r="M37" i="9"/>
  <c r="M41" i="9"/>
  <c r="N42" i="9"/>
  <c r="O36" i="9"/>
  <c r="O35" i="9"/>
  <c r="N41" i="9"/>
  <c r="N37" i="9"/>
  <c r="O37" i="9" s="1"/>
  <c r="C66" i="8" l="1"/>
  <c r="D72" i="8" s="1"/>
  <c r="C52" i="8"/>
  <c r="D60" i="8" s="1"/>
  <c r="C50" i="8"/>
  <c r="R50" i="8" s="1"/>
  <c r="N33" i="5"/>
  <c r="O31" i="5"/>
  <c r="O32" i="5"/>
  <c r="M96" i="5"/>
  <c r="O67" i="8"/>
  <c r="O53" i="8"/>
  <c r="H45" i="5"/>
  <c r="H49" i="5"/>
  <c r="W43" i="5"/>
  <c r="G50" i="5"/>
  <c r="V44" i="5"/>
  <c r="T43" i="5"/>
  <c r="E45" i="5"/>
  <c r="E49" i="5"/>
  <c r="Y32" i="5"/>
  <c r="J38" i="5"/>
  <c r="K38" i="5"/>
  <c r="Z72" i="5"/>
  <c r="K78" i="5"/>
  <c r="C78" i="8"/>
  <c r="D96" i="16"/>
  <c r="C80" i="8"/>
  <c r="D98" i="16"/>
  <c r="R25" i="8"/>
  <c r="C31" i="5"/>
  <c r="D37" i="5" s="1"/>
  <c r="K77" i="5"/>
  <c r="Z71" i="5"/>
  <c r="K73" i="5"/>
  <c r="Y57" i="5"/>
  <c r="J65" i="5"/>
  <c r="U57" i="5"/>
  <c r="F65" i="5"/>
  <c r="U31" i="5"/>
  <c r="F37" i="5"/>
  <c r="F33" i="5"/>
  <c r="W57" i="5"/>
  <c r="H65" i="5"/>
  <c r="Y71" i="5"/>
  <c r="J77" i="5"/>
  <c r="J73" i="5"/>
  <c r="I66" i="5"/>
  <c r="X58" i="5"/>
  <c r="S44" i="5"/>
  <c r="R49" i="8"/>
  <c r="C55" i="5"/>
  <c r="D63" i="5" s="1"/>
  <c r="G73" i="5"/>
  <c r="V71" i="5"/>
  <c r="G77" i="5"/>
  <c r="J59" i="5"/>
  <c r="Y55" i="5"/>
  <c r="J63" i="5"/>
  <c r="Z44" i="5"/>
  <c r="K50" i="5"/>
  <c r="V55" i="5"/>
  <c r="G59" i="5"/>
  <c r="G63" i="5"/>
  <c r="G49" i="5"/>
  <c r="V43" i="5"/>
  <c r="G45" i="5"/>
  <c r="H37" i="5"/>
  <c r="W31" i="5"/>
  <c r="A31" i="5"/>
  <c r="H33" i="5"/>
  <c r="Z57" i="5"/>
  <c r="K65" i="5"/>
  <c r="J50" i="5"/>
  <c r="Y44" i="5"/>
  <c r="D31" i="8"/>
  <c r="I65" i="5"/>
  <c r="O39" i="8"/>
  <c r="H38" i="5"/>
  <c r="W32" i="5"/>
  <c r="A32" i="5"/>
  <c r="I50" i="5"/>
  <c r="X44" i="5"/>
  <c r="C82" i="8"/>
  <c r="D100" i="16"/>
  <c r="C84" i="8"/>
  <c r="D102" i="16"/>
  <c r="I38" i="5"/>
  <c r="X32" i="5"/>
  <c r="E59" i="5"/>
  <c r="E63" i="5"/>
  <c r="T55" i="5"/>
  <c r="Z56" i="5"/>
  <c r="K64" i="5"/>
  <c r="C45" i="16"/>
  <c r="D49" i="16"/>
  <c r="E50" i="5"/>
  <c r="T44" i="5"/>
  <c r="E65" i="5"/>
  <c r="T57" i="5"/>
  <c r="T58" i="5"/>
  <c r="E66" i="5"/>
  <c r="R66" i="8"/>
  <c r="C72" i="5"/>
  <c r="R72" i="5" s="1"/>
  <c r="S57" i="5"/>
  <c r="C59" i="16"/>
  <c r="D63" i="16"/>
  <c r="H77" i="5"/>
  <c r="H73" i="5"/>
  <c r="W71" i="5"/>
  <c r="F38" i="5"/>
  <c r="U32" i="5"/>
  <c r="G66" i="5"/>
  <c r="V58" i="5"/>
  <c r="C73" i="16"/>
  <c r="D77" i="16"/>
  <c r="U72" i="5"/>
  <c r="F78" i="5"/>
  <c r="T31" i="5"/>
  <c r="E37" i="5"/>
  <c r="E33" i="5"/>
  <c r="F45" i="5"/>
  <c r="U43" i="5"/>
  <c r="F49" i="5"/>
  <c r="K66" i="5"/>
  <c r="Z58" i="5"/>
  <c r="C26" i="8"/>
  <c r="I78" i="5"/>
  <c r="X72" i="5"/>
  <c r="C58" i="5"/>
  <c r="R58" i="5" s="1"/>
  <c r="R37" i="8"/>
  <c r="C43" i="5"/>
  <c r="D49" i="5" s="1"/>
  <c r="C81" i="8"/>
  <c r="D99" i="16"/>
  <c r="C79" i="8"/>
  <c r="D97" i="16"/>
  <c r="C33" i="16"/>
  <c r="D37" i="16"/>
  <c r="U44" i="5"/>
  <c r="F50" i="5"/>
  <c r="D73" i="5"/>
  <c r="S71" i="5"/>
  <c r="S32" i="5"/>
  <c r="Y31" i="5"/>
  <c r="J37" i="5"/>
  <c r="J33" i="5"/>
  <c r="V32" i="5"/>
  <c r="G38" i="5"/>
  <c r="K45" i="5"/>
  <c r="K49" i="5"/>
  <c r="Z43" i="5"/>
  <c r="U58" i="5"/>
  <c r="F66" i="5"/>
  <c r="X55" i="5"/>
  <c r="I59" i="5"/>
  <c r="I63" i="5"/>
  <c r="K59" i="5"/>
  <c r="K63" i="5"/>
  <c r="Z55" i="5"/>
  <c r="T32" i="5"/>
  <c r="E38" i="5"/>
  <c r="S72" i="5"/>
  <c r="G64" i="5"/>
  <c r="V56" i="5"/>
  <c r="I64" i="5"/>
  <c r="X56" i="5"/>
  <c r="D45" i="5"/>
  <c r="S43" i="5"/>
  <c r="F64" i="5"/>
  <c r="U56" i="5"/>
  <c r="V31" i="5"/>
  <c r="G37" i="5"/>
  <c r="G33" i="5"/>
  <c r="T56" i="5"/>
  <c r="E64" i="5"/>
  <c r="D59" i="5"/>
  <c r="S55" i="5"/>
  <c r="H50" i="5"/>
  <c r="C38" i="8"/>
  <c r="C39" i="8" s="1"/>
  <c r="Y58" i="5"/>
  <c r="J66" i="5"/>
  <c r="J49" i="5"/>
  <c r="J45" i="5"/>
  <c r="Y43" i="5"/>
  <c r="W72" i="5"/>
  <c r="H78" i="5"/>
  <c r="C77" i="8"/>
  <c r="C91" i="16"/>
  <c r="D95" i="16"/>
  <c r="C83" i="8"/>
  <c r="D101" i="16"/>
  <c r="H59" i="5"/>
  <c r="H63" i="5"/>
  <c r="W55" i="5"/>
  <c r="R65" i="8"/>
  <c r="C71" i="5"/>
  <c r="C67" i="8"/>
  <c r="J64" i="5"/>
  <c r="Y56" i="5"/>
  <c r="I77" i="5"/>
  <c r="I73" i="5"/>
  <c r="X71" i="5"/>
  <c r="V57" i="5"/>
  <c r="G65" i="5"/>
  <c r="S58" i="5"/>
  <c r="Z31" i="5"/>
  <c r="K37" i="5"/>
  <c r="L37" i="5"/>
  <c r="K33" i="5"/>
  <c r="S31" i="5"/>
  <c r="D33" i="5"/>
  <c r="I45" i="5"/>
  <c r="I49" i="5"/>
  <c r="X43" i="5"/>
  <c r="W56" i="5"/>
  <c r="H64" i="5"/>
  <c r="X31" i="5"/>
  <c r="I37" i="5"/>
  <c r="I33" i="5"/>
  <c r="F77" i="5"/>
  <c r="F73" i="5"/>
  <c r="U71" i="5"/>
  <c r="E78" i="5"/>
  <c r="T72" i="5"/>
  <c r="E73" i="5"/>
  <c r="T71" i="5"/>
  <c r="E77" i="5"/>
  <c r="F63" i="5"/>
  <c r="F59" i="5"/>
  <c r="U55" i="5"/>
  <c r="J78" i="5"/>
  <c r="D43" i="8"/>
  <c r="C51" i="8"/>
  <c r="D57" i="8"/>
  <c r="M37" i="5"/>
  <c r="M97" i="5"/>
  <c r="M33" i="5"/>
  <c r="N37" i="5"/>
  <c r="M101" i="5"/>
  <c r="AB88" i="5"/>
  <c r="M100" i="5"/>
  <c r="AC56" i="5"/>
  <c r="N64" i="5"/>
  <c r="O56" i="5"/>
  <c r="N102" i="5"/>
  <c r="AC90" i="5"/>
  <c r="O90" i="5"/>
  <c r="M38" i="5"/>
  <c r="AB32" i="5"/>
  <c r="AB90" i="5"/>
  <c r="M102" i="5"/>
  <c r="AC58" i="5"/>
  <c r="O58" i="5"/>
  <c r="N66" i="5"/>
  <c r="AB87" i="5"/>
  <c r="M99" i="5"/>
  <c r="N95" i="5"/>
  <c r="AC83" i="5"/>
  <c r="O83" i="5"/>
  <c r="N91" i="5"/>
  <c r="O91" i="5" s="1"/>
  <c r="AC57" i="5"/>
  <c r="O57" i="5"/>
  <c r="N65" i="5"/>
  <c r="AB71" i="5"/>
  <c r="M73" i="5"/>
  <c r="M77" i="5"/>
  <c r="AC84" i="5"/>
  <c r="O84" i="5"/>
  <c r="N96" i="5"/>
  <c r="AC88" i="5"/>
  <c r="O88" i="5"/>
  <c r="N100" i="5"/>
  <c r="AB72" i="5"/>
  <c r="M78" i="5"/>
  <c r="AC89" i="5"/>
  <c r="O89" i="5"/>
  <c r="N101" i="5"/>
  <c r="N49" i="5"/>
  <c r="AC43" i="5"/>
  <c r="O43" i="5"/>
  <c r="N45" i="5"/>
  <c r="AB43" i="5"/>
  <c r="M49" i="5"/>
  <c r="M45" i="5"/>
  <c r="N99" i="5"/>
  <c r="AC87" i="5"/>
  <c r="O87" i="5"/>
  <c r="N73" i="5"/>
  <c r="AC72" i="5"/>
  <c r="N78" i="5"/>
  <c r="O72" i="5"/>
  <c r="AC55" i="5"/>
  <c r="N59" i="5"/>
  <c r="O55" i="5"/>
  <c r="N63" i="5"/>
  <c r="M50" i="5"/>
  <c r="M66" i="5"/>
  <c r="AB58" i="5"/>
  <c r="AB86" i="5"/>
  <c r="M98" i="5"/>
  <c r="M64" i="5"/>
  <c r="AB56" i="5"/>
  <c r="N97" i="5"/>
  <c r="AC85" i="5"/>
  <c r="O85" i="5"/>
  <c r="M65" i="5"/>
  <c r="AB57" i="5"/>
  <c r="AC44" i="5"/>
  <c r="N50" i="5"/>
  <c r="O44" i="5"/>
  <c r="AB83" i="5"/>
  <c r="M95" i="5"/>
  <c r="M91" i="5"/>
  <c r="O86" i="5"/>
  <c r="AC86" i="5"/>
  <c r="N98" i="5"/>
  <c r="N77" i="5"/>
  <c r="AC71" i="5"/>
  <c r="O71" i="5"/>
  <c r="AB55" i="5"/>
  <c r="M63" i="5"/>
  <c r="M59" i="5"/>
  <c r="N38" i="5"/>
  <c r="R52" i="8" l="1"/>
  <c r="D58" i="8"/>
  <c r="C56" i="5"/>
  <c r="D64" i="5" s="1"/>
  <c r="O33" i="5"/>
  <c r="D66" i="5"/>
  <c r="O59" i="5"/>
  <c r="D78" i="5"/>
  <c r="O73" i="5"/>
  <c r="O45" i="5"/>
  <c r="R51" i="8"/>
  <c r="C57" i="5"/>
  <c r="C59" i="5" s="1"/>
  <c r="D59" i="8"/>
  <c r="R71" i="5"/>
  <c r="C73" i="5"/>
  <c r="R56" i="5"/>
  <c r="R82" i="8"/>
  <c r="C88" i="5"/>
  <c r="D94" i="8"/>
  <c r="R55" i="5"/>
  <c r="R81" i="8"/>
  <c r="C87" i="5"/>
  <c r="D93" i="8"/>
  <c r="R26" i="8"/>
  <c r="C32" i="5"/>
  <c r="C33" i="5" s="1"/>
  <c r="D32" i="8"/>
  <c r="R78" i="8"/>
  <c r="C84" i="5"/>
  <c r="D90" i="8"/>
  <c r="D77" i="5"/>
  <c r="C53" i="8"/>
  <c r="R83" i="8"/>
  <c r="C89" i="5"/>
  <c r="D95" i="8"/>
  <c r="R84" i="8"/>
  <c r="C90" i="5"/>
  <c r="D96" i="8"/>
  <c r="C27" i="8"/>
  <c r="R77" i="8"/>
  <c r="C83" i="5"/>
  <c r="D89" i="8"/>
  <c r="C85" i="8"/>
  <c r="R38" i="8"/>
  <c r="C44" i="5"/>
  <c r="C45" i="5" s="1"/>
  <c r="D44" i="8"/>
  <c r="R79" i="8"/>
  <c r="C85" i="5"/>
  <c r="D91" i="8"/>
  <c r="R43" i="5"/>
  <c r="R31" i="5"/>
  <c r="R80" i="8"/>
  <c r="C86" i="5"/>
  <c r="D92" i="8"/>
  <c r="R89" i="5" l="1"/>
  <c r="D101" i="5"/>
  <c r="R32" i="5"/>
  <c r="D38" i="5"/>
  <c r="R88" i="5"/>
  <c r="D100" i="5"/>
  <c r="R87" i="5"/>
  <c r="D99" i="5"/>
  <c r="R57" i="5"/>
  <c r="D65" i="5"/>
  <c r="R86" i="5"/>
  <c r="D98" i="5"/>
  <c r="R85" i="5"/>
  <c r="D97" i="5"/>
  <c r="R44" i="5"/>
  <c r="D50" i="5"/>
  <c r="C91" i="5"/>
  <c r="R83" i="5"/>
  <c r="D95" i="5"/>
  <c r="R90" i="5"/>
  <c r="D102" i="5"/>
  <c r="R84" i="5"/>
  <c r="D96" i="5"/>
</calcChain>
</file>

<file path=xl/sharedStrings.xml><?xml version="1.0" encoding="utf-8"?>
<sst xmlns="http://schemas.openxmlformats.org/spreadsheetml/2006/main" count="2472" uniqueCount="73">
  <si>
    <t>Market Size</t>
  </si>
  <si>
    <t>YoY</t>
  </si>
  <si>
    <t>Total</t>
  </si>
  <si>
    <t>Region</t>
  </si>
  <si>
    <t>North America</t>
  </si>
  <si>
    <t>Europe</t>
  </si>
  <si>
    <t>Country</t>
  </si>
  <si>
    <t>US</t>
  </si>
  <si>
    <t>Canada</t>
  </si>
  <si>
    <t>Germany</t>
  </si>
  <si>
    <t>UK</t>
  </si>
  <si>
    <t>France</t>
  </si>
  <si>
    <t>Rest of Europe</t>
  </si>
  <si>
    <t>China</t>
  </si>
  <si>
    <t>India</t>
  </si>
  <si>
    <t>Brazil</t>
  </si>
  <si>
    <t>Argentina</t>
  </si>
  <si>
    <t>Rest of Latin America</t>
  </si>
  <si>
    <t>Italy</t>
  </si>
  <si>
    <t>Japan</t>
  </si>
  <si>
    <t>Mexico</t>
  </si>
  <si>
    <t>Virtual Data Room</t>
  </si>
  <si>
    <t>Asia Pacific</t>
  </si>
  <si>
    <t>Middle East and Africa</t>
  </si>
  <si>
    <t>Latin America</t>
  </si>
  <si>
    <t>CAGR (2020-2025)</t>
  </si>
  <si>
    <t>Match</t>
  </si>
  <si>
    <t>Component</t>
  </si>
  <si>
    <t>Software</t>
  </si>
  <si>
    <t>Services</t>
  </si>
  <si>
    <t>Deployment Mode</t>
  </si>
  <si>
    <t>Cloud</t>
  </si>
  <si>
    <t>On-premises</t>
  </si>
  <si>
    <t>Organization Size</t>
  </si>
  <si>
    <t>Large Enterprises</t>
  </si>
  <si>
    <t>SMEs</t>
  </si>
  <si>
    <t>Business Function</t>
  </si>
  <si>
    <t>Finance</t>
  </si>
  <si>
    <t>Legal</t>
  </si>
  <si>
    <t>Marketing and Sales</t>
  </si>
  <si>
    <t>Workforce Management</t>
  </si>
  <si>
    <t>Industry Vertical</t>
  </si>
  <si>
    <t>BFSI</t>
  </si>
  <si>
    <t>Telecom and IT</t>
  </si>
  <si>
    <t>Healthcare and Life Sciences</t>
  </si>
  <si>
    <t>Retail and eCommerce</t>
  </si>
  <si>
    <t>Energy and Power</t>
  </si>
  <si>
    <t>Manufacturing</t>
  </si>
  <si>
    <t>Real Estate</t>
  </si>
  <si>
    <t>Others</t>
  </si>
  <si>
    <t>Spain</t>
  </si>
  <si>
    <t>Russia</t>
  </si>
  <si>
    <t>Australia and New Zealand</t>
  </si>
  <si>
    <t>Rest of Asia Pacific</t>
  </si>
  <si>
    <t>Middle East</t>
  </si>
  <si>
    <t>Africa</t>
  </si>
  <si>
    <t>Colombia</t>
  </si>
  <si>
    <t>Consumer Products &amp; Services</t>
  </si>
  <si>
    <t>Aerospace &amp; Defense</t>
  </si>
  <si>
    <t>Automobiles &amp; Components</t>
  </si>
  <si>
    <t>Banking</t>
  </si>
  <si>
    <t>Biotechnology &amp; Pharmaceuticals</t>
  </si>
  <si>
    <t>Chemicals</t>
  </si>
  <si>
    <t>Containers &amp; Packaging</t>
  </si>
  <si>
    <t>Energy &amp; Power</t>
  </si>
  <si>
    <t>Healthcare Equipment &amp; Supplies</t>
  </si>
  <si>
    <t>Insurances</t>
  </si>
  <si>
    <t>IT Consulting &amp; Services</t>
  </si>
  <si>
    <t>Machinery</t>
  </si>
  <si>
    <t>Media &amp; Entertainment</t>
  </si>
  <si>
    <t>Retail</t>
  </si>
  <si>
    <t>Steel</t>
  </si>
  <si>
    <t>Telecommunications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</si>
</sst>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0.0%"/>
  </numFmts>
  <fonts count="6" x14ac:knownFonts="1">
    <font>
      <sz val="10"/>
      <name val="Arial"/>
      <family val="2"/>
      <charset val="1"/>
    </font>
    <font>
      <sz val="10"/>
      <name val="Arial"/>
    </font>
    <font>
      <sz val="10"/>
      <color rgb="FFFF0000"/>
      <name val="Arial"/>
      <family val="2"/>
      <charset val="1"/>
    </font>
    <font>
      <sz val="10"/>
      <color rgb="FFFF0000"/>
      <name val="Arial"/>
      <family val="2"/>
    </font>
    <font>
      <sz val="10"/>
      <color theme="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Border="0" applyAlignment="0" applyProtection="0"/>
    <xf numFmtId="9" fontId="1" fillId="0" borderId="0" applyBorder="0" applyAlignment="0" applyProtection="0"/>
  </cellStyleXfs>
  <cellXfs count="19">
    <xf numFmtId="0" fontId="0" fillId="0" borderId="0" xfId="0"/>
    <xf numFmtId="10" fontId="0" fillId="0" borderId="0" xfId="0" applyNumberFormat="1"/>
    <xf numFmtId="166" fontId="1" fillId="0" borderId="0" xfId="2" applyNumberFormat="1" applyAlignment="1">
      <alignment horizontal="center"/>
    </xf>
    <xf numFmtId="10" fontId="1" fillId="0" borderId="0" xfId="2" applyNumberFormat="1"/>
    <xf numFmtId="164" fontId="1" fillId="0" borderId="0" xfId="1"/>
    <xf numFmtId="0" fontId="0" fillId="0" borderId="1" xfId="0" applyBorder="1"/>
    <xf numFmtId="165" fontId="1" fillId="0" borderId="1" xfId="1" applyNumberFormat="1" applyBorder="1"/>
    <xf numFmtId="166" fontId="1" fillId="0" borderId="1" xfId="2" applyNumberFormat="1" applyBorder="1" applyAlignment="1">
      <alignment horizontal="center"/>
    </xf>
    <xf numFmtId="10" fontId="0" fillId="0" borderId="1" xfId="0" applyNumberFormat="1" applyBorder="1"/>
    <xf numFmtId="0" fontId="4" fillId="2" borderId="1" xfId="0" applyFont="1" applyFill="1" applyBorder="1"/>
    <xf numFmtId="165" fontId="0" fillId="0" borderId="1" xfId="0" applyNumberFormat="1" applyBorder="1"/>
    <xf numFmtId="165" fontId="3" fillId="0" borderId="1" xfId="1" applyNumberFormat="1" applyFont="1" applyBorder="1"/>
    <xf numFmtId="166" fontId="3" fillId="0" borderId="1" xfId="2" applyNumberFormat="1" applyFont="1" applyBorder="1" applyAlignment="1">
      <alignment horizontal="center"/>
    </xf>
    <xf numFmtId="0" fontId="2" fillId="0" borderId="1" xfId="0" applyFont="1" applyBorder="1"/>
    <xf numFmtId="10" fontId="1" fillId="0" borderId="1" xfId="2" applyNumberFormat="1" applyBorder="1"/>
    <xf numFmtId="166" fontId="1" fillId="0" borderId="0" xfId="2" applyNumberFormat="1"/>
    <xf numFmtId="10" fontId="1" fillId="0" borderId="0" xfId="2" applyNumberFormat="1" applyBorder="1"/>
    <xf numFmtId="4" fontId="0" fillId="0" borderId="0" xfId="0" applyNumberFormat="1"/>
    <xf numFmtId="10" fontId="5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349C4F"/>
      <color rgb="FFDEA900"/>
      <color rgb="FF27A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4"/>
  <sheetViews>
    <sheetView workbookViewId="0">
      <selection activeCell="O21" sqref="O21"/>
    </sheetView>
  </sheetViews>
  <sheetFormatPr defaultRowHeight="13.2" x14ac:dyDescent="0.25"/>
  <cols>
    <col min="2" max="2" width="29.6640625" bestFit="1" customWidth="1"/>
  </cols>
  <sheetData>
    <row r="4" spans="2:14" x14ac:dyDescent="0.25">
      <c r="C4">
        <v>2018</v>
      </c>
      <c r="D4">
        <v>2019</v>
      </c>
      <c r="E4">
        <v>2020</v>
      </c>
    </row>
    <row r="5" spans="2:14" x14ac:dyDescent="0.25">
      <c r="B5" t="s">
        <v>58</v>
      </c>
      <c r="C5">
        <v>216</v>
      </c>
      <c r="D5">
        <v>250</v>
      </c>
      <c r="E5">
        <v>277</v>
      </c>
      <c r="G5" s="3">
        <f>C5/C$23</f>
        <v>7.5810753895830408E-3</v>
      </c>
      <c r="H5" s="3">
        <f>D5/D$23</f>
        <v>9.3960236028112903E-3</v>
      </c>
      <c r="I5" s="3">
        <f>E5/E$23</f>
        <v>1.3557165231010181E-2</v>
      </c>
    </row>
    <row r="6" spans="2:14" x14ac:dyDescent="0.25">
      <c r="B6" t="s">
        <v>59</v>
      </c>
      <c r="C6">
        <v>939</v>
      </c>
      <c r="D6">
        <v>833</v>
      </c>
      <c r="E6">
        <v>733</v>
      </c>
      <c r="G6" s="3">
        <f t="shared" ref="G6:G21" si="0">C6/C$23</f>
        <v>3.2956619401937386E-2</v>
      </c>
      <c r="H6" s="3">
        <f t="shared" ref="H6:H21" si="1">D6/D$23</f>
        <v>3.1307550644567222E-2</v>
      </c>
      <c r="I6" s="3">
        <f t="shared" ref="I6:I21" si="2">E6/E$23</f>
        <v>3.5875097885669539E-2</v>
      </c>
    </row>
    <row r="7" spans="2:14" x14ac:dyDescent="0.25">
      <c r="B7" t="s">
        <v>60</v>
      </c>
      <c r="C7">
        <v>718</v>
      </c>
      <c r="D7">
        <v>619</v>
      </c>
      <c r="E7">
        <v>1316</v>
      </c>
      <c r="G7" s="3">
        <f t="shared" si="0"/>
        <v>2.5200056156113995E-2</v>
      </c>
      <c r="H7" s="3">
        <f t="shared" si="1"/>
        <v>2.3264554440560754E-2</v>
      </c>
      <c r="I7" s="3">
        <f t="shared" si="2"/>
        <v>6.4408770555990605E-2</v>
      </c>
      <c r="K7" s="5" t="s">
        <v>43</v>
      </c>
      <c r="L7" s="1">
        <f>G15+G21+G19</f>
        <v>0.24262951003790537</v>
      </c>
      <c r="M7" s="1">
        <f>H15+H21+H19</f>
        <v>0.25155034389446385</v>
      </c>
      <c r="N7" s="1">
        <f>I15+I21+I19</f>
        <v>0.22381558339859045</v>
      </c>
    </row>
    <row r="8" spans="2:14" x14ac:dyDescent="0.25">
      <c r="B8" t="s">
        <v>61</v>
      </c>
      <c r="C8">
        <v>1376</v>
      </c>
      <c r="D8">
        <v>1253</v>
      </c>
      <c r="E8">
        <v>895</v>
      </c>
      <c r="G8" s="3">
        <f t="shared" si="0"/>
        <v>4.8294258037343815E-2</v>
      </c>
      <c r="H8" s="3">
        <f t="shared" si="1"/>
        <v>4.7092870297290187E-2</v>
      </c>
      <c r="I8" s="3">
        <f t="shared" si="2"/>
        <v>4.380383711824589E-2</v>
      </c>
      <c r="K8" s="5" t="s">
        <v>44</v>
      </c>
      <c r="L8" s="1">
        <f>G13+G8</f>
        <v>8.2970658430436606E-2</v>
      </c>
      <c r="M8" s="1">
        <f>H13+H8</f>
        <v>8.3549441876197991E-2</v>
      </c>
      <c r="N8" s="1">
        <f>I13+I8</f>
        <v>9.162098668754895E-2</v>
      </c>
    </row>
    <row r="9" spans="2:14" x14ac:dyDescent="0.25">
      <c r="B9" t="s">
        <v>62</v>
      </c>
      <c r="C9">
        <v>976</v>
      </c>
      <c r="D9">
        <v>793</v>
      </c>
      <c r="E9">
        <v>678</v>
      </c>
      <c r="G9" s="3">
        <f t="shared" si="0"/>
        <v>3.425522953811596E-2</v>
      </c>
      <c r="H9" s="3">
        <f t="shared" si="1"/>
        <v>2.9804186868117411E-2</v>
      </c>
      <c r="I9" s="3">
        <f t="shared" si="2"/>
        <v>3.3183241973375098E-2</v>
      </c>
      <c r="K9" s="5" t="s">
        <v>45</v>
      </c>
      <c r="L9" s="1">
        <f>G18+G10+G11</f>
        <v>0.22911694510739858</v>
      </c>
      <c r="M9" s="1">
        <f>H18+H10+H11</f>
        <v>0.23181869432856014</v>
      </c>
      <c r="N9" s="1">
        <f>I18+I10+I11</f>
        <v>0.2397709475332811</v>
      </c>
    </row>
    <row r="10" spans="2:14" x14ac:dyDescent="0.25">
      <c r="B10" t="s">
        <v>57</v>
      </c>
      <c r="C10">
        <v>3724</v>
      </c>
      <c r="D10">
        <v>3412</v>
      </c>
      <c r="E10">
        <v>3252</v>
      </c>
      <c r="G10" s="3">
        <f t="shared" si="0"/>
        <v>0.13070335532781133</v>
      </c>
      <c r="H10" s="3">
        <f t="shared" si="1"/>
        <v>0.12823693013116849</v>
      </c>
      <c r="I10" s="3">
        <f t="shared" si="2"/>
        <v>0.15916209866875489</v>
      </c>
      <c r="K10" s="5" t="s">
        <v>46</v>
      </c>
      <c r="L10" s="1">
        <f>G12</f>
        <v>0.12456128035939913</v>
      </c>
      <c r="M10" s="1">
        <f>H12</f>
        <v>0.1204194384936295</v>
      </c>
      <c r="N10" s="1">
        <f>I12</f>
        <v>4.6740407204385277E-2</v>
      </c>
    </row>
    <row r="11" spans="2:14" x14ac:dyDescent="0.25">
      <c r="B11" t="s">
        <v>63</v>
      </c>
      <c r="C11">
        <v>315</v>
      </c>
      <c r="D11">
        <v>295</v>
      </c>
      <c r="E11">
        <v>230</v>
      </c>
      <c r="G11" s="3">
        <f t="shared" si="0"/>
        <v>1.1055734943141935E-2</v>
      </c>
      <c r="H11" s="3">
        <f t="shared" si="1"/>
        <v>1.1087307851317323E-2</v>
      </c>
      <c r="I11" s="3">
        <f t="shared" si="2"/>
        <v>1.1256851996867658E-2</v>
      </c>
      <c r="K11" s="5" t="s">
        <v>47</v>
      </c>
      <c r="L11" s="1">
        <f>G16+G20+G6</f>
        <v>9.658851607468763E-2</v>
      </c>
      <c r="M11" s="1">
        <f>H16+H20+H6</f>
        <v>9.6140113503965119E-2</v>
      </c>
      <c r="N11" s="1">
        <f>I16+I20+I6</f>
        <v>9.969655442443226E-2</v>
      </c>
    </row>
    <row r="12" spans="2:14" x14ac:dyDescent="0.25">
      <c r="B12" t="s">
        <v>64</v>
      </c>
      <c r="C12">
        <v>3549</v>
      </c>
      <c r="D12">
        <v>3204</v>
      </c>
      <c r="E12">
        <v>955</v>
      </c>
      <c r="G12" s="3">
        <f t="shared" si="0"/>
        <v>0.12456128035939913</v>
      </c>
      <c r="H12" s="3">
        <f t="shared" si="1"/>
        <v>0.1204194384936295</v>
      </c>
      <c r="I12" s="3">
        <f t="shared" si="2"/>
        <v>4.6740407204385277E-2</v>
      </c>
      <c r="K12" s="5" t="s">
        <v>42</v>
      </c>
      <c r="L12" s="1">
        <f>G14+G7</f>
        <v>5.6963358135617016E-2</v>
      </c>
      <c r="M12" s="1">
        <f>H14+H7</f>
        <v>5.6263389333634006E-2</v>
      </c>
      <c r="N12" s="1">
        <f>I14+I7</f>
        <v>0.11477094753328113</v>
      </c>
    </row>
    <row r="13" spans="2:14" x14ac:dyDescent="0.25">
      <c r="B13" t="s">
        <v>65</v>
      </c>
      <c r="C13">
        <v>988</v>
      </c>
      <c r="D13">
        <v>970</v>
      </c>
      <c r="E13">
        <v>977</v>
      </c>
      <c r="G13" s="3">
        <f t="shared" si="0"/>
        <v>3.4676400393092797E-2</v>
      </c>
      <c r="H13" s="3">
        <f t="shared" si="1"/>
        <v>3.6456571578907804E-2</v>
      </c>
      <c r="I13" s="3">
        <f t="shared" si="2"/>
        <v>4.7817149569303052E-2</v>
      </c>
      <c r="K13" s="5" t="s">
        <v>48</v>
      </c>
    </row>
    <row r="14" spans="2:14" x14ac:dyDescent="0.25">
      <c r="B14" t="s">
        <v>66</v>
      </c>
      <c r="C14">
        <v>905</v>
      </c>
      <c r="D14">
        <v>878</v>
      </c>
      <c r="E14">
        <v>1029</v>
      </c>
      <c r="G14" s="3">
        <f t="shared" si="0"/>
        <v>3.1763301979503021E-2</v>
      </c>
      <c r="H14" s="3">
        <f t="shared" si="1"/>
        <v>3.2998834893073252E-2</v>
      </c>
      <c r="I14" s="3">
        <f t="shared" si="2"/>
        <v>5.0362176977290528E-2</v>
      </c>
      <c r="K14" s="5" t="s">
        <v>49</v>
      </c>
    </row>
    <row r="15" spans="2:14" x14ac:dyDescent="0.25">
      <c r="B15" t="s">
        <v>67</v>
      </c>
      <c r="C15">
        <v>2214</v>
      </c>
      <c r="D15">
        <v>2325</v>
      </c>
      <c r="E15">
        <v>1172</v>
      </c>
      <c r="G15" s="3">
        <f t="shared" si="0"/>
        <v>7.7706022743226175E-2</v>
      </c>
      <c r="H15" s="3">
        <f t="shared" si="1"/>
        <v>8.7383019506144993E-2</v>
      </c>
      <c r="I15" s="3">
        <f t="shared" si="2"/>
        <v>5.736100234925607E-2</v>
      </c>
    </row>
    <row r="16" spans="2:14" x14ac:dyDescent="0.25">
      <c r="B16" t="s">
        <v>68</v>
      </c>
      <c r="C16">
        <v>1365</v>
      </c>
      <c r="D16">
        <v>1319</v>
      </c>
      <c r="E16">
        <v>1119</v>
      </c>
      <c r="G16" s="3">
        <f t="shared" si="0"/>
        <v>4.7908184753615052E-2</v>
      </c>
      <c r="H16" s="3">
        <f t="shared" si="1"/>
        <v>4.9573420528432367E-2</v>
      </c>
      <c r="I16" s="3">
        <f t="shared" si="2"/>
        <v>5.4767032106499608E-2</v>
      </c>
    </row>
    <row r="17" spans="2:16" x14ac:dyDescent="0.25">
      <c r="B17" t="s">
        <v>69</v>
      </c>
      <c r="C17">
        <v>3571</v>
      </c>
      <c r="D17">
        <v>3221</v>
      </c>
      <c r="E17">
        <v>2796</v>
      </c>
      <c r="G17" s="3">
        <f t="shared" si="0"/>
        <v>0.12533342692685667</v>
      </c>
      <c r="H17" s="3">
        <f t="shared" si="1"/>
        <v>0.12105836809862067</v>
      </c>
      <c r="I17" s="3">
        <f t="shared" si="2"/>
        <v>0.13684416601409555</v>
      </c>
    </row>
    <row r="18" spans="2:16" x14ac:dyDescent="0.25">
      <c r="B18" t="s">
        <v>70</v>
      </c>
      <c r="C18">
        <v>2489</v>
      </c>
      <c r="D18">
        <v>2461</v>
      </c>
      <c r="E18">
        <v>1417</v>
      </c>
      <c r="G18" s="3">
        <f t="shared" si="0"/>
        <v>8.7357854836445314E-2</v>
      </c>
      <c r="H18" s="3">
        <f t="shared" si="1"/>
        <v>9.2494456346074339E-2</v>
      </c>
      <c r="I18" s="3">
        <f t="shared" si="2"/>
        <v>6.9351996867658569E-2</v>
      </c>
    </row>
    <row r="19" spans="2:16" x14ac:dyDescent="0.25">
      <c r="B19" t="s">
        <v>28</v>
      </c>
      <c r="C19">
        <v>3913</v>
      </c>
      <c r="D19">
        <v>3656</v>
      </c>
      <c r="E19">
        <v>2790</v>
      </c>
      <c r="G19" s="3">
        <f t="shared" si="0"/>
        <v>0.13733679629369647</v>
      </c>
      <c r="H19" s="3">
        <f t="shared" si="1"/>
        <v>0.1374074491675123</v>
      </c>
      <c r="I19" s="3">
        <f t="shared" si="2"/>
        <v>0.1365505090054816</v>
      </c>
    </row>
    <row r="20" spans="2:16" x14ac:dyDescent="0.25">
      <c r="B20" t="s">
        <v>71</v>
      </c>
      <c r="C20">
        <v>448</v>
      </c>
      <c r="D20">
        <v>406</v>
      </c>
      <c r="E20">
        <v>185</v>
      </c>
      <c r="G20" s="3">
        <f t="shared" si="0"/>
        <v>1.5723711919135196E-2</v>
      </c>
      <c r="H20" s="3">
        <f t="shared" si="1"/>
        <v>1.5259142330965536E-2</v>
      </c>
      <c r="I20" s="3">
        <f t="shared" si="2"/>
        <v>9.0544244322631161E-3</v>
      </c>
    </row>
    <row r="21" spans="2:16" x14ac:dyDescent="0.25">
      <c r="B21" t="s">
        <v>72</v>
      </c>
      <c r="C21">
        <v>786</v>
      </c>
      <c r="D21">
        <v>712</v>
      </c>
      <c r="E21">
        <v>611</v>
      </c>
      <c r="G21" s="3">
        <f t="shared" si="0"/>
        <v>2.7586691000982731E-2</v>
      </c>
      <c r="H21" s="3">
        <f t="shared" si="1"/>
        <v>2.6759875220806556E-2</v>
      </c>
      <c r="I21" s="3">
        <f t="shared" si="2"/>
        <v>2.9904072043852779E-2</v>
      </c>
    </row>
    <row r="23" spans="2:16" x14ac:dyDescent="0.25">
      <c r="C23">
        <f>SUM(C5:C21)</f>
        <v>28492</v>
      </c>
      <c r="D23">
        <f>SUM(D5:D21)</f>
        <v>26607</v>
      </c>
      <c r="E23">
        <f>SUM(E5:E21)</f>
        <v>20432</v>
      </c>
    </row>
    <row r="28" spans="2:16" x14ac:dyDescent="0.25">
      <c r="K28" s="17">
        <v>3383</v>
      </c>
      <c r="M28" s="18">
        <f>K28/K$34</f>
        <v>0.73030675906137332</v>
      </c>
      <c r="O28">
        <v>761</v>
      </c>
      <c r="P28">
        <f>O28/O$30</f>
        <v>0.87041061420565025</v>
      </c>
    </row>
    <row r="29" spans="2:16" x14ac:dyDescent="0.25">
      <c r="K29">
        <v>652.9</v>
      </c>
      <c r="M29" s="18">
        <f t="shared" ref="M29:M33" si="3">K29/K$34</f>
        <v>0.14094510286466766</v>
      </c>
      <c r="O29">
        <v>113.3</v>
      </c>
      <c r="P29">
        <f>O29/O$30</f>
        <v>0.12958938579434978</v>
      </c>
    </row>
    <row r="30" spans="2:16" x14ac:dyDescent="0.25">
      <c r="K30">
        <v>216.5</v>
      </c>
      <c r="M30" s="18">
        <f t="shared" si="3"/>
        <v>4.6737042074131638E-2</v>
      </c>
      <c r="O30">
        <f>SUM(O28:O29)</f>
        <v>874.3</v>
      </c>
    </row>
    <row r="31" spans="2:16" x14ac:dyDescent="0.25">
      <c r="K31">
        <v>207.6</v>
      </c>
      <c r="M31" s="18">
        <f t="shared" si="3"/>
        <v>4.4815750275241241E-2</v>
      </c>
    </row>
    <row r="32" spans="2:16" x14ac:dyDescent="0.25">
      <c r="K32">
        <v>107.5</v>
      </c>
      <c r="M32" s="18">
        <f t="shared" si="3"/>
        <v>2.3206614424799776E-2</v>
      </c>
    </row>
    <row r="33" spans="11:13" x14ac:dyDescent="0.25">
      <c r="K33">
        <v>64.8</v>
      </c>
      <c r="M33" s="18">
        <f t="shared" si="3"/>
        <v>1.3988731299786282E-2</v>
      </c>
    </row>
    <row r="34" spans="11:13" x14ac:dyDescent="0.25">
      <c r="K34" s="17">
        <f>SUM(K28:K33)</f>
        <v>4632.3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C102"/>
  <sheetViews>
    <sheetView topLeftCell="A85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Europe!C11</f>
        <v>21.628422815999997</v>
      </c>
      <c r="D3" s="6">
        <f>Europe!D11</f>
        <v>27.434315286800967</v>
      </c>
      <c r="E3" s="6">
        <f>Europe!E11</f>
        <v>34.660123205481206</v>
      </c>
      <c r="F3" s="6">
        <f>Europe!F11</f>
        <v>43.526434422863616</v>
      </c>
      <c r="G3" s="6">
        <f>Europe!G11</f>
        <v>54.220992574805443</v>
      </c>
      <c r="H3" s="6">
        <f>Europe!H11</f>
        <v>66.858375549266043</v>
      </c>
      <c r="I3" s="6">
        <f>Europe!I11</f>
        <v>81.427803979076614</v>
      </c>
      <c r="J3" s="6">
        <f>Europe!J11</f>
        <v>97.732225636758031</v>
      </c>
      <c r="K3" s="6">
        <f>Europe!K11</f>
        <v>115.32620616051337</v>
      </c>
      <c r="L3" s="6">
        <f>Europe!L11</f>
        <v>133.4654981358652</v>
      </c>
      <c r="M3" s="6">
        <f>Europe!M11</f>
        <v>151.08630260746475</v>
      </c>
      <c r="N3" s="6">
        <f>Europe!N11</f>
        <v>166.83513808690091</v>
      </c>
      <c r="O3" s="7">
        <f>Europe!O11</f>
        <v>0.15425817876677272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16.798362567593966</v>
      </c>
      <c r="D31" s="6">
        <f t="shared" ref="D31:N31" si="0">S31*D$34</f>
        <v>21.283559941961936</v>
      </c>
      <c r="E31" s="6">
        <f t="shared" si="0"/>
        <v>26.85890440596987</v>
      </c>
      <c r="F31" s="6">
        <f t="shared" si="0"/>
        <v>33.691421075087845</v>
      </c>
      <c r="G31" s="6">
        <f t="shared" si="0"/>
        <v>41.921976161997215</v>
      </c>
      <c r="H31" s="6">
        <f t="shared" si="0"/>
        <v>51.634282841518846</v>
      </c>
      <c r="I31" s="6">
        <f t="shared" si="0"/>
        <v>62.814961424351317</v>
      </c>
      <c r="J31" s="6">
        <f t="shared" si="0"/>
        <v>75.307149610247578</v>
      </c>
      <c r="K31" s="6">
        <f t="shared" si="0"/>
        <v>88.763510984191143</v>
      </c>
      <c r="L31" s="6">
        <f t="shared" si="0"/>
        <v>102.60854381630708</v>
      </c>
      <c r="M31" s="6">
        <f t="shared" si="0"/>
        <v>116.02395131157087</v>
      </c>
      <c r="N31" s="6">
        <f t="shared" si="0"/>
        <v>127.97293473164751</v>
      </c>
      <c r="O31" s="7">
        <f>((N31/I31)^(1/5)-1)</f>
        <v>0.15295141438240156</v>
      </c>
      <c r="P31" s="4"/>
      <c r="Q31" s="5" t="s">
        <v>28</v>
      </c>
      <c r="R31" s="8">
        <v>0.77667996000000006</v>
      </c>
      <c r="S31" s="8">
        <v>0.7758006613054329</v>
      </c>
      <c r="T31" s="8">
        <v>0.77492235808678145</v>
      </c>
      <c r="U31" s="8">
        <v>0.77404504921704254</v>
      </c>
      <c r="V31" s="8">
        <v>0.77316873357048899</v>
      </c>
      <c r="W31" s="8">
        <v>0.77229341002266805</v>
      </c>
      <c r="X31" s="8">
        <v>0.77141907745040028</v>
      </c>
      <c r="Y31" s="8">
        <v>0.77054573473177757</v>
      </c>
      <c r="Z31" s="8">
        <v>0.76967338074616176</v>
      </c>
      <c r="AA31" s="8">
        <v>0.76880201437418405</v>
      </c>
      <c r="AB31" s="8">
        <v>0.76793163449774204</v>
      </c>
      <c r="AC31" s="8">
        <v>0.7670622399999999</v>
      </c>
    </row>
    <row r="32" spans="2:29" x14ac:dyDescent="0.25">
      <c r="B32" s="5" t="s">
        <v>29</v>
      </c>
      <c r="C32" s="6">
        <f>R32*C$34</f>
        <v>4.8300602484060304</v>
      </c>
      <c r="D32" s="6">
        <f t="shared" ref="D32:N32" si="1">S32*D$34</f>
        <v>6.1507553448390295</v>
      </c>
      <c r="E32" s="6">
        <f t="shared" si="1"/>
        <v>7.8012187995113358</v>
      </c>
      <c r="F32" s="6">
        <f t="shared" si="1"/>
        <v>9.8350133477757744</v>
      </c>
      <c r="G32" s="6">
        <f t="shared" si="1"/>
        <v>12.299016412808232</v>
      </c>
      <c r="H32" s="6">
        <f t="shared" si="1"/>
        <v>15.224092707747198</v>
      </c>
      <c r="I32" s="6">
        <f t="shared" si="1"/>
        <v>18.612842554725301</v>
      </c>
      <c r="J32" s="6">
        <f t="shared" si="1"/>
        <v>22.425076026510446</v>
      </c>
      <c r="K32" s="6">
        <f t="shared" si="1"/>
        <v>26.562695176322215</v>
      </c>
      <c r="L32" s="6">
        <f t="shared" si="1"/>
        <v>30.856954319558128</v>
      </c>
      <c r="M32" s="6">
        <f t="shared" si="1"/>
        <v>35.062351295893876</v>
      </c>
      <c r="N32" s="6">
        <f t="shared" si="1"/>
        <v>38.862203355253399</v>
      </c>
      <c r="O32" s="7">
        <f>((N32/I32)^(1/5)-1)</f>
        <v>0.15862512830757125</v>
      </c>
      <c r="P32" s="4"/>
      <c r="Q32" s="5" t="s">
        <v>29</v>
      </c>
      <c r="R32" s="8">
        <v>0.22332003999999994</v>
      </c>
      <c r="S32" s="8">
        <v>0.2241993386945671</v>
      </c>
      <c r="T32" s="8">
        <v>0.22507764191321855</v>
      </c>
      <c r="U32" s="8">
        <v>0.22595495078295746</v>
      </c>
      <c r="V32" s="8">
        <v>0.22683126642951101</v>
      </c>
      <c r="W32" s="8">
        <v>0.22770658997733195</v>
      </c>
      <c r="X32" s="8">
        <v>0.22858092254959972</v>
      </c>
      <c r="Y32" s="8">
        <v>0.22945426526822243</v>
      </c>
      <c r="Z32" s="8">
        <v>0.23032661925383824</v>
      </c>
      <c r="AA32" s="8">
        <v>0.23119798562581595</v>
      </c>
      <c r="AB32" s="8">
        <v>0.23206836550225796</v>
      </c>
      <c r="AC32" s="8">
        <v>0.2329377600000001</v>
      </c>
    </row>
    <row r="33" spans="2:29" x14ac:dyDescent="0.25">
      <c r="B33" s="5" t="s">
        <v>2</v>
      </c>
      <c r="C33" s="10">
        <f t="shared" ref="C33:N33" si="2">SUM(C31:C32)</f>
        <v>21.628422815999997</v>
      </c>
      <c r="D33" s="10">
        <f t="shared" si="2"/>
        <v>27.434315286800967</v>
      </c>
      <c r="E33" s="10">
        <f t="shared" si="2"/>
        <v>34.660123205481206</v>
      </c>
      <c r="F33" s="10">
        <f t="shared" si="2"/>
        <v>43.526434422863616</v>
      </c>
      <c r="G33" s="10">
        <f t="shared" si="2"/>
        <v>54.22099257480545</v>
      </c>
      <c r="H33" s="10">
        <f t="shared" si="2"/>
        <v>66.858375549266043</v>
      </c>
      <c r="I33" s="10">
        <f t="shared" si="2"/>
        <v>81.427803979076614</v>
      </c>
      <c r="J33" s="10">
        <f t="shared" si="2"/>
        <v>97.732225636758017</v>
      </c>
      <c r="K33" s="10">
        <f t="shared" si="2"/>
        <v>115.32620616051335</v>
      </c>
      <c r="L33" s="10">
        <f t="shared" si="2"/>
        <v>133.4654981358652</v>
      </c>
      <c r="M33" s="10">
        <f t="shared" si="2"/>
        <v>151.08630260746475</v>
      </c>
      <c r="N33" s="10">
        <f t="shared" si="2"/>
        <v>166.83513808690091</v>
      </c>
      <c r="O33" s="7">
        <f>((N33/I33)^(1/5)-1)</f>
        <v>0.15425817876677272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21.628422815999997</v>
      </c>
      <c r="D34" s="11">
        <f t="shared" ref="D34:O34" si="3">D3</f>
        <v>27.434315286800967</v>
      </c>
      <c r="E34" s="11">
        <f t="shared" si="3"/>
        <v>34.660123205481206</v>
      </c>
      <c r="F34" s="11">
        <f t="shared" si="3"/>
        <v>43.526434422863616</v>
      </c>
      <c r="G34" s="11">
        <f t="shared" si="3"/>
        <v>54.220992574805443</v>
      </c>
      <c r="H34" s="11">
        <f t="shared" si="3"/>
        <v>66.858375549266043</v>
      </c>
      <c r="I34" s="11">
        <f t="shared" si="3"/>
        <v>81.427803979076614</v>
      </c>
      <c r="J34" s="11">
        <f t="shared" si="3"/>
        <v>97.732225636758031</v>
      </c>
      <c r="K34" s="11">
        <f t="shared" si="3"/>
        <v>115.32620616051337</v>
      </c>
      <c r="L34" s="11">
        <f t="shared" si="3"/>
        <v>133.4654981358652</v>
      </c>
      <c r="M34" s="11">
        <f t="shared" si="3"/>
        <v>151.08630260746475</v>
      </c>
      <c r="N34" s="11">
        <f t="shared" si="3"/>
        <v>166.83513808690091</v>
      </c>
      <c r="O34" s="12">
        <f t="shared" si="3"/>
        <v>0.15425817876677272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0.26700205786845244</v>
      </c>
      <c r="E37" s="14">
        <f t="shared" ref="E37:N37" si="4">E31/D31-1</f>
        <v>0.26195544726593289</v>
      </c>
      <c r="F37" s="14">
        <f t="shared" si="4"/>
        <v>0.25438553136215525</v>
      </c>
      <c r="G37" s="14">
        <f t="shared" si="4"/>
        <v>0.24429231015711639</v>
      </c>
      <c r="H37" s="14">
        <f t="shared" si="4"/>
        <v>0.23167578365081831</v>
      </c>
      <c r="I37" s="14">
        <f t="shared" si="4"/>
        <v>0.21653595184326146</v>
      </c>
      <c r="J37" s="14">
        <f t="shared" si="4"/>
        <v>0.19887281473444385</v>
      </c>
      <c r="K37" s="14">
        <f t="shared" si="4"/>
        <v>0.17868637232436768</v>
      </c>
      <c r="L37" s="14">
        <f t="shared" si="4"/>
        <v>0.15597662461303208</v>
      </c>
      <c r="M37" s="14">
        <f t="shared" si="4"/>
        <v>0.1307435716004357</v>
      </c>
      <c r="N37" s="14">
        <f t="shared" si="4"/>
        <v>0.102987213286581</v>
      </c>
    </row>
    <row r="38" spans="2:29" x14ac:dyDescent="0.25">
      <c r="B38" s="5" t="s">
        <v>29</v>
      </c>
      <c r="C38" s="5"/>
      <c r="D38" s="14">
        <f t="shared" ref="D38:N38" si="5">D32/C32-1</f>
        <v>0.27343242703211468</v>
      </c>
      <c r="E38" s="14">
        <f t="shared" si="5"/>
        <v>0.26833508441482334</v>
      </c>
      <c r="F38" s="14">
        <f t="shared" si="5"/>
        <v>0.26070215443666767</v>
      </c>
      <c r="G38" s="14">
        <f t="shared" si="5"/>
        <v>0.25053377945742206</v>
      </c>
      <c r="H38" s="14">
        <f t="shared" si="5"/>
        <v>0.23783009931532284</v>
      </c>
      <c r="I38" s="14">
        <f t="shared" si="5"/>
        <v>0.22259125138233316</v>
      </c>
      <c r="J38" s="14">
        <f t="shared" si="5"/>
        <v>0.20481737061797256</v>
      </c>
      <c r="K38" s="14">
        <f t="shared" si="5"/>
        <v>0.18450858962174155</v>
      </c>
      <c r="L38" s="14">
        <f t="shared" si="5"/>
        <v>0.1616650386841687</v>
      </c>
      <c r="M38" s="14">
        <f t="shared" si="5"/>
        <v>0.13628684583657158</v>
      </c>
      <c r="N38" s="14">
        <f t="shared" si="5"/>
        <v>0.10837413689949882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17.360855122611959</v>
      </c>
      <c r="D43" s="6">
        <f t="shared" ref="D43:N43" si="6">S43*D$46</f>
        <v>21.981156562778924</v>
      </c>
      <c r="E43" s="6">
        <f t="shared" si="6"/>
        <v>27.720219738553997</v>
      </c>
      <c r="F43" s="6">
        <f t="shared" si="6"/>
        <v>34.747999857236536</v>
      </c>
      <c r="G43" s="6">
        <f t="shared" si="6"/>
        <v>43.207022058830582</v>
      </c>
      <c r="H43" s="6">
        <f t="shared" si="6"/>
        <v>53.18055235296908</v>
      </c>
      <c r="I43" s="6">
        <f t="shared" si="6"/>
        <v>64.651692431168613</v>
      </c>
      <c r="J43" s="6">
        <f t="shared" si="6"/>
        <v>77.4560092193054</v>
      </c>
      <c r="K43" s="6">
        <f t="shared" si="6"/>
        <v>91.233741521147948</v>
      </c>
      <c r="L43" s="6">
        <f t="shared" si="6"/>
        <v>105.39175690160236</v>
      </c>
      <c r="M43" s="6">
        <f t="shared" si="6"/>
        <v>119.08933720319386</v>
      </c>
      <c r="N43" s="6">
        <f t="shared" si="6"/>
        <v>131.26394802246912</v>
      </c>
      <c r="O43" s="7">
        <f>((N43/I43)^(1/5)-1)</f>
        <v>0.15216084698595567</v>
      </c>
      <c r="P43" s="4"/>
      <c r="Q43" s="5" t="s">
        <v>31</v>
      </c>
      <c r="R43" s="8">
        <v>0.80268706000000001</v>
      </c>
      <c r="S43" s="8">
        <v>0.80122854654784725</v>
      </c>
      <c r="T43" s="8">
        <v>0.79977268327108186</v>
      </c>
      <c r="U43" s="8">
        <v>0.79831946535423237</v>
      </c>
      <c r="V43" s="8">
        <v>0.79686888799057765</v>
      </c>
      <c r="W43" s="8">
        <v>0.79542094638213034</v>
      </c>
      <c r="X43" s="8">
        <v>0.79397563573962127</v>
      </c>
      <c r="Y43" s="8">
        <v>0.79253295128248313</v>
      </c>
      <c r="Z43" s="8">
        <v>0.79109288823883595</v>
      </c>
      <c r="AA43" s="8">
        <v>0.78965544184546976</v>
      </c>
      <c r="AB43" s="8">
        <v>0.78822060734782984</v>
      </c>
      <c r="AC43" s="8">
        <v>0.78678838000000029</v>
      </c>
    </row>
    <row r="44" spans="2:29" x14ac:dyDescent="0.25">
      <c r="B44" s="5" t="s">
        <v>32</v>
      </c>
      <c r="C44" s="6">
        <f>R44*C$46</f>
        <v>4.2675676933880382</v>
      </c>
      <c r="D44" s="6">
        <f t="shared" ref="D44:N44" si="7">S44*D$46</f>
        <v>5.4531587240220407</v>
      </c>
      <c r="E44" s="6">
        <f t="shared" si="7"/>
        <v>6.9399034669272108</v>
      </c>
      <c r="F44" s="6">
        <f t="shared" si="7"/>
        <v>8.7784345656270784</v>
      </c>
      <c r="G44" s="6">
        <f t="shared" si="7"/>
        <v>11.013970515974862</v>
      </c>
      <c r="H44" s="6">
        <f t="shared" si="7"/>
        <v>13.677823196296963</v>
      </c>
      <c r="I44" s="6">
        <f t="shared" si="7"/>
        <v>16.776111547907998</v>
      </c>
      <c r="J44" s="6">
        <f t="shared" si="7"/>
        <v>20.27621641745263</v>
      </c>
      <c r="K44" s="6">
        <f t="shared" si="7"/>
        <v>24.092464639365414</v>
      </c>
      <c r="L44" s="6">
        <f t="shared" si="7"/>
        <v>28.073741234262844</v>
      </c>
      <c r="M44" s="6">
        <f t="shared" si="7"/>
        <v>31.996965404270878</v>
      </c>
      <c r="N44" s="6">
        <f t="shared" si="7"/>
        <v>35.571190064431796</v>
      </c>
      <c r="O44" s="7">
        <f>((N44/I44)^(1/5)-1)</f>
        <v>0.16220146349981279</v>
      </c>
      <c r="P44" s="4"/>
      <c r="Q44" s="5" t="s">
        <v>32</v>
      </c>
      <c r="R44" s="8">
        <v>0.19731293999999999</v>
      </c>
      <c r="S44" s="8">
        <v>0.19877145345215275</v>
      </c>
      <c r="T44" s="8">
        <v>0.20022731672891814</v>
      </c>
      <c r="U44" s="8">
        <v>0.20168053464576763</v>
      </c>
      <c r="V44" s="8">
        <v>0.20313111200942235</v>
      </c>
      <c r="W44" s="8">
        <v>0.20457905361786966</v>
      </c>
      <c r="X44" s="8">
        <v>0.20602436426037873</v>
      </c>
      <c r="Y44" s="8">
        <v>0.20746704871751687</v>
      </c>
      <c r="Z44" s="8">
        <v>0.20890711176116405</v>
      </c>
      <c r="AA44" s="8">
        <v>0.21034455815453024</v>
      </c>
      <c r="AB44" s="8">
        <v>0.21177939265217016</v>
      </c>
      <c r="AC44" s="8">
        <v>0.21321161999999971</v>
      </c>
    </row>
    <row r="45" spans="2:29" x14ac:dyDescent="0.25">
      <c r="B45" s="5" t="s">
        <v>2</v>
      </c>
      <c r="C45" s="10">
        <f t="shared" ref="C45:N45" si="8">SUM(C43:C44)</f>
        <v>21.628422815999997</v>
      </c>
      <c r="D45" s="10">
        <f t="shared" si="8"/>
        <v>27.434315286800967</v>
      </c>
      <c r="E45" s="10">
        <f t="shared" si="8"/>
        <v>34.660123205481206</v>
      </c>
      <c r="F45" s="10">
        <f t="shared" si="8"/>
        <v>43.526434422863616</v>
      </c>
      <c r="G45" s="10">
        <f t="shared" si="8"/>
        <v>54.220992574805443</v>
      </c>
      <c r="H45" s="10">
        <f t="shared" si="8"/>
        <v>66.858375549266043</v>
      </c>
      <c r="I45" s="10">
        <f t="shared" si="8"/>
        <v>81.427803979076614</v>
      </c>
      <c r="J45" s="10">
        <f t="shared" si="8"/>
        <v>97.732225636758031</v>
      </c>
      <c r="K45" s="10">
        <f t="shared" si="8"/>
        <v>115.32620616051337</v>
      </c>
      <c r="L45" s="10">
        <f t="shared" si="8"/>
        <v>133.4654981358652</v>
      </c>
      <c r="M45" s="10">
        <f t="shared" si="8"/>
        <v>151.08630260746475</v>
      </c>
      <c r="N45" s="10">
        <f t="shared" si="8"/>
        <v>166.83513808690091</v>
      </c>
      <c r="O45" s="7">
        <f>((N45/I45)^(1/5)-1)</f>
        <v>0.15425817876677272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21.628422815999997</v>
      </c>
      <c r="D46" s="11">
        <f t="shared" ref="D46:O46" si="9">D3</f>
        <v>27.434315286800967</v>
      </c>
      <c r="E46" s="11">
        <f t="shared" si="9"/>
        <v>34.660123205481206</v>
      </c>
      <c r="F46" s="11">
        <f t="shared" si="9"/>
        <v>43.526434422863616</v>
      </c>
      <c r="G46" s="11">
        <f t="shared" si="9"/>
        <v>54.220992574805443</v>
      </c>
      <c r="H46" s="11">
        <f t="shared" si="9"/>
        <v>66.858375549266043</v>
      </c>
      <c r="I46" s="11">
        <f t="shared" si="9"/>
        <v>81.427803979076614</v>
      </c>
      <c r="J46" s="11">
        <f t="shared" si="9"/>
        <v>97.732225636758031</v>
      </c>
      <c r="K46" s="11">
        <f t="shared" si="9"/>
        <v>115.32620616051337</v>
      </c>
      <c r="L46" s="11">
        <f t="shared" si="9"/>
        <v>133.4654981358652</v>
      </c>
      <c r="M46" s="11">
        <f t="shared" si="9"/>
        <v>151.08630260746475</v>
      </c>
      <c r="N46" s="11">
        <f t="shared" si="9"/>
        <v>166.83513808690091</v>
      </c>
      <c r="O46" s="12">
        <f t="shared" si="9"/>
        <v>0.15425817876677272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0.26613328707231543</v>
      </c>
      <c r="E49" s="14">
        <f t="shared" si="10"/>
        <v>0.2610901368808376</v>
      </c>
      <c r="F49" s="14">
        <f t="shared" si="10"/>
        <v>0.25352541159362163</v>
      </c>
      <c r="G49" s="14">
        <f t="shared" si="10"/>
        <v>0.24343911121066708</v>
      </c>
      <c r="H49" s="14">
        <f t="shared" si="10"/>
        <v>0.23083123573197351</v>
      </c>
      <c r="I49" s="14">
        <f t="shared" si="10"/>
        <v>0.21570178515754157</v>
      </c>
      <c r="J49" s="14">
        <f t="shared" si="10"/>
        <v>0.19805075948736994</v>
      </c>
      <c r="K49" s="14">
        <f t="shared" si="10"/>
        <v>0.17787815872146084</v>
      </c>
      <c r="L49" s="14">
        <f t="shared" si="10"/>
        <v>0.15518398285981272</v>
      </c>
      <c r="M49" s="14">
        <f t="shared" si="10"/>
        <v>0.12996823190242535</v>
      </c>
      <c r="N49" s="14">
        <f t="shared" si="10"/>
        <v>0.10223090584930006</v>
      </c>
    </row>
    <row r="50" spans="2:29" x14ac:dyDescent="0.25">
      <c r="B50" s="5" t="s">
        <v>32</v>
      </c>
      <c r="C50" s="5"/>
      <c r="D50" s="14">
        <f t="shared" ref="D50:N50" si="11">D44/C44-1</f>
        <v>0.27781422951319534</v>
      </c>
      <c r="E50" s="14">
        <f t="shared" si="11"/>
        <v>0.27263918366355644</v>
      </c>
      <c r="F50" s="14">
        <f t="shared" si="11"/>
        <v>0.26492171072141968</v>
      </c>
      <c r="G50" s="14">
        <f t="shared" si="11"/>
        <v>0.2546622559677405</v>
      </c>
      <c r="H50" s="14">
        <f t="shared" si="11"/>
        <v>0.24186125035094297</v>
      </c>
      <c r="I50" s="14">
        <f t="shared" si="11"/>
        <v>0.22651911105634448</v>
      </c>
      <c r="J50" s="14">
        <f t="shared" si="11"/>
        <v>0.20863624204865872</v>
      </c>
      <c r="K50" s="14">
        <f t="shared" si="11"/>
        <v>0.1882130345890356</v>
      </c>
      <c r="L50" s="14">
        <f t="shared" si="11"/>
        <v>0.1652498677280323</v>
      </c>
      <c r="M50" s="14">
        <f t="shared" si="11"/>
        <v>0.13974710877579444</v>
      </c>
      <c r="N50" s="14">
        <f t="shared" si="11"/>
        <v>0.11170511375068837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8.3291350410966292</v>
      </c>
      <c r="D55" s="6">
        <f t="shared" ref="D55:N55" si="12">S55*D$60</f>
        <v>10.553177619011702</v>
      </c>
      <c r="E55" s="6">
        <f t="shared" si="12"/>
        <v>13.317824711995078</v>
      </c>
      <c r="F55" s="6">
        <f t="shared" si="12"/>
        <v>16.705918353444108</v>
      </c>
      <c r="G55" s="6">
        <f t="shared" si="12"/>
        <v>20.787334079560505</v>
      </c>
      <c r="H55" s="6">
        <f t="shared" si="12"/>
        <v>25.603611136629311</v>
      </c>
      <c r="I55" s="6">
        <f t="shared" si="12"/>
        <v>31.148145496374294</v>
      </c>
      <c r="J55" s="6">
        <f t="shared" si="12"/>
        <v>37.343182847159113</v>
      </c>
      <c r="K55" s="6">
        <f t="shared" si="12"/>
        <v>44.016511268148818</v>
      </c>
      <c r="L55" s="6">
        <f t="shared" si="12"/>
        <v>50.882763910829269</v>
      </c>
      <c r="M55" s="6">
        <f t="shared" si="12"/>
        <v>57.536156273558049</v>
      </c>
      <c r="N55" s="6">
        <f t="shared" si="12"/>
        <v>63.462524951364621</v>
      </c>
      <c r="O55" s="7">
        <f>((N55/I55)^(1/5)-1)</f>
        <v>0.15296740703502709</v>
      </c>
      <c r="P55" s="4"/>
      <c r="Q55" s="5" t="s">
        <v>37</v>
      </c>
      <c r="R55" s="8">
        <v>0.38510136000000006</v>
      </c>
      <c r="S55" s="8">
        <v>0.3846707128895972</v>
      </c>
      <c r="T55" s="8">
        <v>0.38424054735872887</v>
      </c>
      <c r="U55" s="8">
        <v>0.3838108628688594</v>
      </c>
      <c r="V55" s="8">
        <v>0.38338165888205517</v>
      </c>
      <c r="W55" s="8">
        <v>0.38295293486098442</v>
      </c>
      <c r="X55" s="8">
        <v>0.38252469026891606</v>
      </c>
      <c r="Y55" s="8">
        <v>0.38209692456971922</v>
      </c>
      <c r="Z55" s="8">
        <v>0.38166963722786251</v>
      </c>
      <c r="AA55" s="8">
        <v>0.38124282770841372</v>
      </c>
      <c r="AB55" s="8">
        <v>0.38081649547703839</v>
      </c>
      <c r="AC55" s="8">
        <v>0.38039064000000006</v>
      </c>
    </row>
    <row r="56" spans="2:29" x14ac:dyDescent="0.25">
      <c r="B56" s="5" t="s">
        <v>38</v>
      </c>
      <c r="C56" s="6">
        <f>R56*C$60</f>
        <v>7.0392543588033618</v>
      </c>
      <c r="D56" s="6">
        <f t="shared" ref="D56:N58" si="13">S56*D$60</f>
        <v>8.9557593792382857</v>
      </c>
      <c r="E56" s="6">
        <f t="shared" si="13"/>
        <v>11.348668260889831</v>
      </c>
      <c r="F56" s="6">
        <f t="shared" si="13"/>
        <v>14.29467951589335</v>
      </c>
      <c r="G56" s="6">
        <f t="shared" si="13"/>
        <v>17.860571443981197</v>
      </c>
      <c r="H56" s="6">
        <f t="shared" si="13"/>
        <v>22.089723824485045</v>
      </c>
      <c r="I56" s="6">
        <f t="shared" si="13"/>
        <v>26.98446371701257</v>
      </c>
      <c r="J56" s="6">
        <f t="shared" si="13"/>
        <v>32.485195494754869</v>
      </c>
      <c r="K56" s="6">
        <f t="shared" si="13"/>
        <v>38.448761185963981</v>
      </c>
      <c r="L56" s="6">
        <f t="shared" si="13"/>
        <v>44.630323158706183</v>
      </c>
      <c r="M56" s="6">
        <f t="shared" si="13"/>
        <v>50.674889475581985</v>
      </c>
      <c r="N56" s="6">
        <f t="shared" si="13"/>
        <v>56.125724800074913</v>
      </c>
      <c r="O56" s="7">
        <f>((N56/I56)^(1/5)-1)</f>
        <v>0.15773625657452084</v>
      </c>
      <c r="P56" s="4"/>
      <c r="Q56" s="5" t="s">
        <v>38</v>
      </c>
      <c r="R56" s="8">
        <v>0.32546313795918363</v>
      </c>
      <c r="S56" s="8">
        <v>0.32644369963725783</v>
      </c>
      <c r="T56" s="8">
        <v>0.32742723370051768</v>
      </c>
      <c r="U56" s="8">
        <v>0.32841374914883043</v>
      </c>
      <c r="V56" s="8">
        <v>0.32940325500939588</v>
      </c>
      <c r="W56" s="8">
        <v>0.33039576033682949</v>
      </c>
      <c r="X56" s="8">
        <v>0.33139127421324538</v>
      </c>
      <c r="Y56" s="8">
        <v>0.33238980574833932</v>
      </c>
      <c r="Z56" s="8">
        <v>0.33339136407947223</v>
      </c>
      <c r="AA56" s="8">
        <v>0.33439595837175395</v>
      </c>
      <c r="AB56" s="8">
        <v>0.33540359781812729</v>
      </c>
      <c r="AC56" s="8">
        <v>0.33641429163945191</v>
      </c>
    </row>
    <row r="57" spans="2:29" x14ac:dyDescent="0.25">
      <c r="B57" s="5" t="s">
        <v>40</v>
      </c>
      <c r="C57" s="6">
        <f>R57*C$60</f>
        <v>3.4452072017277646</v>
      </c>
      <c r="D57" s="6">
        <f t="shared" si="13"/>
        <v>4.3754543232068812</v>
      </c>
      <c r="E57" s="6">
        <f t="shared" si="13"/>
        <v>5.5347459218529576</v>
      </c>
      <c r="F57" s="6">
        <f t="shared" si="13"/>
        <v>6.9591990859108606</v>
      </c>
      <c r="G57" s="6">
        <f t="shared" si="13"/>
        <v>8.6798503521838306</v>
      </c>
      <c r="H57" s="6">
        <f t="shared" si="13"/>
        <v>10.716160852168453</v>
      </c>
      <c r="I57" s="6">
        <f t="shared" si="13"/>
        <v>13.06756831083343</v>
      </c>
      <c r="J57" s="6">
        <f t="shared" si="13"/>
        <v>15.703574609961228</v>
      </c>
      <c r="K57" s="6">
        <f t="shared" si="13"/>
        <v>18.553567943892816</v>
      </c>
      <c r="L57" s="6">
        <f t="shared" si="13"/>
        <v>21.498450979190086</v>
      </c>
      <c r="M57" s="6">
        <f t="shared" si="13"/>
        <v>24.366996312500877</v>
      </c>
      <c r="N57" s="6">
        <f t="shared" si="13"/>
        <v>26.940347904035939</v>
      </c>
      <c r="O57" s="7">
        <f>((N57/I57)^(1/5)-1)</f>
        <v>0.15569087481541599</v>
      </c>
      <c r="P57" s="4"/>
      <c r="Q57" s="5" t="s">
        <v>40</v>
      </c>
      <c r="R57" s="8">
        <v>0.15929072734693875</v>
      </c>
      <c r="S57" s="8">
        <v>0.15948837350105011</v>
      </c>
      <c r="T57" s="8">
        <v>0.15968627373424005</v>
      </c>
      <c r="U57" s="8">
        <v>0.15988442835224115</v>
      </c>
      <c r="V57" s="8">
        <v>0.1600828376612391</v>
      </c>
      <c r="W57" s="8">
        <v>0.16028150196787264</v>
      </c>
      <c r="X57" s="8">
        <v>0.16048042157923384</v>
      </c>
      <c r="Y57" s="8">
        <v>0.16067959680286828</v>
      </c>
      <c r="Z57" s="8">
        <v>0.16087902794677544</v>
      </c>
      <c r="AA57" s="8">
        <v>0.16107871531940857</v>
      </c>
      <c r="AB57" s="8">
        <v>0.16127865922967508</v>
      </c>
      <c r="AC57" s="8">
        <v>0.16147885998693678</v>
      </c>
    </row>
    <row r="58" spans="2:29" x14ac:dyDescent="0.25">
      <c r="B58" s="5" t="s">
        <v>39</v>
      </c>
      <c r="C58" s="6">
        <f>R58*C$60</f>
        <v>2.8148262143722409</v>
      </c>
      <c r="D58" s="6">
        <f t="shared" si="13"/>
        <v>3.5499239653440959</v>
      </c>
      <c r="E58" s="6">
        <f t="shared" si="13"/>
        <v>4.4588843107433416</v>
      </c>
      <c r="F58" s="6">
        <f t="shared" si="13"/>
        <v>5.5666374676152985</v>
      </c>
      <c r="G58" s="6">
        <f t="shared" si="13"/>
        <v>6.893236699079913</v>
      </c>
      <c r="H58" s="6">
        <f t="shared" si="13"/>
        <v>8.4488797359832386</v>
      </c>
      <c r="I58" s="6">
        <f t="shared" si="13"/>
        <v>10.227626454856326</v>
      </c>
      <c r="J58" s="6">
        <f t="shared" si="13"/>
        <v>12.200272684882826</v>
      </c>
      <c r="K58" s="6">
        <f t="shared" si="13"/>
        <v>14.307365762507748</v>
      </c>
      <c r="L58" s="6">
        <f t="shared" si="13"/>
        <v>16.453960087139659</v>
      </c>
      <c r="M58" s="6">
        <f t="shared" si="13"/>
        <v>18.508260545823845</v>
      </c>
      <c r="N58" s="6">
        <f t="shared" si="13"/>
        <v>20.306540431425429</v>
      </c>
      <c r="O58" s="7">
        <f>((N58/I58)^(1/5)-1)</f>
        <v>0.14702323781652082</v>
      </c>
      <c r="P58" s="4"/>
      <c r="Q58" s="5" t="s">
        <v>39</v>
      </c>
      <c r="R58" s="8">
        <v>0.13014477469387759</v>
      </c>
      <c r="S58" s="8">
        <v>0.1293972139720948</v>
      </c>
      <c r="T58" s="8">
        <v>0.12864594520651348</v>
      </c>
      <c r="U58" s="8">
        <v>0.12789095963006905</v>
      </c>
      <c r="V58" s="8">
        <v>0.12713224844730994</v>
      </c>
      <c r="W58" s="8">
        <v>0.12636980283431354</v>
      </c>
      <c r="X58" s="8">
        <v>0.12560361393860478</v>
      </c>
      <c r="Y58" s="8">
        <v>0.12483367287907322</v>
      </c>
      <c r="Z58" s="8">
        <v>0.12405997074588984</v>
      </c>
      <c r="AA58" s="8">
        <v>0.12328249860042373</v>
      </c>
      <c r="AB58" s="8">
        <v>0.12250124747515929</v>
      </c>
      <c r="AC58" s="8">
        <v>0.12171620837361119</v>
      </c>
    </row>
    <row r="59" spans="2:29" x14ac:dyDescent="0.25">
      <c r="B59" s="5" t="s">
        <v>2</v>
      </c>
      <c r="C59" s="10">
        <f t="shared" ref="C59:N59" si="14">SUM(C55:C58)</f>
        <v>21.628422815999997</v>
      </c>
      <c r="D59" s="10">
        <f t="shared" si="14"/>
        <v>27.434315286800963</v>
      </c>
      <c r="E59" s="10">
        <f t="shared" si="14"/>
        <v>34.660123205481213</v>
      </c>
      <c r="F59" s="10">
        <f t="shared" si="14"/>
        <v>43.526434422863623</v>
      </c>
      <c r="G59" s="10">
        <f t="shared" si="14"/>
        <v>54.220992574805443</v>
      </c>
      <c r="H59" s="10">
        <f t="shared" si="14"/>
        <v>66.858375549266057</v>
      </c>
      <c r="I59" s="10">
        <f t="shared" si="14"/>
        <v>81.427803979076614</v>
      </c>
      <c r="J59" s="10">
        <f t="shared" si="14"/>
        <v>97.732225636758017</v>
      </c>
      <c r="K59" s="10">
        <f t="shared" si="14"/>
        <v>115.32620616051337</v>
      </c>
      <c r="L59" s="10">
        <f t="shared" si="14"/>
        <v>133.4654981358652</v>
      </c>
      <c r="M59" s="10">
        <f t="shared" si="14"/>
        <v>151.08630260746475</v>
      </c>
      <c r="N59" s="10">
        <f t="shared" si="14"/>
        <v>166.83513808690088</v>
      </c>
      <c r="O59" s="7">
        <f>((N59/I59)^(1/5)-1)</f>
        <v>0.15425817876677272</v>
      </c>
      <c r="Q59" s="5" t="s">
        <v>2</v>
      </c>
      <c r="R59" s="8">
        <v>1</v>
      </c>
      <c r="S59" s="8">
        <v>0.99999999999999989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0.99999999999999989</v>
      </c>
      <c r="AB59" s="8">
        <v>1</v>
      </c>
      <c r="AC59" s="8">
        <v>1</v>
      </c>
    </row>
    <row r="60" spans="2:29" x14ac:dyDescent="0.25">
      <c r="B60" s="13" t="s">
        <v>26</v>
      </c>
      <c r="C60" s="11">
        <f>C3</f>
        <v>21.628422815999997</v>
      </c>
      <c r="D60" s="11">
        <f t="shared" ref="D60:O60" si="15">D3</f>
        <v>27.434315286800967</v>
      </c>
      <c r="E60" s="11">
        <f t="shared" si="15"/>
        <v>34.660123205481206</v>
      </c>
      <c r="F60" s="11">
        <f t="shared" si="15"/>
        <v>43.526434422863616</v>
      </c>
      <c r="G60" s="11">
        <f t="shared" si="15"/>
        <v>54.220992574805443</v>
      </c>
      <c r="H60" s="11">
        <f t="shared" si="15"/>
        <v>66.858375549266043</v>
      </c>
      <c r="I60" s="11">
        <f t="shared" si="15"/>
        <v>81.427803979076614</v>
      </c>
      <c r="J60" s="11">
        <f t="shared" si="15"/>
        <v>97.732225636758031</v>
      </c>
      <c r="K60" s="11">
        <f t="shared" si="15"/>
        <v>115.32620616051337</v>
      </c>
      <c r="L60" s="11">
        <f t="shared" si="15"/>
        <v>133.4654981358652</v>
      </c>
      <c r="M60" s="11">
        <f t="shared" si="15"/>
        <v>151.08630260746475</v>
      </c>
      <c r="N60" s="11">
        <f t="shared" si="15"/>
        <v>166.83513808690091</v>
      </c>
      <c r="O60" s="12">
        <f t="shared" si="15"/>
        <v>0.15425817876677272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0.26701963252384142</v>
      </c>
      <c r="E63" s="14">
        <f t="shared" si="16"/>
        <v>0.26197295191950754</v>
      </c>
      <c r="F63" s="14">
        <f t="shared" si="16"/>
        <v>0.25440293101300893</v>
      </c>
      <c r="G63" s="14">
        <f t="shared" si="16"/>
        <v>0.24430956980434226</v>
      </c>
      <c r="H63" s="14">
        <f t="shared" si="16"/>
        <v>0.23169286829350999</v>
      </c>
      <c r="I63" s="14">
        <f t="shared" si="16"/>
        <v>0.21655282648051166</v>
      </c>
      <c r="J63" s="14">
        <f t="shared" si="16"/>
        <v>0.1988894443653455</v>
      </c>
      <c r="K63" s="14">
        <f t="shared" si="16"/>
        <v>0.17870272194801351</v>
      </c>
      <c r="L63" s="14">
        <f t="shared" si="16"/>
        <v>0.15599265922851546</v>
      </c>
      <c r="M63" s="14">
        <f t="shared" si="16"/>
        <v>0.13075925620684981</v>
      </c>
      <c r="N63" s="14">
        <f t="shared" si="16"/>
        <v>0.1030025128830192</v>
      </c>
    </row>
    <row r="64" spans="2:29" x14ac:dyDescent="0.25">
      <c r="B64" s="5" t="s">
        <v>38</v>
      </c>
      <c r="C64" s="5"/>
      <c r="D64" s="14">
        <f t="shared" ref="D64:N64" si="17">D56/C56-1</f>
        <v>0.27225966313294592</v>
      </c>
      <c r="E64" s="14">
        <f t="shared" si="17"/>
        <v>0.26719218106718157</v>
      </c>
      <c r="F64" s="14">
        <f t="shared" si="17"/>
        <v>0.2595909217961867</v>
      </c>
      <c r="G64" s="14">
        <f t="shared" si="17"/>
        <v>0.24945588490620985</v>
      </c>
      <c r="H64" s="14">
        <f t="shared" si="17"/>
        <v>0.23678706998644339</v>
      </c>
      <c r="I64" s="14">
        <f t="shared" si="17"/>
        <v>0.22158447662899339</v>
      </c>
      <c r="J64" s="14">
        <f t="shared" si="17"/>
        <v>0.20384810442885759</v>
      </c>
      <c r="K64" s="14">
        <f t="shared" si="17"/>
        <v>0.18357795298390633</v>
      </c>
      <c r="L64" s="14">
        <f t="shared" si="17"/>
        <v>0.16077402189485435</v>
      </c>
      <c r="M64" s="14">
        <f t="shared" si="17"/>
        <v>0.13543631076524409</v>
      </c>
      <c r="N64" s="14">
        <f t="shared" si="17"/>
        <v>0.10756481920142025</v>
      </c>
    </row>
    <row r="65" spans="2:29" x14ac:dyDescent="0.25">
      <c r="B65" s="5" t="s">
        <v>40</v>
      </c>
      <c r="C65" s="5"/>
      <c r="D65" s="14">
        <f t="shared" ref="D65:N65" si="18">D57/C57-1</f>
        <v>0.27001195196985517</v>
      </c>
      <c r="E65" s="14">
        <f t="shared" si="18"/>
        <v>0.26495342266455246</v>
      </c>
      <c r="F65" s="14">
        <f t="shared" si="18"/>
        <v>0.25736559259815417</v>
      </c>
      <c r="G65" s="14">
        <f t="shared" si="18"/>
        <v>0.24724846135764222</v>
      </c>
      <c r="H65" s="14">
        <f t="shared" si="18"/>
        <v>0.23460202853293333</v>
      </c>
      <c r="I65" s="14">
        <f t="shared" si="18"/>
        <v>0.21942629371685474</v>
      </c>
      <c r="J65" s="14">
        <f t="shared" si="18"/>
        <v>0.20172125650511918</v>
      </c>
      <c r="K65" s="14">
        <f t="shared" si="18"/>
        <v>0.18148691649630866</v>
      </c>
      <c r="L65" s="14">
        <f t="shared" si="18"/>
        <v>0.15872327329184266</v>
      </c>
      <c r="M65" s="14">
        <f t="shared" si="18"/>
        <v>0.13343032649596309</v>
      </c>
      <c r="N65" s="14">
        <f t="shared" si="18"/>
        <v>0.10560807571571185</v>
      </c>
    </row>
    <row r="66" spans="2:29" x14ac:dyDescent="0.25">
      <c r="B66" s="5" t="s">
        <v>39</v>
      </c>
      <c r="C66" s="5"/>
      <c r="D66" s="14">
        <f t="shared" ref="D66:N66" si="19">D58/C58-1</f>
        <v>0.26115209074667356</v>
      </c>
      <c r="E66" s="14">
        <f t="shared" si="19"/>
        <v>0.25605065186548015</v>
      </c>
      <c r="F66" s="14">
        <f t="shared" si="19"/>
        <v>0.24843729499841705</v>
      </c>
      <c r="G66" s="14">
        <f t="shared" si="19"/>
        <v>0.2383124892149513</v>
      </c>
      <c r="H66" s="14">
        <f t="shared" si="19"/>
        <v>0.22567671832754099</v>
      </c>
      <c r="I66" s="14">
        <f t="shared" si="19"/>
        <v>0.21053048149064302</v>
      </c>
      <c r="J66" s="14">
        <f t="shared" si="19"/>
        <v>0.19287429382893029</v>
      </c>
      <c r="K66" s="14">
        <f t="shared" si="19"/>
        <v>0.17270868709646048</v>
      </c>
      <c r="L66" s="14">
        <f t="shared" si="19"/>
        <v>0.15003421036855236</v>
      </c>
      <c r="M66" s="14">
        <f t="shared" si="19"/>
        <v>0.12485143076831795</v>
      </c>
      <c r="N66" s="14">
        <f t="shared" si="19"/>
        <v>9.7160934229842733E-2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15.117252742785473</v>
      </c>
      <c r="D71" s="6">
        <f t="shared" ref="D71:N71" si="20">S71*D$74</f>
        <v>19.12696562463109</v>
      </c>
      <c r="E71" s="6">
        <f t="shared" si="20"/>
        <v>24.10382596713638</v>
      </c>
      <c r="F71" s="6">
        <f t="shared" si="20"/>
        <v>30.1934612871373</v>
      </c>
      <c r="G71" s="6">
        <f t="shared" si="20"/>
        <v>37.517267711649652</v>
      </c>
      <c r="H71" s="6">
        <f t="shared" si="20"/>
        <v>46.144876504669327</v>
      </c>
      <c r="I71" s="6">
        <f t="shared" si="20"/>
        <v>56.058867395123713</v>
      </c>
      <c r="J71" s="6">
        <f t="shared" si="20"/>
        <v>67.114029508213775</v>
      </c>
      <c r="K71" s="6">
        <f t="shared" si="20"/>
        <v>78.996429052710027</v>
      </c>
      <c r="L71" s="6">
        <f t="shared" si="20"/>
        <v>91.191087544619094</v>
      </c>
      <c r="M71" s="6">
        <f t="shared" si="20"/>
        <v>102.97040137149807</v>
      </c>
      <c r="N71" s="6">
        <f t="shared" si="20"/>
        <v>113.41715952995423</v>
      </c>
      <c r="O71" s="7">
        <f>((N71/I71)^(1/5)-1)</f>
        <v>0.15134873852474784</v>
      </c>
      <c r="P71" s="4"/>
      <c r="Q71" s="5" t="s">
        <v>34</v>
      </c>
      <c r="R71" s="8">
        <v>0.69895308000000012</v>
      </c>
      <c r="S71" s="8">
        <v>0.69719128852591927</v>
      </c>
      <c r="T71" s="8">
        <v>0.69543393784949281</v>
      </c>
      <c r="U71" s="8">
        <v>0.69368101677718041</v>
      </c>
      <c r="V71" s="8">
        <v>0.69193251414365631</v>
      </c>
      <c r="W71" s="8">
        <v>0.69018841881173842</v>
      </c>
      <c r="X71" s="8">
        <v>0.68844871967231724</v>
      </c>
      <c r="Y71" s="8">
        <v>0.68671340564428474</v>
      </c>
      <c r="Z71" s="8">
        <v>0.68498246567446419</v>
      </c>
      <c r="AA71" s="8">
        <v>0.68325588873754017</v>
      </c>
      <c r="AB71" s="8">
        <v>0.6815336638359869</v>
      </c>
      <c r="AC71" s="8">
        <v>0.67981577999999987</v>
      </c>
    </row>
    <row r="72" spans="2:29" x14ac:dyDescent="0.25">
      <c r="B72" s="5" t="s">
        <v>35</v>
      </c>
      <c r="C72" s="6">
        <f>R72*C$74</f>
        <v>6.5111700732145232</v>
      </c>
      <c r="D72" s="6">
        <f t="shared" ref="D72:N72" si="21">S72*D$74</f>
        <v>8.3073496621698766</v>
      </c>
      <c r="E72" s="6">
        <f t="shared" si="21"/>
        <v>10.556297238344825</v>
      </c>
      <c r="F72" s="6">
        <f t="shared" si="21"/>
        <v>13.332973135726316</v>
      </c>
      <c r="G72" s="6">
        <f t="shared" si="21"/>
        <v>16.703724863155792</v>
      </c>
      <c r="H72" s="6">
        <f t="shared" si="21"/>
        <v>20.71349904459672</v>
      </c>
      <c r="I72" s="6">
        <f t="shared" si="21"/>
        <v>25.368936583952898</v>
      </c>
      <c r="J72" s="6">
        <f t="shared" si="21"/>
        <v>30.618196128544248</v>
      </c>
      <c r="K72" s="6">
        <f t="shared" si="21"/>
        <v>36.329777107803338</v>
      </c>
      <c r="L72" s="6">
        <f t="shared" si="21"/>
        <v>42.274410591246109</v>
      </c>
      <c r="M72" s="6">
        <f t="shared" si="21"/>
        <v>48.115901235966675</v>
      </c>
      <c r="N72" s="6">
        <f t="shared" si="21"/>
        <v>53.417978556946686</v>
      </c>
      <c r="O72" s="7">
        <f>((N72/I72)^(1/5)-1)</f>
        <v>0.16058522474518999</v>
      </c>
      <c r="P72" s="4"/>
      <c r="Q72" s="5" t="s">
        <v>35</v>
      </c>
      <c r="R72" s="8">
        <v>0.30104691999999988</v>
      </c>
      <c r="S72" s="8">
        <v>0.30280871147408073</v>
      </c>
      <c r="T72" s="8">
        <v>0.30456606215050719</v>
      </c>
      <c r="U72" s="8">
        <v>0.30631898322281959</v>
      </c>
      <c r="V72" s="8">
        <v>0.30806748585634369</v>
      </c>
      <c r="W72" s="8">
        <v>0.30981158118826158</v>
      </c>
      <c r="X72" s="8">
        <v>0.31155128032768276</v>
      </c>
      <c r="Y72" s="8">
        <v>0.31328659435571526</v>
      </c>
      <c r="Z72" s="8">
        <v>0.31501753432553581</v>
      </c>
      <c r="AA72" s="8">
        <v>0.31674411126245983</v>
      </c>
      <c r="AB72" s="8">
        <v>0.3184663361640131</v>
      </c>
      <c r="AC72" s="8">
        <v>0.32018422000000013</v>
      </c>
    </row>
    <row r="73" spans="2:29" x14ac:dyDescent="0.25">
      <c r="B73" s="5" t="s">
        <v>2</v>
      </c>
      <c r="C73" s="10">
        <f t="shared" ref="C73:N73" si="22">SUM(C71:C72)</f>
        <v>21.628422815999997</v>
      </c>
      <c r="D73" s="10">
        <f t="shared" si="22"/>
        <v>27.434315286800967</v>
      </c>
      <c r="E73" s="10">
        <f t="shared" si="22"/>
        <v>34.660123205481206</v>
      </c>
      <c r="F73" s="10">
        <f t="shared" si="22"/>
        <v>43.526434422863616</v>
      </c>
      <c r="G73" s="10">
        <f t="shared" si="22"/>
        <v>54.220992574805443</v>
      </c>
      <c r="H73" s="10">
        <f t="shared" si="22"/>
        <v>66.858375549266043</v>
      </c>
      <c r="I73" s="10">
        <f t="shared" si="22"/>
        <v>81.427803979076614</v>
      </c>
      <c r="J73" s="10">
        <f t="shared" si="22"/>
        <v>97.732225636758017</v>
      </c>
      <c r="K73" s="10">
        <f t="shared" si="22"/>
        <v>115.32620616051337</v>
      </c>
      <c r="L73" s="10">
        <f t="shared" si="22"/>
        <v>133.4654981358652</v>
      </c>
      <c r="M73" s="10">
        <f t="shared" si="22"/>
        <v>151.08630260746475</v>
      </c>
      <c r="N73" s="10">
        <f t="shared" si="22"/>
        <v>166.83513808690091</v>
      </c>
      <c r="O73" s="7">
        <f>((N73/I73)^(1/5)-1)</f>
        <v>0.15425817876677272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21.628422815999997</v>
      </c>
      <c r="D74" s="11">
        <f t="shared" ref="D74:O74" si="23">D3</f>
        <v>27.434315286800967</v>
      </c>
      <c r="E74" s="11">
        <f t="shared" si="23"/>
        <v>34.660123205481206</v>
      </c>
      <c r="F74" s="11">
        <f t="shared" si="23"/>
        <v>43.526434422863616</v>
      </c>
      <c r="G74" s="11">
        <f t="shared" si="23"/>
        <v>54.220992574805443</v>
      </c>
      <c r="H74" s="11">
        <f t="shared" si="23"/>
        <v>66.858375549266043</v>
      </c>
      <c r="I74" s="11">
        <f t="shared" si="23"/>
        <v>81.427803979076614</v>
      </c>
      <c r="J74" s="11">
        <f t="shared" si="23"/>
        <v>97.732225636758031</v>
      </c>
      <c r="K74" s="11">
        <f t="shared" si="23"/>
        <v>115.32620616051337</v>
      </c>
      <c r="L74" s="11">
        <f t="shared" si="23"/>
        <v>133.4654981358652</v>
      </c>
      <c r="M74" s="11">
        <f t="shared" si="23"/>
        <v>151.08630260746475</v>
      </c>
      <c r="N74" s="11">
        <f t="shared" si="23"/>
        <v>166.83513808690091</v>
      </c>
      <c r="O74" s="12">
        <f t="shared" si="23"/>
        <v>0.15425817876677272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0.26524084435640627</v>
      </c>
      <c r="E77" s="14">
        <f t="shared" si="24"/>
        <v>0.26020124886386831</v>
      </c>
      <c r="F77" s="14">
        <f t="shared" si="24"/>
        <v>0.25264185562506314</v>
      </c>
      <c r="G77" s="14">
        <f t="shared" si="24"/>
        <v>0.24256266463998832</v>
      </c>
      <c r="H77" s="14">
        <f t="shared" si="24"/>
        <v>0.22996367590864519</v>
      </c>
      <c r="I77" s="14">
        <f t="shared" si="24"/>
        <v>0.21484488943103375</v>
      </c>
      <c r="J77" s="14">
        <f t="shared" si="24"/>
        <v>0.19720630520715265</v>
      </c>
      <c r="K77" s="14">
        <f t="shared" si="24"/>
        <v>0.17704792323700391</v>
      </c>
      <c r="L77" s="14">
        <f t="shared" si="24"/>
        <v>0.15436974352058663</v>
      </c>
      <c r="M77" s="14">
        <f t="shared" si="24"/>
        <v>0.12917176605789948</v>
      </c>
      <c r="N77" s="14">
        <f t="shared" si="24"/>
        <v>0.10145399084894513</v>
      </c>
    </row>
    <row r="78" spans="2:29" x14ac:dyDescent="0.25">
      <c r="B78" s="5" t="s">
        <v>35</v>
      </c>
      <c r="C78" s="5"/>
      <c r="D78" s="14">
        <f t="shared" ref="D78:N78" si="25">D72/C72-1</f>
        <v>0.27586126130300737</v>
      </c>
      <c r="E78" s="14">
        <f t="shared" si="25"/>
        <v>0.27071781827316577</v>
      </c>
      <c r="F78" s="14">
        <f t="shared" si="25"/>
        <v>0.26303502399453649</v>
      </c>
      <c r="G78" s="14">
        <f t="shared" si="25"/>
        <v>0.2528132092606854</v>
      </c>
      <c r="H78" s="14">
        <f t="shared" si="25"/>
        <v>0.24005269568858134</v>
      </c>
      <c r="I78" s="14">
        <f t="shared" si="25"/>
        <v>0.22475379603093115</v>
      </c>
      <c r="J78" s="14">
        <f t="shared" si="25"/>
        <v>0.20691681447584864</v>
      </c>
      <c r="K78" s="14">
        <f t="shared" si="25"/>
        <v>0.18654204693444987</v>
      </c>
      <c r="L78" s="14">
        <f t="shared" si="25"/>
        <v>0.16362978131693273</v>
      </c>
      <c r="M78" s="14">
        <f t="shared" si="25"/>
        <v>0.13818029779769847</v>
      </c>
      <c r="N78" s="14">
        <f t="shared" si="25"/>
        <v>0.11019386906997597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5.0559379797902952</v>
      </c>
      <c r="D83" s="6">
        <f t="shared" ref="D83:N83" si="26">S83*D$92</f>
        <v>6.3778965752883581</v>
      </c>
      <c r="E83" s="6">
        <f t="shared" si="26"/>
        <v>8.0134569701670095</v>
      </c>
      <c r="F83" s="6">
        <f t="shared" si="26"/>
        <v>10.008047535997848</v>
      </c>
      <c r="G83" s="6">
        <f t="shared" si="26"/>
        <v>12.398529819326352</v>
      </c>
      <c r="H83" s="6">
        <f t="shared" si="26"/>
        <v>15.204250203646989</v>
      </c>
      <c r="I83" s="6">
        <f t="shared" si="26"/>
        <v>18.415705875018585</v>
      </c>
      <c r="J83" s="6">
        <f t="shared" si="26"/>
        <v>21.981630162265315</v>
      </c>
      <c r="K83" s="6">
        <f t="shared" si="26"/>
        <v>25.796249765817759</v>
      </c>
      <c r="L83" s="6">
        <f t="shared" si="26"/>
        <v>29.689579020789736</v>
      </c>
      <c r="M83" s="6">
        <f t="shared" si="26"/>
        <v>33.424627906902913</v>
      </c>
      <c r="N83" s="6">
        <f t="shared" si="26"/>
        <v>36.705865868885688</v>
      </c>
      <c r="O83" s="7">
        <f t="shared" ref="O83:O91" si="27">((N83/I83)^(1/5)-1)</f>
        <v>0.1479141798885284</v>
      </c>
      <c r="P83" s="4"/>
      <c r="Q83" s="5" t="s">
        <v>43</v>
      </c>
      <c r="R83" s="8">
        <v>0.23376359999999993</v>
      </c>
      <c r="S83" s="8">
        <v>0.23247879557456472</v>
      </c>
      <c r="T83" s="8">
        <v>0.23120105265233878</v>
      </c>
      <c r="U83" s="8">
        <v>0.22993033242210187</v>
      </c>
      <c r="V83" s="8">
        <v>0.22866659628594674</v>
      </c>
      <c r="W83" s="8">
        <v>0.22740980585810686</v>
      </c>
      <c r="X83" s="8">
        <v>0.22615992296379028</v>
      </c>
      <c r="Y83" s="8">
        <v>0.22491690963802027</v>
      </c>
      <c r="Z83" s="8">
        <v>0.22368072812448206</v>
      </c>
      <c r="AA83" s="8">
        <v>0.22245134087437593</v>
      </c>
      <c r="AB83" s="8">
        <v>0.22122871054527679</v>
      </c>
      <c r="AC83" s="8">
        <v>0.22001279999999984</v>
      </c>
    </row>
    <row r="84" spans="2:29" x14ac:dyDescent="0.25">
      <c r="B84" s="5" t="s">
        <v>44</v>
      </c>
      <c r="C84" s="6">
        <f t="shared" ref="C84:C90" si="28">R84*C$92</f>
        <v>2.0878721053492542</v>
      </c>
      <c r="D84" s="6">
        <f t="shared" ref="D84:D90" si="29">S84*D$92</f>
        <v>2.6803204756696957</v>
      </c>
      <c r="E84" s="6">
        <f t="shared" ref="E84:E90" si="30">T84*E$92</f>
        <v>3.4271760286128883</v>
      </c>
      <c r="F84" s="6">
        <f t="shared" ref="F84:F90" si="31">U84*F$92</f>
        <v>4.3558534882440441</v>
      </c>
      <c r="G84" s="6">
        <f t="shared" ref="G84:G90" si="32">V84*G$92</f>
        <v>5.4916347728615262</v>
      </c>
      <c r="H84" s="6">
        <f t="shared" ref="H84:H90" si="33">W84*H$92</f>
        <v>6.8533697353558081</v>
      </c>
      <c r="I84" s="6">
        <f t="shared" ref="I84:I90" si="34">X84*I$92</f>
        <v>8.4476394543960964</v>
      </c>
      <c r="J84" s="6">
        <f t="shared" ref="J84:J90" si="35">Y84*J$92</f>
        <v>10.261595379990473</v>
      </c>
      <c r="K84" s="6">
        <f t="shared" ref="K84:K90" si="36">Z84*K$92</f>
        <v>12.255180025483495</v>
      </c>
      <c r="L84" s="6">
        <f t="shared" ref="L84:L90" si="37">AA84*L$92</f>
        <v>14.35408241454326</v>
      </c>
      <c r="M84" s="6">
        <f t="shared" ref="M84:M90" si="38">AB84*M$92</f>
        <v>16.445473808258924</v>
      </c>
      <c r="N84" s="6">
        <f t="shared" ref="N84:N90" si="39">AC84*N$92</f>
        <v>18.379082777183584</v>
      </c>
      <c r="O84" s="7">
        <f t="shared" si="27"/>
        <v>0.16820132039854485</v>
      </c>
      <c r="P84" s="4"/>
      <c r="Q84" s="5" t="s">
        <v>44</v>
      </c>
      <c r="R84" s="8">
        <v>9.653371968503939E-2</v>
      </c>
      <c r="S84" s="8">
        <v>9.7699557931348671E-2</v>
      </c>
      <c r="T84" s="8">
        <v>9.8879510851562963E-2</v>
      </c>
      <c r="U84" s="8">
        <v>0.10007374934336447</v>
      </c>
      <c r="V84" s="8">
        <v>0.10128244637508338</v>
      </c>
      <c r="W84" s="8">
        <v>0.10250577701077637</v>
      </c>
      <c r="X84" s="8">
        <v>0.10374391843560916</v>
      </c>
      <c r="Y84" s="8">
        <v>0.10499704998154659</v>
      </c>
      <c r="Z84" s="8">
        <v>0.10626535315335428</v>
      </c>
      <c r="AA84" s="8">
        <v>0.10754901165491543</v>
      </c>
      <c r="AB84" s="8">
        <v>0.10884821141586663</v>
      </c>
      <c r="AC84" s="8">
        <v>0.11016314061855666</v>
      </c>
    </row>
    <row r="85" spans="2:29" x14ac:dyDescent="0.25">
      <c r="B85" s="5" t="s">
        <v>45</v>
      </c>
      <c r="C85" s="6">
        <f t="shared" si="28"/>
        <v>3.1100594902598253</v>
      </c>
      <c r="D85" s="6">
        <f t="shared" si="29"/>
        <v>3.9678945146927864</v>
      </c>
      <c r="E85" s="6">
        <f t="shared" si="30"/>
        <v>5.042180575822738</v>
      </c>
      <c r="F85" s="6">
        <f t="shared" si="31"/>
        <v>6.3688912994848037</v>
      </c>
      <c r="G85" s="6">
        <f t="shared" si="32"/>
        <v>7.9799617366697024</v>
      </c>
      <c r="H85" s="6">
        <f t="shared" si="33"/>
        <v>9.8971901580009671</v>
      </c>
      <c r="I85" s="6">
        <f t="shared" si="34"/>
        <v>12.124161468698563</v>
      </c>
      <c r="J85" s="6">
        <f t="shared" si="35"/>
        <v>14.636586965610634</v>
      </c>
      <c r="K85" s="6">
        <f t="shared" si="36"/>
        <v>17.372135821809778</v>
      </c>
      <c r="L85" s="6">
        <f t="shared" si="37"/>
        <v>20.221694540240172</v>
      </c>
      <c r="M85" s="6">
        <f t="shared" si="38"/>
        <v>23.024864886890505</v>
      </c>
      <c r="N85" s="6">
        <f t="shared" si="39"/>
        <v>25.573085068617694</v>
      </c>
      <c r="O85" s="7">
        <f t="shared" si="27"/>
        <v>0.16098412764025083</v>
      </c>
      <c r="P85" s="4"/>
      <c r="Q85" s="5" t="s">
        <v>45</v>
      </c>
      <c r="R85" s="8">
        <v>0.14379501994750654</v>
      </c>
      <c r="S85" s="8">
        <v>0.14463253313275859</v>
      </c>
      <c r="T85" s="8">
        <v>0.1454749755484239</v>
      </c>
      <c r="U85" s="8">
        <v>0.14632237590633762</v>
      </c>
      <c r="V85" s="8">
        <v>0.14717476308941096</v>
      </c>
      <c r="W85" s="8">
        <v>0.14803216615258635</v>
      </c>
      <c r="X85" s="8">
        <v>0.14889461432379955</v>
      </c>
      <c r="Y85" s="8">
        <v>0.14976213700494787</v>
      </c>
      <c r="Z85" s="8">
        <v>0.15063476377286603</v>
      </c>
      <c r="AA85" s="8">
        <v>0.15151252438030757</v>
      </c>
      <c r="AB85" s="8">
        <v>0.15239544875693392</v>
      </c>
      <c r="AC85" s="8">
        <v>0.15328356701030937</v>
      </c>
    </row>
    <row r="86" spans="2:29" x14ac:dyDescent="0.25">
      <c r="B86" s="5" t="s">
        <v>46</v>
      </c>
      <c r="C86" s="6">
        <f t="shared" si="28"/>
        <v>1.7833907566524876</v>
      </c>
      <c r="D86" s="6">
        <f t="shared" si="29"/>
        <v>2.2699167373451177</v>
      </c>
      <c r="E86" s="6">
        <f t="shared" si="30"/>
        <v>2.8776647593267231</v>
      </c>
      <c r="F86" s="6">
        <f t="shared" si="31"/>
        <v>3.6262491012575007</v>
      </c>
      <c r="G86" s="6">
        <f t="shared" si="32"/>
        <v>4.5328004537579467</v>
      </c>
      <c r="H86" s="6">
        <f t="shared" si="33"/>
        <v>5.6085384359845571</v>
      </c>
      <c r="I86" s="6">
        <f t="shared" si="34"/>
        <v>6.8542744789707957</v>
      </c>
      <c r="J86" s="6">
        <f t="shared" si="35"/>
        <v>8.2550858058617109</v>
      </c>
      <c r="K86" s="6">
        <f t="shared" si="36"/>
        <v>9.7747798450858188</v>
      </c>
      <c r="L86" s="6">
        <f t="shared" si="37"/>
        <v>11.35124006400331</v>
      </c>
      <c r="M86" s="6">
        <f t="shared" si="38"/>
        <v>12.894213213810348</v>
      </c>
      <c r="N86" s="6">
        <f t="shared" si="39"/>
        <v>14.287389166204774</v>
      </c>
      <c r="O86" s="7">
        <f t="shared" si="27"/>
        <v>0.15823924591486582</v>
      </c>
      <c r="P86" s="4"/>
      <c r="Q86" s="5" t="s">
        <v>46</v>
      </c>
      <c r="R86" s="8">
        <v>8.2455885564304471E-2</v>
      </c>
      <c r="S86" s="8">
        <v>8.2740054330322818E-2</v>
      </c>
      <c r="T86" s="8">
        <v>8.3025231683874823E-2</v>
      </c>
      <c r="U86" s="8">
        <v>8.3311420963824698E-2</v>
      </c>
      <c r="V86" s="8">
        <v>8.3598625523210665E-2</v>
      </c>
      <c r="W86" s="8">
        <v>8.3886848729248356E-2</v>
      </c>
      <c r="X86" s="8">
        <v>8.4176093963335238E-2</v>
      </c>
      <c r="Y86" s="8">
        <v>8.4466364621055903E-2</v>
      </c>
      <c r="Z86" s="8">
        <v>8.4757664112188699E-2</v>
      </c>
      <c r="AA86" s="8">
        <v>8.5049995860712824E-2</v>
      </c>
      <c r="AB86" s="8">
        <v>8.5343363304816761E-2</v>
      </c>
      <c r="AC86" s="8">
        <v>8.5637769896907287E-2</v>
      </c>
    </row>
    <row r="87" spans="2:29" x14ac:dyDescent="0.25">
      <c r="B87" s="5" t="s">
        <v>47</v>
      </c>
      <c r="C87" s="6">
        <f t="shared" si="28"/>
        <v>2.7838294737990048</v>
      </c>
      <c r="D87" s="6">
        <f t="shared" si="29"/>
        <v>3.4951008298936044</v>
      </c>
      <c r="E87" s="6">
        <f t="shared" si="30"/>
        <v>4.3706260018399004</v>
      </c>
      <c r="F87" s="6">
        <f t="shared" si="31"/>
        <v>5.4326877695331204</v>
      </c>
      <c r="G87" s="6">
        <f t="shared" si="32"/>
        <v>6.6984971507877766</v>
      </c>
      <c r="H87" s="6">
        <f t="shared" si="33"/>
        <v>8.1754965873054566</v>
      </c>
      <c r="I87" s="6">
        <f t="shared" si="34"/>
        <v>9.8555212253467204</v>
      </c>
      <c r="J87" s="6">
        <f t="shared" si="35"/>
        <v>11.708287077598479</v>
      </c>
      <c r="K87" s="6">
        <f t="shared" si="36"/>
        <v>13.675160118524227</v>
      </c>
      <c r="L87" s="6">
        <f t="shared" si="37"/>
        <v>15.664711784531827</v>
      </c>
      <c r="M87" s="6">
        <f t="shared" si="38"/>
        <v>17.552040494098314</v>
      </c>
      <c r="N87" s="6">
        <f t="shared" si="39"/>
        <v>19.184006110490909</v>
      </c>
      <c r="O87" s="7">
        <f t="shared" si="27"/>
        <v>0.14248877367572987</v>
      </c>
      <c r="P87" s="4"/>
      <c r="Q87" s="5" t="s">
        <v>47</v>
      </c>
      <c r="R87" s="8">
        <v>0.12871162624671917</v>
      </c>
      <c r="S87" s="8">
        <v>0.12739887230118502</v>
      </c>
      <c r="T87" s="8">
        <v>0.12609955180853838</v>
      </c>
      <c r="U87" s="8">
        <v>0.12481352634479594</v>
      </c>
      <c r="V87" s="8">
        <v>0.12354065893475231</v>
      </c>
      <c r="W87" s="8">
        <v>0.12228081403624837</v>
      </c>
      <c r="X87" s="8">
        <v>0.12103385752462584</v>
      </c>
      <c r="Y87" s="8">
        <v>0.11979965667736599</v>
      </c>
      <c r="Z87" s="8">
        <v>0.11857808015890907</v>
      </c>
      <c r="AA87" s="8">
        <v>0.11736899800565284</v>
      </c>
      <c r="AB87" s="8">
        <v>0.11617228161112679</v>
      </c>
      <c r="AC87" s="8">
        <v>0.11498780371134025</v>
      </c>
    </row>
    <row r="88" spans="2:29" x14ac:dyDescent="0.25">
      <c r="B88" s="5" t="s">
        <v>42</v>
      </c>
      <c r="C88" s="6">
        <f t="shared" si="28"/>
        <v>2.9143214803833342</v>
      </c>
      <c r="D88" s="6">
        <f t="shared" si="29"/>
        <v>3.7244942884579713</v>
      </c>
      <c r="E88" s="6">
        <f t="shared" si="30"/>
        <v>4.7409352428924452</v>
      </c>
      <c r="F88" s="6">
        <f t="shared" si="31"/>
        <v>5.9985723119625245</v>
      </c>
      <c r="G88" s="6">
        <f t="shared" si="32"/>
        <v>7.5287574257995162</v>
      </c>
      <c r="H88" s="6">
        <f t="shared" si="33"/>
        <v>9.3534718567125914</v>
      </c>
      <c r="I88" s="6">
        <f t="shared" si="34"/>
        <v>11.477599716449014</v>
      </c>
      <c r="J88" s="6">
        <f t="shared" si="35"/>
        <v>13.879621216676366</v>
      </c>
      <c r="K88" s="6">
        <f t="shared" si="36"/>
        <v>16.501728841529122</v>
      </c>
      <c r="L88" s="6">
        <f t="shared" si="37"/>
        <v>19.241202479510328</v>
      </c>
      <c r="M88" s="6">
        <f t="shared" si="38"/>
        <v>21.945737896102134</v>
      </c>
      <c r="N88" s="6">
        <f t="shared" si="39"/>
        <v>24.41600777698843</v>
      </c>
      <c r="O88" s="7">
        <f t="shared" si="27"/>
        <v>0.16295983552145943</v>
      </c>
      <c r="P88" s="4"/>
      <c r="Q88" s="5" t="s">
        <v>42</v>
      </c>
      <c r="R88" s="8">
        <v>0.13474498372703417</v>
      </c>
      <c r="S88" s="8">
        <v>0.13576042447284542</v>
      </c>
      <c r="T88" s="8">
        <v>0.13678356579363532</v>
      </c>
      <c r="U88" s="8">
        <v>0.13781446588723076</v>
      </c>
      <c r="V88" s="8">
        <v>0.13885318339409855</v>
      </c>
      <c r="W88" s="8">
        <v>0.13989977740066811</v>
      </c>
      <c r="X88" s="8">
        <v>0.14095430744267959</v>
      </c>
      <c r="Y88" s="8">
        <v>0.14201683350855879</v>
      </c>
      <c r="Z88" s="8">
        <v>0.14308741604281752</v>
      </c>
      <c r="AA88" s="8">
        <v>0.14416611594948059</v>
      </c>
      <c r="AB88" s="8">
        <v>0.14525299459553959</v>
      </c>
      <c r="AC88" s="8">
        <v>0.14634811381443305</v>
      </c>
    </row>
    <row r="89" spans="2:29" x14ac:dyDescent="0.25">
      <c r="B89" s="5" t="s">
        <v>48</v>
      </c>
      <c r="C89" s="6">
        <f t="shared" si="28"/>
        <v>1.2396740625511193</v>
      </c>
      <c r="D89" s="6">
        <f t="shared" si="29"/>
        <v>1.5429468500886672</v>
      </c>
      <c r="E89" s="6">
        <f t="shared" si="30"/>
        <v>1.9127634878508064</v>
      </c>
      <c r="F89" s="6">
        <f t="shared" si="31"/>
        <v>2.3569954526118413</v>
      </c>
      <c r="G89" s="6">
        <f t="shared" si="32"/>
        <v>2.8810297760977819</v>
      </c>
      <c r="H89" s="6">
        <f t="shared" si="33"/>
        <v>3.4858675571238096</v>
      </c>
      <c r="I89" s="6">
        <f t="shared" si="34"/>
        <v>4.1658411861085058</v>
      </c>
      <c r="J89" s="6">
        <f t="shared" si="35"/>
        <v>4.9061728538678206</v>
      </c>
      <c r="K89" s="6">
        <f t="shared" si="36"/>
        <v>5.6807839647553244</v>
      </c>
      <c r="L89" s="6">
        <f t="shared" si="37"/>
        <v>6.4509642234974249</v>
      </c>
      <c r="M89" s="6">
        <f t="shared" si="38"/>
        <v>7.165660166713999</v>
      </c>
      <c r="N89" s="6">
        <f t="shared" si="39"/>
        <v>7.7641563191934342</v>
      </c>
      <c r="O89" s="7">
        <f t="shared" si="27"/>
        <v>0.13260457679718551</v>
      </c>
      <c r="P89" s="4"/>
      <c r="Q89" s="5" t="s">
        <v>48</v>
      </c>
      <c r="R89" s="8">
        <v>5.7316896062992131E-2</v>
      </c>
      <c r="S89" s="8">
        <v>5.6241492960861339E-2</v>
      </c>
      <c r="T89" s="8">
        <v>5.5186286456948286E-2</v>
      </c>
      <c r="U89" s="8">
        <v>5.4150896664619877E-2</v>
      </c>
      <c r="V89" s="8">
        <v>5.3134950861015655E-2</v>
      </c>
      <c r="W89" s="8">
        <v>5.2138083351354725E-2</v>
      </c>
      <c r="X89" s="8">
        <v>5.1159935335833753E-2</v>
      </c>
      <c r="Y89" s="8">
        <v>5.0200154779065642E-2</v>
      </c>
      <c r="Z89" s="8">
        <v>4.9258396282009773E-2</v>
      </c>
      <c r="AA89" s="8">
        <v>4.8334320956345378E-2</v>
      </c>
      <c r="AB89" s="8">
        <v>4.7427596301241166E-2</v>
      </c>
      <c r="AC89" s="8">
        <v>4.6537896082474238E-2</v>
      </c>
    </row>
    <row r="90" spans="2:29" x14ac:dyDescent="0.25">
      <c r="B90" s="5" t="s">
        <v>49</v>
      </c>
      <c r="C90" s="6">
        <f t="shared" si="28"/>
        <v>2.6533374672146763</v>
      </c>
      <c r="D90" s="6">
        <f t="shared" si="29"/>
        <v>3.3757450153647643</v>
      </c>
      <c r="E90" s="6">
        <f t="shared" si="30"/>
        <v>4.2753201389686977</v>
      </c>
      <c r="F90" s="6">
        <f t="shared" si="31"/>
        <v>5.379137463771932</v>
      </c>
      <c r="G90" s="6">
        <f t="shared" si="32"/>
        <v>6.7097814395048436</v>
      </c>
      <c r="H90" s="6">
        <f t="shared" si="33"/>
        <v>8.2801910151358573</v>
      </c>
      <c r="I90" s="6">
        <f t="shared" si="34"/>
        <v>10.087060574088341</v>
      </c>
      <c r="J90" s="6">
        <f t="shared" si="35"/>
        <v>12.103246174887225</v>
      </c>
      <c r="K90" s="6">
        <f t="shared" si="36"/>
        <v>14.270187777507848</v>
      </c>
      <c r="L90" s="6">
        <f t="shared" si="37"/>
        <v>16.492023608749147</v>
      </c>
      <c r="M90" s="6">
        <f t="shared" si="38"/>
        <v>18.633684234687589</v>
      </c>
      <c r="N90" s="6">
        <f t="shared" si="39"/>
        <v>20.525544999336411</v>
      </c>
      <c r="O90" s="7">
        <f t="shared" si="27"/>
        <v>0.15267271674269822</v>
      </c>
      <c r="P90" s="4"/>
      <c r="Q90" s="5" t="s">
        <v>49</v>
      </c>
      <c r="R90" s="8">
        <v>0.1226782687664042</v>
      </c>
      <c r="S90" s="8">
        <v>0.12304826929611334</v>
      </c>
      <c r="T90" s="8">
        <v>0.12334982520467762</v>
      </c>
      <c r="U90" s="8">
        <v>0.12358323246772478</v>
      </c>
      <c r="V90" s="8">
        <v>0.12374877553648177</v>
      </c>
      <c r="W90" s="8">
        <v>0.12384672746101076</v>
      </c>
      <c r="X90" s="8">
        <v>0.12387735001032663</v>
      </c>
      <c r="Y90" s="8">
        <v>0.12384089378943886</v>
      </c>
      <c r="Z90" s="8">
        <v>0.12373759835337261</v>
      </c>
      <c r="AA90" s="8">
        <v>0.12356769231820944</v>
      </c>
      <c r="AB90" s="8">
        <v>0.12333139346919825</v>
      </c>
      <c r="AC90" s="8">
        <v>0.12302890886597934</v>
      </c>
    </row>
    <row r="91" spans="2:29" x14ac:dyDescent="0.25">
      <c r="B91" s="5" t="s">
        <v>2</v>
      </c>
      <c r="C91" s="10">
        <f>SUM(C83:C90)</f>
        <v>21.628422815999997</v>
      </c>
      <c r="D91" s="10">
        <f t="shared" ref="D91:N91" si="40">SUM(D83:D90)</f>
        <v>27.434315286800967</v>
      </c>
      <c r="E91" s="10">
        <f t="shared" si="40"/>
        <v>34.660123205481206</v>
      </c>
      <c r="F91" s="10">
        <f t="shared" si="40"/>
        <v>43.526434422863616</v>
      </c>
      <c r="G91" s="10">
        <f t="shared" si="40"/>
        <v>54.22099257480545</v>
      </c>
      <c r="H91" s="10">
        <f t="shared" si="40"/>
        <v>66.858375549266029</v>
      </c>
      <c r="I91" s="10">
        <f t="shared" si="40"/>
        <v>81.427803979076614</v>
      </c>
      <c r="J91" s="10">
        <f t="shared" si="40"/>
        <v>97.732225636758017</v>
      </c>
      <c r="K91" s="10">
        <f t="shared" si="40"/>
        <v>115.32620616051338</v>
      </c>
      <c r="L91" s="10">
        <f t="shared" si="40"/>
        <v>133.46549813586518</v>
      </c>
      <c r="M91" s="10">
        <f t="shared" si="40"/>
        <v>151.08630260746472</v>
      </c>
      <c r="N91" s="10">
        <f t="shared" si="40"/>
        <v>166.83513808690091</v>
      </c>
      <c r="O91" s="7">
        <f t="shared" si="27"/>
        <v>0.15425817876677272</v>
      </c>
      <c r="Q91" s="5" t="s">
        <v>2</v>
      </c>
      <c r="R91" s="8">
        <f>SUM(R83:R90)</f>
        <v>1</v>
      </c>
      <c r="S91" s="8">
        <f t="shared" ref="S91:AC91" si="41">SUM(S83:S90)</f>
        <v>1</v>
      </c>
      <c r="T91" s="8">
        <f t="shared" si="41"/>
        <v>1.0000000000000002</v>
      </c>
      <c r="U91" s="8">
        <f t="shared" si="41"/>
        <v>1</v>
      </c>
      <c r="V91" s="8">
        <f t="shared" si="41"/>
        <v>1</v>
      </c>
      <c r="W91" s="8">
        <f t="shared" si="41"/>
        <v>0.99999999999999989</v>
      </c>
      <c r="X91" s="8">
        <f t="shared" si="41"/>
        <v>1</v>
      </c>
      <c r="Y91" s="8">
        <f t="shared" si="41"/>
        <v>1</v>
      </c>
      <c r="Z91" s="8">
        <f t="shared" si="41"/>
        <v>0.99999999999999989</v>
      </c>
      <c r="AA91" s="8">
        <f t="shared" si="41"/>
        <v>1</v>
      </c>
      <c r="AB91" s="8">
        <f t="shared" si="41"/>
        <v>0.99999999999999978</v>
      </c>
      <c r="AC91" s="8">
        <f t="shared" si="41"/>
        <v>1</v>
      </c>
    </row>
    <row r="92" spans="2:29" x14ac:dyDescent="0.25">
      <c r="B92" s="13" t="s">
        <v>26</v>
      </c>
      <c r="C92" s="11">
        <f>C3</f>
        <v>21.628422815999997</v>
      </c>
      <c r="D92" s="11">
        <f t="shared" ref="D92:O92" si="42">D3</f>
        <v>27.434315286800967</v>
      </c>
      <c r="E92" s="11">
        <f t="shared" si="42"/>
        <v>34.660123205481206</v>
      </c>
      <c r="F92" s="11">
        <f t="shared" si="42"/>
        <v>43.526434422863616</v>
      </c>
      <c r="G92" s="11">
        <f t="shared" si="42"/>
        <v>54.220992574805443</v>
      </c>
      <c r="H92" s="11">
        <f t="shared" si="42"/>
        <v>66.858375549266043</v>
      </c>
      <c r="I92" s="11">
        <f t="shared" si="42"/>
        <v>81.427803979076614</v>
      </c>
      <c r="J92" s="11">
        <f t="shared" si="42"/>
        <v>97.732225636758031</v>
      </c>
      <c r="K92" s="11">
        <f t="shared" si="42"/>
        <v>115.32620616051337</v>
      </c>
      <c r="L92" s="11">
        <f t="shared" si="42"/>
        <v>133.4654981358652</v>
      </c>
      <c r="M92" s="11">
        <f t="shared" si="42"/>
        <v>151.08630260746475</v>
      </c>
      <c r="N92" s="11">
        <f t="shared" si="42"/>
        <v>166.83513808690091</v>
      </c>
      <c r="O92" s="12">
        <f t="shared" si="42"/>
        <v>0.15425817876677272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0.26146653712569745</v>
      </c>
      <c r="E95" s="14">
        <f t="shared" ref="E95:N95" si="43">E83/D83-1</f>
        <v>0.25644197512009748</v>
      </c>
      <c r="F95" s="14">
        <f t="shared" si="43"/>
        <v>0.24890513211169951</v>
      </c>
      <c r="G95" s="14">
        <f t="shared" si="43"/>
        <v>0.23885600810050134</v>
      </c>
      <c r="H95" s="14">
        <f t="shared" si="43"/>
        <v>0.22629460308650362</v>
      </c>
      <c r="I95" s="14">
        <f t="shared" si="43"/>
        <v>0.21122091706970703</v>
      </c>
      <c r="J95" s="14">
        <f t="shared" si="43"/>
        <v>0.19363495005010933</v>
      </c>
      <c r="K95" s="14">
        <f t="shared" si="43"/>
        <v>0.17353670202771387</v>
      </c>
      <c r="L95" s="14">
        <f t="shared" si="43"/>
        <v>0.15092617300251798</v>
      </c>
      <c r="M95" s="14">
        <f t="shared" si="43"/>
        <v>0.12580336297452233</v>
      </c>
      <c r="N95" s="14">
        <f t="shared" si="43"/>
        <v>9.8168271943728236E-2</v>
      </c>
    </row>
    <row r="96" spans="2:29" x14ac:dyDescent="0.25">
      <c r="B96" s="5" t="s">
        <v>44</v>
      </c>
      <c r="C96" s="5"/>
      <c r="D96" s="14">
        <f t="shared" ref="D96:N96" si="44">D84/C84-1</f>
        <v>0.28375702170767703</v>
      </c>
      <c r="E96" s="14">
        <f t="shared" si="44"/>
        <v>0.27864412473160916</v>
      </c>
      <c r="F96" s="14">
        <f t="shared" si="44"/>
        <v>0.270974543436868</v>
      </c>
      <c r="G96" s="14">
        <f t="shared" si="44"/>
        <v>0.26074827532258094</v>
      </c>
      <c r="H96" s="14">
        <f t="shared" si="44"/>
        <v>0.24796531794570198</v>
      </c>
      <c r="I96" s="14">
        <f t="shared" si="44"/>
        <v>0.23262566891957093</v>
      </c>
      <c r="J96" s="14">
        <f t="shared" si="44"/>
        <v>0.21472932591250737</v>
      </c>
      <c r="K96" s="14">
        <f t="shared" si="44"/>
        <v>0.19427628664646046</v>
      </c>
      <c r="L96" s="14">
        <f t="shared" si="44"/>
        <v>0.17126654889567461</v>
      </c>
      <c r="M96" s="14">
        <f t="shared" si="44"/>
        <v>0.14570011048541209</v>
      </c>
      <c r="N96" s="14">
        <f t="shared" si="44"/>
        <v>0.11757696929069938</v>
      </c>
    </row>
    <row r="97" spans="2:14" x14ac:dyDescent="0.25">
      <c r="B97" s="5" t="s">
        <v>45</v>
      </c>
      <c r="C97" s="5"/>
      <c r="D97" s="14">
        <f t="shared" ref="D97:N97" si="45">D85/C85-1</f>
        <v>0.27582592137531581</v>
      </c>
      <c r="E97" s="14">
        <f t="shared" si="45"/>
        <v>0.27074461207372291</v>
      </c>
      <c r="F97" s="14">
        <f t="shared" si="45"/>
        <v>0.26312241374766399</v>
      </c>
      <c r="G97" s="14">
        <f t="shared" si="45"/>
        <v>0.25295932391171805</v>
      </c>
      <c r="H97" s="14">
        <f t="shared" si="45"/>
        <v>0.24025534013793237</v>
      </c>
      <c r="I97" s="14">
        <f t="shared" si="45"/>
        <v>0.22501046005439185</v>
      </c>
      <c r="J97" s="14">
        <f t="shared" si="45"/>
        <v>0.20722468134381922</v>
      </c>
      <c r="K97" s="14">
        <f t="shared" si="45"/>
        <v>0.18689800174223992</v>
      </c>
      <c r="L97" s="14">
        <f t="shared" si="45"/>
        <v>0.16403041903764803</v>
      </c>
      <c r="M97" s="14">
        <f t="shared" si="45"/>
        <v>0.13862193106874221</v>
      </c>
      <c r="N97" s="14">
        <f t="shared" si="45"/>
        <v>0.1106725357236753</v>
      </c>
    </row>
    <row r="98" spans="2:14" x14ac:dyDescent="0.25">
      <c r="B98" s="5" t="s">
        <v>46</v>
      </c>
      <c r="C98" s="5"/>
      <c r="D98" s="14">
        <f t="shared" ref="D98:N98" si="46">D86/C86-1</f>
        <v>0.27280952246599255</v>
      </c>
      <c r="E98" s="14">
        <f t="shared" si="46"/>
        <v>0.26774022675934095</v>
      </c>
      <c r="F98" s="14">
        <f t="shared" si="46"/>
        <v>0.26013604937981771</v>
      </c>
      <c r="G98" s="14">
        <f t="shared" si="46"/>
        <v>0.24999698784787694</v>
      </c>
      <c r="H98" s="14">
        <f t="shared" si="46"/>
        <v>0.23732303974130664</v>
      </c>
      <c r="I98" s="14">
        <f t="shared" si="46"/>
        <v>0.22211420269379945</v>
      </c>
      <c r="J98" s="14">
        <f t="shared" si="46"/>
        <v>0.20437047439355749</v>
      </c>
      <c r="K98" s="14">
        <f t="shared" si="46"/>
        <v>0.18409185258195793</v>
      </c>
      <c r="L98" s="14">
        <f t="shared" si="46"/>
        <v>0.16127833505222555</v>
      </c>
      <c r="M98" s="14">
        <f t="shared" si="46"/>
        <v>0.13592991964816825</v>
      </c>
      <c r="N98" s="14">
        <f t="shared" si="46"/>
        <v>0.10804660426293133</v>
      </c>
    </row>
    <row r="99" spans="2:14" x14ac:dyDescent="0.25">
      <c r="B99" s="5" t="s">
        <v>47</v>
      </c>
      <c r="C99" s="5"/>
      <c r="D99" s="14">
        <f t="shared" ref="D99:N99" si="47">D87/C87-1</f>
        <v>0.2555010509045117</v>
      </c>
      <c r="E99" s="14">
        <f t="shared" si="47"/>
        <v>0.25050069069765524</v>
      </c>
      <c r="F99" s="14">
        <f t="shared" si="47"/>
        <v>0.24299991974745128</v>
      </c>
      <c r="G99" s="14">
        <f t="shared" si="47"/>
        <v>0.23299873560807249</v>
      </c>
      <c r="H99" s="14">
        <f t="shared" si="47"/>
        <v>0.22049713589024633</v>
      </c>
      <c r="I99" s="14">
        <f t="shared" si="47"/>
        <v>0.20549511825984124</v>
      </c>
      <c r="J99" s="14">
        <f t="shared" si="47"/>
        <v>0.18799268043650108</v>
      </c>
      <c r="K99" s="14">
        <f t="shared" si="47"/>
        <v>0.16798982019231268</v>
      </c>
      <c r="L99" s="14">
        <f t="shared" si="47"/>
        <v>0.14548653535051304</v>
      </c>
      <c r="M99" s="14">
        <f t="shared" si="47"/>
        <v>0.12048282378422925</v>
      </c>
      <c r="N99" s="14">
        <f t="shared" si="47"/>
        <v>9.2978683415260166E-2</v>
      </c>
    </row>
    <row r="100" spans="2:14" x14ac:dyDescent="0.25">
      <c r="B100" s="5" t="s">
        <v>42</v>
      </c>
      <c r="C100" s="5"/>
      <c r="D100" s="14">
        <f t="shared" ref="D100:N100" si="48">D88/C88-1</f>
        <v>0.27799706158981174</v>
      </c>
      <c r="E100" s="14">
        <f t="shared" si="48"/>
        <v>0.27290710515636318</v>
      </c>
      <c r="F100" s="14">
        <f t="shared" si="48"/>
        <v>0.26527193573367502</v>
      </c>
      <c r="G100" s="14">
        <f t="shared" si="48"/>
        <v>0.25509155083209589</v>
      </c>
      <c r="H100" s="14">
        <f t="shared" si="48"/>
        <v>0.24236594801954325</v>
      </c>
      <c r="I100" s="14">
        <f t="shared" si="48"/>
        <v>0.22709512492006123</v>
      </c>
      <c r="J100" s="14">
        <f t="shared" si="48"/>
        <v>0.20927907921243483</v>
      </c>
      <c r="K100" s="14">
        <f t="shared" si="48"/>
        <v>0.18891780862883301</v>
      </c>
      <c r="L100" s="14">
        <f t="shared" si="48"/>
        <v>0.16601131095348642</v>
      </c>
      <c r="M100" s="14">
        <f t="shared" si="48"/>
        <v>0.14055958402141577</v>
      </c>
      <c r="N100" s="14">
        <f t="shared" si="48"/>
        <v>0.11256262571718079</v>
      </c>
    </row>
    <row r="101" spans="2:14" x14ac:dyDescent="0.25">
      <c r="B101" s="5" t="s">
        <v>48</v>
      </c>
      <c r="C101" s="5"/>
      <c r="D101" s="14">
        <f t="shared" ref="D101:N101" si="49">D89/C89-1</f>
        <v>0.24463913273578064</v>
      </c>
      <c r="E101" s="14">
        <f t="shared" si="49"/>
        <v>0.23968203294940937</v>
      </c>
      <c r="F101" s="14">
        <f t="shared" si="49"/>
        <v>0.23224615462530429</v>
      </c>
      <c r="G101" s="14">
        <f t="shared" si="49"/>
        <v>0.22233149533879915</v>
      </c>
      <c r="H101" s="14">
        <f t="shared" si="49"/>
        <v>0.20993805272129173</v>
      </c>
      <c r="I101" s="14">
        <f t="shared" si="49"/>
        <v>0.19506582445884502</v>
      </c>
      <c r="J101" s="14">
        <f t="shared" si="49"/>
        <v>0.17771480829082953</v>
      </c>
      <c r="K101" s="14">
        <f t="shared" si="49"/>
        <v>0.15788500200860889</v>
      </c>
      <c r="L101" s="14">
        <f t="shared" si="49"/>
        <v>0.13557640345424971</v>
      </c>
      <c r="M101" s="14">
        <f t="shared" si="49"/>
        <v>0.11078901051928303</v>
      </c>
      <c r="N101" s="14">
        <f t="shared" si="49"/>
        <v>8.3522821143483084E-2</v>
      </c>
    </row>
    <row r="102" spans="2:14" x14ac:dyDescent="0.25">
      <c r="B102" s="5" t="s">
        <v>49</v>
      </c>
      <c r="C102" s="5"/>
      <c r="D102" s="14">
        <f t="shared" ref="D102:N102" si="50">D90/C90-1</f>
        <v>0.27226372712719082</v>
      </c>
      <c r="E102" s="14">
        <f t="shared" si="50"/>
        <v>0.26648195272732411</v>
      </c>
      <c r="F102" s="14">
        <f t="shared" si="50"/>
        <v>0.25818354858204828</v>
      </c>
      <c r="G102" s="14">
        <f t="shared" si="50"/>
        <v>0.24737125323431397</v>
      </c>
      <c r="H102" s="14">
        <f t="shared" si="50"/>
        <v>0.23404779869355985</v>
      </c>
      <c r="I102" s="14">
        <f t="shared" si="50"/>
        <v>0.2182159271023576</v>
      </c>
      <c r="J102" s="14">
        <f t="shared" si="50"/>
        <v>0.19987840719208783</v>
      </c>
      <c r="K102" s="14">
        <f t="shared" si="50"/>
        <v>0.17903805072698309</v>
      </c>
      <c r="L102" s="14">
        <f t="shared" si="50"/>
        <v>0.15569772913172697</v>
      </c>
      <c r="M102" s="14">
        <f t="shared" si="50"/>
        <v>0.12986039049824516</v>
      </c>
      <c r="N102" s="14">
        <f t="shared" si="50"/>
        <v>0.10152907717127801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C102"/>
  <sheetViews>
    <sheetView topLeftCell="A7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Europe!C12</f>
        <v>18.679092432000008</v>
      </c>
      <c r="D3" s="6">
        <f>Europe!D12</f>
        <v>23.78660783932467</v>
      </c>
      <c r="E3" s="6">
        <f>Europe!E12</f>
        <v>30.170044888533358</v>
      </c>
      <c r="F3" s="6">
        <f>Europe!F12</f>
        <v>38.037013745519602</v>
      </c>
      <c r="G3" s="6">
        <f>Europe!G12</f>
        <v>47.569463327424096</v>
      </c>
      <c r="H3" s="6">
        <f>Europe!H12</f>
        <v>58.887629952610567</v>
      </c>
      <c r="I3" s="6">
        <f>Europe!I12</f>
        <v>72.00264406427253</v>
      </c>
      <c r="J3" s="6">
        <f>Europe!J12</f>
        <v>86.760286666265017</v>
      </c>
      <c r="K3" s="6">
        <f>Europe!K12</f>
        <v>102.78237809072802</v>
      </c>
      <c r="L3" s="6">
        <f>Europe!L12</f>
        <v>119.41726905169122</v>
      </c>
      <c r="M3" s="6">
        <f>Europe!M12</f>
        <v>135.71588518355546</v>
      </c>
      <c r="N3" s="6">
        <f>Europe!N12</f>
        <v>150.45290669462071</v>
      </c>
      <c r="O3" s="7">
        <f>Europe!O12</f>
        <v>0.15880517912253223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14.649590046928644</v>
      </c>
      <c r="D31" s="6">
        <f t="shared" ref="D31:N32" si="0">S31*D$34</f>
        <v>18.634178823245794</v>
      </c>
      <c r="E31" s="6">
        <f t="shared" si="0"/>
        <v>23.608138727989463</v>
      </c>
      <c r="F31" s="6">
        <f t="shared" si="0"/>
        <v>29.730365719512495</v>
      </c>
      <c r="G31" s="6">
        <f t="shared" si="0"/>
        <v>37.138994010632643</v>
      </c>
      <c r="H31" s="6">
        <f t="shared" si="0"/>
        <v>45.923396971017254</v>
      </c>
      <c r="I31" s="6">
        <f t="shared" si="0"/>
        <v>56.087543650629911</v>
      </c>
      <c r="J31" s="6">
        <f t="shared" si="0"/>
        <v>67.506718886573921</v>
      </c>
      <c r="K31" s="6">
        <f t="shared" si="0"/>
        <v>79.8826988815823</v>
      </c>
      <c r="L31" s="6">
        <f t="shared" si="0"/>
        <v>92.706300045875366</v>
      </c>
      <c r="M31" s="6">
        <f t="shared" si="0"/>
        <v>105.24000085845607</v>
      </c>
      <c r="N31" s="6">
        <f t="shared" si="0"/>
        <v>116.53564594566288</v>
      </c>
      <c r="O31" s="7">
        <f>((N31/I31)^(1/5)-1)</f>
        <v>0.15749326696599875</v>
      </c>
      <c r="P31" s="4"/>
      <c r="Q31" s="5" t="s">
        <v>28</v>
      </c>
      <c r="R31" s="8">
        <v>0.78427740000000001</v>
      </c>
      <c r="S31" s="8">
        <v>0.78338950005470143</v>
      </c>
      <c r="T31" s="8">
        <v>0.7825026053230083</v>
      </c>
      <c r="U31" s="8">
        <v>0.78161671466689331</v>
      </c>
      <c r="V31" s="8">
        <v>0.7807318269496174</v>
      </c>
      <c r="W31" s="8">
        <v>0.77984794103572863</v>
      </c>
      <c r="X31" s="8">
        <v>0.77896505579106035</v>
      </c>
      <c r="Y31" s="8">
        <v>0.77808317008273031</v>
      </c>
      <c r="Z31" s="8">
        <v>0.77720228277913828</v>
      </c>
      <c r="AA31" s="8">
        <v>0.77632239274996573</v>
      </c>
      <c r="AB31" s="8">
        <v>0.77544349886617314</v>
      </c>
      <c r="AC31" s="8">
        <v>0.77456559999999985</v>
      </c>
    </row>
    <row r="32" spans="2:29" x14ac:dyDescent="0.25">
      <c r="B32" s="5" t="s">
        <v>29</v>
      </c>
      <c r="C32" s="6">
        <f>R32*C$34</f>
        <v>4.0295023850713649</v>
      </c>
      <c r="D32" s="6">
        <f t="shared" si="0"/>
        <v>5.1524290160788748</v>
      </c>
      <c r="E32" s="6">
        <f t="shared" si="0"/>
        <v>6.561906160543896</v>
      </c>
      <c r="F32" s="6">
        <f t="shared" si="0"/>
        <v>8.3066480260071085</v>
      </c>
      <c r="G32" s="6">
        <f t="shared" si="0"/>
        <v>10.430469316791456</v>
      </c>
      <c r="H32" s="6">
        <f t="shared" si="0"/>
        <v>12.964232981593314</v>
      </c>
      <c r="I32" s="6">
        <f t="shared" si="0"/>
        <v>15.91510041364262</v>
      </c>
      <c r="J32" s="6">
        <f t="shared" si="0"/>
        <v>19.253567779691096</v>
      </c>
      <c r="K32" s="6">
        <f t="shared" si="0"/>
        <v>22.899679209145713</v>
      </c>
      <c r="L32" s="6">
        <f t="shared" si="0"/>
        <v>26.710969005815862</v>
      </c>
      <c r="M32" s="6">
        <f t="shared" si="0"/>
        <v>30.475884325099386</v>
      </c>
      <c r="N32" s="6">
        <f t="shared" si="0"/>
        <v>33.917260748957823</v>
      </c>
      <c r="O32" s="7">
        <f>((N32/I32)^(1/5)-1)</f>
        <v>0.16338183222755509</v>
      </c>
      <c r="P32" s="4"/>
      <c r="Q32" s="5" t="s">
        <v>29</v>
      </c>
      <c r="R32" s="8">
        <v>0.21572259999999999</v>
      </c>
      <c r="S32" s="8">
        <v>0.21661049994529857</v>
      </c>
      <c r="T32" s="8">
        <v>0.2174973946769917</v>
      </c>
      <c r="U32" s="8">
        <v>0.21838328533310669</v>
      </c>
      <c r="V32" s="8">
        <v>0.2192681730503826</v>
      </c>
      <c r="W32" s="8">
        <v>0.22015205896427137</v>
      </c>
      <c r="X32" s="8">
        <v>0.22103494420893965</v>
      </c>
      <c r="Y32" s="8">
        <v>0.22191682991726969</v>
      </c>
      <c r="Z32" s="8">
        <v>0.22279771722086172</v>
      </c>
      <c r="AA32" s="8">
        <v>0.22367760725003427</v>
      </c>
      <c r="AB32" s="8">
        <v>0.22455650113382686</v>
      </c>
      <c r="AC32" s="8">
        <v>0.22543440000000015</v>
      </c>
    </row>
    <row r="33" spans="2:29" x14ac:dyDescent="0.25">
      <c r="B33" s="5" t="s">
        <v>2</v>
      </c>
      <c r="C33" s="10">
        <f t="shared" ref="C33:N33" si="1">SUM(C31:C32)</f>
        <v>18.679092432000008</v>
      </c>
      <c r="D33" s="10">
        <f t="shared" si="1"/>
        <v>23.786607839324667</v>
      </c>
      <c r="E33" s="10">
        <f t="shared" si="1"/>
        <v>30.170044888533358</v>
      </c>
      <c r="F33" s="10">
        <f t="shared" si="1"/>
        <v>38.037013745519602</v>
      </c>
      <c r="G33" s="10">
        <f t="shared" si="1"/>
        <v>47.569463327424103</v>
      </c>
      <c r="H33" s="10">
        <f t="shared" si="1"/>
        <v>58.887629952610567</v>
      </c>
      <c r="I33" s="10">
        <f t="shared" si="1"/>
        <v>72.00264406427253</v>
      </c>
      <c r="J33" s="10">
        <f t="shared" si="1"/>
        <v>86.760286666265017</v>
      </c>
      <c r="K33" s="10">
        <f t="shared" si="1"/>
        <v>102.78237809072802</v>
      </c>
      <c r="L33" s="10">
        <f t="shared" si="1"/>
        <v>119.41726905169122</v>
      </c>
      <c r="M33" s="10">
        <f t="shared" si="1"/>
        <v>135.71588518355546</v>
      </c>
      <c r="N33" s="10">
        <f t="shared" si="1"/>
        <v>150.45290669462071</v>
      </c>
      <c r="O33" s="7">
        <f>((N33/I33)^(1/5)-1)</f>
        <v>0.15880517912253223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18.679092432000008</v>
      </c>
      <c r="D34" s="11">
        <f t="shared" ref="D34:O34" si="2">D3</f>
        <v>23.78660783932467</v>
      </c>
      <c r="E34" s="11">
        <f t="shared" si="2"/>
        <v>30.170044888533358</v>
      </c>
      <c r="F34" s="11">
        <f t="shared" si="2"/>
        <v>38.037013745519602</v>
      </c>
      <c r="G34" s="11">
        <f t="shared" si="2"/>
        <v>47.569463327424096</v>
      </c>
      <c r="H34" s="11">
        <f t="shared" si="2"/>
        <v>58.887629952610567</v>
      </c>
      <c r="I34" s="11">
        <f t="shared" si="2"/>
        <v>72.00264406427253</v>
      </c>
      <c r="J34" s="11">
        <f t="shared" si="2"/>
        <v>86.760286666265017</v>
      </c>
      <c r="K34" s="11">
        <f t="shared" si="2"/>
        <v>102.78237809072802</v>
      </c>
      <c r="L34" s="11">
        <f t="shared" si="2"/>
        <v>119.41726905169122</v>
      </c>
      <c r="M34" s="11">
        <f t="shared" si="2"/>
        <v>135.71588518355546</v>
      </c>
      <c r="N34" s="11">
        <f t="shared" si="2"/>
        <v>150.45290669462071</v>
      </c>
      <c r="O34" s="12">
        <f t="shared" si="2"/>
        <v>0.15880517912253223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0.27199319322608195</v>
      </c>
      <c r="E37" s="14">
        <f t="shared" ref="E37:N37" si="3">E31/D31-1</f>
        <v>0.26692670237438887</v>
      </c>
      <c r="F37" s="14">
        <f t="shared" si="3"/>
        <v>0.25932696609684913</v>
      </c>
      <c r="G37" s="14">
        <f t="shared" si="3"/>
        <v>0.24919398439346319</v>
      </c>
      <c r="H37" s="14">
        <f t="shared" si="3"/>
        <v>0.23652775726423014</v>
      </c>
      <c r="I37" s="14">
        <f t="shared" si="3"/>
        <v>0.22132828470915067</v>
      </c>
      <c r="J37" s="14">
        <f t="shared" si="3"/>
        <v>0.20359556672822432</v>
      </c>
      <c r="K37" s="14">
        <f t="shared" si="3"/>
        <v>0.18332960332145221</v>
      </c>
      <c r="L37" s="14">
        <f t="shared" si="3"/>
        <v>0.16053039448883299</v>
      </c>
      <c r="M37" s="14">
        <f t="shared" si="3"/>
        <v>0.13519794023036669</v>
      </c>
      <c r="N37" s="14">
        <f t="shared" si="3"/>
        <v>0.10733224054605461</v>
      </c>
    </row>
    <row r="38" spans="2:29" x14ac:dyDescent="0.25">
      <c r="B38" s="5" t="s">
        <v>29</v>
      </c>
      <c r="C38" s="5"/>
      <c r="D38" s="14">
        <f t="shared" ref="D38:N38" si="4">D32/C32-1</f>
        <v>0.27867625421138009</v>
      </c>
      <c r="E38" s="14">
        <f t="shared" si="4"/>
        <v>0.27355585881271738</v>
      </c>
      <c r="F38" s="14">
        <f t="shared" si="4"/>
        <v>0.26588948741055995</v>
      </c>
      <c r="G38" s="14">
        <f t="shared" si="4"/>
        <v>0.25567729415462415</v>
      </c>
      <c r="H38" s="14">
        <f t="shared" si="4"/>
        <v>0.24291943035802688</v>
      </c>
      <c r="I38" s="14">
        <f t="shared" si="4"/>
        <v>0.22761604456190843</v>
      </c>
      <c r="J38" s="14">
        <f t="shared" si="4"/>
        <v>0.20976728259827393</v>
      </c>
      <c r="K38" s="14">
        <f t="shared" si="4"/>
        <v>0.18937328765116357</v>
      </c>
      <c r="L38" s="14">
        <f t="shared" si="4"/>
        <v>0.16643420031613321</v>
      </c>
      <c r="M38" s="14">
        <f t="shared" si="4"/>
        <v>0.14095015865818183</v>
      </c>
      <c r="N38" s="14">
        <f t="shared" si="4"/>
        <v>0.11292129826809272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15.14013103283161</v>
      </c>
      <c r="D43" s="6">
        <f t="shared" ref="D43:N44" si="5">S43*D$46</f>
        <v>19.244938499458002</v>
      </c>
      <c r="E43" s="6">
        <f t="shared" si="5"/>
        <v>24.365208024370396</v>
      </c>
      <c r="F43" s="6">
        <f t="shared" si="5"/>
        <v>30.662723946099288</v>
      </c>
      <c r="G43" s="6">
        <f t="shared" si="5"/>
        <v>38.277425836495524</v>
      </c>
      <c r="H43" s="6">
        <f t="shared" si="5"/>
        <v>47.298645056024277</v>
      </c>
      <c r="I43" s="6">
        <f t="shared" si="5"/>
        <v>57.727562655391964</v>
      </c>
      <c r="J43" s="6">
        <f t="shared" si="5"/>
        <v>69.432996302545064</v>
      </c>
      <c r="K43" s="6">
        <f t="shared" si="5"/>
        <v>82.105782218010418</v>
      </c>
      <c r="L43" s="6">
        <f t="shared" si="5"/>
        <v>95.220918982860837</v>
      </c>
      <c r="M43" s="6">
        <f t="shared" si="5"/>
        <v>108.02047170278708</v>
      </c>
      <c r="N43" s="6">
        <f t="shared" si="5"/>
        <v>119.53253243940377</v>
      </c>
      <c r="O43" s="7">
        <f>((N43/I43)^(1/5)-1)</f>
        <v>0.15669958526609884</v>
      </c>
      <c r="P43" s="4"/>
      <c r="Q43" s="5" t="s">
        <v>31</v>
      </c>
      <c r="R43" s="8">
        <v>0.81053889999999995</v>
      </c>
      <c r="S43" s="8">
        <v>0.80906611945069962</v>
      </c>
      <c r="T43" s="8">
        <v>0.80759601500065425</v>
      </c>
      <c r="U43" s="8">
        <v>0.80612858178728775</v>
      </c>
      <c r="V43" s="8">
        <v>0.80466381495686001</v>
      </c>
      <c r="W43" s="8">
        <v>0.80320170966444993</v>
      </c>
      <c r="X43" s="8">
        <v>0.80174226107393998</v>
      </c>
      <c r="Y43" s="8">
        <v>0.80028546435799963</v>
      </c>
      <c r="Z43" s="8">
        <v>0.79883131469807056</v>
      </c>
      <c r="AA43" s="8">
        <v>0.79737980728434932</v>
      </c>
      <c r="AB43" s="8">
        <v>0.79593093731577269</v>
      </c>
      <c r="AC43" s="8">
        <v>0.79448470000000027</v>
      </c>
    </row>
    <row r="44" spans="2:29" x14ac:dyDescent="0.25">
      <c r="B44" s="5" t="s">
        <v>32</v>
      </c>
      <c r="C44" s="6">
        <f>R44*C$46</f>
        <v>3.5389613991683975</v>
      </c>
      <c r="D44" s="6">
        <f t="shared" si="5"/>
        <v>4.5416693398666688</v>
      </c>
      <c r="E44" s="6">
        <f t="shared" si="5"/>
        <v>5.8048368641629597</v>
      </c>
      <c r="F44" s="6">
        <f t="shared" si="5"/>
        <v>7.3742897994203149</v>
      </c>
      <c r="G44" s="6">
        <f t="shared" si="5"/>
        <v>9.2920374909285748</v>
      </c>
      <c r="H44" s="6">
        <f t="shared" si="5"/>
        <v>11.58898489658629</v>
      </c>
      <c r="I44" s="6">
        <f t="shared" si="5"/>
        <v>14.275081408880569</v>
      </c>
      <c r="J44" s="6">
        <f t="shared" si="5"/>
        <v>17.327290363719953</v>
      </c>
      <c r="K44" s="6">
        <f t="shared" si="5"/>
        <v>20.676595872717591</v>
      </c>
      <c r="L44" s="6">
        <f t="shared" si="5"/>
        <v>24.196350068830384</v>
      </c>
      <c r="M44" s="6">
        <f t="shared" si="5"/>
        <v>27.695413480768377</v>
      </c>
      <c r="N44" s="6">
        <f t="shared" si="5"/>
        <v>30.920374255216942</v>
      </c>
      <c r="O44" s="7">
        <f>((N44/I44)^(1/5)-1)</f>
        <v>0.16716761720285711</v>
      </c>
      <c r="P44" s="4"/>
      <c r="Q44" s="5" t="s">
        <v>32</v>
      </c>
      <c r="R44" s="8">
        <v>0.18946110000000005</v>
      </c>
      <c r="S44" s="8">
        <v>0.19093388054930038</v>
      </c>
      <c r="T44" s="8">
        <v>0.19240398499934575</v>
      </c>
      <c r="U44" s="8">
        <v>0.19387141821271225</v>
      </c>
      <c r="V44" s="8">
        <v>0.19533618504313999</v>
      </c>
      <c r="W44" s="8">
        <v>0.19679829033555007</v>
      </c>
      <c r="X44" s="8">
        <v>0.19825773892606002</v>
      </c>
      <c r="Y44" s="8">
        <v>0.19971453564200037</v>
      </c>
      <c r="Z44" s="8">
        <v>0.20116868530192944</v>
      </c>
      <c r="AA44" s="8">
        <v>0.20262019271565068</v>
      </c>
      <c r="AB44" s="8">
        <v>0.20406906268422731</v>
      </c>
      <c r="AC44" s="8">
        <v>0.20551529999999973</v>
      </c>
    </row>
    <row r="45" spans="2:29" x14ac:dyDescent="0.25">
      <c r="B45" s="5" t="s">
        <v>2</v>
      </c>
      <c r="C45" s="10">
        <f t="shared" ref="C45:N45" si="6">SUM(C43:C44)</f>
        <v>18.679092432000008</v>
      </c>
      <c r="D45" s="10">
        <f t="shared" si="6"/>
        <v>23.78660783932467</v>
      </c>
      <c r="E45" s="10">
        <f t="shared" si="6"/>
        <v>30.170044888533354</v>
      </c>
      <c r="F45" s="10">
        <f t="shared" si="6"/>
        <v>38.037013745519602</v>
      </c>
      <c r="G45" s="10">
        <f t="shared" si="6"/>
        <v>47.569463327424103</v>
      </c>
      <c r="H45" s="10">
        <f t="shared" si="6"/>
        <v>58.887629952610567</v>
      </c>
      <c r="I45" s="10">
        <f t="shared" si="6"/>
        <v>72.00264406427253</v>
      </c>
      <c r="J45" s="10">
        <f t="shared" si="6"/>
        <v>86.760286666265017</v>
      </c>
      <c r="K45" s="10">
        <f t="shared" si="6"/>
        <v>102.782378090728</v>
      </c>
      <c r="L45" s="10">
        <f t="shared" si="6"/>
        <v>119.41726905169122</v>
      </c>
      <c r="M45" s="10">
        <f t="shared" si="6"/>
        <v>135.71588518355546</v>
      </c>
      <c r="N45" s="10">
        <f t="shared" si="6"/>
        <v>150.45290669462071</v>
      </c>
      <c r="O45" s="7">
        <f>((N45/I45)^(1/5)-1)</f>
        <v>0.15880517912253223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18.679092432000008</v>
      </c>
      <c r="D46" s="11">
        <f t="shared" ref="D46:O46" si="7">D3</f>
        <v>23.78660783932467</v>
      </c>
      <c r="E46" s="11">
        <f t="shared" si="7"/>
        <v>30.170044888533358</v>
      </c>
      <c r="F46" s="11">
        <f t="shared" si="7"/>
        <v>38.037013745519602</v>
      </c>
      <c r="G46" s="11">
        <f t="shared" si="7"/>
        <v>47.569463327424096</v>
      </c>
      <c r="H46" s="11">
        <f t="shared" si="7"/>
        <v>58.887629952610567</v>
      </c>
      <c r="I46" s="11">
        <f t="shared" si="7"/>
        <v>72.00264406427253</v>
      </c>
      <c r="J46" s="11">
        <f t="shared" si="7"/>
        <v>86.760286666265017</v>
      </c>
      <c r="K46" s="11">
        <f t="shared" si="7"/>
        <v>102.78237809072802</v>
      </c>
      <c r="L46" s="11">
        <f t="shared" si="7"/>
        <v>119.41726905169122</v>
      </c>
      <c r="M46" s="11">
        <f t="shared" si="7"/>
        <v>135.71588518355546</v>
      </c>
      <c r="N46" s="11">
        <f t="shared" si="7"/>
        <v>150.45290669462071</v>
      </c>
      <c r="O46" s="12">
        <f t="shared" si="7"/>
        <v>0.15880517912253223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8">D43/C43-1</f>
        <v>0.27112100005773088</v>
      </c>
      <c r="E49" s="14">
        <f t="shared" si="8"/>
        <v>0.2660579832487695</v>
      </c>
      <c r="F49" s="14">
        <f t="shared" si="8"/>
        <v>0.25846345803532778</v>
      </c>
      <c r="G49" s="14">
        <f t="shared" si="8"/>
        <v>0.24833742441740658</v>
      </c>
      <c r="H49" s="14">
        <f t="shared" si="8"/>
        <v>0.23567988239500393</v>
      </c>
      <c r="I49" s="14">
        <f t="shared" si="8"/>
        <v>0.2204908319681218</v>
      </c>
      <c r="J49" s="14">
        <f t="shared" si="8"/>
        <v>0.20277027313675733</v>
      </c>
      <c r="K49" s="14">
        <f t="shared" si="8"/>
        <v>0.1825182059009145</v>
      </c>
      <c r="L49" s="14">
        <f t="shared" si="8"/>
        <v>0.15973463026058998</v>
      </c>
      <c r="M49" s="14">
        <f t="shared" si="8"/>
        <v>0.13441954621578556</v>
      </c>
      <c r="N49" s="14">
        <f t="shared" si="8"/>
        <v>0.10657295376650033</v>
      </c>
    </row>
    <row r="50" spans="2:29" x14ac:dyDescent="0.25">
      <c r="B50" s="5" t="s">
        <v>32</v>
      </c>
      <c r="C50" s="5"/>
      <c r="D50" s="14">
        <f t="shared" ref="D50:N50" si="9">D44/C44-1</f>
        <v>0.28333395807422268</v>
      </c>
      <c r="E50" s="14">
        <f t="shared" si="9"/>
        <v>0.27812846549796921</v>
      </c>
      <c r="F50" s="14">
        <f t="shared" si="9"/>
        <v>0.27036986085631631</v>
      </c>
      <c r="G50" s="14">
        <f t="shared" si="9"/>
        <v>0.26005862851484518</v>
      </c>
      <c r="H50" s="14">
        <f t="shared" si="9"/>
        <v>0.2471952365560437</v>
      </c>
      <c r="I50" s="14">
        <f t="shared" si="9"/>
        <v>0.23178013745496462</v>
      </c>
      <c r="J50" s="14">
        <f t="shared" si="9"/>
        <v>0.21381376872152869</v>
      </c>
      <c r="K50" s="14">
        <f t="shared" si="9"/>
        <v>0.19329655351135844</v>
      </c>
      <c r="L50" s="14">
        <f t="shared" si="9"/>
        <v>0.170228901206946</v>
      </c>
      <c r="M50" s="14">
        <f t="shared" si="9"/>
        <v>0.14461120797080329</v>
      </c>
      <c r="N50" s="14">
        <f t="shared" si="9"/>
        <v>0.11644385727217865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7.2637087874839521</v>
      </c>
      <c r="D55" s="6">
        <f t="shared" ref="D55:N58" si="10">S55*D$60</f>
        <v>9.2395162953182162</v>
      </c>
      <c r="E55" s="6">
        <f t="shared" si="10"/>
        <v>11.705952283219084</v>
      </c>
      <c r="F55" s="6">
        <f t="shared" si="10"/>
        <v>14.741825855943487</v>
      </c>
      <c r="G55" s="6">
        <f t="shared" si="10"/>
        <v>18.415655619251645</v>
      </c>
      <c r="H55" s="6">
        <f t="shared" si="10"/>
        <v>22.771785205730168</v>
      </c>
      <c r="I55" s="6">
        <f t="shared" si="10"/>
        <v>27.812211144442426</v>
      </c>
      <c r="J55" s="6">
        <f t="shared" si="10"/>
        <v>33.475118363131621</v>
      </c>
      <c r="K55" s="6">
        <f t="shared" si="10"/>
        <v>39.612647995385593</v>
      </c>
      <c r="L55" s="6">
        <f t="shared" si="10"/>
        <v>45.972319680567402</v>
      </c>
      <c r="M55" s="6">
        <f t="shared" si="10"/>
        <v>52.18840650721441</v>
      </c>
      <c r="N55" s="6">
        <f t="shared" si="10"/>
        <v>57.79070671512148</v>
      </c>
      <c r="O55" s="7">
        <f>((N55/I55)^(1/5)-1)</f>
        <v>0.15750932261891193</v>
      </c>
      <c r="P55" s="4"/>
      <c r="Q55" s="5" t="s">
        <v>37</v>
      </c>
      <c r="R55" s="8">
        <v>0.3888684</v>
      </c>
      <c r="S55" s="8">
        <v>0.38843354032360994</v>
      </c>
      <c r="T55" s="8">
        <v>0.3879991669375385</v>
      </c>
      <c r="U55" s="8">
        <v>0.38756527929798207</v>
      </c>
      <c r="V55" s="8">
        <v>0.38713187686174511</v>
      </c>
      <c r="W55" s="8">
        <v>0.38669895908623958</v>
      </c>
      <c r="X55" s="8">
        <v>0.3862665254294842</v>
      </c>
      <c r="Y55" s="8">
        <v>0.38583457535010363</v>
      </c>
      <c r="Z55" s="8">
        <v>0.38540310830732805</v>
      </c>
      <c r="AA55" s="8">
        <v>0.38497212376099244</v>
      </c>
      <c r="AB55" s="8">
        <v>0.38454162117153562</v>
      </c>
      <c r="AC55" s="8">
        <v>0.38411160000000005</v>
      </c>
    </row>
    <row r="56" spans="2:29" x14ac:dyDescent="0.25">
      <c r="B56" s="5" t="s">
        <v>38</v>
      </c>
      <c r="C56" s="6">
        <f>R56*C$60</f>
        <v>6.0421122121072477</v>
      </c>
      <c r="D56" s="6">
        <f t="shared" si="10"/>
        <v>7.7175042405145629</v>
      </c>
      <c r="E56" s="6">
        <f t="shared" si="10"/>
        <v>9.8181956259310681</v>
      </c>
      <c r="F56" s="6">
        <f t="shared" si="10"/>
        <v>12.415765762378106</v>
      </c>
      <c r="G56" s="6">
        <f t="shared" si="10"/>
        <v>15.574235332635231</v>
      </c>
      <c r="H56" s="6">
        <f t="shared" si="10"/>
        <v>19.338106701251611</v>
      </c>
      <c r="I56" s="6">
        <f t="shared" si="10"/>
        <v>23.716452532677266</v>
      </c>
      <c r="J56" s="6">
        <f t="shared" si="10"/>
        <v>28.663794445775491</v>
      </c>
      <c r="K56" s="6">
        <f t="shared" si="10"/>
        <v>34.059854978816986</v>
      </c>
      <c r="L56" s="6">
        <f t="shared" si="10"/>
        <v>39.691975030470047</v>
      </c>
      <c r="M56" s="6">
        <f t="shared" si="10"/>
        <v>45.245741625991236</v>
      </c>
      <c r="N56" s="6">
        <f t="shared" si="10"/>
        <v>50.310551099254653</v>
      </c>
      <c r="O56" s="7">
        <f>((N56/I56)^(1/5)-1)</f>
        <v>0.16230971877213229</v>
      </c>
      <c r="P56" s="4"/>
      <c r="Q56" s="5" t="s">
        <v>38</v>
      </c>
      <c r="R56" s="8">
        <v>0.3234692603028308</v>
      </c>
      <c r="S56" s="8">
        <v>0.32444744928092578</v>
      </c>
      <c r="T56" s="8">
        <v>0.32542860516799038</v>
      </c>
      <c r="U56" s="8">
        <v>0.3264127369578419</v>
      </c>
      <c r="V56" s="8">
        <v>0.32739985367160085</v>
      </c>
      <c r="W56" s="8">
        <v>0.32838996435777473</v>
      </c>
      <c r="X56" s="8">
        <v>0.32938307809234035</v>
      </c>
      <c r="Y56" s="8">
        <v>0.3303792039788272</v>
      </c>
      <c r="Z56" s="8">
        <v>0.33137835114840097</v>
      </c>
      <c r="AA56" s="8">
        <v>0.33238052875994756</v>
      </c>
      <c r="AB56" s="8">
        <v>0.33338574600015658</v>
      </c>
      <c r="AC56" s="8">
        <v>0.33439401208360608</v>
      </c>
    </row>
    <row r="57" spans="2:29" x14ac:dyDescent="0.25">
      <c r="B57" s="5" t="s">
        <v>40</v>
      </c>
      <c r="C57" s="6">
        <f>R57*C$60</f>
        <v>2.9571780540599524</v>
      </c>
      <c r="D57" s="6">
        <f t="shared" si="10"/>
        <v>3.7704884492328685</v>
      </c>
      <c r="E57" s="6">
        <f t="shared" si="10"/>
        <v>4.7883343623541359</v>
      </c>
      <c r="F57" s="6">
        <f t="shared" si="10"/>
        <v>6.0444716965048544</v>
      </c>
      <c r="G57" s="6">
        <f t="shared" si="10"/>
        <v>7.5687405893456177</v>
      </c>
      <c r="H57" s="6">
        <f t="shared" si="10"/>
        <v>9.3812970969472911</v>
      </c>
      <c r="I57" s="6">
        <f t="shared" si="10"/>
        <v>11.484992505743572</v>
      </c>
      <c r="J57" s="6">
        <f t="shared" si="10"/>
        <v>13.856282156482809</v>
      </c>
      <c r="K57" s="6">
        <f t="shared" si="10"/>
        <v>16.435687757329056</v>
      </c>
      <c r="L57" s="6">
        <f t="shared" si="10"/>
        <v>19.119645995512766</v>
      </c>
      <c r="M57" s="6">
        <f t="shared" si="10"/>
        <v>21.756393171575517</v>
      </c>
      <c r="N57" s="6">
        <f t="shared" si="10"/>
        <v>24.149064527642214</v>
      </c>
      <c r="O57" s="7">
        <f>((N57/I57)^(1/5)-1)</f>
        <v>0.16025625704135682</v>
      </c>
      <c r="P57" s="4"/>
      <c r="Q57" s="5" t="s">
        <v>40</v>
      </c>
      <c r="R57" s="8">
        <v>0.1583148680710994</v>
      </c>
      <c r="S57" s="8">
        <v>0.15851307906961806</v>
      </c>
      <c r="T57" s="8">
        <v>0.15871154252654177</v>
      </c>
      <c r="U57" s="8">
        <v>0.15891025875333958</v>
      </c>
      <c r="V57" s="8">
        <v>0.1591092280619065</v>
      </c>
      <c r="W57" s="8">
        <v>0.15930845076456343</v>
      </c>
      <c r="X57" s="8">
        <v>0.15950792717405757</v>
      </c>
      <c r="Y57" s="8">
        <v>0.15970765760356281</v>
      </c>
      <c r="Z57" s="8">
        <v>0.15990764236668034</v>
      </c>
      <c r="AA57" s="8">
        <v>0.16010788177743868</v>
      </c>
      <c r="AB57" s="8">
        <v>0.16030837615029397</v>
      </c>
      <c r="AC57" s="8">
        <v>0.16050912580013077</v>
      </c>
    </row>
    <row r="58" spans="2:29" x14ac:dyDescent="0.25">
      <c r="B58" s="5" t="s">
        <v>39</v>
      </c>
      <c r="C58" s="6">
        <f>R58*C$60</f>
        <v>2.4160933783488567</v>
      </c>
      <c r="D58" s="6">
        <f t="shared" si="10"/>
        <v>3.0590988542590227</v>
      </c>
      <c r="E58" s="6">
        <f t="shared" si="10"/>
        <v>3.8575626170290724</v>
      </c>
      <c r="F58" s="6">
        <f t="shared" si="10"/>
        <v>4.8349504306931568</v>
      </c>
      <c r="G58" s="6">
        <f t="shared" si="10"/>
        <v>6.0108317861916039</v>
      </c>
      <c r="H58" s="6">
        <f t="shared" si="10"/>
        <v>7.396440948681497</v>
      </c>
      <c r="I58" s="6">
        <f t="shared" si="10"/>
        <v>8.9889878814092743</v>
      </c>
      <c r="J58" s="6">
        <f t="shared" si="10"/>
        <v>10.765091700875098</v>
      </c>
      <c r="K58" s="6">
        <f t="shared" si="10"/>
        <v>12.674187359196383</v>
      </c>
      <c r="L58" s="6">
        <f t="shared" si="10"/>
        <v>14.633328345141001</v>
      </c>
      <c r="M58" s="6">
        <f t="shared" si="10"/>
        <v>16.525343878774304</v>
      </c>
      <c r="N58" s="6">
        <f t="shared" si="10"/>
        <v>18.202584352602358</v>
      </c>
      <c r="O58" s="7">
        <f>((N58/I58)^(1/5)-1)</f>
        <v>0.15155437985180353</v>
      </c>
      <c r="P58" s="4"/>
      <c r="Q58" s="5" t="s">
        <v>39</v>
      </c>
      <c r="R58" s="8">
        <v>0.12934747162606983</v>
      </c>
      <c r="S58" s="8">
        <v>0.12860593132584616</v>
      </c>
      <c r="T58" s="8">
        <v>0.12786068536792947</v>
      </c>
      <c r="U58" s="8">
        <v>0.12711172499083653</v>
      </c>
      <c r="V58" s="8">
        <v>0.1263590414047476</v>
      </c>
      <c r="W58" s="8">
        <v>0.12560262579142231</v>
      </c>
      <c r="X58" s="8">
        <v>0.12484246930411796</v>
      </c>
      <c r="Y58" s="8">
        <v>0.12407856306750641</v>
      </c>
      <c r="Z58" s="8">
        <v>0.12331089817759061</v>
      </c>
      <c r="AA58" s="8">
        <v>0.12253946570162132</v>
      </c>
      <c r="AB58" s="8">
        <v>0.12176425667801385</v>
      </c>
      <c r="AC58" s="8">
        <v>0.12098526211626306</v>
      </c>
    </row>
    <row r="59" spans="2:29" x14ac:dyDescent="0.25">
      <c r="B59" s="5" t="s">
        <v>2</v>
      </c>
      <c r="C59" s="10">
        <f t="shared" ref="C59:N59" si="11">SUM(C55:C58)</f>
        <v>18.679092432000012</v>
      </c>
      <c r="D59" s="10">
        <f t="shared" si="11"/>
        <v>23.78660783932467</v>
      </c>
      <c r="E59" s="10">
        <f t="shared" si="11"/>
        <v>30.170044888533358</v>
      </c>
      <c r="F59" s="10">
        <f t="shared" si="11"/>
        <v>38.037013745519602</v>
      </c>
      <c r="G59" s="10">
        <f t="shared" si="11"/>
        <v>47.569463327424096</v>
      </c>
      <c r="H59" s="10">
        <f t="shared" si="11"/>
        <v>58.887629952610567</v>
      </c>
      <c r="I59" s="10">
        <f t="shared" si="11"/>
        <v>72.002644064272545</v>
      </c>
      <c r="J59" s="10">
        <f t="shared" si="11"/>
        <v>86.760286666265017</v>
      </c>
      <c r="K59" s="10">
        <f t="shared" si="11"/>
        <v>102.78237809072802</v>
      </c>
      <c r="L59" s="10">
        <f t="shared" si="11"/>
        <v>119.41726905169122</v>
      </c>
      <c r="M59" s="10">
        <f t="shared" si="11"/>
        <v>135.71588518355546</v>
      </c>
      <c r="N59" s="10">
        <f t="shared" si="11"/>
        <v>150.45290669462071</v>
      </c>
      <c r="O59" s="7">
        <f>((N59/I59)^(1/5)-1)</f>
        <v>0.15880517912253223</v>
      </c>
      <c r="Q59" s="5" t="s">
        <v>2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0.99999999999999989</v>
      </c>
      <c r="AB59" s="8">
        <v>0.99999999999999989</v>
      </c>
      <c r="AC59" s="8">
        <v>1</v>
      </c>
    </row>
    <row r="60" spans="2:29" x14ac:dyDescent="0.25">
      <c r="B60" s="13" t="s">
        <v>26</v>
      </c>
      <c r="C60" s="11">
        <f>C3</f>
        <v>18.679092432000008</v>
      </c>
      <c r="D60" s="11">
        <f t="shared" ref="D60:O60" si="12">D3</f>
        <v>23.78660783932467</v>
      </c>
      <c r="E60" s="11">
        <f t="shared" si="12"/>
        <v>30.170044888533358</v>
      </c>
      <c r="F60" s="11">
        <f t="shared" si="12"/>
        <v>38.037013745519602</v>
      </c>
      <c r="G60" s="11">
        <f t="shared" si="12"/>
        <v>47.569463327424096</v>
      </c>
      <c r="H60" s="11">
        <f t="shared" si="12"/>
        <v>58.887629952610567</v>
      </c>
      <c r="I60" s="11">
        <f t="shared" si="12"/>
        <v>72.00264406427253</v>
      </c>
      <c r="J60" s="11">
        <f t="shared" si="12"/>
        <v>86.760286666265017</v>
      </c>
      <c r="K60" s="11">
        <f t="shared" si="12"/>
        <v>102.78237809072802</v>
      </c>
      <c r="L60" s="11">
        <f t="shared" si="12"/>
        <v>119.41726905169122</v>
      </c>
      <c r="M60" s="11">
        <f t="shared" si="12"/>
        <v>135.71588518355546</v>
      </c>
      <c r="N60" s="11">
        <f t="shared" si="12"/>
        <v>150.45290669462071</v>
      </c>
      <c r="O60" s="12">
        <f t="shared" si="12"/>
        <v>0.15880517912253223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3">D55/C55-1</f>
        <v>0.27201083711378482</v>
      </c>
      <c r="E63" s="14">
        <f t="shared" si="13"/>
        <v>0.26694427598451687</v>
      </c>
      <c r="F63" s="14">
        <f t="shared" si="13"/>
        <v>0.25934443429061638</v>
      </c>
      <c r="G63" s="14">
        <f t="shared" si="13"/>
        <v>0.24921131203208269</v>
      </c>
      <c r="H63" s="14">
        <f t="shared" si="13"/>
        <v>0.23654490920891491</v>
      </c>
      <c r="I63" s="14">
        <f t="shared" si="13"/>
        <v>0.22134522582111438</v>
      </c>
      <c r="J63" s="14">
        <f t="shared" si="13"/>
        <v>0.20361226186867865</v>
      </c>
      <c r="K63" s="14">
        <f t="shared" si="13"/>
        <v>0.18334601735161127</v>
      </c>
      <c r="L63" s="14">
        <f t="shared" si="13"/>
        <v>0.16054649226990914</v>
      </c>
      <c r="M63" s="14">
        <f t="shared" si="13"/>
        <v>0.13521368662357403</v>
      </c>
      <c r="N63" s="14">
        <f t="shared" si="13"/>
        <v>0.10734760041260549</v>
      </c>
    </row>
    <row r="64" spans="2:29" x14ac:dyDescent="0.25">
      <c r="B64" s="5" t="s">
        <v>38</v>
      </c>
      <c r="C64" s="5"/>
      <c r="D64" s="14">
        <f t="shared" ref="D64:N64" si="14">D56/C56-1</f>
        <v>0.2772858182028044</v>
      </c>
      <c r="E64" s="14">
        <f t="shared" si="14"/>
        <v>0.27219828068101481</v>
      </c>
      <c r="F64" s="14">
        <f t="shared" si="14"/>
        <v>0.26456695663982632</v>
      </c>
      <c r="G64" s="14">
        <f t="shared" si="14"/>
        <v>0.25439184587613828</v>
      </c>
      <c r="H64" s="14">
        <f t="shared" si="14"/>
        <v>0.24167294818830221</v>
      </c>
      <c r="I64" s="14">
        <f t="shared" si="14"/>
        <v>0.22641026337610803</v>
      </c>
      <c r="J64" s="14">
        <f t="shared" si="14"/>
        <v>0.20860379124076944</v>
      </c>
      <c r="K64" s="14">
        <f t="shared" si="14"/>
        <v>0.18825353158492164</v>
      </c>
      <c r="L64" s="14">
        <f t="shared" si="14"/>
        <v>0.16535948421259783</v>
      </c>
      <c r="M64" s="14">
        <f t="shared" si="14"/>
        <v>0.13992164892922987</v>
      </c>
      <c r="N64" s="14">
        <f t="shared" si="14"/>
        <v>0.11194002554162918</v>
      </c>
    </row>
    <row r="65" spans="2:29" x14ac:dyDescent="0.25">
      <c r="B65" s="5" t="s">
        <v>40</v>
      </c>
      <c r="C65" s="5"/>
      <c r="D65" s="14">
        <f t="shared" ref="D65:N65" si="15">D57/C57-1</f>
        <v>0.27502922729198209</v>
      </c>
      <c r="E65" s="14">
        <f t="shared" si="15"/>
        <v>0.26995067796278627</v>
      </c>
      <c r="F65" s="14">
        <f t="shared" si="15"/>
        <v>0.26233283624185999</v>
      </c>
      <c r="G65" s="14">
        <f t="shared" si="15"/>
        <v>0.25217570192646521</v>
      </c>
      <c r="H65" s="14">
        <f t="shared" si="15"/>
        <v>0.23947927481530784</v>
      </c>
      <c r="I65" s="14">
        <f t="shared" si="15"/>
        <v>0.22424355470853063</v>
      </c>
      <c r="J65" s="14">
        <f t="shared" si="15"/>
        <v>0.20646854140769966</v>
      </c>
      <c r="K65" s="14">
        <f t="shared" si="15"/>
        <v>0.18615423471579962</v>
      </c>
      <c r="L65" s="14">
        <f t="shared" si="15"/>
        <v>0.16330063443720944</v>
      </c>
      <c r="M65" s="14">
        <f t="shared" si="15"/>
        <v>0.13790774037770248</v>
      </c>
      <c r="N65" s="14">
        <f t="shared" si="15"/>
        <v>0.10997555234443435</v>
      </c>
    </row>
    <row r="66" spans="2:29" x14ac:dyDescent="0.25">
      <c r="B66" s="5" t="s">
        <v>39</v>
      </c>
      <c r="C66" s="5"/>
      <c r="D66" s="14">
        <f t="shared" ref="D66:N66" si="16">D58/C58-1</f>
        <v>0.26613436453751294</v>
      </c>
      <c r="E66" s="14">
        <f t="shared" si="16"/>
        <v>0.26101273636789823</v>
      </c>
      <c r="F66" s="14">
        <f t="shared" si="16"/>
        <v>0.25336926725426068</v>
      </c>
      <c r="G66" s="14">
        <f t="shared" si="16"/>
        <v>0.24320442832955136</v>
      </c>
      <c r="H66" s="14">
        <f t="shared" si="16"/>
        <v>0.23051870552641107</v>
      </c>
      <c r="I66" s="14">
        <f t="shared" si="16"/>
        <v>0.21531260017855858</v>
      </c>
      <c r="J66" s="14">
        <f t="shared" si="16"/>
        <v>0.19758662965149876</v>
      </c>
      <c r="K66" s="14">
        <f t="shared" si="16"/>
        <v>0.17734132800430236</v>
      </c>
      <c r="L66" s="14">
        <f t="shared" si="16"/>
        <v>0.15457724668422768</v>
      </c>
      <c r="M66" s="14">
        <f t="shared" si="16"/>
        <v>0.12929495525613266</v>
      </c>
      <c r="N66" s="14">
        <f t="shared" si="16"/>
        <v>0.10149504216867511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13.183520383399772</v>
      </c>
      <c r="D71" s="6">
        <f t="shared" ref="D71:N72" si="17">S71*D$74</f>
        <v>16.746037728996395</v>
      </c>
      <c r="E71" s="6">
        <f t="shared" si="17"/>
        <v>21.186510764042549</v>
      </c>
      <c r="F71" s="6">
        <f t="shared" si="17"/>
        <v>26.643656389676163</v>
      </c>
      <c r="G71" s="6">
        <f t="shared" si="17"/>
        <v>33.236829663133818</v>
      </c>
      <c r="H71" s="6">
        <f t="shared" si="17"/>
        <v>41.041133241004673</v>
      </c>
      <c r="I71" s="6">
        <f t="shared" si="17"/>
        <v>50.055020344404284</v>
      </c>
      <c r="J71" s="6">
        <f t="shared" si="17"/>
        <v>60.162254803223846</v>
      </c>
      <c r="K71" s="6">
        <f t="shared" si="17"/>
        <v>71.092816009292491</v>
      </c>
      <c r="L71" s="6">
        <f t="shared" si="17"/>
        <v>82.390686087074101</v>
      </c>
      <c r="M71" s="6">
        <f t="shared" si="17"/>
        <v>93.399724851909156</v>
      </c>
      <c r="N71" s="6">
        <f t="shared" si="17"/>
        <v>103.28075991115746</v>
      </c>
      <c r="O71" s="7">
        <f>((N71/I71)^(1/5)-1)</f>
        <v>0.15588427764414003</v>
      </c>
      <c r="P71" s="4"/>
      <c r="Q71" s="5" t="s">
        <v>34</v>
      </c>
      <c r="R71" s="8">
        <v>0.70579020000000003</v>
      </c>
      <c r="S71" s="8">
        <v>0.70401117478009567</v>
      </c>
      <c r="T71" s="8">
        <v>0.70223663379748047</v>
      </c>
      <c r="U71" s="8">
        <v>0.70046656574911936</v>
      </c>
      <c r="V71" s="8">
        <v>0.69870095936046805</v>
      </c>
      <c r="W71" s="8">
        <v>0.69693980338540118</v>
      </c>
      <c r="X71" s="8">
        <v>0.69518308660614059</v>
      </c>
      <c r="Y71" s="8">
        <v>0.69343079783318329</v>
      </c>
      <c r="Z71" s="8">
        <v>0.69168292590523128</v>
      </c>
      <c r="AA71" s="8">
        <v>0.68993945968911985</v>
      </c>
      <c r="AB71" s="8">
        <v>0.68820038807974626</v>
      </c>
      <c r="AC71" s="8">
        <v>0.68646569999999985</v>
      </c>
    </row>
    <row r="72" spans="2:29" x14ac:dyDescent="0.25">
      <c r="B72" s="5" t="s">
        <v>35</v>
      </c>
      <c r="C72" s="6">
        <f>R72*C$74</f>
        <v>5.4955720486002351</v>
      </c>
      <c r="D72" s="6">
        <f t="shared" si="17"/>
        <v>7.0405701103282761</v>
      </c>
      <c r="E72" s="6">
        <f t="shared" si="17"/>
        <v>8.9835341244908111</v>
      </c>
      <c r="F72" s="6">
        <f t="shared" si="17"/>
        <v>11.393357355843438</v>
      </c>
      <c r="G72" s="6">
        <f t="shared" si="17"/>
        <v>14.332633664290277</v>
      </c>
      <c r="H72" s="6">
        <f t="shared" si="17"/>
        <v>17.846496711605898</v>
      </c>
      <c r="I72" s="6">
        <f t="shared" si="17"/>
        <v>21.947623719868247</v>
      </c>
      <c r="J72" s="6">
        <f t="shared" si="17"/>
        <v>26.598031863041172</v>
      </c>
      <c r="K72" s="6">
        <f t="shared" si="17"/>
        <v>31.689562081435522</v>
      </c>
      <c r="L72" s="6">
        <f t="shared" si="17"/>
        <v>37.026582964617127</v>
      </c>
      <c r="M72" s="6">
        <f t="shared" si="17"/>
        <v>42.316160331646309</v>
      </c>
      <c r="N72" s="6">
        <f t="shared" si="17"/>
        <v>47.172146783463241</v>
      </c>
      <c r="O72" s="7">
        <f>((N72/I72)^(1/5)-1)</f>
        <v>0.16535871162771199</v>
      </c>
      <c r="P72" s="4"/>
      <c r="Q72" s="5" t="s">
        <v>35</v>
      </c>
      <c r="R72" s="8">
        <v>0.29420979999999997</v>
      </c>
      <c r="S72" s="8">
        <v>0.29598882521990433</v>
      </c>
      <c r="T72" s="8">
        <v>0.29776336620251953</v>
      </c>
      <c r="U72" s="8">
        <v>0.29953343425088064</v>
      </c>
      <c r="V72" s="8">
        <v>0.30129904063953195</v>
      </c>
      <c r="W72" s="8">
        <v>0.30306019661459882</v>
      </c>
      <c r="X72" s="8">
        <v>0.30481691339385941</v>
      </c>
      <c r="Y72" s="8">
        <v>0.30656920216681671</v>
      </c>
      <c r="Z72" s="8">
        <v>0.30831707409476872</v>
      </c>
      <c r="AA72" s="8">
        <v>0.31006054031088015</v>
      </c>
      <c r="AB72" s="8">
        <v>0.31179961192025374</v>
      </c>
      <c r="AC72" s="8">
        <v>0.31353430000000015</v>
      </c>
    </row>
    <row r="73" spans="2:29" x14ac:dyDescent="0.25">
      <c r="B73" s="5" t="s">
        <v>2</v>
      </c>
      <c r="C73" s="10">
        <f t="shared" ref="C73:N73" si="18">SUM(C71:C72)</f>
        <v>18.679092432000008</v>
      </c>
      <c r="D73" s="10">
        <f t="shared" si="18"/>
        <v>23.78660783932467</v>
      </c>
      <c r="E73" s="10">
        <f t="shared" si="18"/>
        <v>30.170044888533361</v>
      </c>
      <c r="F73" s="10">
        <f t="shared" si="18"/>
        <v>38.037013745519602</v>
      </c>
      <c r="G73" s="10">
        <f t="shared" si="18"/>
        <v>47.569463327424096</v>
      </c>
      <c r="H73" s="10">
        <f t="shared" si="18"/>
        <v>58.887629952610567</v>
      </c>
      <c r="I73" s="10">
        <f t="shared" si="18"/>
        <v>72.00264406427253</v>
      </c>
      <c r="J73" s="10">
        <f t="shared" si="18"/>
        <v>86.760286666265017</v>
      </c>
      <c r="K73" s="10">
        <f t="shared" si="18"/>
        <v>102.78237809072802</v>
      </c>
      <c r="L73" s="10">
        <f t="shared" si="18"/>
        <v>119.41726905169122</v>
      </c>
      <c r="M73" s="10">
        <f t="shared" si="18"/>
        <v>135.71588518355546</v>
      </c>
      <c r="N73" s="10">
        <f t="shared" si="18"/>
        <v>150.45290669462071</v>
      </c>
      <c r="O73" s="7">
        <f>((N73/I73)^(1/5)-1)</f>
        <v>0.15880517912253223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18.679092432000008</v>
      </c>
      <c r="D74" s="11">
        <f t="shared" ref="D74:O74" si="19">D3</f>
        <v>23.78660783932467</v>
      </c>
      <c r="E74" s="11">
        <f t="shared" si="19"/>
        <v>30.170044888533358</v>
      </c>
      <c r="F74" s="11">
        <f t="shared" si="19"/>
        <v>38.037013745519602</v>
      </c>
      <c r="G74" s="11">
        <f t="shared" si="19"/>
        <v>47.569463327424096</v>
      </c>
      <c r="H74" s="11">
        <f t="shared" si="19"/>
        <v>58.887629952610567</v>
      </c>
      <c r="I74" s="11">
        <f t="shared" si="19"/>
        <v>72.00264406427253</v>
      </c>
      <c r="J74" s="11">
        <f t="shared" si="19"/>
        <v>86.760286666265017</v>
      </c>
      <c r="K74" s="11">
        <f t="shared" si="19"/>
        <v>102.78237809072802</v>
      </c>
      <c r="L74" s="11">
        <f t="shared" si="19"/>
        <v>119.41726905169122</v>
      </c>
      <c r="M74" s="11">
        <f t="shared" si="19"/>
        <v>135.71588518355546</v>
      </c>
      <c r="N74" s="11">
        <f t="shared" si="19"/>
        <v>150.45290669462071</v>
      </c>
      <c r="O74" s="12">
        <f t="shared" si="19"/>
        <v>0.15880517912253223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0">D71/C71-1</f>
        <v>0.27022504171817574</v>
      </c>
      <c r="E77" s="14">
        <f t="shared" si="20"/>
        <v>0.26516559361127601</v>
      </c>
      <c r="F77" s="14">
        <f t="shared" si="20"/>
        <v>0.25757642145092663</v>
      </c>
      <c r="G77" s="14">
        <f t="shared" si="20"/>
        <v>0.24745752523712805</v>
      </c>
      <c r="H77" s="14">
        <f t="shared" si="20"/>
        <v>0.23480890496987938</v>
      </c>
      <c r="I77" s="14">
        <f t="shared" si="20"/>
        <v>0.21963056064918129</v>
      </c>
      <c r="J77" s="14">
        <f t="shared" si="20"/>
        <v>0.20192249227503245</v>
      </c>
      <c r="K77" s="14">
        <f t="shared" si="20"/>
        <v>0.18168469984743529</v>
      </c>
      <c r="L77" s="14">
        <f t="shared" si="20"/>
        <v>0.15891718336638783</v>
      </c>
      <c r="M77" s="14">
        <f t="shared" si="20"/>
        <v>0.13361994283189027</v>
      </c>
      <c r="N77" s="14">
        <f t="shared" si="20"/>
        <v>0.10579297824394329</v>
      </c>
    </row>
    <row r="78" spans="2:29" x14ac:dyDescent="0.25">
      <c r="B78" s="5" t="s">
        <v>35</v>
      </c>
      <c r="C78" s="5"/>
      <c r="D78" s="14">
        <f t="shared" ref="D78:N78" si="21">D72/C72-1</f>
        <v>0.28113507530513848</v>
      </c>
      <c r="E78" s="14">
        <f t="shared" si="21"/>
        <v>0.27596685832476453</v>
      </c>
      <c r="F78" s="14">
        <f t="shared" si="21"/>
        <v>0.2682489093889</v>
      </c>
      <c r="G78" s="14">
        <f t="shared" si="21"/>
        <v>0.25798157791823662</v>
      </c>
      <c r="H78" s="14">
        <f t="shared" si="21"/>
        <v>0.24516520338271119</v>
      </c>
      <c r="I78" s="14">
        <f t="shared" si="21"/>
        <v>0.2298001156493259</v>
      </c>
      <c r="J78" s="14">
        <f t="shared" si="21"/>
        <v>0.21188663531547203</v>
      </c>
      <c r="K78" s="14">
        <f t="shared" si="21"/>
        <v>0.19142507402847331</v>
      </c>
      <c r="L78" s="14">
        <f t="shared" si="21"/>
        <v>0.16841573479199812</v>
      </c>
      <c r="M78" s="14">
        <f t="shared" si="21"/>
        <v>0.14285891225998193</v>
      </c>
      <c r="N78" s="14">
        <f t="shared" si="21"/>
        <v>0.11475489301862218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4.5194213571963457</v>
      </c>
      <c r="D83" s="6">
        <f t="shared" ref="D83:N90" si="22">S83*D$92</f>
        <v>5.7235573014825123</v>
      </c>
      <c r="E83" s="6">
        <f t="shared" si="22"/>
        <v>7.2196465920057618</v>
      </c>
      <c r="F83" s="6">
        <f t="shared" si="22"/>
        <v>9.0521732276704459</v>
      </c>
      <c r="G83" s="6">
        <f t="shared" si="22"/>
        <v>11.258516138109014</v>
      </c>
      <c r="H83" s="6">
        <f t="shared" si="22"/>
        <v>13.86064494154313</v>
      </c>
      <c r="I83" s="6">
        <f t="shared" si="22"/>
        <v>16.854437692101595</v>
      </c>
      <c r="J83" s="6">
        <f t="shared" si="22"/>
        <v>20.19729745318611</v>
      </c>
      <c r="K83" s="6">
        <f t="shared" si="22"/>
        <v>23.795640833554135</v>
      </c>
      <c r="L83" s="6">
        <f t="shared" si="22"/>
        <v>27.494912287787585</v>
      </c>
      <c r="M83" s="6">
        <f t="shared" si="22"/>
        <v>31.07580211190319</v>
      </c>
      <c r="N83" s="6">
        <f t="shared" si="22"/>
        <v>34.260895187848291</v>
      </c>
      <c r="O83" s="7">
        <f t="shared" ref="O83:O91" si="23">((N83/I83)^(1/5)-1)</f>
        <v>0.15243618915850932</v>
      </c>
      <c r="P83" s="4"/>
      <c r="Q83" s="5" t="s">
        <v>43</v>
      </c>
      <c r="R83" s="8">
        <v>0.24195079999999991</v>
      </c>
      <c r="S83" s="8">
        <v>0.24062099733364128</v>
      </c>
      <c r="T83" s="8">
        <v>0.23929850348846224</v>
      </c>
      <c r="U83" s="8">
        <v>0.23798327829394089</v>
      </c>
      <c r="V83" s="8">
        <v>0.2366752818003395</v>
      </c>
      <c r="W83" s="8">
        <v>0.23537447427749075</v>
      </c>
      <c r="X83" s="8">
        <v>0.23408081621359111</v>
      </c>
      <c r="Y83" s="8">
        <v>0.23279426831400063</v>
      </c>
      <c r="Z83" s="8">
        <v>0.23151479150004933</v>
      </c>
      <c r="AA83" s="8">
        <v>0.23024234690785028</v>
      </c>
      <c r="AB83" s="8">
        <v>0.22897689588711911</v>
      </c>
      <c r="AC83" s="8">
        <v>0.22771839999999982</v>
      </c>
    </row>
    <row r="84" spans="2:29" x14ac:dyDescent="0.25">
      <c r="B84" s="5" t="s">
        <v>44</v>
      </c>
      <c r="C84" s="6">
        <f t="shared" ref="C84:C90" si="24">R84*C$92</f>
        <v>1.7838955684792015</v>
      </c>
      <c r="D84" s="6">
        <f t="shared" si="22"/>
        <v>2.2992876838625951</v>
      </c>
      <c r="E84" s="6">
        <f t="shared" si="22"/>
        <v>2.9517784399137237</v>
      </c>
      <c r="F84" s="6">
        <f t="shared" si="22"/>
        <v>3.7667003218864115</v>
      </c>
      <c r="G84" s="6">
        <f t="shared" si="22"/>
        <v>4.7679272592395892</v>
      </c>
      <c r="H84" s="6">
        <f t="shared" si="22"/>
        <v>5.9740935362743759</v>
      </c>
      <c r="I84" s="6">
        <f t="shared" si="22"/>
        <v>7.3933764785833542</v>
      </c>
      <c r="J84" s="6">
        <f t="shared" si="22"/>
        <v>9.0169913293590565</v>
      </c>
      <c r="K84" s="6">
        <f t="shared" si="22"/>
        <v>10.811986553917068</v>
      </c>
      <c r="L84" s="6">
        <f t="shared" si="22"/>
        <v>12.714520825057608</v>
      </c>
      <c r="M84" s="6">
        <f t="shared" si="22"/>
        <v>14.625456843346106</v>
      </c>
      <c r="N84" s="6">
        <f t="shared" si="22"/>
        <v>16.410624305595682</v>
      </c>
      <c r="O84" s="7">
        <f t="shared" si="23"/>
        <v>0.17288776599775613</v>
      </c>
      <c r="P84" s="4"/>
      <c r="Q84" s="5" t="s">
        <v>44</v>
      </c>
      <c r="R84" s="8">
        <v>9.5502261417322848E-2</v>
      </c>
      <c r="S84" s="8">
        <v>9.6663118145890056E-2</v>
      </c>
      <c r="T84" s="8">
        <v>9.7838052638615655E-2</v>
      </c>
      <c r="U84" s="8">
        <v>9.9027235604953162E-2</v>
      </c>
      <c r="V84" s="8">
        <v>0.10023083982305196</v>
      </c>
      <c r="W84" s="8">
        <v>0.10144904016483577</v>
      </c>
      <c r="X84" s="8">
        <v>0.10268201362138481</v>
      </c>
      <c r="Y84" s="8">
        <v>0.10392993932862524</v>
      </c>
      <c r="Z84" s="8">
        <v>0.10519299859333003</v>
      </c>
      <c r="AA84" s="8">
        <v>0.10647137491943458</v>
      </c>
      <c r="AB84" s="8">
        <v>0.10776525403467108</v>
      </c>
      <c r="AC84" s="8">
        <v>0.10907482391752574</v>
      </c>
    </row>
    <row r="85" spans="2:29" x14ac:dyDescent="0.25">
      <c r="B85" s="5" t="s">
        <v>45</v>
      </c>
      <c r="C85" s="6">
        <f t="shared" si="24"/>
        <v>2.6572611072138099</v>
      </c>
      <c r="D85" s="6">
        <f t="shared" si="22"/>
        <v>3.4038209502613865</v>
      </c>
      <c r="E85" s="6">
        <f t="shared" si="22"/>
        <v>4.3427591082589405</v>
      </c>
      <c r="F85" s="6">
        <f t="shared" si="22"/>
        <v>5.5074636859514374</v>
      </c>
      <c r="G85" s="6">
        <f t="shared" si="22"/>
        <v>6.9283334864111419</v>
      </c>
      <c r="H85" s="6">
        <f t="shared" si="22"/>
        <v>8.6273967454525859</v>
      </c>
      <c r="I85" s="6">
        <f t="shared" si="22"/>
        <v>10.611069602239626</v>
      </c>
      <c r="J85" s="6">
        <f t="shared" si="22"/>
        <v>12.86135078154323</v>
      </c>
      <c r="K85" s="6">
        <f t="shared" si="22"/>
        <v>15.326359835405038</v>
      </c>
      <c r="L85" s="6">
        <f t="shared" si="22"/>
        <v>17.911918639211638</v>
      </c>
      <c r="M85" s="6">
        <f t="shared" si="22"/>
        <v>20.476708160149002</v>
      </c>
      <c r="N85" s="6">
        <f t="shared" si="22"/>
        <v>22.834125972658249</v>
      </c>
      <c r="O85" s="7">
        <f t="shared" si="23"/>
        <v>0.16564162019802131</v>
      </c>
      <c r="P85" s="4"/>
      <c r="Q85" s="5" t="s">
        <v>45</v>
      </c>
      <c r="R85" s="8">
        <v>0.14225857690288712</v>
      </c>
      <c r="S85" s="8">
        <v>0.14309820775008097</v>
      </c>
      <c r="T85" s="8">
        <v>0.14394274600199486</v>
      </c>
      <c r="U85" s="8">
        <v>0.14479222061958438</v>
      </c>
      <c r="V85" s="8">
        <v>0.14564666073112736</v>
      </c>
      <c r="W85" s="8">
        <v>0.14650609563324973</v>
      </c>
      <c r="X85" s="8">
        <v>0.14737055479195663</v>
      </c>
      <c r="Y85" s="8">
        <v>0.14824006784366822</v>
      </c>
      <c r="Z85" s="8">
        <v>0.14911466459626144</v>
      </c>
      <c r="AA85" s="8">
        <v>0.14999437503011601</v>
      </c>
      <c r="AB85" s="8">
        <v>0.15087922929916639</v>
      </c>
      <c r="AC85" s="8">
        <v>0.15176925773195887</v>
      </c>
    </row>
    <row r="86" spans="2:29" x14ac:dyDescent="0.25">
      <c r="B86" s="5" t="s">
        <v>46</v>
      </c>
      <c r="C86" s="6">
        <f t="shared" si="24"/>
        <v>1.5237441314093179</v>
      </c>
      <c r="D86" s="6">
        <f t="shared" si="22"/>
        <v>1.9472267010410935</v>
      </c>
      <c r="E86" s="6">
        <f t="shared" si="22"/>
        <v>2.4784921238253648</v>
      </c>
      <c r="F86" s="6">
        <f t="shared" si="22"/>
        <v>3.1357789452310589</v>
      </c>
      <c r="G86" s="6">
        <f t="shared" si="22"/>
        <v>3.9354515983051597</v>
      </c>
      <c r="H86" s="6">
        <f t="shared" si="22"/>
        <v>4.8889720695365639</v>
      </c>
      <c r="I86" s="6">
        <f t="shared" si="22"/>
        <v>5.9988629941119553</v>
      </c>
      <c r="J86" s="6">
        <f t="shared" si="22"/>
        <v>7.253846441822887</v>
      </c>
      <c r="K86" s="6">
        <f t="shared" si="22"/>
        <v>8.6236830493559342</v>
      </c>
      <c r="L86" s="6">
        <f t="shared" si="22"/>
        <v>10.054671139255175</v>
      </c>
      <c r="M86" s="6">
        <f t="shared" si="22"/>
        <v>11.467213476864343</v>
      </c>
      <c r="N86" s="6">
        <f t="shared" si="22"/>
        <v>12.757164149970381</v>
      </c>
      <c r="O86" s="7">
        <f t="shared" si="23"/>
        <v>0.16288572689555814</v>
      </c>
      <c r="P86" s="4"/>
      <c r="Q86" s="5" t="s">
        <v>46</v>
      </c>
      <c r="R86" s="8">
        <v>8.1574848293963262E-2</v>
      </c>
      <c r="S86" s="8">
        <v>8.1862311523961187E-2</v>
      </c>
      <c r="T86" s="8">
        <v>8.2150760231959691E-2</v>
      </c>
      <c r="U86" s="8">
        <v>8.2440198018973662E-2</v>
      </c>
      <c r="V86" s="8">
        <v>8.2730628496208977E-2</v>
      </c>
      <c r="W86" s="8">
        <v>8.3022055285141075E-2</v>
      </c>
      <c r="X86" s="8">
        <v>8.3314482017592617E-2</v>
      </c>
      <c r="Y86" s="8">
        <v>8.360791233581065E-2</v>
      </c>
      <c r="Z86" s="8">
        <v>8.3902349892543249E-2</v>
      </c>
      <c r="AA86" s="8">
        <v>8.4197798351115266E-2</v>
      </c>
      <c r="AB86" s="8">
        <v>8.4494261385503699E-2</v>
      </c>
      <c r="AC86" s="8">
        <v>8.4791742680412438E-2</v>
      </c>
    </row>
    <row r="87" spans="2:29" x14ac:dyDescent="0.25">
      <c r="B87" s="5" t="s">
        <v>47</v>
      </c>
      <c r="C87" s="6">
        <f t="shared" si="24"/>
        <v>2.3785274246389352</v>
      </c>
      <c r="D87" s="6">
        <f t="shared" si="22"/>
        <v>2.9982393392806483</v>
      </c>
      <c r="E87" s="6">
        <f t="shared" si="22"/>
        <v>3.7643586128778228</v>
      </c>
      <c r="F87" s="6">
        <f t="shared" si="22"/>
        <v>4.6978868378922582</v>
      </c>
      <c r="G87" s="6">
        <f t="shared" si="22"/>
        <v>5.8157449433837449</v>
      </c>
      <c r="H87" s="6">
        <f t="shared" si="22"/>
        <v>7.126593661814022</v>
      </c>
      <c r="I87" s="6">
        <f t="shared" si="22"/>
        <v>8.6255550091852768</v>
      </c>
      <c r="J87" s="6">
        <f t="shared" si="22"/>
        <v>10.28821729477022</v>
      </c>
      <c r="K87" s="6">
        <f t="shared" si="22"/>
        <v>12.064747071580749</v>
      </c>
      <c r="L87" s="6">
        <f t="shared" si="22"/>
        <v>13.87544661170128</v>
      </c>
      <c r="M87" s="6">
        <f t="shared" si="22"/>
        <v>15.609560037739989</v>
      </c>
      <c r="N87" s="6">
        <f t="shared" si="22"/>
        <v>17.129337778833463</v>
      </c>
      <c r="O87" s="7">
        <f t="shared" si="23"/>
        <v>0.14707206885957236</v>
      </c>
      <c r="P87" s="4"/>
      <c r="Q87" s="5" t="s">
        <v>47</v>
      </c>
      <c r="R87" s="8">
        <v>0.12733634855643045</v>
      </c>
      <c r="S87" s="8">
        <v>0.12604736915550763</v>
      </c>
      <c r="T87" s="8">
        <v>0.12477139582608085</v>
      </c>
      <c r="U87" s="8">
        <v>0.12350829824135773</v>
      </c>
      <c r="V87" s="8">
        <v>0.1222579473590767</v>
      </c>
      <c r="W87" s="8">
        <v>0.12102021540940094</v>
      </c>
      <c r="X87" s="8">
        <v>0.11979497588290995</v>
      </c>
      <c r="Y87" s="8">
        <v>0.11858210351868956</v>
      </c>
      <c r="Z87" s="8">
        <v>0.11738147429251891</v>
      </c>
      <c r="AA87" s="8">
        <v>0.11619296540515529</v>
      </c>
      <c r="AB87" s="8">
        <v>0.11501645527071566</v>
      </c>
      <c r="AC87" s="8">
        <v>0.11385182350515469</v>
      </c>
    </row>
    <row r="88" spans="2:29" x14ac:dyDescent="0.25">
      <c r="B88" s="5" t="s">
        <v>42</v>
      </c>
      <c r="C88" s="6">
        <f t="shared" si="24"/>
        <v>2.4900208976688858</v>
      </c>
      <c r="D88" s="6">
        <f t="shared" si="22"/>
        <v>3.1950223578873724</v>
      </c>
      <c r="E88" s="6">
        <f t="shared" si="22"/>
        <v>4.083300746200961</v>
      </c>
      <c r="F88" s="6">
        <f t="shared" si="22"/>
        <v>5.1872323803610545</v>
      </c>
      <c r="G88" s="6">
        <f t="shared" si="22"/>
        <v>6.5365905132775906</v>
      </c>
      <c r="H88" s="6">
        <f t="shared" si="22"/>
        <v>8.1534366185789775</v>
      </c>
      <c r="I88" s="6">
        <f t="shared" si="22"/>
        <v>10.045198570830275</v>
      </c>
      <c r="J88" s="6">
        <f t="shared" si="22"/>
        <v>12.196195574968673</v>
      </c>
      <c r="K88" s="6">
        <f t="shared" si="22"/>
        <v>14.558453648171472</v>
      </c>
      <c r="L88" s="6">
        <f t="shared" si="22"/>
        <v>17.043420997570507</v>
      </c>
      <c r="M88" s="6">
        <f t="shared" si="22"/>
        <v>19.517007915797322</v>
      </c>
      <c r="N88" s="6">
        <f t="shared" si="22"/>
        <v>21.800975354878954</v>
      </c>
      <c r="O88" s="7">
        <f t="shared" si="23"/>
        <v>0.16762525397979489</v>
      </c>
      <c r="P88" s="4"/>
      <c r="Q88" s="5" t="s">
        <v>42</v>
      </c>
      <c r="R88" s="8">
        <v>0.13330523989501317</v>
      </c>
      <c r="S88" s="8">
        <v>0.13432021831230909</v>
      </c>
      <c r="T88" s="8">
        <v>0.13534287937877379</v>
      </c>
      <c r="U88" s="8">
        <v>0.13637328143227492</v>
      </c>
      <c r="V88" s="8">
        <v>0.13741148325104616</v>
      </c>
      <c r="W88" s="8">
        <v>0.13845754405705243</v>
      </c>
      <c r="X88" s="8">
        <v>0.13951152351937959</v>
      </c>
      <c r="Y88" s="8">
        <v>0.1405734817576498</v>
      </c>
      <c r="Z88" s="8">
        <v>0.14164347934546173</v>
      </c>
      <c r="AA88" s="8">
        <v>0.14272157731385612</v>
      </c>
      <c r="AB88" s="8">
        <v>0.14380783715480769</v>
      </c>
      <c r="AC88" s="8">
        <v>0.14490232082474233</v>
      </c>
    </row>
    <row r="89" spans="2:29" x14ac:dyDescent="0.25">
      <c r="B89" s="5" t="s">
        <v>48</v>
      </c>
      <c r="C89" s="6">
        <f t="shared" si="24"/>
        <v>1.0591879937845259</v>
      </c>
      <c r="D89" s="6">
        <f t="shared" si="22"/>
        <v>1.3236024279436391</v>
      </c>
      <c r="E89" s="6">
        <f t="shared" si="22"/>
        <v>1.6474362498320125</v>
      </c>
      <c r="F89" s="6">
        <f t="shared" si="22"/>
        <v>2.0381988407091298</v>
      </c>
      <c r="G89" s="6">
        <f t="shared" si="22"/>
        <v>2.501357241020572</v>
      </c>
      <c r="H89" s="6">
        <f t="shared" si="22"/>
        <v>3.0386364147097527</v>
      </c>
      <c r="I89" s="6">
        <f t="shared" si="22"/>
        <v>3.6459454034654</v>
      </c>
      <c r="J89" s="6">
        <f t="shared" si="22"/>
        <v>4.3111150308972706</v>
      </c>
      <c r="K89" s="6">
        <f t="shared" si="22"/>
        <v>5.0118039649294399</v>
      </c>
      <c r="L89" s="6">
        <f t="shared" si="22"/>
        <v>5.7141178789845659</v>
      </c>
      <c r="M89" s="6">
        <f t="shared" si="22"/>
        <v>6.3726381340091711</v>
      </c>
      <c r="N89" s="6">
        <f t="shared" si="22"/>
        <v>6.9325903772726338</v>
      </c>
      <c r="O89" s="7">
        <f t="shared" si="23"/>
        <v>0.13714821978225511</v>
      </c>
      <c r="P89" s="4"/>
      <c r="Q89" s="5" t="s">
        <v>48</v>
      </c>
      <c r="R89" s="8">
        <v>5.6704467716535437E-2</v>
      </c>
      <c r="S89" s="8">
        <v>5.5644858522257361E-2</v>
      </c>
      <c r="T89" s="8">
        <v>5.4605031444886876E-2</v>
      </c>
      <c r="U89" s="8">
        <v>5.3584617718556056E-2</v>
      </c>
      <c r="V89" s="8">
        <v>5.2583255434343397E-2</v>
      </c>
      <c r="W89" s="8">
        <v>5.1600589413346665E-2</v>
      </c>
      <c r="X89" s="8">
        <v>5.0636271082085245E-2</v>
      </c>
      <c r="Y89" s="8">
        <v>4.9689958350190196E-2</v>
      </c>
      <c r="Z89" s="8">
        <v>4.87613154903404E-2</v>
      </c>
      <c r="AA89" s="8">
        <v>4.7850013020404446E-2</v>
      </c>
      <c r="AB89" s="8">
        <v>4.6955727587748415E-2</v>
      </c>
      <c r="AC89" s="8">
        <v>4.6078141855670121E-2</v>
      </c>
    </row>
    <row r="90" spans="2:29" x14ac:dyDescent="0.25">
      <c r="B90" s="5" t="s">
        <v>49</v>
      </c>
      <c r="C90" s="6">
        <f t="shared" si="24"/>
        <v>2.267033951608985</v>
      </c>
      <c r="D90" s="6">
        <f t="shared" si="22"/>
        <v>2.8958510775654216</v>
      </c>
      <c r="E90" s="6">
        <f t="shared" si="22"/>
        <v>3.682273015618772</v>
      </c>
      <c r="F90" s="6">
        <f t="shared" si="22"/>
        <v>4.6515795058178044</v>
      </c>
      <c r="G90" s="6">
        <f t="shared" si="22"/>
        <v>5.8255421476772851</v>
      </c>
      <c r="H90" s="6">
        <f t="shared" si="22"/>
        <v>7.2178559647011529</v>
      </c>
      <c r="I90" s="6">
        <f t="shared" si="22"/>
        <v>8.828198313755049</v>
      </c>
      <c r="J90" s="6">
        <f t="shared" si="22"/>
        <v>10.635272759717564</v>
      </c>
      <c r="K90" s="6">
        <f t="shared" si="22"/>
        <v>12.589703133814185</v>
      </c>
      <c r="L90" s="6">
        <f t="shared" si="22"/>
        <v>14.608260672122865</v>
      </c>
      <c r="M90" s="6">
        <f t="shared" si="22"/>
        <v>16.571498503746319</v>
      </c>
      <c r="N90" s="6">
        <f t="shared" si="22"/>
        <v>18.327193567563061</v>
      </c>
      <c r="O90" s="7">
        <f t="shared" si="23"/>
        <v>0.15729686661000608</v>
      </c>
      <c r="P90" s="4"/>
      <c r="Q90" s="5" t="s">
        <v>49</v>
      </c>
      <c r="R90" s="8">
        <v>0.12136745721784777</v>
      </c>
      <c r="S90" s="8">
        <v>0.12174291925635236</v>
      </c>
      <c r="T90" s="8">
        <v>0.1220506309892261</v>
      </c>
      <c r="U90" s="8">
        <v>0.12229087007035919</v>
      </c>
      <c r="V90" s="8">
        <v>0.12246390310480595</v>
      </c>
      <c r="W90" s="8">
        <v>0.12256998575948251</v>
      </c>
      <c r="X90" s="8">
        <v>0.12260936287110005</v>
      </c>
      <c r="Y90" s="8">
        <v>0.12258226855136561</v>
      </c>
      <c r="Z90" s="8">
        <v>0.12248892628949495</v>
      </c>
      <c r="AA90" s="8">
        <v>0.12232954905206803</v>
      </c>
      <c r="AB90" s="8">
        <v>0.12210433938026784</v>
      </c>
      <c r="AC90" s="8">
        <v>0.12181348948453603</v>
      </c>
    </row>
    <row r="91" spans="2:29" x14ac:dyDescent="0.25">
      <c r="B91" s="5" t="s">
        <v>2</v>
      </c>
      <c r="C91" s="10">
        <f>SUM(C83:C90)</f>
        <v>18.679092432000004</v>
      </c>
      <c r="D91" s="10">
        <f t="shared" ref="D91:N91" si="25">SUM(D83:D90)</f>
        <v>23.78660783932467</v>
      </c>
      <c r="E91" s="10">
        <f t="shared" si="25"/>
        <v>30.170044888533358</v>
      </c>
      <c r="F91" s="10">
        <f t="shared" si="25"/>
        <v>38.037013745519602</v>
      </c>
      <c r="G91" s="10">
        <f t="shared" si="25"/>
        <v>47.569463327424089</v>
      </c>
      <c r="H91" s="10">
        <f t="shared" si="25"/>
        <v>58.88762995261056</v>
      </c>
      <c r="I91" s="10">
        <f t="shared" si="25"/>
        <v>72.002644064272516</v>
      </c>
      <c r="J91" s="10">
        <f t="shared" si="25"/>
        <v>86.760286666265017</v>
      </c>
      <c r="K91" s="10">
        <f t="shared" si="25"/>
        <v>102.78237809072802</v>
      </c>
      <c r="L91" s="10">
        <f t="shared" si="25"/>
        <v>119.41726905169122</v>
      </c>
      <c r="M91" s="10">
        <f t="shared" si="25"/>
        <v>135.71588518355543</v>
      </c>
      <c r="N91" s="10">
        <f t="shared" si="25"/>
        <v>150.45290669462071</v>
      </c>
      <c r="O91" s="7">
        <f t="shared" si="23"/>
        <v>0.15880517912253223</v>
      </c>
      <c r="Q91" s="5" t="s">
        <v>2</v>
      </c>
      <c r="R91" s="8">
        <f>SUM(R83:R90)</f>
        <v>1</v>
      </c>
      <c r="S91" s="8">
        <f t="shared" ref="S91:AC91" si="26">SUM(S83:S90)</f>
        <v>1</v>
      </c>
      <c r="T91" s="8">
        <f t="shared" si="26"/>
        <v>1.0000000000000002</v>
      </c>
      <c r="U91" s="8">
        <f t="shared" si="26"/>
        <v>1</v>
      </c>
      <c r="V91" s="8">
        <f t="shared" si="26"/>
        <v>0.99999999999999989</v>
      </c>
      <c r="W91" s="8">
        <f t="shared" si="26"/>
        <v>1</v>
      </c>
      <c r="X91" s="8">
        <f t="shared" si="26"/>
        <v>1</v>
      </c>
      <c r="Y91" s="8">
        <f t="shared" si="26"/>
        <v>1</v>
      </c>
      <c r="Z91" s="8">
        <f t="shared" si="26"/>
        <v>1</v>
      </c>
      <c r="AA91" s="8">
        <f t="shared" si="26"/>
        <v>1.0000000000000002</v>
      </c>
      <c r="AB91" s="8">
        <f t="shared" si="26"/>
        <v>1</v>
      </c>
      <c r="AC91" s="8">
        <f t="shared" si="26"/>
        <v>1</v>
      </c>
    </row>
    <row r="92" spans="2:29" x14ac:dyDescent="0.25">
      <c r="B92" s="13" t="s">
        <v>26</v>
      </c>
      <c r="C92" s="11">
        <f>C3</f>
        <v>18.679092432000008</v>
      </c>
      <c r="D92" s="11">
        <f t="shared" ref="D92:O92" si="27">D3</f>
        <v>23.78660783932467</v>
      </c>
      <c r="E92" s="11">
        <f t="shared" si="27"/>
        <v>30.170044888533358</v>
      </c>
      <c r="F92" s="11">
        <f t="shared" si="27"/>
        <v>38.037013745519602</v>
      </c>
      <c r="G92" s="11">
        <f t="shared" si="27"/>
        <v>47.569463327424096</v>
      </c>
      <c r="H92" s="11">
        <f t="shared" si="27"/>
        <v>58.887629952610567</v>
      </c>
      <c r="I92" s="11">
        <f t="shared" si="27"/>
        <v>72.00264406427253</v>
      </c>
      <c r="J92" s="11">
        <f t="shared" si="27"/>
        <v>86.760286666265017</v>
      </c>
      <c r="K92" s="11">
        <f t="shared" si="27"/>
        <v>102.78237809072802</v>
      </c>
      <c r="L92" s="11">
        <f t="shared" si="27"/>
        <v>119.41726905169122</v>
      </c>
      <c r="M92" s="11">
        <f t="shared" si="27"/>
        <v>135.71588518355546</v>
      </c>
      <c r="N92" s="11">
        <f t="shared" si="27"/>
        <v>150.45290669462071</v>
      </c>
      <c r="O92" s="12">
        <f t="shared" si="27"/>
        <v>0.15880517912253223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0.26643586625725924</v>
      </c>
      <c r="E95" s="14">
        <f t="shared" ref="E95:N95" si="28">E83/D83-1</f>
        <v>0.26139151085911783</v>
      </c>
      <c r="F95" s="14">
        <f t="shared" si="28"/>
        <v>0.25382497776190616</v>
      </c>
      <c r="G95" s="14">
        <f t="shared" si="28"/>
        <v>0.24373626696562511</v>
      </c>
      <c r="H95" s="14">
        <f t="shared" si="28"/>
        <v>0.23112537847027248</v>
      </c>
      <c r="I95" s="14">
        <f t="shared" si="28"/>
        <v>0.21599231227585003</v>
      </c>
      <c r="J95" s="14">
        <f t="shared" si="28"/>
        <v>0.19833706838235621</v>
      </c>
      <c r="K95" s="14">
        <f t="shared" si="28"/>
        <v>0.17815964678979301</v>
      </c>
      <c r="L95" s="14">
        <f t="shared" si="28"/>
        <v>0.15546004749815867</v>
      </c>
      <c r="M95" s="14">
        <f t="shared" si="28"/>
        <v>0.13023827050745407</v>
      </c>
      <c r="N95" s="14">
        <f t="shared" si="28"/>
        <v>0.10249431581767898</v>
      </c>
    </row>
    <row r="96" spans="2:29" x14ac:dyDescent="0.25">
      <c r="B96" s="5" t="s">
        <v>44</v>
      </c>
      <c r="C96" s="5"/>
      <c r="D96" s="14">
        <f t="shared" ref="D96:N102" si="29">D84/C84-1</f>
        <v>0.28891383805766901</v>
      </c>
      <c r="E96" s="14">
        <f t="shared" si="29"/>
        <v>0.28377952034040521</v>
      </c>
      <c r="F96" s="14">
        <f t="shared" si="29"/>
        <v>0.27607826893555965</v>
      </c>
      <c r="G96" s="14">
        <f t="shared" si="29"/>
        <v>0.26581008622734026</v>
      </c>
      <c r="H96" s="14">
        <f t="shared" si="29"/>
        <v>0.25297497454421136</v>
      </c>
      <c r="I96" s="14">
        <f t="shared" si="29"/>
        <v>0.23757293616030095</v>
      </c>
      <c r="J96" s="14">
        <f t="shared" si="29"/>
        <v>0.21960397329675851</v>
      </c>
      <c r="K96" s="14">
        <f t="shared" si="29"/>
        <v>0.19906808812309262</v>
      </c>
      <c r="L96" s="14">
        <f t="shared" si="29"/>
        <v>0.17596528275844658</v>
      </c>
      <c r="M96" s="14">
        <f t="shared" si="29"/>
        <v>0.15029555927286298</v>
      </c>
      <c r="N96" s="14">
        <f t="shared" si="29"/>
        <v>0.12205891968849802</v>
      </c>
    </row>
    <row r="97" spans="2:14" x14ac:dyDescent="0.25">
      <c r="B97" s="5" t="s">
        <v>45</v>
      </c>
      <c r="C97" s="5"/>
      <c r="D97" s="14">
        <f t="shared" si="29"/>
        <v>0.28095087871524949</v>
      </c>
      <c r="E97" s="14">
        <f t="shared" si="29"/>
        <v>0.27584828101062464</v>
      </c>
      <c r="F97" s="14">
        <f t="shared" si="29"/>
        <v>0.26819460823362129</v>
      </c>
      <c r="G97" s="14">
        <f t="shared" si="29"/>
        <v>0.25798986275371938</v>
      </c>
      <c r="H97" s="14">
        <f t="shared" si="29"/>
        <v>0.24523404688499695</v>
      </c>
      <c r="I97" s="14">
        <f t="shared" si="29"/>
        <v>0.2299271628875319</v>
      </c>
      <c r="J97" s="14">
        <f t="shared" si="29"/>
        <v>0.21206921296875181</v>
      </c>
      <c r="K97" s="14">
        <f t="shared" si="29"/>
        <v>0.19166019928476219</v>
      </c>
      <c r="L97" s="14">
        <f t="shared" si="29"/>
        <v>0.16870012394161371</v>
      </c>
      <c r="M97" s="14">
        <f t="shared" si="29"/>
        <v>0.14318898899656052</v>
      </c>
      <c r="N97" s="14">
        <f t="shared" si="29"/>
        <v>0.11512679645926505</v>
      </c>
    </row>
    <row r="98" spans="2:14" x14ac:dyDescent="0.25">
      <c r="B98" s="5" t="s">
        <v>46</v>
      </c>
      <c r="C98" s="5"/>
      <c r="D98" s="14">
        <f t="shared" si="29"/>
        <v>0.27792236301517015</v>
      </c>
      <c r="E98" s="14">
        <f t="shared" si="29"/>
        <v>0.27283182923705174</v>
      </c>
      <c r="F98" s="14">
        <f t="shared" si="29"/>
        <v>0.2651962518207327</v>
      </c>
      <c r="G98" s="14">
        <f t="shared" si="29"/>
        <v>0.25501563313008879</v>
      </c>
      <c r="H98" s="14">
        <f t="shared" si="29"/>
        <v>0.24228997547372888</v>
      </c>
      <c r="I98" s="14">
        <f t="shared" si="29"/>
        <v>0.22701928110638603</v>
      </c>
      <c r="J98" s="14">
        <f t="shared" si="29"/>
        <v>0.20920355223026954</v>
      </c>
      <c r="K98" s="14">
        <f t="shared" si="29"/>
        <v>0.18884279099638723</v>
      </c>
      <c r="L98" s="14">
        <f t="shared" si="29"/>
        <v>0.16593699950581042</v>
      </c>
      <c r="M98" s="14">
        <f t="shared" si="29"/>
        <v>0.14048617981092959</v>
      </c>
      <c r="N98" s="14">
        <f t="shared" si="29"/>
        <v>0.11249033391665519</v>
      </c>
    </row>
    <row r="99" spans="2:14" x14ac:dyDescent="0.25">
      <c r="B99" s="5" t="s">
        <v>47</v>
      </c>
      <c r="C99" s="5"/>
      <c r="D99" s="14">
        <f t="shared" si="29"/>
        <v>0.26054436380349344</v>
      </c>
      <c r="E99" s="14">
        <f t="shared" si="29"/>
        <v>0.25552305433394307</v>
      </c>
      <c r="F99" s="14">
        <f t="shared" si="29"/>
        <v>0.247991310344569</v>
      </c>
      <c r="G99" s="14">
        <f t="shared" si="29"/>
        <v>0.23794913416710184</v>
      </c>
      <c r="H99" s="14">
        <f t="shared" si="29"/>
        <v>0.22539652807875599</v>
      </c>
      <c r="I99" s="14">
        <f t="shared" si="29"/>
        <v>0.21033349430360326</v>
      </c>
      <c r="J99" s="14">
        <f t="shared" si="29"/>
        <v>0.19276003501390804</v>
      </c>
      <c r="K99" s="14">
        <f t="shared" si="29"/>
        <v>0.17267615233142353</v>
      </c>
      <c r="L99" s="14">
        <f t="shared" si="29"/>
        <v>0.15008184832865212</v>
      </c>
      <c r="M99" s="14">
        <f t="shared" si="29"/>
        <v>0.12497712503007419</v>
      </c>
      <c r="N99" s="14">
        <f t="shared" si="29"/>
        <v>9.7361984413335989E-2</v>
      </c>
    </row>
    <row r="100" spans="2:14" x14ac:dyDescent="0.25">
      <c r="B100" s="5" t="s">
        <v>42</v>
      </c>
      <c r="C100" s="5"/>
      <c r="D100" s="14">
        <f t="shared" si="29"/>
        <v>0.28313074033976848</v>
      </c>
      <c r="E100" s="14">
        <f t="shared" si="29"/>
        <v>0.27801945927569038</v>
      </c>
      <c r="F100" s="14">
        <f t="shared" si="29"/>
        <v>0.27035276184032586</v>
      </c>
      <c r="G100" s="14">
        <f t="shared" si="29"/>
        <v>0.26013065040718586</v>
      </c>
      <c r="H100" s="14">
        <f t="shared" si="29"/>
        <v>0.24735312729428793</v>
      </c>
      <c r="I100" s="14">
        <f t="shared" si="29"/>
        <v>0.23202019476555424</v>
      </c>
      <c r="J100" s="14">
        <f t="shared" si="29"/>
        <v>0.21413185503217091</v>
      </c>
      <c r="K100" s="14">
        <f t="shared" si="29"/>
        <v>0.19368811025391142</v>
      </c>
      <c r="L100" s="14">
        <f t="shared" si="29"/>
        <v>0.17068896254040999</v>
      </c>
      <c r="M100" s="14">
        <f t="shared" si="29"/>
        <v>0.14513441395242288</v>
      </c>
      <c r="N100" s="14">
        <f t="shared" si="29"/>
        <v>0.117024466503032</v>
      </c>
    </row>
    <row r="101" spans="2:14" x14ac:dyDescent="0.25">
      <c r="B101" s="5" t="s">
        <v>48</v>
      </c>
      <c r="C101" s="5"/>
      <c r="D101" s="14">
        <f t="shared" si="29"/>
        <v>0.24963881361074414</v>
      </c>
      <c r="E101" s="14">
        <f t="shared" si="29"/>
        <v>0.24466094580340458</v>
      </c>
      <c r="F101" s="14">
        <f t="shared" si="29"/>
        <v>0.23719436240216463</v>
      </c>
      <c r="G101" s="14">
        <f t="shared" si="29"/>
        <v>0.22723906571858321</v>
      </c>
      <c r="H101" s="14">
        <f t="shared" si="29"/>
        <v>0.21479505801017318</v>
      </c>
      <c r="I101" s="14">
        <f t="shared" si="29"/>
        <v>0.19986234148176529</v>
      </c>
      <c r="J101" s="14">
        <f t="shared" si="29"/>
        <v>0.18244091828682896</v>
      </c>
      <c r="K101" s="14">
        <f t="shared" si="29"/>
        <v>0.16253079052876385</v>
      </c>
      <c r="L101" s="14">
        <f t="shared" si="29"/>
        <v>0.14013196026213959</v>
      </c>
      <c r="M101" s="14">
        <f t="shared" si="29"/>
        <v>0.11524442949392366</v>
      </c>
      <c r="N101" s="14">
        <f t="shared" si="29"/>
        <v>8.7868200184651579E-2</v>
      </c>
    </row>
    <row r="102" spans="2:14" x14ac:dyDescent="0.25">
      <c r="B102" s="5" t="s">
        <v>49</v>
      </c>
      <c r="C102" s="5"/>
      <c r="D102" s="14">
        <f t="shared" si="29"/>
        <v>0.27737437523163044</v>
      </c>
      <c r="E102" s="14">
        <f t="shared" si="29"/>
        <v>0.2715685016214664</v>
      </c>
      <c r="F102" s="14">
        <f t="shared" si="29"/>
        <v>0.26323591056057238</v>
      </c>
      <c r="G102" s="14">
        <f t="shared" si="29"/>
        <v>0.25237935638661813</v>
      </c>
      <c r="H102" s="14">
        <f t="shared" si="29"/>
        <v>0.23900158675858174</v>
      </c>
      <c r="I102" s="14">
        <f t="shared" si="29"/>
        <v>0.22310535939332365</v>
      </c>
      <c r="J102" s="14">
        <f t="shared" si="29"/>
        <v>0.20469345859017984</v>
      </c>
      <c r="K102" s="14">
        <f t="shared" si="29"/>
        <v>0.18376871174374321</v>
      </c>
      <c r="L102" s="14">
        <f t="shared" si="29"/>
        <v>0.16033400604078718</v>
      </c>
      <c r="M102" s="14">
        <f t="shared" si="29"/>
        <v>0.1343923055377787</v>
      </c>
      <c r="N102" s="14">
        <f t="shared" si="29"/>
        <v>0.10594666881934867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C102"/>
  <sheetViews>
    <sheetView topLeftCell="A7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Europe!C13</f>
        <v>34.940265359999977</v>
      </c>
      <c r="D3" s="6">
        <f>Europe!D13</f>
        <v>43.761227855800634</v>
      </c>
      <c r="E3" s="6">
        <f>Europe!E13</f>
        <v>54.590805352359915</v>
      </c>
      <c r="F3" s="6">
        <f>Europe!F13</f>
        <v>67.691870826870883</v>
      </c>
      <c r="G3" s="6">
        <f>Europe!G13</f>
        <v>83.261630986291848</v>
      </c>
      <c r="H3" s="6">
        <f>Europe!H13</f>
        <v>101.37416646756958</v>
      </c>
      <c r="I3" s="6">
        <f>Europe!I13</f>
        <v>121.90968919059635</v>
      </c>
      <c r="J3" s="6">
        <f>Europe!J13</f>
        <v>144.4765345926894</v>
      </c>
      <c r="K3" s="6">
        <f>Europe!K13</f>
        <v>168.33776553982545</v>
      </c>
      <c r="L3" s="6">
        <f>Europe!L13</f>
        <v>192.36080686367566</v>
      </c>
      <c r="M3" s="6">
        <f>Europe!M13</f>
        <v>215.01397948245952</v>
      </c>
      <c r="N3" s="6">
        <f>Europe!N13</f>
        <v>234.43538026883928</v>
      </c>
      <c r="O3" s="7">
        <f>Europe!O13</f>
        <v>0.13971689470827275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26.346564538425312</v>
      </c>
      <c r="D31" s="6">
        <f t="shared" ref="D31:N32" si="0">S31*D$34</f>
        <v>32.960617490516263</v>
      </c>
      <c r="E31" s="6">
        <f t="shared" si="0"/>
        <v>41.070821288516093</v>
      </c>
      <c r="F31" s="6">
        <f t="shared" si="0"/>
        <v>50.869614807876694</v>
      </c>
      <c r="G31" s="6">
        <f t="shared" si="0"/>
        <v>62.499262387250383</v>
      </c>
      <c r="H31" s="6">
        <f t="shared" si="0"/>
        <v>76.009052736864803</v>
      </c>
      <c r="I31" s="6">
        <f t="shared" si="0"/>
        <v>91.302841509273094</v>
      </c>
      <c r="J31" s="6">
        <f t="shared" si="0"/>
        <v>108.08151701779245</v>
      </c>
      <c r="K31" s="6">
        <f t="shared" si="0"/>
        <v>125.78930561105196</v>
      </c>
      <c r="L31" s="6">
        <f t="shared" si="0"/>
        <v>143.57763568933663</v>
      </c>
      <c r="M31" s="6">
        <f t="shared" si="0"/>
        <v>160.30421823049559</v>
      </c>
      <c r="N31" s="6">
        <f t="shared" si="0"/>
        <v>174.58601569822926</v>
      </c>
      <c r="O31" s="7">
        <f>((N31/I31)^(1/5)-1)</f>
        <v>0.13842659287314762</v>
      </c>
      <c r="P31" s="4"/>
      <c r="Q31" s="5" t="s">
        <v>28</v>
      </c>
      <c r="R31" s="8">
        <v>0.75404591999999993</v>
      </c>
      <c r="S31" s="8">
        <v>0.75319224586490363</v>
      </c>
      <c r="T31" s="8">
        <v>0.75233953819552202</v>
      </c>
      <c r="U31" s="8">
        <v>0.75148779589769521</v>
      </c>
      <c r="V31" s="8">
        <v>0.7506370178785019</v>
      </c>
      <c r="W31" s="8">
        <v>0.74978720304625857</v>
      </c>
      <c r="X31" s="8">
        <v>0.74893835031051692</v>
      </c>
      <c r="Y31" s="8">
        <v>0.74809045858206402</v>
      </c>
      <c r="Z31" s="8">
        <v>0.74724352677291916</v>
      </c>
      <c r="AA31" s="8">
        <v>0.74639755379633432</v>
      </c>
      <c r="AB31" s="8">
        <v>0.74555253856679093</v>
      </c>
      <c r="AC31" s="8">
        <v>0.74470847999999989</v>
      </c>
    </row>
    <row r="32" spans="2:29" x14ac:dyDescent="0.25">
      <c r="B32" s="5" t="s">
        <v>29</v>
      </c>
      <c r="C32" s="6">
        <f>R32*C$34</f>
        <v>8.5937008215746662</v>
      </c>
      <c r="D32" s="6">
        <f t="shared" si="0"/>
        <v>10.800610365284374</v>
      </c>
      <c r="E32" s="6">
        <f t="shared" si="0"/>
        <v>13.519984063843825</v>
      </c>
      <c r="F32" s="6">
        <f t="shared" si="0"/>
        <v>16.822256018994189</v>
      </c>
      <c r="G32" s="6">
        <f t="shared" si="0"/>
        <v>20.762368599041466</v>
      </c>
      <c r="H32" s="6">
        <f t="shared" si="0"/>
        <v>25.36511373070477</v>
      </c>
      <c r="I32" s="6">
        <f t="shared" si="0"/>
        <v>30.606847681323263</v>
      </c>
      <c r="J32" s="6">
        <f t="shared" si="0"/>
        <v>36.395017574896954</v>
      </c>
      <c r="K32" s="6">
        <f t="shared" si="0"/>
        <v>42.548459928773504</v>
      </c>
      <c r="L32" s="6">
        <f t="shared" si="0"/>
        <v>48.783171174339031</v>
      </c>
      <c r="M32" s="6">
        <f t="shared" si="0"/>
        <v>54.709761251963926</v>
      </c>
      <c r="N32" s="6">
        <f t="shared" si="0"/>
        <v>59.849364570610014</v>
      </c>
      <c r="O32" s="7">
        <f>((N32/I32)^(1/5)-1)</f>
        <v>0.14353164752154091</v>
      </c>
      <c r="P32" s="4"/>
      <c r="Q32" s="5" t="s">
        <v>29</v>
      </c>
      <c r="R32" s="8">
        <v>0.24595408000000007</v>
      </c>
      <c r="S32" s="8">
        <v>0.24680775413509637</v>
      </c>
      <c r="T32" s="8">
        <v>0.24766046180447798</v>
      </c>
      <c r="U32" s="8">
        <v>0.24851220410230479</v>
      </c>
      <c r="V32" s="8">
        <v>0.2493629821214981</v>
      </c>
      <c r="W32" s="8">
        <v>0.25021279695374143</v>
      </c>
      <c r="X32" s="8">
        <v>0.25106164968948308</v>
      </c>
      <c r="Y32" s="8">
        <v>0.25190954141793598</v>
      </c>
      <c r="Z32" s="8">
        <v>0.25275647322708084</v>
      </c>
      <c r="AA32" s="8">
        <v>0.25360244620366568</v>
      </c>
      <c r="AB32" s="8">
        <v>0.25444746143320907</v>
      </c>
      <c r="AC32" s="8">
        <v>0.25529152000000011</v>
      </c>
    </row>
    <row r="33" spans="2:29" x14ac:dyDescent="0.25">
      <c r="B33" s="5" t="s">
        <v>2</v>
      </c>
      <c r="C33" s="10">
        <f t="shared" ref="C33:N33" si="1">SUM(C31:C32)</f>
        <v>34.940265359999977</v>
      </c>
      <c r="D33" s="10">
        <f t="shared" si="1"/>
        <v>43.761227855800641</v>
      </c>
      <c r="E33" s="10">
        <f t="shared" si="1"/>
        <v>54.590805352359922</v>
      </c>
      <c r="F33" s="10">
        <f t="shared" si="1"/>
        <v>67.691870826870883</v>
      </c>
      <c r="G33" s="10">
        <f t="shared" si="1"/>
        <v>83.261630986291848</v>
      </c>
      <c r="H33" s="10">
        <f t="shared" si="1"/>
        <v>101.37416646756958</v>
      </c>
      <c r="I33" s="10">
        <f t="shared" si="1"/>
        <v>121.90968919059635</v>
      </c>
      <c r="J33" s="10">
        <f t="shared" si="1"/>
        <v>144.4765345926894</v>
      </c>
      <c r="K33" s="10">
        <f t="shared" si="1"/>
        <v>168.33776553982545</v>
      </c>
      <c r="L33" s="10">
        <f t="shared" si="1"/>
        <v>192.36080686367566</v>
      </c>
      <c r="M33" s="10">
        <f t="shared" si="1"/>
        <v>215.01397948245952</v>
      </c>
      <c r="N33" s="10">
        <f t="shared" si="1"/>
        <v>234.43538026883928</v>
      </c>
      <c r="O33" s="7">
        <f>((N33/I33)^(1/5)-1)</f>
        <v>0.13971689470827275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34.940265359999977</v>
      </c>
      <c r="D34" s="11">
        <f t="shared" ref="D34:O34" si="2">D3</f>
        <v>43.761227855800634</v>
      </c>
      <c r="E34" s="11">
        <f t="shared" si="2"/>
        <v>54.590805352359915</v>
      </c>
      <c r="F34" s="11">
        <f t="shared" si="2"/>
        <v>67.691870826870883</v>
      </c>
      <c r="G34" s="11">
        <f t="shared" si="2"/>
        <v>83.261630986291848</v>
      </c>
      <c r="H34" s="11">
        <f t="shared" si="2"/>
        <v>101.37416646756958</v>
      </c>
      <c r="I34" s="11">
        <f t="shared" si="2"/>
        <v>121.90968919059635</v>
      </c>
      <c r="J34" s="11">
        <f t="shared" si="2"/>
        <v>144.4765345926894</v>
      </c>
      <c r="K34" s="11">
        <f t="shared" si="2"/>
        <v>168.33776553982545</v>
      </c>
      <c r="L34" s="11">
        <f t="shared" si="2"/>
        <v>192.36080686367566</v>
      </c>
      <c r="M34" s="11">
        <f t="shared" si="2"/>
        <v>215.01397948245952</v>
      </c>
      <c r="N34" s="11">
        <f t="shared" si="2"/>
        <v>234.43538026883928</v>
      </c>
      <c r="O34" s="12">
        <f t="shared" si="2"/>
        <v>0.13971689470827275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0.25104043232826978</v>
      </c>
      <c r="E37" s="14">
        <f t="shared" ref="E37:N37" si="3">E31/D31-1</f>
        <v>0.24605739866170206</v>
      </c>
      <c r="F37" s="14">
        <f t="shared" si="3"/>
        <v>0.23858284816185216</v>
      </c>
      <c r="G37" s="14">
        <f t="shared" si="3"/>
        <v>0.22861678082871872</v>
      </c>
      <c r="H37" s="14">
        <f t="shared" si="3"/>
        <v>0.2161591966623011</v>
      </c>
      <c r="I37" s="14">
        <f t="shared" si="3"/>
        <v>0.20121009566260151</v>
      </c>
      <c r="J37" s="14">
        <f t="shared" si="3"/>
        <v>0.18376947782961661</v>
      </c>
      <c r="K37" s="14">
        <f t="shared" si="3"/>
        <v>0.16383734316334997</v>
      </c>
      <c r="L37" s="14">
        <f t="shared" si="3"/>
        <v>0.14141369166379891</v>
      </c>
      <c r="M37" s="14">
        <f t="shared" si="3"/>
        <v>0.116498523330965</v>
      </c>
      <c r="N37" s="14">
        <f t="shared" si="3"/>
        <v>8.9091838164847337E-2</v>
      </c>
    </row>
    <row r="38" spans="2:29" x14ac:dyDescent="0.25">
      <c r="B38" s="5" t="s">
        <v>29</v>
      </c>
      <c r="C38" s="5"/>
      <c r="D38" s="14">
        <f t="shared" ref="D38:N38" si="4">D32/C32-1</f>
        <v>0.25680548922173507</v>
      </c>
      <c r="E38" s="14">
        <f t="shared" si="4"/>
        <v>0.25177963157528005</v>
      </c>
      <c r="F38" s="14">
        <f t="shared" si="4"/>
        <v>0.24425117215792813</v>
      </c>
      <c r="G38" s="14">
        <f t="shared" si="4"/>
        <v>0.23422022442165025</v>
      </c>
      <c r="H38" s="14">
        <f t="shared" si="4"/>
        <v>0.22168690001370073</v>
      </c>
      <c r="I38" s="14">
        <f t="shared" si="4"/>
        <v>0.2066513088121229</v>
      </c>
      <c r="J38" s="14">
        <f t="shared" si="4"/>
        <v>0.18911355896039295</v>
      </c>
      <c r="K38" s="14">
        <f t="shared" si="4"/>
        <v>0.16907375690129678</v>
      </c>
      <c r="L38" s="14">
        <f t="shared" si="4"/>
        <v>0.14653200740996231</v>
      </c>
      <c r="M38" s="14">
        <f t="shared" si="4"/>
        <v>0.12148841362618112</v>
      </c>
      <c r="N38" s="14">
        <f t="shared" si="4"/>
        <v>9.3943077085930193E-2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27.22877828655302</v>
      </c>
      <c r="D43" s="6">
        <f t="shared" ref="D43:N44" si="5">S43*D$46</f>
        <v>34.040945003588583</v>
      </c>
      <c r="E43" s="6">
        <f t="shared" si="5"/>
        <v>42.387886480860971</v>
      </c>
      <c r="F43" s="6">
        <f t="shared" si="5"/>
        <v>52.464909810194712</v>
      </c>
      <c r="G43" s="6">
        <f t="shared" si="5"/>
        <v>64.415069513696267</v>
      </c>
      <c r="H43" s="6">
        <f t="shared" si="5"/>
        <v>78.285262928492017</v>
      </c>
      <c r="I43" s="6">
        <f t="shared" si="5"/>
        <v>93.972567896235375</v>
      </c>
      <c r="J43" s="6">
        <f t="shared" si="5"/>
        <v>111.1655801858615</v>
      </c>
      <c r="K43" s="6">
        <f t="shared" si="5"/>
        <v>129.289939829975</v>
      </c>
      <c r="L43" s="6">
        <f t="shared" si="5"/>
        <v>147.47211795702879</v>
      </c>
      <c r="M43" s="6">
        <f t="shared" si="5"/>
        <v>164.53950140587912</v>
      </c>
      <c r="N43" s="6">
        <f t="shared" si="5"/>
        <v>179.07575330766437</v>
      </c>
      <c r="O43" s="7">
        <f>((N43/I43)^(1/5)-1)</f>
        <v>0.13764598500334024</v>
      </c>
      <c r="P43" s="4"/>
      <c r="Q43" s="5" t="s">
        <v>31</v>
      </c>
      <c r="R43" s="8">
        <v>0.7792951199999999</v>
      </c>
      <c r="S43" s="8">
        <v>0.77787911060809944</v>
      </c>
      <c r="T43" s="8">
        <v>0.77646567416006396</v>
      </c>
      <c r="U43" s="8">
        <v>0.7750548059807546</v>
      </c>
      <c r="V43" s="8">
        <v>0.77364650140352798</v>
      </c>
      <c r="W43" s="8">
        <v>0.77224075577021989</v>
      </c>
      <c r="X43" s="8">
        <v>0.77083756443113016</v>
      </c>
      <c r="Y43" s="8">
        <v>0.76943692274500708</v>
      </c>
      <c r="Z43" s="8">
        <v>0.76803882607903284</v>
      </c>
      <c r="AA43" s="8">
        <v>0.76664326980880737</v>
      </c>
      <c r="AB43" s="8">
        <v>0.76525024931833319</v>
      </c>
      <c r="AC43" s="8">
        <v>0.76385976000000022</v>
      </c>
    </row>
    <row r="44" spans="2:29" x14ac:dyDescent="0.25">
      <c r="B44" s="5" t="s">
        <v>32</v>
      </c>
      <c r="C44" s="6">
        <f>R44*C$46</f>
        <v>7.7114870734469552</v>
      </c>
      <c r="D44" s="6">
        <f t="shared" si="5"/>
        <v>9.7202828522120495</v>
      </c>
      <c r="E44" s="6">
        <f t="shared" si="5"/>
        <v>12.202918871498946</v>
      </c>
      <c r="F44" s="6">
        <f t="shared" si="5"/>
        <v>15.226961016676167</v>
      </c>
      <c r="G44" s="6">
        <f t="shared" si="5"/>
        <v>18.846561472595585</v>
      </c>
      <c r="H44" s="6">
        <f t="shared" si="5"/>
        <v>23.088903539077567</v>
      </c>
      <c r="I44" s="6">
        <f t="shared" si="5"/>
        <v>27.937121294360985</v>
      </c>
      <c r="J44" s="6">
        <f t="shared" si="5"/>
        <v>33.310954406827904</v>
      </c>
      <c r="K44" s="6">
        <f t="shared" si="5"/>
        <v>39.047825709850443</v>
      </c>
      <c r="L44" s="6">
        <f t="shared" si="5"/>
        <v>44.888688906646877</v>
      </c>
      <c r="M44" s="6">
        <f t="shared" si="5"/>
        <v>50.474478076580397</v>
      </c>
      <c r="N44" s="6">
        <f t="shared" si="5"/>
        <v>55.359626961174918</v>
      </c>
      <c r="O44" s="7">
        <f>((N44/I44)^(1/5)-1)</f>
        <v>0.14657455690383192</v>
      </c>
      <c r="P44" s="4"/>
      <c r="Q44" s="5" t="s">
        <v>32</v>
      </c>
      <c r="R44" s="8">
        <v>0.2207048800000001</v>
      </c>
      <c r="S44" s="8">
        <v>0.22212088939190056</v>
      </c>
      <c r="T44" s="8">
        <v>0.22353432583993604</v>
      </c>
      <c r="U44" s="8">
        <v>0.2249451940192454</v>
      </c>
      <c r="V44" s="8">
        <v>0.22635349859647202</v>
      </c>
      <c r="W44" s="8">
        <v>0.22775924422978011</v>
      </c>
      <c r="X44" s="8">
        <v>0.22916243556886984</v>
      </c>
      <c r="Y44" s="8">
        <v>0.23056307725499292</v>
      </c>
      <c r="Z44" s="8">
        <v>0.23196117392096716</v>
      </c>
      <c r="AA44" s="8">
        <v>0.23335673019119263</v>
      </c>
      <c r="AB44" s="8">
        <v>0.23474975068166681</v>
      </c>
      <c r="AC44" s="8">
        <v>0.23614023999999978</v>
      </c>
    </row>
    <row r="45" spans="2:29" x14ac:dyDescent="0.25">
      <c r="B45" s="5" t="s">
        <v>2</v>
      </c>
      <c r="C45" s="10">
        <f t="shared" ref="C45:N45" si="6">SUM(C43:C44)</f>
        <v>34.940265359999977</v>
      </c>
      <c r="D45" s="10">
        <f t="shared" si="6"/>
        <v>43.761227855800634</v>
      </c>
      <c r="E45" s="10">
        <f t="shared" si="6"/>
        <v>54.590805352359915</v>
      </c>
      <c r="F45" s="10">
        <f t="shared" si="6"/>
        <v>67.691870826870883</v>
      </c>
      <c r="G45" s="10">
        <f t="shared" si="6"/>
        <v>83.261630986291848</v>
      </c>
      <c r="H45" s="10">
        <f t="shared" si="6"/>
        <v>101.37416646756958</v>
      </c>
      <c r="I45" s="10">
        <f t="shared" si="6"/>
        <v>121.90968919059637</v>
      </c>
      <c r="J45" s="10">
        <f t="shared" si="6"/>
        <v>144.4765345926894</v>
      </c>
      <c r="K45" s="10">
        <f t="shared" si="6"/>
        <v>168.33776553982545</v>
      </c>
      <c r="L45" s="10">
        <f t="shared" si="6"/>
        <v>192.36080686367566</v>
      </c>
      <c r="M45" s="10">
        <f t="shared" si="6"/>
        <v>215.01397948245952</v>
      </c>
      <c r="N45" s="10">
        <f t="shared" si="6"/>
        <v>234.43538026883928</v>
      </c>
      <c r="O45" s="7">
        <f>((N45/I45)^(1/5)-1)</f>
        <v>0.13971689470827275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34.940265359999977</v>
      </c>
      <c r="D46" s="11">
        <f t="shared" ref="D46:O46" si="7">D3</f>
        <v>43.761227855800634</v>
      </c>
      <c r="E46" s="11">
        <f t="shared" si="7"/>
        <v>54.590805352359915</v>
      </c>
      <c r="F46" s="11">
        <f t="shared" si="7"/>
        <v>67.691870826870883</v>
      </c>
      <c r="G46" s="11">
        <f t="shared" si="7"/>
        <v>83.261630986291848</v>
      </c>
      <c r="H46" s="11">
        <f t="shared" si="7"/>
        <v>101.37416646756958</v>
      </c>
      <c r="I46" s="11">
        <f t="shared" si="7"/>
        <v>121.90968919059635</v>
      </c>
      <c r="J46" s="11">
        <f t="shared" si="7"/>
        <v>144.4765345926894</v>
      </c>
      <c r="K46" s="11">
        <f t="shared" si="7"/>
        <v>168.33776553982545</v>
      </c>
      <c r="L46" s="11">
        <f t="shared" si="7"/>
        <v>192.36080686367566</v>
      </c>
      <c r="M46" s="11">
        <f t="shared" si="7"/>
        <v>215.01397948245952</v>
      </c>
      <c r="N46" s="11">
        <f t="shared" si="7"/>
        <v>234.43538026883928</v>
      </c>
      <c r="O46" s="12">
        <f t="shared" si="7"/>
        <v>0.13971689470827275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8">D43/C43-1</f>
        <v>0.250182606261103</v>
      </c>
      <c r="E49" s="14">
        <f t="shared" si="8"/>
        <v>0.24520298941149998</v>
      </c>
      <c r="F49" s="14">
        <f t="shared" si="8"/>
        <v>0.23773356413709679</v>
      </c>
      <c r="G49" s="14">
        <f t="shared" si="8"/>
        <v>0.22777433043789319</v>
      </c>
      <c r="H49" s="14">
        <f t="shared" si="8"/>
        <v>0.21532528831388742</v>
      </c>
      <c r="I49" s="14">
        <f t="shared" si="8"/>
        <v>0.20038643776508214</v>
      </c>
      <c r="J49" s="14">
        <f t="shared" si="8"/>
        <v>0.18295777879147312</v>
      </c>
      <c r="K49" s="14">
        <f t="shared" si="8"/>
        <v>0.16303931139306571</v>
      </c>
      <c r="L49" s="14">
        <f t="shared" si="8"/>
        <v>0.14063103556985634</v>
      </c>
      <c r="M49" s="14">
        <f t="shared" si="8"/>
        <v>0.11573295132184591</v>
      </c>
      <c r="N49" s="14">
        <f t="shared" si="8"/>
        <v>8.8345058649034192E-2</v>
      </c>
    </row>
    <row r="50" spans="2:29" x14ac:dyDescent="0.25">
      <c r="B50" s="5" t="s">
        <v>32</v>
      </c>
      <c r="C50" s="5"/>
      <c r="D50" s="14">
        <f t="shared" ref="D50:N50" si="9">D44/C44-1</f>
        <v>0.26049395656539476</v>
      </c>
      <c r="E50" s="14">
        <f t="shared" si="9"/>
        <v>0.25540779594926311</v>
      </c>
      <c r="F50" s="14">
        <f t="shared" si="9"/>
        <v>0.24781301728065674</v>
      </c>
      <c r="G50" s="14">
        <f t="shared" si="9"/>
        <v>0.23770997062088273</v>
      </c>
      <c r="H50" s="14">
        <f t="shared" si="9"/>
        <v>0.22509899605032402</v>
      </c>
      <c r="I50" s="14">
        <f t="shared" si="9"/>
        <v>0.20998042401961148</v>
      </c>
      <c r="J50" s="14">
        <f t="shared" si="9"/>
        <v>0.19235457568606429</v>
      </c>
      <c r="K50" s="14">
        <f t="shared" si="9"/>
        <v>0.17222176323613914</v>
      </c>
      <c r="L50" s="14">
        <f t="shared" si="9"/>
        <v>0.14958229019453406</v>
      </c>
      <c r="M50" s="14">
        <f t="shared" si="9"/>
        <v>0.12443645172061157</v>
      </c>
      <c r="N50" s="14">
        <f t="shared" si="9"/>
        <v>9.6784534892717877E-2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13.06342168925713</v>
      </c>
      <c r="D55" s="6">
        <f t="shared" ref="D55:N58" si="10">S55*D$60</f>
        <v>16.343095410647628</v>
      </c>
      <c r="E55" s="6">
        <f t="shared" si="10"/>
        <v>20.364717429671423</v>
      </c>
      <c r="F55" s="6">
        <f t="shared" si="10"/>
        <v>25.223739591082943</v>
      </c>
      <c r="G55" s="6">
        <f t="shared" si="10"/>
        <v>30.990739605152932</v>
      </c>
      <c r="H55" s="6">
        <f t="shared" si="10"/>
        <v>37.690195777704943</v>
      </c>
      <c r="I55" s="6">
        <f t="shared" si="10"/>
        <v>45.274471671660493</v>
      </c>
      <c r="J55" s="6">
        <f t="shared" si="10"/>
        <v>53.595281102560023</v>
      </c>
      <c r="K55" s="6">
        <f t="shared" si="10"/>
        <v>62.377054788060299</v>
      </c>
      <c r="L55" s="6">
        <f t="shared" si="10"/>
        <v>71.199011972475958</v>
      </c>
      <c r="M55" s="6">
        <f t="shared" si="10"/>
        <v>79.494694389886078</v>
      </c>
      <c r="N55" s="6">
        <f t="shared" si="10"/>
        <v>86.578223752090182</v>
      </c>
      <c r="O55" s="7">
        <f>((N55/I55)^(1/5)-1)</f>
        <v>0.13844238405117348</v>
      </c>
      <c r="P55" s="4"/>
      <c r="Q55" s="5" t="s">
        <v>37</v>
      </c>
      <c r="R55" s="8">
        <v>0.37387872</v>
      </c>
      <c r="S55" s="8">
        <v>0.37346062282576747</v>
      </c>
      <c r="T55" s="8">
        <v>0.37304299319685841</v>
      </c>
      <c r="U55" s="8">
        <v>0.3726258305904312</v>
      </c>
      <c r="V55" s="8">
        <v>0.37220913448422877</v>
      </c>
      <c r="W55" s="8">
        <v>0.3717929043565783</v>
      </c>
      <c r="X55" s="8">
        <v>0.37137713968639002</v>
      </c>
      <c r="Y55" s="8">
        <v>0.37096183995315718</v>
      </c>
      <c r="Z55" s="8">
        <v>0.37054700463695472</v>
      </c>
      <c r="AA55" s="8">
        <v>0.37013263321843959</v>
      </c>
      <c r="AB55" s="8">
        <v>0.36971872517884874</v>
      </c>
      <c r="AC55" s="8">
        <v>0.36930528000000007</v>
      </c>
    </row>
    <row r="56" spans="2:29" x14ac:dyDescent="0.25">
      <c r="B56" s="5" t="s">
        <v>38</v>
      </c>
      <c r="C56" s="6">
        <f>R56*C$60</f>
        <v>11.579316860617018</v>
      </c>
      <c r="D56" s="6">
        <f t="shared" si="10"/>
        <v>14.545832256045665</v>
      </c>
      <c r="E56" s="6">
        <f t="shared" si="10"/>
        <v>18.199563548471094</v>
      </c>
      <c r="F56" s="6">
        <f t="shared" si="10"/>
        <v>22.634475939359788</v>
      </c>
      <c r="G56" s="6">
        <f t="shared" si="10"/>
        <v>27.923596518346653</v>
      </c>
      <c r="H56" s="6">
        <f t="shared" si="10"/>
        <v>34.099366330517825</v>
      </c>
      <c r="I56" s="6">
        <f t="shared" si="10"/>
        <v>41.129162547842874</v>
      </c>
      <c r="J56" s="6">
        <f t="shared" si="10"/>
        <v>48.887929830603539</v>
      </c>
      <c r="K56" s="6">
        <f t="shared" si="10"/>
        <v>57.131895865478626</v>
      </c>
      <c r="L56" s="6">
        <f t="shared" si="10"/>
        <v>65.479668495206766</v>
      </c>
      <c r="M56" s="6">
        <f t="shared" si="10"/>
        <v>73.409022465494388</v>
      </c>
      <c r="N56" s="6">
        <f t="shared" si="10"/>
        <v>80.278420218515947</v>
      </c>
      <c r="O56" s="7">
        <f>((N56/I56)^(1/5)-1)</f>
        <v>0.1431146487283419</v>
      </c>
      <c r="P56" s="4"/>
      <c r="Q56" s="5" t="s">
        <v>38</v>
      </c>
      <c r="R56" s="8">
        <v>0.3314032318104016</v>
      </c>
      <c r="S56" s="8">
        <v>0.33239086215716379</v>
      </c>
      <c r="T56" s="8">
        <v>0.333381481203672</v>
      </c>
      <c r="U56" s="8">
        <v>0.33437509796781734</v>
      </c>
      <c r="V56" s="8">
        <v>0.33537172149491018</v>
      </c>
      <c r="W56" s="8">
        <v>0.33637136085776342</v>
      </c>
      <c r="X56" s="8">
        <v>0.337374025156775</v>
      </c>
      <c r="Y56" s="8">
        <v>0.33837972352001094</v>
      </c>
      <c r="Z56" s="8">
        <v>0.33938846510328857</v>
      </c>
      <c r="AA56" s="8">
        <v>0.34040025909026056</v>
      </c>
      <c r="AB56" s="8">
        <v>0.3414151146924983</v>
      </c>
      <c r="AC56" s="8">
        <v>0.34243304114957601</v>
      </c>
    </row>
    <row r="57" spans="2:29" x14ac:dyDescent="0.25">
      <c r="B57" s="5" t="s">
        <v>40</v>
      </c>
      <c r="C57" s="6">
        <f>R57*C$60</f>
        <v>5.667240279418901</v>
      </c>
      <c r="D57" s="6">
        <f t="shared" si="10"/>
        <v>7.1065581302799892</v>
      </c>
      <c r="E57" s="6">
        <f t="shared" si="10"/>
        <v>8.8759278017265846</v>
      </c>
      <c r="F57" s="6">
        <f t="shared" si="10"/>
        <v>11.019332339149676</v>
      </c>
      <c r="G57" s="6">
        <f t="shared" si="10"/>
        <v>13.570262286075238</v>
      </c>
      <c r="H57" s="6">
        <f t="shared" si="10"/>
        <v>16.542275379188208</v>
      </c>
      <c r="I57" s="6">
        <f t="shared" si="10"/>
        <v>19.917317861035126</v>
      </c>
      <c r="J57" s="6">
        <f t="shared" si="10"/>
        <v>23.632773081060531</v>
      </c>
      <c r="K57" s="6">
        <f t="shared" si="10"/>
        <v>27.569172035912775</v>
      </c>
      <c r="L57" s="6">
        <f t="shared" si="10"/>
        <v>31.541591986057874</v>
      </c>
      <c r="M57" s="6">
        <f t="shared" si="10"/>
        <v>35.298693262723738</v>
      </c>
      <c r="N57" s="6">
        <f t="shared" si="10"/>
        <v>38.533641704887621</v>
      </c>
      <c r="O57" s="7">
        <f>((N57/I57)^(1/5)-1)</f>
        <v>0.1410950990789317</v>
      </c>
      <c r="P57" s="4"/>
      <c r="Q57" s="5" t="s">
        <v>40</v>
      </c>
      <c r="R57" s="8">
        <v>0.1621979747728769</v>
      </c>
      <c r="S57" s="8">
        <v>0.16239393816135808</v>
      </c>
      <c r="T57" s="8">
        <v>0.16259016045717459</v>
      </c>
      <c r="U57" s="8">
        <v>0.16278664194896877</v>
      </c>
      <c r="V57" s="8">
        <v>0.16298338292591744</v>
      </c>
      <c r="W57" s="8">
        <v>0.16318038367773133</v>
      </c>
      <c r="X57" s="8">
        <v>0.16337764449465492</v>
      </c>
      <c r="Y57" s="8">
        <v>0.16357516566746585</v>
      </c>
      <c r="Z57" s="8">
        <v>0.16377294748747537</v>
      </c>
      <c r="AA57" s="8">
        <v>0.16397099024652725</v>
      </c>
      <c r="AB57" s="8">
        <v>0.16416929423699794</v>
      </c>
      <c r="AC57" s="8">
        <v>0.16436785975179635</v>
      </c>
    </row>
    <row r="58" spans="2:29" x14ac:dyDescent="0.25">
      <c r="B58" s="5" t="s">
        <v>39</v>
      </c>
      <c r="C58" s="6">
        <f>R58*C$60</f>
        <v>4.6302865307069307</v>
      </c>
      <c r="D58" s="6">
        <f t="shared" si="10"/>
        <v>5.7657420588273478</v>
      </c>
      <c r="E58" s="6">
        <f t="shared" si="10"/>
        <v>7.1505965724908203</v>
      </c>
      <c r="F58" s="6">
        <f t="shared" si="10"/>
        <v>8.8143229572784811</v>
      </c>
      <c r="G58" s="6">
        <f t="shared" si="10"/>
        <v>10.777032576717028</v>
      </c>
      <c r="H58" s="6">
        <f t="shared" si="10"/>
        <v>13.042328980158604</v>
      </c>
      <c r="I58" s="6">
        <f t="shared" si="10"/>
        <v>15.588737110057863</v>
      </c>
      <c r="J58" s="6">
        <f t="shared" si="10"/>
        <v>18.360550578465322</v>
      </c>
      <c r="K58" s="6">
        <f t="shared" si="10"/>
        <v>21.259642850373751</v>
      </c>
      <c r="L58" s="6">
        <f t="shared" si="10"/>
        <v>24.140534409935061</v>
      </c>
      <c r="M58" s="6">
        <f t="shared" si="10"/>
        <v>26.811569364355329</v>
      </c>
      <c r="N58" s="6">
        <f t="shared" si="10"/>
        <v>29.045094593345524</v>
      </c>
      <c r="O58" s="7">
        <f>((N58/I58)^(1/5)-1)</f>
        <v>0.13253692983526255</v>
      </c>
      <c r="P58" s="4"/>
      <c r="Q58" s="5" t="s">
        <v>39</v>
      </c>
      <c r="R58" s="8">
        <v>0.13252007341672159</v>
      </c>
      <c r="S58" s="8">
        <v>0.1317545768557106</v>
      </c>
      <c r="T58" s="8">
        <v>0.13098536514229508</v>
      </c>
      <c r="U58" s="8">
        <v>0.13021242949278272</v>
      </c>
      <c r="V58" s="8">
        <v>0.12943576109494365</v>
      </c>
      <c r="W58" s="8">
        <v>0.128655351107927</v>
      </c>
      <c r="X58" s="8">
        <v>0.12787119066218011</v>
      </c>
      <c r="Y58" s="8">
        <v>0.12708327085936608</v>
      </c>
      <c r="Z58" s="8">
        <v>0.12629158277228131</v>
      </c>
      <c r="AA58" s="8">
        <v>0.1254961174447726</v>
      </c>
      <c r="AB58" s="8">
        <v>0.12469686589165506</v>
      </c>
      <c r="AC58" s="8">
        <v>0.12389381909862751</v>
      </c>
    </row>
    <row r="59" spans="2:29" x14ac:dyDescent="0.25">
      <c r="B59" s="5" t="s">
        <v>2</v>
      </c>
      <c r="C59" s="10">
        <f t="shared" ref="C59:N59" si="11">SUM(C55:C58)</f>
        <v>34.940265359999977</v>
      </c>
      <c r="D59" s="10">
        <f t="shared" si="11"/>
        <v>43.761227855800634</v>
      </c>
      <c r="E59" s="10">
        <f t="shared" si="11"/>
        <v>54.590805352359922</v>
      </c>
      <c r="F59" s="10">
        <f t="shared" si="11"/>
        <v>67.691870826870897</v>
      </c>
      <c r="G59" s="10">
        <f t="shared" si="11"/>
        <v>83.261630986291848</v>
      </c>
      <c r="H59" s="10">
        <f t="shared" si="11"/>
        <v>101.37416646756958</v>
      </c>
      <c r="I59" s="10">
        <f t="shared" si="11"/>
        <v>121.90968919059637</v>
      </c>
      <c r="J59" s="10">
        <f t="shared" si="11"/>
        <v>144.4765345926894</v>
      </c>
      <c r="K59" s="10">
        <f t="shared" si="11"/>
        <v>168.33776553982545</v>
      </c>
      <c r="L59" s="10">
        <f t="shared" si="11"/>
        <v>192.36080686367569</v>
      </c>
      <c r="M59" s="10">
        <f t="shared" si="11"/>
        <v>215.01397948245955</v>
      </c>
      <c r="N59" s="10">
        <f t="shared" si="11"/>
        <v>234.43538026883925</v>
      </c>
      <c r="O59" s="7">
        <f>((N59/I59)^(1/5)-1)</f>
        <v>0.13971689470827275</v>
      </c>
      <c r="Q59" s="5" t="s">
        <v>2</v>
      </c>
      <c r="R59" s="8">
        <v>1.0000000000000002</v>
      </c>
      <c r="S59" s="8">
        <v>0.99999999999999989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8">
        <v>0.99999999999999989</v>
      </c>
    </row>
    <row r="60" spans="2:29" x14ac:dyDescent="0.25">
      <c r="B60" s="13" t="s">
        <v>26</v>
      </c>
      <c r="C60" s="11">
        <f>C3</f>
        <v>34.940265359999977</v>
      </c>
      <c r="D60" s="11">
        <f t="shared" ref="D60:O60" si="12">D3</f>
        <v>43.761227855800634</v>
      </c>
      <c r="E60" s="11">
        <f t="shared" si="12"/>
        <v>54.590805352359915</v>
      </c>
      <c r="F60" s="11">
        <f t="shared" si="12"/>
        <v>67.691870826870883</v>
      </c>
      <c r="G60" s="11">
        <f t="shared" si="12"/>
        <v>83.261630986291848</v>
      </c>
      <c r="H60" s="11">
        <f t="shared" si="12"/>
        <v>101.37416646756958</v>
      </c>
      <c r="I60" s="11">
        <f t="shared" si="12"/>
        <v>121.90968919059635</v>
      </c>
      <c r="J60" s="11">
        <f t="shared" si="12"/>
        <v>144.4765345926894</v>
      </c>
      <c r="K60" s="11">
        <f t="shared" si="12"/>
        <v>168.33776553982545</v>
      </c>
      <c r="L60" s="11">
        <f t="shared" si="12"/>
        <v>192.36080686367566</v>
      </c>
      <c r="M60" s="11">
        <f t="shared" si="12"/>
        <v>215.01397948245952</v>
      </c>
      <c r="N60" s="11">
        <f t="shared" si="12"/>
        <v>234.43538026883928</v>
      </c>
      <c r="O60" s="12">
        <f t="shared" si="12"/>
        <v>0.13971689470827275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3">D55/C55-1</f>
        <v>0.25105778557907077</v>
      </c>
      <c r="E63" s="14">
        <f t="shared" si="13"/>
        <v>0.24607468279256839</v>
      </c>
      <c r="F63" s="14">
        <f t="shared" si="13"/>
        <v>0.23860002861281626</v>
      </c>
      <c r="G63" s="14">
        <f t="shared" si="13"/>
        <v>0.22863382303981328</v>
      </c>
      <c r="H63" s="14">
        <f t="shared" si="13"/>
        <v>0.21617606607355921</v>
      </c>
      <c r="I63" s="14">
        <f t="shared" si="13"/>
        <v>0.2012267577140554</v>
      </c>
      <c r="J63" s="14">
        <f t="shared" si="13"/>
        <v>0.18378589796129918</v>
      </c>
      <c r="K63" s="14">
        <f t="shared" si="13"/>
        <v>0.16385348681529366</v>
      </c>
      <c r="L63" s="14">
        <f t="shared" si="13"/>
        <v>0.14142952427603683</v>
      </c>
      <c r="M63" s="14">
        <f t="shared" si="13"/>
        <v>0.11651401034352915</v>
      </c>
      <c r="N63" s="14">
        <f t="shared" si="13"/>
        <v>8.9106945017771277E-2</v>
      </c>
    </row>
    <row r="64" spans="2:29" x14ac:dyDescent="0.25">
      <c r="B64" s="5" t="s">
        <v>38</v>
      </c>
      <c r="C64" s="5"/>
      <c r="D64" s="14">
        <f t="shared" ref="D64:N64" si="14">D56/C56-1</f>
        <v>0.25619088165021275</v>
      </c>
      <c r="E64" s="14">
        <f t="shared" si="14"/>
        <v>0.25118750361684072</v>
      </c>
      <c r="F64" s="14">
        <f t="shared" si="14"/>
        <v>0.24368234870452499</v>
      </c>
      <c r="G64" s="14">
        <f t="shared" si="14"/>
        <v>0.23367541590788288</v>
      </c>
      <c r="H64" s="14">
        <f t="shared" si="14"/>
        <v>0.22116670422857254</v>
      </c>
      <c r="I64" s="14">
        <f t="shared" si="14"/>
        <v>0.20615621267523698</v>
      </c>
      <c r="J64" s="14">
        <f t="shared" si="14"/>
        <v>0.18864394026344189</v>
      </c>
      <c r="K64" s="14">
        <f t="shared" si="14"/>
        <v>0.16862988601563611</v>
      </c>
      <c r="L64" s="14">
        <f t="shared" si="14"/>
        <v>0.14611404896108482</v>
      </c>
      <c r="M64" s="14">
        <f t="shared" si="14"/>
        <v>0.12109642813582755</v>
      </c>
      <c r="N64" s="14">
        <f t="shared" si="14"/>
        <v>9.3577022582619129E-2</v>
      </c>
    </row>
    <row r="65" spans="2:29" x14ac:dyDescent="0.25">
      <c r="B65" s="5" t="s">
        <v>40</v>
      </c>
      <c r="C65" s="5"/>
      <c r="D65" s="14">
        <f t="shared" ref="D65:N65" si="15">D57/C57-1</f>
        <v>0.25397155932987392</v>
      </c>
      <c r="E65" s="14">
        <f t="shared" si="15"/>
        <v>0.24897702080386486</v>
      </c>
      <c r="F65" s="14">
        <f t="shared" si="15"/>
        <v>0.24148512530781807</v>
      </c>
      <c r="G65" s="14">
        <f t="shared" si="15"/>
        <v>0.23149587183813058</v>
      </c>
      <c r="H65" s="14">
        <f t="shared" si="15"/>
        <v>0.21900925939822269</v>
      </c>
      <c r="I65" s="14">
        <f t="shared" si="15"/>
        <v>0.20402528699848932</v>
      </c>
      <c r="J65" s="14">
        <f t="shared" si="15"/>
        <v>0.18654395365623322</v>
      </c>
      <c r="K65" s="14">
        <f t="shared" si="15"/>
        <v>0.16656525839563452</v>
      </c>
      <c r="L65" s="14">
        <f t="shared" si="15"/>
        <v>0.14408920024766991</v>
      </c>
      <c r="M65" s="14">
        <f t="shared" si="15"/>
        <v>0.1191157782500829</v>
      </c>
      <c r="N65" s="14">
        <f t="shared" si="15"/>
        <v>9.1644991447319857E-2</v>
      </c>
    </row>
    <row r="66" spans="2:29" x14ac:dyDescent="0.25">
      <c r="B66" s="5" t="s">
        <v>39</v>
      </c>
      <c r="C66" s="5"/>
      <c r="D66" s="14">
        <f t="shared" ref="D66:N66" si="16">D58/C58-1</f>
        <v>0.24522359914237546</v>
      </c>
      <c r="E66" s="14">
        <f t="shared" si="16"/>
        <v>0.24018669228243761</v>
      </c>
      <c r="F66" s="14">
        <f t="shared" si="16"/>
        <v>0.23266959167969437</v>
      </c>
      <c r="G66" s="14">
        <f t="shared" si="16"/>
        <v>0.2226727598876812</v>
      </c>
      <c r="H66" s="14">
        <f t="shared" si="16"/>
        <v>0.21019667402097109</v>
      </c>
      <c r="I66" s="14">
        <f t="shared" si="16"/>
        <v>0.19524182634659271</v>
      </c>
      <c r="J66" s="14">
        <f t="shared" si="16"/>
        <v>0.17780872490428257</v>
      </c>
      <c r="K66" s="14">
        <f t="shared" si="16"/>
        <v>0.15789789415730859</v>
      </c>
      <c r="L66" s="14">
        <f t="shared" si="16"/>
        <v>0.1355098756755766</v>
      </c>
      <c r="M66" s="14">
        <f t="shared" si="16"/>
        <v>0.11064522885297023</v>
      </c>
      <c r="N66" s="14">
        <f t="shared" si="16"/>
        <v>8.3304531660856718E-2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23.709910619492682</v>
      </c>
      <c r="D71" s="6">
        <f t="shared" ref="D71:N72" si="17">S71*D$74</f>
        <v>29.620824684726333</v>
      </c>
      <c r="E71" s="6">
        <f t="shared" si="17"/>
        <v>36.857941549012502</v>
      </c>
      <c r="F71" s="6">
        <f t="shared" si="17"/>
        <v>45.588155571416678</v>
      </c>
      <c r="G71" s="6">
        <f t="shared" si="17"/>
        <v>55.932514958316787</v>
      </c>
      <c r="H71" s="6">
        <f t="shared" si="17"/>
        <v>67.928286377964753</v>
      </c>
      <c r="I71" s="6">
        <f t="shared" si="17"/>
        <v>81.482719544935136</v>
      </c>
      <c r="J71" s="6">
        <f t="shared" si="17"/>
        <v>96.322675336493646</v>
      </c>
      <c r="K71" s="6">
        <f t="shared" si="17"/>
        <v>111.94809495607825</v>
      </c>
      <c r="L71" s="6">
        <f t="shared" si="17"/>
        <v>127.60146727191849</v>
      </c>
      <c r="M71" s="6">
        <f t="shared" si="17"/>
        <v>142.2688117939677</v>
      </c>
      <c r="N71" s="6">
        <f t="shared" si="17"/>
        <v>154.7284200027679</v>
      </c>
      <c r="O71" s="7">
        <f>((N71/I71)^(1/5)-1)</f>
        <v>0.13684410744197617</v>
      </c>
      <c r="P71" s="4"/>
      <c r="Q71" s="5" t="s">
        <v>34</v>
      </c>
      <c r="R71" s="8">
        <v>0.67858415999999999</v>
      </c>
      <c r="S71" s="8">
        <v>0.6768737107270183</v>
      </c>
      <c r="T71" s="8">
        <v>0.6751675728377794</v>
      </c>
      <c r="U71" s="8">
        <v>0.67346573546494537</v>
      </c>
      <c r="V71" s="8">
        <v>0.67176818776857117</v>
      </c>
      <c r="W71" s="8">
        <v>0.67007491893603455</v>
      </c>
      <c r="X71" s="8">
        <v>0.66838591818196846</v>
      </c>
      <c r="Y71" s="8">
        <v>0.66670117474819079</v>
      </c>
      <c r="Z71" s="8">
        <v>0.66502067790363717</v>
      </c>
      <c r="AA71" s="8">
        <v>0.66334441694429203</v>
      </c>
      <c r="AB71" s="8">
        <v>0.66167238119312033</v>
      </c>
      <c r="AC71" s="8">
        <v>0.66000455999999985</v>
      </c>
    </row>
    <row r="72" spans="2:29" x14ac:dyDescent="0.25">
      <c r="B72" s="5" t="s">
        <v>35</v>
      </c>
      <c r="C72" s="6">
        <f>R72*C$74</f>
        <v>11.230354740507295</v>
      </c>
      <c r="D72" s="6">
        <f t="shared" si="17"/>
        <v>14.140403171074301</v>
      </c>
      <c r="E72" s="6">
        <f t="shared" si="17"/>
        <v>17.732863803347414</v>
      </c>
      <c r="F72" s="6">
        <f t="shared" si="17"/>
        <v>22.103715255454205</v>
      </c>
      <c r="G72" s="6">
        <f t="shared" si="17"/>
        <v>27.329116027975061</v>
      </c>
      <c r="H72" s="6">
        <f t="shared" si="17"/>
        <v>33.44588008960482</v>
      </c>
      <c r="I72" s="6">
        <f t="shared" si="17"/>
        <v>40.426969645661217</v>
      </c>
      <c r="J72" s="6">
        <f t="shared" si="17"/>
        <v>48.153859256195751</v>
      </c>
      <c r="K72" s="6">
        <f t="shared" si="17"/>
        <v>56.389670583747197</v>
      </c>
      <c r="L72" s="6">
        <f t="shared" si="17"/>
        <v>64.759339591757168</v>
      </c>
      <c r="M72" s="6">
        <f t="shared" si="17"/>
        <v>72.745167688491804</v>
      </c>
      <c r="N72" s="6">
        <f t="shared" si="17"/>
        <v>79.706960266071363</v>
      </c>
      <c r="O72" s="7">
        <f>((N72/I72)^(1/5)-1)</f>
        <v>0.1454206586620177</v>
      </c>
      <c r="P72" s="4"/>
      <c r="Q72" s="5" t="s">
        <v>35</v>
      </c>
      <c r="R72" s="8">
        <v>0.32141584000000001</v>
      </c>
      <c r="S72" s="8">
        <v>0.3231262892729817</v>
      </c>
      <c r="T72" s="8">
        <v>0.3248324271622206</v>
      </c>
      <c r="U72" s="8">
        <v>0.32653426453505463</v>
      </c>
      <c r="V72" s="8">
        <v>0.32823181223142883</v>
      </c>
      <c r="W72" s="8">
        <v>0.32992508106396545</v>
      </c>
      <c r="X72" s="8">
        <v>0.33161408181803154</v>
      </c>
      <c r="Y72" s="8">
        <v>0.33329882525180921</v>
      </c>
      <c r="Z72" s="8">
        <v>0.33497932209636283</v>
      </c>
      <c r="AA72" s="8">
        <v>0.33665558305570797</v>
      </c>
      <c r="AB72" s="8">
        <v>0.33832761880687967</v>
      </c>
      <c r="AC72" s="8">
        <v>0.33999544000000015</v>
      </c>
    </row>
    <row r="73" spans="2:29" x14ac:dyDescent="0.25">
      <c r="B73" s="5" t="s">
        <v>2</v>
      </c>
      <c r="C73" s="10">
        <f t="shared" ref="C73:N73" si="18">SUM(C71:C72)</f>
        <v>34.940265359999977</v>
      </c>
      <c r="D73" s="10">
        <f t="shared" si="18"/>
        <v>43.761227855800634</v>
      </c>
      <c r="E73" s="10">
        <f t="shared" si="18"/>
        <v>54.590805352359915</v>
      </c>
      <c r="F73" s="10">
        <f t="shared" si="18"/>
        <v>67.691870826870883</v>
      </c>
      <c r="G73" s="10">
        <f t="shared" si="18"/>
        <v>83.261630986291848</v>
      </c>
      <c r="H73" s="10">
        <f t="shared" si="18"/>
        <v>101.37416646756958</v>
      </c>
      <c r="I73" s="10">
        <f t="shared" si="18"/>
        <v>121.90968919059635</v>
      </c>
      <c r="J73" s="10">
        <f t="shared" si="18"/>
        <v>144.4765345926894</v>
      </c>
      <c r="K73" s="10">
        <f t="shared" si="18"/>
        <v>168.33776553982545</v>
      </c>
      <c r="L73" s="10">
        <f t="shared" si="18"/>
        <v>192.36080686367566</v>
      </c>
      <c r="M73" s="10">
        <f t="shared" si="18"/>
        <v>215.01397948245949</v>
      </c>
      <c r="N73" s="10">
        <f t="shared" si="18"/>
        <v>234.43538026883925</v>
      </c>
      <c r="O73" s="7">
        <f>((N73/I73)^(1/5)-1)</f>
        <v>0.13971689470827275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34.940265359999977</v>
      </c>
      <c r="D74" s="11">
        <f t="shared" ref="D74:O74" si="19">D3</f>
        <v>43.761227855800634</v>
      </c>
      <c r="E74" s="11">
        <f t="shared" si="19"/>
        <v>54.590805352359915</v>
      </c>
      <c r="F74" s="11">
        <f t="shared" si="19"/>
        <v>67.691870826870883</v>
      </c>
      <c r="G74" s="11">
        <f t="shared" si="19"/>
        <v>83.261630986291848</v>
      </c>
      <c r="H74" s="11">
        <f t="shared" si="19"/>
        <v>101.37416646756958</v>
      </c>
      <c r="I74" s="11">
        <f t="shared" si="19"/>
        <v>121.90968919059635</v>
      </c>
      <c r="J74" s="11">
        <f t="shared" si="19"/>
        <v>144.4765345926894</v>
      </c>
      <c r="K74" s="11">
        <f t="shared" si="19"/>
        <v>168.33776553982545</v>
      </c>
      <c r="L74" s="11">
        <f t="shared" si="19"/>
        <v>192.36080686367566</v>
      </c>
      <c r="M74" s="11">
        <f t="shared" si="19"/>
        <v>215.01397948245952</v>
      </c>
      <c r="N74" s="11">
        <f t="shared" si="19"/>
        <v>234.43538026883928</v>
      </c>
      <c r="O74" s="12">
        <f t="shared" si="19"/>
        <v>0.13971689470827275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0">D71/C71-1</f>
        <v>0.24930140649176891</v>
      </c>
      <c r="E77" s="14">
        <f t="shared" si="20"/>
        <v>0.24432529955919535</v>
      </c>
      <c r="F77" s="14">
        <f t="shared" si="20"/>
        <v>0.23686113916033591</v>
      </c>
      <c r="G77" s="14">
        <f t="shared" si="20"/>
        <v>0.22690892529519058</v>
      </c>
      <c r="H77" s="14">
        <f t="shared" si="20"/>
        <v>0.21446865796375691</v>
      </c>
      <c r="I77" s="14">
        <f t="shared" si="20"/>
        <v>0.19954033716603958</v>
      </c>
      <c r="J77" s="14">
        <f t="shared" si="20"/>
        <v>0.18212396290203281</v>
      </c>
      <c r="K77" s="14">
        <f t="shared" si="20"/>
        <v>0.16221953517174192</v>
      </c>
      <c r="L77" s="14">
        <f t="shared" si="20"/>
        <v>0.13982705397516315</v>
      </c>
      <c r="M77" s="14">
        <f t="shared" si="20"/>
        <v>0.11494651931229849</v>
      </c>
      <c r="N77" s="14">
        <f t="shared" si="20"/>
        <v>8.7577931183147051E-2</v>
      </c>
    </row>
    <row r="78" spans="2:29" x14ac:dyDescent="0.25">
      <c r="B78" s="5" t="s">
        <v>35</v>
      </c>
      <c r="C78" s="5"/>
      <c r="D78" s="14">
        <f t="shared" ref="D78:N78" si="21">D72/C72-1</f>
        <v>0.25912346473532266</v>
      </c>
      <c r="E78" s="14">
        <f t="shared" si="21"/>
        <v>0.25405645007504973</v>
      </c>
      <c r="F78" s="14">
        <f t="shared" si="21"/>
        <v>0.24648311184128713</v>
      </c>
      <c r="G78" s="14">
        <f t="shared" si="21"/>
        <v>0.23640373177678642</v>
      </c>
      <c r="H78" s="14">
        <f t="shared" si="21"/>
        <v>0.22381858437603408</v>
      </c>
      <c r="I78" s="14">
        <f t="shared" si="21"/>
        <v>0.20872793711373028</v>
      </c>
      <c r="J78" s="14">
        <f t="shared" si="21"/>
        <v>0.19113205066469319</v>
      </c>
      <c r="K78" s="14">
        <f t="shared" si="21"/>
        <v>0.17103117911555099</v>
      </c>
      <c r="L78" s="14">
        <f t="shared" si="21"/>
        <v>0.14842557016856039</v>
      </c>
      <c r="M78" s="14">
        <f t="shared" si="21"/>
        <v>0.12331546533793114</v>
      </c>
      <c r="N78" s="14">
        <f t="shared" si="21"/>
        <v>9.5701100138929407E-2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7.9548781667234811</v>
      </c>
      <c r="D83" s="6">
        <f t="shared" ref="D83:N90" si="22">S83*D$92</f>
        <v>9.9083945706955241</v>
      </c>
      <c r="E83" s="6">
        <f t="shared" si="22"/>
        <v>12.292486927761663</v>
      </c>
      <c r="F83" s="6">
        <f t="shared" si="22"/>
        <v>15.158744429044448</v>
      </c>
      <c r="G83" s="6">
        <f t="shared" si="22"/>
        <v>18.542918433840054</v>
      </c>
      <c r="H83" s="6">
        <f t="shared" si="22"/>
        <v>22.452615052380665</v>
      </c>
      <c r="I83" s="6">
        <f t="shared" si="22"/>
        <v>26.852474839274574</v>
      </c>
      <c r="J83" s="6">
        <f t="shared" si="22"/>
        <v>31.648262385938292</v>
      </c>
      <c r="K83" s="6">
        <f t="shared" si="22"/>
        <v>36.672504684012971</v>
      </c>
      <c r="L83" s="6">
        <f t="shared" si="22"/>
        <v>41.675619543614886</v>
      </c>
      <c r="M83" s="6">
        <f t="shared" si="22"/>
        <v>46.327475168444529</v>
      </c>
      <c r="N83" s="6">
        <f t="shared" si="22"/>
        <v>50.23443818739841</v>
      </c>
      <c r="O83" s="7">
        <f t="shared" ref="O83:O91" si="23">((N83/I83)^(1/5)-1)</f>
        <v>0.13345281719550139</v>
      </c>
      <c r="P83" s="4"/>
      <c r="Q83" s="5" t="s">
        <v>43</v>
      </c>
      <c r="R83" s="8">
        <v>0.22767079999999995</v>
      </c>
      <c r="S83" s="8">
        <v>0.2264194826375775</v>
      </c>
      <c r="T83" s="8">
        <v>0.2251750427277818</v>
      </c>
      <c r="U83" s="8">
        <v>0.22393744247096584</v>
      </c>
      <c r="V83" s="8">
        <v>0.22270664427523587</v>
      </c>
      <c r="W83" s="8">
        <v>0.22148261075530953</v>
      </c>
      <c r="X83" s="8">
        <v>0.22026530473138037</v>
      </c>
      <c r="Y83" s="8">
        <v>0.2190546892279884</v>
      </c>
      <c r="Z83" s="8">
        <v>0.21785072747289713</v>
      </c>
      <c r="AA83" s="8">
        <v>0.21665338289597638</v>
      </c>
      <c r="AB83" s="8">
        <v>0.21546261912809184</v>
      </c>
      <c r="AC83" s="8">
        <v>0.21427839999999984</v>
      </c>
    </row>
    <row r="84" spans="2:29" x14ac:dyDescent="0.25">
      <c r="B84" s="5" t="s">
        <v>44</v>
      </c>
      <c r="C84" s="6">
        <f t="shared" ref="C84:C90" si="24">R84*C$92</f>
        <v>3.3997338196253857</v>
      </c>
      <c r="D84" s="6">
        <f t="shared" si="22"/>
        <v>4.3092058272895963</v>
      </c>
      <c r="E84" s="6">
        <f t="shared" si="22"/>
        <v>5.4402221154142314</v>
      </c>
      <c r="F84" s="6">
        <f t="shared" si="22"/>
        <v>6.8268978050970475</v>
      </c>
      <c r="G84" s="6">
        <f t="shared" si="22"/>
        <v>8.4981014720686705</v>
      </c>
      <c r="H84" s="6">
        <f t="shared" si="22"/>
        <v>10.471159240760556</v>
      </c>
      <c r="I84" s="6">
        <f t="shared" si="22"/>
        <v>12.743728562301248</v>
      </c>
      <c r="J84" s="6">
        <f t="shared" si="22"/>
        <v>15.284342909211409</v>
      </c>
      <c r="K84" s="6">
        <f t="shared" si="22"/>
        <v>18.022810910090278</v>
      </c>
      <c r="L84" s="6">
        <f t="shared" si="22"/>
        <v>20.842480759381022</v>
      </c>
      <c r="M84" s="6">
        <f t="shared" si="22"/>
        <v>23.57717154343413</v>
      </c>
      <c r="N84" s="6">
        <f t="shared" si="22"/>
        <v>26.016009345523077</v>
      </c>
      <c r="O84" s="7">
        <f t="shared" si="23"/>
        <v>0.15342360075819195</v>
      </c>
      <c r="P84" s="4"/>
      <c r="Q84" s="5" t="s">
        <v>44</v>
      </c>
      <c r="R84" s="8">
        <v>9.7301316535433086E-2</v>
      </c>
      <c r="S84" s="8">
        <v>9.8470861957736466E-2</v>
      </c>
      <c r="T84" s="8">
        <v>9.9654549521663277E-2</v>
      </c>
      <c r="U84" s="8">
        <v>0.10085255026497289</v>
      </c>
      <c r="V84" s="8">
        <v>0.10206503729752535</v>
      </c>
      <c r="W84" s="8">
        <v>0.10329218582636007</v>
      </c>
      <c r="X84" s="8">
        <v>0.10453417318107847</v>
      </c>
      <c r="Y84" s="8">
        <v>0.10579117883953458</v>
      </c>
      <c r="Z84" s="8">
        <v>0.10706338445383744</v>
      </c>
      <c r="AA84" s="8">
        <v>0.10835097387666863</v>
      </c>
      <c r="AB84" s="8">
        <v>0.10965413318791914</v>
      </c>
      <c r="AC84" s="8">
        <v>0.11097305072164944</v>
      </c>
    </row>
    <row r="85" spans="2:29" x14ac:dyDescent="0.25">
      <c r="B85" s="5" t="s">
        <v>45</v>
      </c>
      <c r="C85" s="6">
        <f t="shared" si="24"/>
        <v>5.0641868354836461</v>
      </c>
      <c r="D85" s="6">
        <f t="shared" si="22"/>
        <v>6.3792648379154793</v>
      </c>
      <c r="E85" s="6">
        <f t="shared" si="22"/>
        <v>8.0038439956074132</v>
      </c>
      <c r="F85" s="6">
        <f t="shared" si="22"/>
        <v>9.9819174705259179</v>
      </c>
      <c r="G85" s="6">
        <f t="shared" si="22"/>
        <v>12.348695313200579</v>
      </c>
      <c r="H85" s="6">
        <f t="shared" si="22"/>
        <v>15.121766106660496</v>
      </c>
      <c r="I85" s="6">
        <f t="shared" si="22"/>
        <v>18.289964153501092</v>
      </c>
      <c r="J85" s="6">
        <f t="shared" si="22"/>
        <v>21.800763518615241</v>
      </c>
      <c r="K85" s="6">
        <f t="shared" si="22"/>
        <v>25.54794938710263</v>
      </c>
      <c r="L85" s="6">
        <f t="shared" si="22"/>
        <v>29.362397902217079</v>
      </c>
      <c r="M85" s="6">
        <f t="shared" si="22"/>
        <v>33.009762779226541</v>
      </c>
      <c r="N85" s="6">
        <f t="shared" si="22"/>
        <v>36.199283076571838</v>
      </c>
      <c r="O85" s="7">
        <f t="shared" si="23"/>
        <v>0.14629770532109587</v>
      </c>
      <c r="P85" s="4"/>
      <c r="Q85" s="5" t="s">
        <v>45</v>
      </c>
      <c r="R85" s="8">
        <v>0.14493841942257216</v>
      </c>
      <c r="S85" s="8">
        <v>0.14577435667335589</v>
      </c>
      <c r="T85" s="8">
        <v>0.14661523939692922</v>
      </c>
      <c r="U85" s="8">
        <v>0.14746109611973537</v>
      </c>
      <c r="V85" s="8">
        <v>0.14831195554208712</v>
      </c>
      <c r="W85" s="8">
        <v>0.14916784653906942</v>
      </c>
      <c r="X85" s="8">
        <v>0.15002879816145007</v>
      </c>
      <c r="Y85" s="8">
        <v>0.15089483963659781</v>
      </c>
      <c r="Z85" s="8">
        <v>0.15176600036940896</v>
      </c>
      <c r="AA85" s="8">
        <v>0.15264230994324088</v>
      </c>
      <c r="AB85" s="8">
        <v>0.15352379812085393</v>
      </c>
      <c r="AC85" s="8">
        <v>0.15441049484536093</v>
      </c>
    </row>
    <row r="86" spans="2:29" x14ac:dyDescent="0.25">
      <c r="B86" s="5" t="s">
        <v>46</v>
      </c>
      <c r="C86" s="6">
        <f t="shared" si="24"/>
        <v>2.9039393042633499</v>
      </c>
      <c r="D86" s="6">
        <f t="shared" si="22"/>
        <v>3.6493913771955904</v>
      </c>
      <c r="E86" s="6">
        <f t="shared" si="22"/>
        <v>4.5679402907044899</v>
      </c>
      <c r="F86" s="6">
        <f t="shared" si="22"/>
        <v>5.6833941033424793</v>
      </c>
      <c r="G86" s="6">
        <f t="shared" si="22"/>
        <v>7.0143408660445603</v>
      </c>
      <c r="H86" s="6">
        <f t="shared" si="22"/>
        <v>8.5692004574259943</v>
      </c>
      <c r="I86" s="6">
        <f t="shared" si="22"/>
        <v>10.340049894773479</v>
      </c>
      <c r="J86" s="6">
        <f t="shared" si="22"/>
        <v>12.295706225933005</v>
      </c>
      <c r="K86" s="6">
        <f t="shared" si="22"/>
        <v>14.375064949630799</v>
      </c>
      <c r="L86" s="6">
        <f t="shared" si="22"/>
        <v>16.482279800023854</v>
      </c>
      <c r="M86" s="6">
        <f t="shared" si="22"/>
        <v>18.485881307168427</v>
      </c>
      <c r="N86" s="6">
        <f t="shared" si="22"/>
        <v>20.224124053271613</v>
      </c>
      <c r="O86" s="7">
        <f t="shared" si="23"/>
        <v>0.14358754628594883</v>
      </c>
      <c r="P86" s="4"/>
      <c r="Q86" s="5" t="s">
        <v>46</v>
      </c>
      <c r="R86" s="8">
        <v>8.3111541207349079E-2</v>
      </c>
      <c r="S86" s="8">
        <v>8.3393258279243113E-2</v>
      </c>
      <c r="T86" s="8">
        <v>8.3676001136462841E-2</v>
      </c>
      <c r="U86" s="8">
        <v>8.3959772922783601E-2</v>
      </c>
      <c r="V86" s="8">
        <v>8.4244576799118884E-2</v>
      </c>
      <c r="W86" s="8">
        <v>8.4530415943467718E-2</v>
      </c>
      <c r="X86" s="8">
        <v>8.481729355086462E-2</v>
      </c>
      <c r="Y86" s="8">
        <v>8.5105212833331445E-2</v>
      </c>
      <c r="Z86" s="8">
        <v>8.5394177019831818E-2</v>
      </c>
      <c r="AA86" s="8">
        <v>8.5684189356227292E-2</v>
      </c>
      <c r="AB86" s="8">
        <v>8.5975253105235766E-2</v>
      </c>
      <c r="AC86" s="8">
        <v>8.6267371546391816E-2</v>
      </c>
    </row>
    <row r="87" spans="2:29" x14ac:dyDescent="0.25">
      <c r="B87" s="5" t="s">
        <v>47</v>
      </c>
      <c r="C87" s="6">
        <f t="shared" si="24"/>
        <v>4.5329784261671797</v>
      </c>
      <c r="D87" s="6">
        <f t="shared" si="22"/>
        <v>5.6191447999810942</v>
      </c>
      <c r="E87" s="6">
        <f t="shared" si="22"/>
        <v>6.9378333750301895</v>
      </c>
      <c r="F87" s="6">
        <f t="shared" si="22"/>
        <v>8.5146124197475057</v>
      </c>
      <c r="G87" s="6">
        <f t="shared" si="22"/>
        <v>10.36567631537808</v>
      </c>
      <c r="H87" s="6">
        <f t="shared" si="22"/>
        <v>12.491216721656336</v>
      </c>
      <c r="I87" s="6">
        <f t="shared" si="22"/>
        <v>14.867595618141328</v>
      </c>
      <c r="J87" s="6">
        <f t="shared" si="22"/>
        <v>17.439147417803373</v>
      </c>
      <c r="K87" s="6">
        <f t="shared" si="22"/>
        <v>20.111073396626526</v>
      </c>
      <c r="L87" s="6">
        <f t="shared" si="22"/>
        <v>22.745546844538062</v>
      </c>
      <c r="M87" s="6">
        <f t="shared" si="22"/>
        <v>25.163608813680632</v>
      </c>
      <c r="N87" s="6">
        <f t="shared" si="22"/>
        <v>27.155396616129945</v>
      </c>
      <c r="O87" s="7">
        <f t="shared" si="23"/>
        <v>0.12803631715576058</v>
      </c>
      <c r="P87" s="4"/>
      <c r="Q87" s="5" t="s">
        <v>47</v>
      </c>
      <c r="R87" s="8">
        <v>0.12973508871391076</v>
      </c>
      <c r="S87" s="8">
        <v>0.1284046420840147</v>
      </c>
      <c r="T87" s="8">
        <v>0.12708794695827422</v>
      </c>
      <c r="U87" s="8">
        <v>0.12578485888688951</v>
      </c>
      <c r="V87" s="8">
        <v>0.12449523499106904</v>
      </c>
      <c r="W87" s="8">
        <v>0.12321893394459996</v>
      </c>
      <c r="X87" s="8">
        <v>0.12195581595567022</v>
      </c>
      <c r="Y87" s="8">
        <v>0.12070574274893914</v>
      </c>
      <c r="Z87" s="8">
        <v>0.11946857754785059</v>
      </c>
      <c r="AA87" s="8">
        <v>0.1182441850571859</v>
      </c>
      <c r="AB87" s="8">
        <v>0.11703243144585135</v>
      </c>
      <c r="AC87" s="8">
        <v>0.11583318432989695</v>
      </c>
    </row>
    <row r="88" spans="2:29" x14ac:dyDescent="0.25">
      <c r="B88" s="5" t="s">
        <v>42</v>
      </c>
      <c r="C88" s="6">
        <f t="shared" si="24"/>
        <v>4.7454617898937679</v>
      </c>
      <c r="D88" s="6">
        <f t="shared" si="22"/>
        <v>5.9879453360963515</v>
      </c>
      <c r="E88" s="6">
        <f t="shared" si="22"/>
        <v>7.5256539322169429</v>
      </c>
      <c r="F88" s="6">
        <f t="shared" si="22"/>
        <v>9.4015191880940723</v>
      </c>
      <c r="G88" s="6">
        <f t="shared" si="22"/>
        <v>11.650473348885267</v>
      </c>
      <c r="H88" s="6">
        <f t="shared" si="22"/>
        <v>14.291027195036484</v>
      </c>
      <c r="I88" s="6">
        <f t="shared" si="22"/>
        <v>17.314590202716971</v>
      </c>
      <c r="J88" s="6">
        <f t="shared" si="22"/>
        <v>20.673285417130199</v>
      </c>
      <c r="K88" s="6">
        <f t="shared" si="22"/>
        <v>24.267904509116267</v>
      </c>
      <c r="L88" s="6">
        <f t="shared" si="22"/>
        <v>27.938699311091366</v>
      </c>
      <c r="M88" s="6">
        <f t="shared" si="22"/>
        <v>31.462664624706367</v>
      </c>
      <c r="N88" s="6">
        <f t="shared" si="22"/>
        <v>34.561413875074479</v>
      </c>
      <c r="O88" s="7">
        <f t="shared" si="23"/>
        <v>0.14824842054337672</v>
      </c>
      <c r="P88" s="4"/>
      <c r="Q88" s="5" t="s">
        <v>42</v>
      </c>
      <c r="R88" s="8">
        <v>0.13581642099737537</v>
      </c>
      <c r="S88" s="8">
        <v>0.13683220580161665</v>
      </c>
      <c r="T88" s="8">
        <v>0.13785570452097415</v>
      </c>
      <c r="U88" s="8">
        <v>0.13888697524905835</v>
      </c>
      <c r="V88" s="8">
        <v>0.13992607652381198</v>
      </c>
      <c r="W88" s="8">
        <v>0.1409730673308007</v>
      </c>
      <c r="X88" s="8">
        <v>0.14202800710653074</v>
      </c>
      <c r="Y88" s="8">
        <v>0.14309095574179337</v>
      </c>
      <c r="Z88" s="8">
        <v>0.1441619735850358</v>
      </c>
      <c r="AA88" s="8">
        <v>0.14524112144575929</v>
      </c>
      <c r="AB88" s="8">
        <v>0.14632846059794469</v>
      </c>
      <c r="AC88" s="8">
        <v>0.14742405278350521</v>
      </c>
    </row>
    <row r="89" spans="2:29" x14ac:dyDescent="0.25">
      <c r="B89" s="5" t="s">
        <v>48</v>
      </c>
      <c r="C89" s="6">
        <f t="shared" si="24"/>
        <v>2.0185919554025724</v>
      </c>
      <c r="D89" s="6">
        <f t="shared" si="22"/>
        <v>2.4806270809608866</v>
      </c>
      <c r="E89" s="6">
        <f t="shared" si="22"/>
        <v>3.0362777229083493</v>
      </c>
      <c r="F89" s="6">
        <f t="shared" si="22"/>
        <v>3.6941019998691877</v>
      </c>
      <c r="G89" s="6">
        <f t="shared" si="22"/>
        <v>4.4582869025306149</v>
      </c>
      <c r="H89" s="6">
        <f t="shared" si="22"/>
        <v>5.3260039502230905</v>
      </c>
      <c r="I89" s="6">
        <f t="shared" si="22"/>
        <v>6.2844004642971658</v>
      </c>
      <c r="J89" s="6">
        <f t="shared" si="22"/>
        <v>7.3075994027791955</v>
      </c>
      <c r="K89" s="6">
        <f t="shared" si="22"/>
        <v>8.3543199695933392</v>
      </c>
      <c r="L89" s="6">
        <f t="shared" si="22"/>
        <v>9.3669587386146169</v>
      </c>
      <c r="M89" s="6">
        <f t="shared" si="22"/>
        <v>10.273100121184953</v>
      </c>
      <c r="N89" s="6">
        <f t="shared" si="22"/>
        <v>10.990339714395249</v>
      </c>
      <c r="O89" s="7">
        <f t="shared" si="23"/>
        <v>0.11827715513875137</v>
      </c>
      <c r="P89" s="4"/>
      <c r="Q89" s="5" t="s">
        <v>48</v>
      </c>
      <c r="R89" s="8">
        <v>5.7772656692913385E-2</v>
      </c>
      <c r="S89" s="8">
        <v>5.6685499984938721E-2</v>
      </c>
      <c r="T89" s="8">
        <v>5.5618848326389338E-2</v>
      </c>
      <c r="U89" s="8">
        <v>5.457231355471389E-2</v>
      </c>
      <c r="V89" s="8">
        <v>5.3545514899469425E-2</v>
      </c>
      <c r="W89" s="8">
        <v>5.2538078840104911E-2</v>
      </c>
      <c r="X89" s="8">
        <v>5.1549638966530316E-2</v>
      </c>
      <c r="Y89" s="8">
        <v>5.0579835842414815E-2</v>
      </c>
      <c r="Z89" s="8">
        <v>4.9628316871159067E-2</v>
      </c>
      <c r="AA89" s="8">
        <v>4.8694736164487475E-2</v>
      </c>
      <c r="AB89" s="8">
        <v>4.7778754413607863E-2</v>
      </c>
      <c r="AC89" s="8">
        <v>4.6880038762886614E-2</v>
      </c>
    </row>
    <row r="90" spans="2:29" x14ac:dyDescent="0.25">
      <c r="B90" s="5" t="s">
        <v>49</v>
      </c>
      <c r="C90" s="6">
        <f t="shared" si="24"/>
        <v>4.3204950624405933</v>
      </c>
      <c r="D90" s="6">
        <f t="shared" si="22"/>
        <v>5.4272540256661079</v>
      </c>
      <c r="E90" s="6">
        <f t="shared" si="22"/>
        <v>6.7865469927166409</v>
      </c>
      <c r="F90" s="6">
        <f t="shared" si="22"/>
        <v>8.4306834111502233</v>
      </c>
      <c r="G90" s="6">
        <f t="shared" si="22"/>
        <v>10.383138334344025</v>
      </c>
      <c r="H90" s="6">
        <f t="shared" si="22"/>
        <v>12.651177743425945</v>
      </c>
      <c r="I90" s="6">
        <f t="shared" si="22"/>
        <v>15.216885455590498</v>
      </c>
      <c r="J90" s="6">
        <f t="shared" si="22"/>
        <v>18.027427315278672</v>
      </c>
      <c r="K90" s="6">
        <f t="shared" si="22"/>
        <v>20.986137733652651</v>
      </c>
      <c r="L90" s="6">
        <f t="shared" si="22"/>
        <v>23.946823964194795</v>
      </c>
      <c r="M90" s="6">
        <f t="shared" si="22"/>
        <v>26.714315124613911</v>
      </c>
      <c r="N90" s="6">
        <f t="shared" si="22"/>
        <v>29.054375400474676</v>
      </c>
      <c r="O90" s="7">
        <f t="shared" si="23"/>
        <v>0.13809143357885434</v>
      </c>
      <c r="P90" s="4"/>
      <c r="Q90" s="5" t="s">
        <v>49</v>
      </c>
      <c r="R90" s="8">
        <v>0.12365375643044618</v>
      </c>
      <c r="S90" s="8">
        <v>0.12401969258151688</v>
      </c>
      <c r="T90" s="8">
        <v>0.12431666741152526</v>
      </c>
      <c r="U90" s="8">
        <v>0.12454499053088056</v>
      </c>
      <c r="V90" s="8">
        <v>0.12470495967168238</v>
      </c>
      <c r="W90" s="8">
        <v>0.12479686082028758</v>
      </c>
      <c r="X90" s="8">
        <v>0.12482096834649523</v>
      </c>
      <c r="Y90" s="8">
        <v>0.12477754512940034</v>
      </c>
      <c r="Z90" s="8">
        <v>0.12466684267997924</v>
      </c>
      <c r="AA90" s="8">
        <v>0.1244891012604542</v>
      </c>
      <c r="AB90" s="8">
        <v>0.12424455000049529</v>
      </c>
      <c r="AC90" s="8">
        <v>0.12393340701030924</v>
      </c>
    </row>
    <row r="91" spans="2:29" x14ac:dyDescent="0.25">
      <c r="B91" s="5" t="s">
        <v>2</v>
      </c>
      <c r="C91" s="10">
        <f>SUM(C83:C90)</f>
        <v>34.940265359999977</v>
      </c>
      <c r="D91" s="10">
        <f t="shared" ref="D91:N91" si="25">SUM(D83:D90)</f>
        <v>43.761227855800627</v>
      </c>
      <c r="E91" s="10">
        <f t="shared" si="25"/>
        <v>54.590805352359922</v>
      </c>
      <c r="F91" s="10">
        <f t="shared" si="25"/>
        <v>67.691870826870883</v>
      </c>
      <c r="G91" s="10">
        <f t="shared" si="25"/>
        <v>83.261630986291863</v>
      </c>
      <c r="H91" s="10">
        <f t="shared" si="25"/>
        <v>101.37416646756958</v>
      </c>
      <c r="I91" s="10">
        <f t="shared" si="25"/>
        <v>121.90968919059635</v>
      </c>
      <c r="J91" s="10">
        <f t="shared" si="25"/>
        <v>144.47653459268938</v>
      </c>
      <c r="K91" s="10">
        <f t="shared" si="25"/>
        <v>168.33776553982545</v>
      </c>
      <c r="L91" s="10">
        <f t="shared" si="25"/>
        <v>192.36080686367569</v>
      </c>
      <c r="M91" s="10">
        <f t="shared" si="25"/>
        <v>215.01397948245949</v>
      </c>
      <c r="N91" s="10">
        <f t="shared" si="25"/>
        <v>234.43538026883925</v>
      </c>
      <c r="O91" s="7">
        <f t="shared" si="23"/>
        <v>0.13971689470827275</v>
      </c>
      <c r="Q91" s="5" t="s">
        <v>2</v>
      </c>
      <c r="R91" s="8">
        <f>SUM(R83:R90)</f>
        <v>1</v>
      </c>
      <c r="S91" s="8">
        <f t="shared" ref="S91:AC91" si="26">SUM(S83:S90)</f>
        <v>1</v>
      </c>
      <c r="T91" s="8">
        <f t="shared" si="26"/>
        <v>1.0000000000000002</v>
      </c>
      <c r="U91" s="8">
        <f t="shared" si="26"/>
        <v>1</v>
      </c>
      <c r="V91" s="8">
        <f t="shared" si="26"/>
        <v>1</v>
      </c>
      <c r="W91" s="8">
        <f t="shared" si="26"/>
        <v>1</v>
      </c>
      <c r="X91" s="8">
        <f t="shared" si="26"/>
        <v>1</v>
      </c>
      <c r="Y91" s="8">
        <f t="shared" si="26"/>
        <v>0.99999999999999989</v>
      </c>
      <c r="Z91" s="8">
        <f t="shared" si="26"/>
        <v>1</v>
      </c>
      <c r="AA91" s="8">
        <f t="shared" si="26"/>
        <v>1</v>
      </c>
      <c r="AB91" s="8">
        <f t="shared" si="26"/>
        <v>0.99999999999999989</v>
      </c>
      <c r="AC91" s="8">
        <f t="shared" si="26"/>
        <v>1.0000000000000002</v>
      </c>
    </row>
    <row r="92" spans="2:29" x14ac:dyDescent="0.25">
      <c r="B92" s="13" t="s">
        <v>26</v>
      </c>
      <c r="C92" s="11">
        <f>C3</f>
        <v>34.940265359999977</v>
      </c>
      <c r="D92" s="11">
        <f t="shared" ref="D92:O92" si="27">D3</f>
        <v>43.761227855800634</v>
      </c>
      <c r="E92" s="11">
        <f t="shared" si="27"/>
        <v>54.590805352359915</v>
      </c>
      <c r="F92" s="11">
        <f t="shared" si="27"/>
        <v>67.691870826870883</v>
      </c>
      <c r="G92" s="11">
        <f t="shared" si="27"/>
        <v>83.261630986291848</v>
      </c>
      <c r="H92" s="11">
        <f t="shared" si="27"/>
        <v>101.37416646756958</v>
      </c>
      <c r="I92" s="11">
        <f t="shared" si="27"/>
        <v>121.90968919059635</v>
      </c>
      <c r="J92" s="11">
        <f t="shared" si="27"/>
        <v>144.4765345926894</v>
      </c>
      <c r="K92" s="11">
        <f t="shared" si="27"/>
        <v>168.33776553982545</v>
      </c>
      <c r="L92" s="11">
        <f t="shared" si="27"/>
        <v>192.36080686367566</v>
      </c>
      <c r="M92" s="11">
        <f t="shared" si="27"/>
        <v>215.01397948245952</v>
      </c>
      <c r="N92" s="11">
        <f t="shared" si="27"/>
        <v>234.43538026883928</v>
      </c>
      <c r="O92" s="12">
        <f t="shared" si="27"/>
        <v>0.13971689470827275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0.24557464778579674</v>
      </c>
      <c r="E95" s="14">
        <f t="shared" ref="E95:N95" si="28">E83/D83-1</f>
        <v>0.24061338494908036</v>
      </c>
      <c r="F95" s="14">
        <f t="shared" si="28"/>
        <v>0.23317149069400722</v>
      </c>
      <c r="G95" s="14">
        <f t="shared" si="28"/>
        <v>0.22324896502057667</v>
      </c>
      <c r="H95" s="14">
        <f t="shared" si="28"/>
        <v>0.21084580792878738</v>
      </c>
      <c r="I95" s="14">
        <f t="shared" si="28"/>
        <v>0.19596201941864178</v>
      </c>
      <c r="J95" s="14">
        <f t="shared" si="28"/>
        <v>0.17859759949013609</v>
      </c>
      <c r="K95" s="14">
        <f t="shared" si="28"/>
        <v>0.15875254814327544</v>
      </c>
      <c r="L95" s="14">
        <f t="shared" si="28"/>
        <v>0.13642686537805471</v>
      </c>
      <c r="M95" s="14">
        <f t="shared" si="28"/>
        <v>0.11162055119447767</v>
      </c>
      <c r="N95" s="14">
        <f t="shared" si="28"/>
        <v>8.4333605592541883E-2</v>
      </c>
    </row>
    <row r="96" spans="2:29" x14ac:dyDescent="0.25">
      <c r="B96" s="5" t="s">
        <v>44</v>
      </c>
      <c r="C96" s="5"/>
      <c r="D96" s="14">
        <f t="shared" ref="D96:N102" si="29">D84/C84-1</f>
        <v>0.26751271008752808</v>
      </c>
      <c r="E96" s="14">
        <f t="shared" si="29"/>
        <v>0.26246513474990385</v>
      </c>
      <c r="F96" s="14">
        <f t="shared" si="29"/>
        <v>0.25489321212709926</v>
      </c>
      <c r="G96" s="14">
        <f t="shared" si="29"/>
        <v>0.24479693627812638</v>
      </c>
      <c r="H96" s="14">
        <f t="shared" si="29"/>
        <v>0.23217630139824519</v>
      </c>
      <c r="I96" s="14">
        <f t="shared" si="29"/>
        <v>0.21703130181559804</v>
      </c>
      <c r="J96" s="14">
        <f t="shared" si="29"/>
        <v>0.1993619319879314</v>
      </c>
      <c r="K96" s="14">
        <f t="shared" si="29"/>
        <v>0.17916818649943256</v>
      </c>
      <c r="L96" s="14">
        <f t="shared" si="29"/>
        <v>0.15645006005761952</v>
      </c>
      <c r="M96" s="14">
        <f t="shared" si="29"/>
        <v>0.13120754749034602</v>
      </c>
      <c r="N96" s="14">
        <f t="shared" si="29"/>
        <v>0.10344064374287187</v>
      </c>
    </row>
    <row r="97" spans="2:14" x14ac:dyDescent="0.25">
      <c r="B97" s="5" t="s">
        <v>45</v>
      </c>
      <c r="C97" s="5"/>
      <c r="D97" s="14">
        <f t="shared" si="29"/>
        <v>0.25968196773811147</v>
      </c>
      <c r="E97" s="14">
        <f t="shared" si="29"/>
        <v>0.25466557651536381</v>
      </c>
      <c r="F97" s="14">
        <f t="shared" si="29"/>
        <v>0.24714043352220383</v>
      </c>
      <c r="G97" s="14">
        <f t="shared" si="29"/>
        <v>0.23710653285434979</v>
      </c>
      <c r="H97" s="14">
        <f t="shared" si="29"/>
        <v>0.22456386874292256</v>
      </c>
      <c r="I97" s="14">
        <f t="shared" si="29"/>
        <v>0.20951243555110532</v>
      </c>
      <c r="J97" s="14">
        <f t="shared" si="29"/>
        <v>0.19195222777088428</v>
      </c>
      <c r="K97" s="14">
        <f t="shared" si="29"/>
        <v>0.17188324001990751</v>
      </c>
      <c r="L97" s="14">
        <f t="shared" si="29"/>
        <v>0.14930546703838776</v>
      </c>
      <c r="M97" s="14">
        <f t="shared" si="29"/>
        <v>0.12421890368613453</v>
      </c>
      <c r="N97" s="14">
        <f t="shared" si="29"/>
        <v>9.662354493963532E-2</v>
      </c>
    </row>
    <row r="98" spans="2:14" x14ac:dyDescent="0.25">
      <c r="B98" s="5" t="s">
        <v>46</v>
      </c>
      <c r="C98" s="5"/>
      <c r="D98" s="14">
        <f t="shared" si="29"/>
        <v>0.25670373751883258</v>
      </c>
      <c r="E98" s="14">
        <f t="shared" si="29"/>
        <v>0.25169920640706045</v>
      </c>
      <c r="F98" s="14">
        <f t="shared" si="29"/>
        <v>0.24419185489527462</v>
      </c>
      <c r="G98" s="14">
        <f t="shared" si="29"/>
        <v>0.23418167709315352</v>
      </c>
      <c r="H98" s="14">
        <f t="shared" si="29"/>
        <v>0.22166866724545575</v>
      </c>
      <c r="I98" s="14">
        <f t="shared" si="29"/>
        <v>0.20665281972869254</v>
      </c>
      <c r="J98" s="14">
        <f t="shared" si="29"/>
        <v>0.1891341290478723</v>
      </c>
      <c r="K98" s="14">
        <f t="shared" si="29"/>
        <v>0.16911258983336763</v>
      </c>
      <c r="L98" s="14">
        <f t="shared" si="29"/>
        <v>0.14658819683782887</v>
      </c>
      <c r="M98" s="14">
        <f t="shared" si="29"/>
        <v>0.1215609449332169</v>
      </c>
      <c r="N98" s="14">
        <f t="shared" si="29"/>
        <v>9.4030829107895064E-2</v>
      </c>
    </row>
    <row r="99" spans="2:14" x14ac:dyDescent="0.25">
      <c r="B99" s="5" t="s">
        <v>47</v>
      </c>
      <c r="C99" s="5"/>
      <c r="D99" s="14">
        <f t="shared" si="29"/>
        <v>0.23961428264116247</v>
      </c>
      <c r="E99" s="14">
        <f t="shared" si="29"/>
        <v>0.23467780631912749</v>
      </c>
      <c r="F99" s="14">
        <f t="shared" si="29"/>
        <v>0.22727254453706958</v>
      </c>
      <c r="G99" s="14">
        <f t="shared" si="29"/>
        <v>0.21739849148476753</v>
      </c>
      <c r="H99" s="14">
        <f t="shared" si="29"/>
        <v>0.20505564148524447</v>
      </c>
      <c r="I99" s="14">
        <f t="shared" si="29"/>
        <v>0.19024398899148109</v>
      </c>
      <c r="J99" s="14">
        <f t="shared" si="29"/>
        <v>0.1729635285832134</v>
      </c>
      <c r="K99" s="14">
        <f t="shared" si="29"/>
        <v>0.15321425496383068</v>
      </c>
      <c r="L99" s="14">
        <f t="shared" si="29"/>
        <v>0.13099616295734107</v>
      </c>
      <c r="M99" s="14">
        <f t="shared" si="29"/>
        <v>0.10630924750543969</v>
      </c>
      <c r="N99" s="14">
        <f t="shared" si="29"/>
        <v>7.915350366464291E-2</v>
      </c>
    </row>
    <row r="100" spans="2:14" x14ac:dyDescent="0.25">
      <c r="B100" s="5" t="s">
        <v>42</v>
      </c>
      <c r="C100" s="5"/>
      <c r="D100" s="14">
        <f t="shared" si="29"/>
        <v>0.26182563493581479</v>
      </c>
      <c r="E100" s="14">
        <f t="shared" si="29"/>
        <v>0.25680070705572788</v>
      </c>
      <c r="F100" s="14">
        <f t="shared" si="29"/>
        <v>0.24926275813011345</v>
      </c>
      <c r="G100" s="14">
        <f t="shared" si="29"/>
        <v>0.23921178224464335</v>
      </c>
      <c r="H100" s="14">
        <f t="shared" si="29"/>
        <v>0.22664777362062027</v>
      </c>
      <c r="I100" s="14">
        <f t="shared" si="29"/>
        <v>0.21157072661163379</v>
      </c>
      <c r="J100" s="14">
        <f t="shared" si="29"/>
        <v>0.19398063570030022</v>
      </c>
      <c r="K100" s="14">
        <f t="shared" si="29"/>
        <v>0.17387749549510456</v>
      </c>
      <c r="L100" s="14">
        <f t="shared" si="29"/>
        <v>0.15126130072731092</v>
      </c>
      <c r="M100" s="14">
        <f t="shared" si="29"/>
        <v>0.12613204624798069</v>
      </c>
      <c r="N100" s="14">
        <f t="shared" si="29"/>
        <v>9.8489727025052654E-2</v>
      </c>
    </row>
    <row r="101" spans="2:14" x14ac:dyDescent="0.25">
      <c r="B101" s="5" t="s">
        <v>48</v>
      </c>
      <c r="C101" s="5"/>
      <c r="D101" s="14">
        <f t="shared" si="29"/>
        <v>0.22888980822583793</v>
      </c>
      <c r="E101" s="14">
        <f t="shared" si="29"/>
        <v>0.22399603963536019</v>
      </c>
      <c r="F101" s="14">
        <f t="shared" si="29"/>
        <v>0.21665484418557424</v>
      </c>
      <c r="G101" s="14">
        <f t="shared" si="29"/>
        <v>0.20686621611652511</v>
      </c>
      <c r="H101" s="14">
        <f t="shared" si="29"/>
        <v>0.19463014980035087</v>
      </c>
      <c r="I101" s="14">
        <f t="shared" si="29"/>
        <v>0.17994663973802183</v>
      </c>
      <c r="J101" s="14">
        <f t="shared" si="29"/>
        <v>0.16281568055616624</v>
      </c>
      <c r="K101" s="14">
        <f t="shared" si="29"/>
        <v>0.14323726700399853</v>
      </c>
      <c r="L101" s="14">
        <f t="shared" si="29"/>
        <v>0.121211393950305</v>
      </c>
      <c r="M101" s="14">
        <f t="shared" si="29"/>
        <v>9.6738056380544668E-2</v>
      </c>
      <c r="N101" s="14">
        <f t="shared" si="29"/>
        <v>6.981724939399947E-2</v>
      </c>
    </row>
    <row r="102" spans="2:14" x14ac:dyDescent="0.25">
      <c r="B102" s="5" t="s">
        <v>49</v>
      </c>
      <c r="C102" s="5"/>
      <c r="D102" s="14">
        <f t="shared" si="29"/>
        <v>0.25616484852555765</v>
      </c>
      <c r="E102" s="14">
        <f t="shared" si="29"/>
        <v>0.25045685361736902</v>
      </c>
      <c r="F102" s="14">
        <f t="shared" si="29"/>
        <v>0.24226405861450284</v>
      </c>
      <c r="G102" s="14">
        <f t="shared" si="29"/>
        <v>0.23158916400674356</v>
      </c>
      <c r="H102" s="14">
        <f t="shared" si="29"/>
        <v>0.21843486391585354</v>
      </c>
      <c r="I102" s="14">
        <f t="shared" si="29"/>
        <v>0.20280386254930272</v>
      </c>
      <c r="J102" s="14">
        <f t="shared" si="29"/>
        <v>0.18469889044578536</v>
      </c>
      <c r="K102" s="14">
        <f t="shared" si="29"/>
        <v>0.16412272070937162</v>
      </c>
      <c r="L102" s="14">
        <f t="shared" si="29"/>
        <v>0.14107818542496697</v>
      </c>
      <c r="M102" s="14">
        <f t="shared" si="29"/>
        <v>0.11556819244827876</v>
      </c>
      <c r="N102" s="14">
        <f t="shared" si="29"/>
        <v>8.7595742767318407E-2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AC102"/>
  <sheetViews>
    <sheetView topLeftCell="A73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Europe!C14</f>
        <v>17.50998849600002</v>
      </c>
      <c r="D3" s="6">
        <f>Europe!D14</f>
        <v>22.243163027700717</v>
      </c>
      <c r="E3" s="6">
        <f>Europe!E14</f>
        <v>28.125115574420978</v>
      </c>
      <c r="F3" s="6">
        <f>Europe!F14</f>
        <v>35.326904287459783</v>
      </c>
      <c r="G3" s="6">
        <f>Europe!G14</f>
        <v>43.988605373094749</v>
      </c>
      <c r="H3" s="6">
        <f>Europe!H14</f>
        <v>54.185821061610135</v>
      </c>
      <c r="I3" s="6">
        <f>Europe!I14</f>
        <v>65.887175913879332</v>
      </c>
      <c r="J3" s="6">
        <f>Europe!J14</f>
        <v>78.905876918391954</v>
      </c>
      <c r="K3" s="6">
        <f>Europe!K14</f>
        <v>92.852019610344442</v>
      </c>
      <c r="L3" s="6">
        <f>Europe!L14</f>
        <v>107.09653102678945</v>
      </c>
      <c r="M3" s="6">
        <f>Europe!M14</f>
        <v>120.76141224158636</v>
      </c>
      <c r="N3" s="6">
        <f>Europe!N14</f>
        <v>132.75256473054893</v>
      </c>
      <c r="O3" s="7">
        <f>Europe!O14</f>
        <v>0.15039876139424191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13.318351845290346</v>
      </c>
      <c r="D31" s="6">
        <f t="shared" ref="D31:N31" si="0">S31*D$34</f>
        <v>16.899319390262111</v>
      </c>
      <c r="E31" s="6">
        <f t="shared" si="0"/>
        <v>21.343961591673583</v>
      </c>
      <c r="F31" s="6">
        <f t="shared" si="0"/>
        <v>26.778999215470055</v>
      </c>
      <c r="G31" s="6">
        <f t="shared" si="0"/>
        <v>33.307113726586913</v>
      </c>
      <c r="H31" s="6">
        <f t="shared" si="0"/>
        <v>40.981751079500555</v>
      </c>
      <c r="I31" s="6">
        <f t="shared" si="0"/>
        <v>49.775289145944946</v>
      </c>
      <c r="J31" s="6">
        <f t="shared" si="0"/>
        <v>59.542942810416989</v>
      </c>
      <c r="K31" s="6">
        <f t="shared" si="0"/>
        <v>69.987478122605935</v>
      </c>
      <c r="L31" s="6">
        <f t="shared" si="0"/>
        <v>80.632929759641499</v>
      </c>
      <c r="M31" s="6">
        <f t="shared" si="0"/>
        <v>90.818278478719364</v>
      </c>
      <c r="N31" s="6">
        <f t="shared" si="0"/>
        <v>99.723163754713866</v>
      </c>
      <c r="O31" s="7">
        <f>((N31/I31)^(1/5)-1)</f>
        <v>0.14909636635224111</v>
      </c>
      <c r="P31" s="4"/>
      <c r="Q31" s="5" t="s">
        <v>28</v>
      </c>
      <c r="R31" s="8">
        <v>0.76061453999999995</v>
      </c>
      <c r="S31" s="8">
        <v>0.7597534293668754</v>
      </c>
      <c r="T31" s="8">
        <v>0.75889329361850988</v>
      </c>
      <c r="U31" s="8">
        <v>0.75803413165121203</v>
      </c>
      <c r="V31" s="8">
        <v>0.75717594236254004</v>
      </c>
      <c r="W31" s="8">
        <v>0.75631872465130046</v>
      </c>
      <c r="X31" s="8">
        <v>0.75546247741754602</v>
      </c>
      <c r="Y31" s="8">
        <v>0.75460719956257516</v>
      </c>
      <c r="Z31" s="8">
        <v>0.75375288998893009</v>
      </c>
      <c r="AA31" s="8">
        <v>0.75289954760039557</v>
      </c>
      <c r="AB31" s="8">
        <v>0.75204717130199694</v>
      </c>
      <c r="AC31" s="8">
        <v>0.75119575999999977</v>
      </c>
    </row>
    <row r="32" spans="2:29" x14ac:dyDescent="0.25">
      <c r="B32" s="5" t="s">
        <v>29</v>
      </c>
      <c r="C32" s="6">
        <f>R32*C$34</f>
        <v>4.1916366507096736</v>
      </c>
      <c r="D32" s="6">
        <f t="shared" ref="D32:N32" si="1">S32*D$34</f>
        <v>5.3438436374386065</v>
      </c>
      <c r="E32" s="6">
        <f t="shared" si="1"/>
        <v>6.7811539827473934</v>
      </c>
      <c r="F32" s="6">
        <f t="shared" si="1"/>
        <v>8.547905071989728</v>
      </c>
      <c r="G32" s="6">
        <f t="shared" si="1"/>
        <v>10.68149164650784</v>
      </c>
      <c r="H32" s="6">
        <f t="shared" si="1"/>
        <v>13.204069982109582</v>
      </c>
      <c r="I32" s="6">
        <f t="shared" si="1"/>
        <v>16.111886767934386</v>
      </c>
      <c r="J32" s="6">
        <f t="shared" si="1"/>
        <v>19.362934107974965</v>
      </c>
      <c r="K32" s="6">
        <f t="shared" si="1"/>
        <v>22.86454148773851</v>
      </c>
      <c r="L32" s="6">
        <f t="shared" si="1"/>
        <v>26.463601267147947</v>
      </c>
      <c r="M32" s="6">
        <f t="shared" si="1"/>
        <v>29.943133762866992</v>
      </c>
      <c r="N32" s="6">
        <f t="shared" si="1"/>
        <v>33.02940097583506</v>
      </c>
      <c r="O32" s="7">
        <f>((N32/I32)^(1/5)-1)</f>
        <v>0.15438548996386703</v>
      </c>
      <c r="P32" s="4"/>
      <c r="Q32" s="5" t="s">
        <v>29</v>
      </c>
      <c r="R32" s="8">
        <v>0.23938546000000005</v>
      </c>
      <c r="S32" s="8">
        <v>0.2402465706331246</v>
      </c>
      <c r="T32" s="8">
        <v>0.24110670638149012</v>
      </c>
      <c r="U32" s="8">
        <v>0.24196586834878797</v>
      </c>
      <c r="V32" s="8">
        <v>0.24282405763745996</v>
      </c>
      <c r="W32" s="8">
        <v>0.24368127534869954</v>
      </c>
      <c r="X32" s="8">
        <v>0.24453752258245398</v>
      </c>
      <c r="Y32" s="8">
        <v>0.24539280043742484</v>
      </c>
      <c r="Z32" s="8">
        <v>0.24624711001106991</v>
      </c>
      <c r="AA32" s="8">
        <v>0.24710045239960443</v>
      </c>
      <c r="AB32" s="8">
        <v>0.24795282869800306</v>
      </c>
      <c r="AC32" s="8">
        <v>0.24880424000000023</v>
      </c>
    </row>
    <row r="33" spans="2:29" x14ac:dyDescent="0.25">
      <c r="B33" s="5" t="s">
        <v>2</v>
      </c>
      <c r="C33" s="10">
        <f t="shared" ref="C33:N33" si="2">SUM(C31:C32)</f>
        <v>17.50998849600002</v>
      </c>
      <c r="D33" s="10">
        <f t="shared" si="2"/>
        <v>22.243163027700717</v>
      </c>
      <c r="E33" s="10">
        <f t="shared" si="2"/>
        <v>28.125115574420978</v>
      </c>
      <c r="F33" s="10">
        <f t="shared" si="2"/>
        <v>35.326904287459783</v>
      </c>
      <c r="G33" s="10">
        <f t="shared" si="2"/>
        <v>43.988605373094757</v>
      </c>
      <c r="H33" s="10">
        <f t="shared" si="2"/>
        <v>54.185821061610135</v>
      </c>
      <c r="I33" s="10">
        <f t="shared" si="2"/>
        <v>65.887175913879332</v>
      </c>
      <c r="J33" s="10">
        <f t="shared" si="2"/>
        <v>78.905876918391954</v>
      </c>
      <c r="K33" s="10">
        <f t="shared" si="2"/>
        <v>92.852019610344442</v>
      </c>
      <c r="L33" s="10">
        <f t="shared" si="2"/>
        <v>107.09653102678945</v>
      </c>
      <c r="M33" s="10">
        <f t="shared" si="2"/>
        <v>120.76141224158636</v>
      </c>
      <c r="N33" s="10">
        <f t="shared" si="2"/>
        <v>132.75256473054893</v>
      </c>
      <c r="O33" s="7">
        <f>((N33/I33)^(1/5)-1)</f>
        <v>0.15039876139424191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17.50998849600002</v>
      </c>
      <c r="D34" s="11">
        <f t="shared" ref="D34:O34" si="3">D3</f>
        <v>22.243163027700717</v>
      </c>
      <c r="E34" s="11">
        <f t="shared" si="3"/>
        <v>28.125115574420978</v>
      </c>
      <c r="F34" s="11">
        <f t="shared" si="3"/>
        <v>35.326904287459783</v>
      </c>
      <c r="G34" s="11">
        <f t="shared" si="3"/>
        <v>43.988605373094749</v>
      </c>
      <c r="H34" s="11">
        <f t="shared" si="3"/>
        <v>54.185821061610135</v>
      </c>
      <c r="I34" s="11">
        <f t="shared" si="3"/>
        <v>65.887175913879332</v>
      </c>
      <c r="J34" s="11">
        <f t="shared" si="3"/>
        <v>78.905876918391954</v>
      </c>
      <c r="K34" s="11">
        <f t="shared" si="3"/>
        <v>92.852019610344442</v>
      </c>
      <c r="L34" s="11">
        <f t="shared" si="3"/>
        <v>107.09653102678945</v>
      </c>
      <c r="M34" s="11">
        <f t="shared" si="3"/>
        <v>120.76141224158636</v>
      </c>
      <c r="N34" s="11">
        <f t="shared" si="3"/>
        <v>132.75256473054893</v>
      </c>
      <c r="O34" s="12">
        <f t="shared" si="3"/>
        <v>0.15039876139424191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0.26887467657929998</v>
      </c>
      <c r="E37" s="14">
        <f t="shared" ref="E37:N37" si="4">E31/D31-1</f>
        <v>0.26300717199135293</v>
      </c>
      <c r="F37" s="14">
        <f t="shared" si="4"/>
        <v>0.25464052680439209</v>
      </c>
      <c r="G37" s="14">
        <f t="shared" si="4"/>
        <v>0.24377738908725188</v>
      </c>
      <c r="H37" s="14">
        <f t="shared" si="4"/>
        <v>0.2304203665293123</v>
      </c>
      <c r="I37" s="14">
        <f t="shared" si="4"/>
        <v>0.21457204328301627</v>
      </c>
      <c r="J37" s="14">
        <f t="shared" si="4"/>
        <v>0.196234995960195</v>
      </c>
      <c r="K37" s="14">
        <f t="shared" si="4"/>
        <v>0.17541180901058318</v>
      </c>
      <c r="L37" s="14">
        <f t="shared" si="4"/>
        <v>0.15210508969028114</v>
      </c>
      <c r="M37" s="14">
        <f t="shared" si="4"/>
        <v>0.12631748281303112</v>
      </c>
      <c r="N37" s="14">
        <f t="shared" si="4"/>
        <v>9.8051685466391092E-2</v>
      </c>
    </row>
    <row r="38" spans="2:29" x14ac:dyDescent="0.25">
      <c r="B38" s="5" t="s">
        <v>29</v>
      </c>
      <c r="C38" s="5"/>
      <c r="D38" s="14">
        <f t="shared" ref="D38:N38" si="5">D32/C32-1</f>
        <v>0.27488236284360568</v>
      </c>
      <c r="E38" s="14">
        <f t="shared" si="5"/>
        <v>0.26896564398686529</v>
      </c>
      <c r="F38" s="14">
        <f t="shared" si="5"/>
        <v>0.26053841185988413</v>
      </c>
      <c r="G38" s="14">
        <f t="shared" si="5"/>
        <v>0.24960344745867302</v>
      </c>
      <c r="H38" s="14">
        <f t="shared" si="5"/>
        <v>0.23616348905973839</v>
      </c>
      <c r="I38" s="14">
        <f t="shared" si="5"/>
        <v>0.22022124918791364</v>
      </c>
      <c r="J38" s="14">
        <f t="shared" si="5"/>
        <v>0.20177943073127591</v>
      </c>
      <c r="K38" s="14">
        <f t="shared" si="5"/>
        <v>0.18084074243279824</v>
      </c>
      <c r="L38" s="14">
        <f t="shared" si="5"/>
        <v>0.15740791396755061</v>
      </c>
      <c r="M38" s="14">
        <f t="shared" si="5"/>
        <v>0.13148371079935206</v>
      </c>
      <c r="N38" s="14">
        <f t="shared" si="5"/>
        <v>0.10307094899984715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13.764316368793244</v>
      </c>
      <c r="D43" s="6">
        <f t="shared" ref="D43:N43" si="6">S43*D$46</f>
        <v>17.453216770817853</v>
      </c>
      <c r="E43" s="6">
        <f t="shared" si="6"/>
        <v>22.02842291962369</v>
      </c>
      <c r="F43" s="6">
        <f t="shared" si="6"/>
        <v>27.618801202901317</v>
      </c>
      <c r="G43" s="6">
        <f t="shared" si="6"/>
        <v>34.328085869319843</v>
      </c>
      <c r="H43" s="6">
        <f t="shared" si="6"/>
        <v>42.209013834646633</v>
      </c>
      <c r="I43" s="6">
        <f t="shared" si="6"/>
        <v>51.230735664968229</v>
      </c>
      <c r="J43" s="6">
        <f t="shared" si="6"/>
        <v>61.241977038534081</v>
      </c>
      <c r="K43" s="6">
        <f t="shared" si="6"/>
        <v>71.935183928135061</v>
      </c>
      <c r="L43" s="6">
        <f t="shared" si="6"/>
        <v>82.820063665512833</v>
      </c>
      <c r="M43" s="6">
        <f t="shared" si="6"/>
        <v>93.217723303715516</v>
      </c>
      <c r="N43" s="6">
        <f t="shared" si="6"/>
        <v>102.2876924029608</v>
      </c>
      <c r="O43" s="7">
        <f>((N43/I43)^(1/5)-1)</f>
        <v>0.14830844232415075</v>
      </c>
      <c r="P43" s="4"/>
      <c r="Q43" s="5" t="s">
        <v>31</v>
      </c>
      <c r="R43" s="8">
        <v>0.78608368999999989</v>
      </c>
      <c r="S43" s="8">
        <v>0.78465534551369054</v>
      </c>
      <c r="T43" s="8">
        <v>0.78322959638459011</v>
      </c>
      <c r="U43" s="8">
        <v>0.78180643789683379</v>
      </c>
      <c r="V43" s="8">
        <v>0.78038586534312626</v>
      </c>
      <c r="W43" s="8">
        <v>0.77896787402472534</v>
      </c>
      <c r="X43" s="8">
        <v>0.77755245925142646</v>
      </c>
      <c r="Y43" s="8">
        <v>0.77613961634154727</v>
      </c>
      <c r="Z43" s="8">
        <v>0.77472934062191279</v>
      </c>
      <c r="AA43" s="8">
        <v>0.77332162742783872</v>
      </c>
      <c r="AB43" s="8">
        <v>0.77191647210311709</v>
      </c>
      <c r="AC43" s="8">
        <v>0.77051387000000027</v>
      </c>
    </row>
    <row r="44" spans="2:29" x14ac:dyDescent="0.25">
      <c r="B44" s="5" t="s">
        <v>32</v>
      </c>
      <c r="C44" s="6">
        <f>R44*C$46</f>
        <v>3.7456721272067757</v>
      </c>
      <c r="D44" s="6">
        <f t="shared" ref="D44:N44" si="7">S44*D$46</f>
        <v>4.7899462568828639</v>
      </c>
      <c r="E44" s="6">
        <f t="shared" si="7"/>
        <v>6.0966926547972857</v>
      </c>
      <c r="F44" s="6">
        <f t="shared" si="7"/>
        <v>7.7081030845584646</v>
      </c>
      <c r="G44" s="6">
        <f t="shared" si="7"/>
        <v>9.6605195037749105</v>
      </c>
      <c r="H44" s="6">
        <f t="shared" si="7"/>
        <v>11.976807226963503</v>
      </c>
      <c r="I44" s="6">
        <f t="shared" si="7"/>
        <v>14.656440248911105</v>
      </c>
      <c r="J44" s="6">
        <f t="shared" si="7"/>
        <v>17.663899879857873</v>
      </c>
      <c r="K44" s="6">
        <f t="shared" si="7"/>
        <v>20.916835682209378</v>
      </c>
      <c r="L44" s="6">
        <f t="shared" si="7"/>
        <v>24.276467361276609</v>
      </c>
      <c r="M44" s="6">
        <f t="shared" si="7"/>
        <v>27.54368893787084</v>
      </c>
      <c r="N44" s="6">
        <f t="shared" si="7"/>
        <v>30.464872327588129</v>
      </c>
      <c r="O44" s="7">
        <f>((N44/I44)^(1/5)-1)</f>
        <v>0.15758841593807493</v>
      </c>
      <c r="P44" s="4"/>
      <c r="Q44" s="5" t="s">
        <v>32</v>
      </c>
      <c r="R44" s="8">
        <v>0.21391631000000011</v>
      </c>
      <c r="S44" s="8">
        <v>0.21534465448630946</v>
      </c>
      <c r="T44" s="8">
        <v>0.21677040361540989</v>
      </c>
      <c r="U44" s="8">
        <v>0.21819356210316621</v>
      </c>
      <c r="V44" s="8">
        <v>0.21961413465687374</v>
      </c>
      <c r="W44" s="8">
        <v>0.22103212597527466</v>
      </c>
      <c r="X44" s="8">
        <v>0.22244754074857354</v>
      </c>
      <c r="Y44" s="8">
        <v>0.22386038365845273</v>
      </c>
      <c r="Z44" s="8">
        <v>0.22527065937808721</v>
      </c>
      <c r="AA44" s="8">
        <v>0.22667837257216128</v>
      </c>
      <c r="AB44" s="8">
        <v>0.22808352789688291</v>
      </c>
      <c r="AC44" s="8">
        <v>0.22948612999999973</v>
      </c>
    </row>
    <row r="45" spans="2:29" x14ac:dyDescent="0.25">
      <c r="B45" s="5" t="s">
        <v>2</v>
      </c>
      <c r="C45" s="10">
        <f t="shared" ref="C45:N45" si="8">SUM(C43:C44)</f>
        <v>17.50998849600002</v>
      </c>
      <c r="D45" s="10">
        <f t="shared" si="8"/>
        <v>22.243163027700717</v>
      </c>
      <c r="E45" s="10">
        <f t="shared" si="8"/>
        <v>28.125115574420974</v>
      </c>
      <c r="F45" s="10">
        <f t="shared" si="8"/>
        <v>35.326904287459783</v>
      </c>
      <c r="G45" s="10">
        <f t="shared" si="8"/>
        <v>43.988605373094757</v>
      </c>
      <c r="H45" s="10">
        <f t="shared" si="8"/>
        <v>54.185821061610135</v>
      </c>
      <c r="I45" s="10">
        <f t="shared" si="8"/>
        <v>65.887175913879332</v>
      </c>
      <c r="J45" s="10">
        <f t="shared" si="8"/>
        <v>78.905876918391954</v>
      </c>
      <c r="K45" s="10">
        <f t="shared" si="8"/>
        <v>92.852019610344442</v>
      </c>
      <c r="L45" s="10">
        <f t="shared" si="8"/>
        <v>107.09653102678945</v>
      </c>
      <c r="M45" s="10">
        <f t="shared" si="8"/>
        <v>120.76141224158636</v>
      </c>
      <c r="N45" s="10">
        <f t="shared" si="8"/>
        <v>132.75256473054893</v>
      </c>
      <c r="O45" s="7">
        <f>((N45/I45)^(1/5)-1)</f>
        <v>0.15039876139424191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17.50998849600002</v>
      </c>
      <c r="D46" s="11">
        <f t="shared" ref="D46:O46" si="9">D3</f>
        <v>22.243163027700717</v>
      </c>
      <c r="E46" s="11">
        <f t="shared" si="9"/>
        <v>28.125115574420978</v>
      </c>
      <c r="F46" s="11">
        <f t="shared" si="9"/>
        <v>35.326904287459783</v>
      </c>
      <c r="G46" s="11">
        <f t="shared" si="9"/>
        <v>43.988605373094749</v>
      </c>
      <c r="H46" s="11">
        <f t="shared" si="9"/>
        <v>54.185821061610135</v>
      </c>
      <c r="I46" s="11">
        <f t="shared" si="9"/>
        <v>65.887175913879332</v>
      </c>
      <c r="J46" s="11">
        <f t="shared" si="9"/>
        <v>78.905876918391954</v>
      </c>
      <c r="K46" s="11">
        <f t="shared" si="9"/>
        <v>92.852019610344442</v>
      </c>
      <c r="L46" s="11">
        <f t="shared" si="9"/>
        <v>107.09653102678945</v>
      </c>
      <c r="M46" s="11">
        <f t="shared" si="9"/>
        <v>120.76141224158636</v>
      </c>
      <c r="N46" s="11">
        <f t="shared" si="9"/>
        <v>132.75256473054893</v>
      </c>
      <c r="O46" s="12">
        <f t="shared" si="9"/>
        <v>0.15039876139424191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0.26800462174700979</v>
      </c>
      <c r="E49" s="14">
        <f t="shared" si="10"/>
        <v>0.26214114044900172</v>
      </c>
      <c r="F49" s="14">
        <f t="shared" si="10"/>
        <v>0.25378023218800294</v>
      </c>
      <c r="G49" s="14">
        <f t="shared" si="10"/>
        <v>0.24292454321709389</v>
      </c>
      <c r="H49" s="14">
        <f t="shared" si="10"/>
        <v>0.22957667943758664</v>
      </c>
      <c r="I49" s="14">
        <f t="shared" si="10"/>
        <v>0.21373922322999772</v>
      </c>
      <c r="J49" s="14">
        <f t="shared" si="10"/>
        <v>0.19541474943939896</v>
      </c>
      <c r="K49" s="14">
        <f t="shared" si="10"/>
        <v>0.17460584074339569</v>
      </c>
      <c r="L49" s="14">
        <f t="shared" si="10"/>
        <v>0.15131510261031678</v>
      </c>
      <c r="M49" s="14">
        <f t="shared" si="10"/>
        <v>0.12554517804038312</v>
      </c>
      <c r="N49" s="14">
        <f t="shared" si="10"/>
        <v>9.7298762271785355E-2</v>
      </c>
    </row>
    <row r="50" spans="2:29" x14ac:dyDescent="0.25">
      <c r="B50" s="5" t="s">
        <v>32</v>
      </c>
      <c r="C50" s="5"/>
      <c r="D50" s="14">
        <f t="shared" ref="D50:N50" si="11">D44/C44-1</f>
        <v>0.27879485822877537</v>
      </c>
      <c r="E50" s="14">
        <f t="shared" si="11"/>
        <v>0.27281024208501425</v>
      </c>
      <c r="F50" s="14">
        <f t="shared" si="11"/>
        <v>0.26430894929453475</v>
      </c>
      <c r="G50" s="14">
        <f t="shared" si="11"/>
        <v>0.25329402030542303</v>
      </c>
      <c r="H50" s="14">
        <f t="shared" si="11"/>
        <v>0.2397684433309708</v>
      </c>
      <c r="I50" s="14">
        <f t="shared" si="11"/>
        <v>0.22373517175052449</v>
      </c>
      <c r="J50" s="14">
        <f t="shared" si="11"/>
        <v>0.20519714063380468</v>
      </c>
      <c r="K50" s="14">
        <f t="shared" si="11"/>
        <v>0.18415728262029063</v>
      </c>
      <c r="L50" s="14">
        <f t="shared" si="11"/>
        <v>0.16061854336431658</v>
      </c>
      <c r="M50" s="14">
        <f t="shared" si="11"/>
        <v>0.13458389674132643</v>
      </c>
      <c r="N50" s="14">
        <f t="shared" si="11"/>
        <v>0.10605635999979812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6.6036407178316043</v>
      </c>
      <c r="D55" s="6">
        <f t="shared" ref="D55:N55" si="12">S55*D$60</f>
        <v>8.379308708325274</v>
      </c>
      <c r="E55" s="6">
        <f t="shared" si="12"/>
        <v>10.583273794082364</v>
      </c>
      <c r="F55" s="6">
        <f t="shared" si="12"/>
        <v>13.278388391025153</v>
      </c>
      <c r="G55" s="6">
        <f t="shared" si="12"/>
        <v>16.515588329734229</v>
      </c>
      <c r="H55" s="6">
        <f t="shared" si="12"/>
        <v>20.321398121442478</v>
      </c>
      <c r="I55" s="6">
        <f t="shared" si="12"/>
        <v>24.682144401364713</v>
      </c>
      <c r="J55" s="6">
        <f t="shared" si="12"/>
        <v>29.526054460103598</v>
      </c>
      <c r="K55" s="6">
        <f t="shared" si="12"/>
        <v>34.705754484651479</v>
      </c>
      <c r="L55" s="6">
        <f t="shared" si="12"/>
        <v>39.98523101295855</v>
      </c>
      <c r="M55" s="6">
        <f t="shared" si="12"/>
        <v>45.036689441949719</v>
      </c>
      <c r="N55" s="6">
        <f t="shared" si="12"/>
        <v>49.453298709476854</v>
      </c>
      <c r="O55" s="7">
        <f>((N55/I55)^(1/5)-1)</f>
        <v>0.14911230553128307</v>
      </c>
      <c r="P55" s="4"/>
      <c r="Q55" s="5" t="s">
        <v>37</v>
      </c>
      <c r="R55" s="8">
        <v>0.37713563999999999</v>
      </c>
      <c r="S55" s="8">
        <v>0.37671390071142435</v>
      </c>
      <c r="T55" s="8">
        <v>0.37629263304103761</v>
      </c>
      <c r="U55" s="8">
        <v>0.37587183646144356</v>
      </c>
      <c r="V55" s="8">
        <v>0.37545151044583575</v>
      </c>
      <c r="W55" s="8">
        <v>0.37503165446799686</v>
      </c>
      <c r="X55" s="8">
        <v>0.37461226800229791</v>
      </c>
      <c r="Y55" s="8">
        <v>0.37419335052369784</v>
      </c>
      <c r="Z55" s="8">
        <v>0.37377490150774262</v>
      </c>
      <c r="AA55" s="8">
        <v>0.3733569204305649</v>
      </c>
      <c r="AB55" s="8">
        <v>0.37293940676888282</v>
      </c>
      <c r="AC55" s="8">
        <v>0.37252236000000005</v>
      </c>
    </row>
    <row r="56" spans="2:29" x14ac:dyDescent="0.25">
      <c r="B56" s="5" t="s">
        <v>38</v>
      </c>
      <c r="C56" s="6">
        <f>R56*C$60</f>
        <v>5.7726817733030975</v>
      </c>
      <c r="D56" s="6">
        <f t="shared" ref="D56:N58" si="13">S56*D$60</f>
        <v>7.3550341094635403</v>
      </c>
      <c r="E56" s="6">
        <f t="shared" si="13"/>
        <v>9.3277930261747599</v>
      </c>
      <c r="F56" s="6">
        <f t="shared" si="13"/>
        <v>11.751320061286</v>
      </c>
      <c r="G56" s="6">
        <f t="shared" si="13"/>
        <v>14.676341320960749</v>
      </c>
      <c r="H56" s="6">
        <f t="shared" si="13"/>
        <v>18.132590523162037</v>
      </c>
      <c r="I56" s="6">
        <f t="shared" si="13"/>
        <v>22.114224944275133</v>
      </c>
      <c r="J56" s="6">
        <f t="shared" si="13"/>
        <v>26.562984143376219</v>
      </c>
      <c r="K56" s="6">
        <f t="shared" si="13"/>
        <v>31.351303143955761</v>
      </c>
      <c r="L56" s="6">
        <f t="shared" si="13"/>
        <v>36.269070470061109</v>
      </c>
      <c r="M56" s="6">
        <f t="shared" si="13"/>
        <v>41.019090924177931</v>
      </c>
      <c r="N56" s="6">
        <f t="shared" si="13"/>
        <v>45.226985551937481</v>
      </c>
      <c r="O56" s="7">
        <f>((N56/I56)^(1/5)-1)</f>
        <v>0.15383891968560981</v>
      </c>
      <c r="P56" s="4"/>
      <c r="Q56" s="5" t="s">
        <v>38</v>
      </c>
      <c r="R56" s="8">
        <v>0.32967935842001317</v>
      </c>
      <c r="S56" s="8">
        <v>0.33066493736991831</v>
      </c>
      <c r="T56" s="8">
        <v>0.33165350028492441</v>
      </c>
      <c r="U56" s="8">
        <v>0.3326450561776918</v>
      </c>
      <c r="V56" s="8">
        <v>0.33363961408827492</v>
      </c>
      <c r="W56" s="8">
        <v>0.33463718308420565</v>
      </c>
      <c r="X56" s="8">
        <v>0.3356377722605759</v>
      </c>
      <c r="Y56" s="8">
        <v>0.33664139074012023</v>
      </c>
      <c r="Z56" s="8">
        <v>0.33764804767329992</v>
      </c>
      <c r="AA56" s="8">
        <v>0.33865775223838629</v>
      </c>
      <c r="AB56" s="8">
        <v>0.33967051364154444</v>
      </c>
      <c r="AC56" s="8">
        <v>0.34068634111691765</v>
      </c>
    </row>
    <row r="57" spans="2:29" x14ac:dyDescent="0.25">
      <c r="B57" s="5" t="s">
        <v>40</v>
      </c>
      <c r="C57" s="6">
        <f>R57*C$60</f>
        <v>2.8253112907895135</v>
      </c>
      <c r="D57" s="6">
        <f t="shared" si="13"/>
        <v>3.5933988876690286</v>
      </c>
      <c r="E57" s="6">
        <f t="shared" si="13"/>
        <v>4.5491649966919754</v>
      </c>
      <c r="F57" s="6">
        <f t="shared" si="13"/>
        <v>5.7209940060441182</v>
      </c>
      <c r="G57" s="6">
        <f t="shared" si="13"/>
        <v>7.1323835736756154</v>
      </c>
      <c r="H57" s="6">
        <f t="shared" si="13"/>
        <v>8.7964774144132836</v>
      </c>
      <c r="I57" s="6">
        <f t="shared" si="13"/>
        <v>10.709093503987729</v>
      </c>
      <c r="J57" s="6">
        <f t="shared" si="13"/>
        <v>12.840735510613653</v>
      </c>
      <c r="K57" s="6">
        <f t="shared" si="13"/>
        <v>15.128667740361681</v>
      </c>
      <c r="L57" s="6">
        <f t="shared" si="13"/>
        <v>17.470831004038903</v>
      </c>
      <c r="M57" s="6">
        <f t="shared" si="13"/>
        <v>19.724010207722369</v>
      </c>
      <c r="N57" s="6">
        <f t="shared" si="13"/>
        <v>21.708953064929972</v>
      </c>
      <c r="O57" s="7">
        <f>((N57/I57)^(1/5)-1)</f>
        <v>0.15180042338226962</v>
      </c>
      <c r="P57" s="4"/>
      <c r="Q57" s="5" t="s">
        <v>40</v>
      </c>
      <c r="R57" s="8">
        <v>0.16135426310730744</v>
      </c>
      <c r="S57" s="8">
        <v>0.16155071485084913</v>
      </c>
      <c r="T57" s="8">
        <v>0.16174742410051876</v>
      </c>
      <c r="U57" s="8">
        <v>0.16194439114991846</v>
      </c>
      <c r="V57" s="8">
        <v>0.16214161629316115</v>
      </c>
      <c r="W57" s="8">
        <v>0.16233909982487024</v>
      </c>
      <c r="X57" s="8">
        <v>0.16253684204017957</v>
      </c>
      <c r="Y57" s="8">
        <v>0.16273484323473303</v>
      </c>
      <c r="Z57" s="8">
        <v>0.16293310370468483</v>
      </c>
      <c r="AA57" s="8">
        <v>0.16313162374669909</v>
      </c>
      <c r="AB57" s="8">
        <v>0.16333040365794971</v>
      </c>
      <c r="AC57" s="8">
        <v>0.16352944373612033</v>
      </c>
    </row>
    <row r="58" spans="2:29" x14ac:dyDescent="0.25">
      <c r="B58" s="5" t="s">
        <v>39</v>
      </c>
      <c r="C58" s="6">
        <f>R58*C$60</f>
        <v>2.3083547140758043</v>
      </c>
      <c r="D58" s="6">
        <f t="shared" si="13"/>
        <v>2.9154213222428731</v>
      </c>
      <c r="E58" s="6">
        <f t="shared" si="13"/>
        <v>3.66488375747188</v>
      </c>
      <c r="F58" s="6">
        <f t="shared" si="13"/>
        <v>4.5762018291045132</v>
      </c>
      <c r="G58" s="6">
        <f t="shared" si="13"/>
        <v>5.6642921487241589</v>
      </c>
      <c r="H58" s="6">
        <f t="shared" si="13"/>
        <v>6.9353550025923365</v>
      </c>
      <c r="I58" s="6">
        <f t="shared" si="13"/>
        <v>8.3817130642517643</v>
      </c>
      <c r="J58" s="6">
        <f t="shared" si="13"/>
        <v>9.9761028042984847</v>
      </c>
      <c r="K58" s="6">
        <f t="shared" si="13"/>
        <v>11.666294241375519</v>
      </c>
      <c r="L58" s="6">
        <f t="shared" si="13"/>
        <v>13.37139853973088</v>
      </c>
      <c r="M58" s="6">
        <f t="shared" si="13"/>
        <v>14.981621667736341</v>
      </c>
      <c r="N58" s="6">
        <f t="shared" si="13"/>
        <v>16.363327404204608</v>
      </c>
      <c r="O58" s="7">
        <f>((N58/I58)^(1/5)-1)</f>
        <v>0.14316196461911135</v>
      </c>
      <c r="P58" s="4"/>
      <c r="Q58" s="5" t="s">
        <v>39</v>
      </c>
      <c r="R58" s="8">
        <v>0.13183073847267945</v>
      </c>
      <c r="S58" s="8">
        <v>0.1310704470678081</v>
      </c>
      <c r="T58" s="8">
        <v>0.13030644257351928</v>
      </c>
      <c r="U58" s="8">
        <v>0.12953871621094626</v>
      </c>
      <c r="V58" s="8">
        <v>0.12876725917272827</v>
      </c>
      <c r="W58" s="8">
        <v>0.12799206262292728</v>
      </c>
      <c r="X58" s="8">
        <v>0.12721311769694671</v>
      </c>
      <c r="Y58" s="8">
        <v>0.12643041550144896</v>
      </c>
      <c r="Z58" s="8">
        <v>0.1256439471142726</v>
      </c>
      <c r="AA58" s="8">
        <v>0.12485370358434969</v>
      </c>
      <c r="AB58" s="8">
        <v>0.12405967593162306</v>
      </c>
      <c r="AC58" s="8">
        <v>0.12326185514696193</v>
      </c>
    </row>
    <row r="59" spans="2:29" x14ac:dyDescent="0.25">
      <c r="B59" s="5" t="s">
        <v>2</v>
      </c>
      <c r="C59" s="10">
        <f t="shared" ref="C59:N59" si="14">SUM(C55:C58)</f>
        <v>17.50998849600002</v>
      </c>
      <c r="D59" s="10">
        <f t="shared" si="14"/>
        <v>22.243163027700717</v>
      </c>
      <c r="E59" s="10">
        <f t="shared" si="14"/>
        <v>28.125115574420981</v>
      </c>
      <c r="F59" s="10">
        <f t="shared" si="14"/>
        <v>35.32690428745979</v>
      </c>
      <c r="G59" s="10">
        <f t="shared" si="14"/>
        <v>43.988605373094749</v>
      </c>
      <c r="H59" s="10">
        <f t="shared" si="14"/>
        <v>54.185821061610135</v>
      </c>
      <c r="I59" s="10">
        <f t="shared" si="14"/>
        <v>65.887175913879346</v>
      </c>
      <c r="J59" s="10">
        <f t="shared" si="14"/>
        <v>78.905876918391954</v>
      </c>
      <c r="K59" s="10">
        <f t="shared" si="14"/>
        <v>92.852019610344442</v>
      </c>
      <c r="L59" s="10">
        <f t="shared" si="14"/>
        <v>107.09653102678944</v>
      </c>
      <c r="M59" s="10">
        <f t="shared" si="14"/>
        <v>120.76141224158636</v>
      </c>
      <c r="N59" s="10">
        <f t="shared" si="14"/>
        <v>132.7525647305489</v>
      </c>
      <c r="O59" s="7">
        <f>((N59/I59)^(1/5)-1)</f>
        <v>0.15039876139424191</v>
      </c>
      <c r="Q59" s="5" t="s">
        <v>2</v>
      </c>
      <c r="R59" s="8">
        <v>1</v>
      </c>
      <c r="S59" s="8">
        <v>0.99999999999999989</v>
      </c>
      <c r="T59" s="8">
        <v>1</v>
      </c>
      <c r="U59" s="8">
        <v>1</v>
      </c>
      <c r="V59" s="8">
        <v>1.0000000000000002</v>
      </c>
      <c r="W59" s="8">
        <v>1</v>
      </c>
      <c r="X59" s="8">
        <v>1</v>
      </c>
      <c r="Y59" s="8">
        <v>1</v>
      </c>
      <c r="Z59" s="8">
        <v>1</v>
      </c>
      <c r="AA59" s="8">
        <v>0.99999999999999989</v>
      </c>
      <c r="AB59" s="8">
        <v>1</v>
      </c>
      <c r="AC59" s="8">
        <v>1</v>
      </c>
    </row>
    <row r="60" spans="2:29" x14ac:dyDescent="0.25">
      <c r="B60" s="13" t="s">
        <v>26</v>
      </c>
      <c r="C60" s="11">
        <f>C3</f>
        <v>17.50998849600002</v>
      </c>
      <c r="D60" s="11">
        <f t="shared" ref="D60:O60" si="15">D3</f>
        <v>22.243163027700717</v>
      </c>
      <c r="E60" s="11">
        <f t="shared" si="15"/>
        <v>28.125115574420978</v>
      </c>
      <c r="F60" s="11">
        <f t="shared" si="15"/>
        <v>35.326904287459783</v>
      </c>
      <c r="G60" s="11">
        <f t="shared" si="15"/>
        <v>43.988605373094749</v>
      </c>
      <c r="H60" s="11">
        <f t="shared" si="15"/>
        <v>54.185821061610135</v>
      </c>
      <c r="I60" s="11">
        <f t="shared" si="15"/>
        <v>65.887175913879332</v>
      </c>
      <c r="J60" s="11">
        <f t="shared" si="15"/>
        <v>78.905876918391954</v>
      </c>
      <c r="K60" s="11">
        <f t="shared" si="15"/>
        <v>92.852019610344442</v>
      </c>
      <c r="L60" s="11">
        <f t="shared" si="15"/>
        <v>107.09653102678945</v>
      </c>
      <c r="M60" s="11">
        <f t="shared" si="15"/>
        <v>120.76141224158636</v>
      </c>
      <c r="N60" s="11">
        <f t="shared" si="15"/>
        <v>132.75256473054893</v>
      </c>
      <c r="O60" s="12">
        <f t="shared" si="15"/>
        <v>0.15039876139424191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0.26889227720988651</v>
      </c>
      <c r="E63" s="14">
        <f t="shared" si="16"/>
        <v>0.26302469123345906</v>
      </c>
      <c r="F63" s="14">
        <f t="shared" si="16"/>
        <v>0.25465792999230175</v>
      </c>
      <c r="G63" s="14">
        <f t="shared" si="16"/>
        <v>0.24379464159197917</v>
      </c>
      <c r="H63" s="14">
        <f t="shared" si="16"/>
        <v>0.23043743375804349</v>
      </c>
      <c r="I63" s="14">
        <f t="shared" si="16"/>
        <v>0.21458889067878251</v>
      </c>
      <c r="J63" s="14">
        <f t="shared" si="16"/>
        <v>0.19625158900176665</v>
      </c>
      <c r="K63" s="14">
        <f t="shared" si="16"/>
        <v>0.17542811321258078</v>
      </c>
      <c r="L63" s="14">
        <f t="shared" si="16"/>
        <v>0.15212107060349034</v>
      </c>
      <c r="M63" s="14">
        <f t="shared" si="16"/>
        <v>0.12633310602492398</v>
      </c>
      <c r="N63" s="14">
        <f t="shared" si="16"/>
        <v>9.8066916601850851E-2</v>
      </c>
    </row>
    <row r="64" spans="2:29" x14ac:dyDescent="0.25">
      <c r="B64" s="5" t="s">
        <v>38</v>
      </c>
      <c r="C64" s="5"/>
      <c r="D64" s="14">
        <f t="shared" ref="D64:N64" si="17">D56/C56-1</f>
        <v>0.27411043918588107</v>
      </c>
      <c r="E64" s="14">
        <f t="shared" si="17"/>
        <v>0.268218867152896</v>
      </c>
      <c r="F64" s="14">
        <f t="shared" si="17"/>
        <v>0.2598178399017399</v>
      </c>
      <c r="G64" s="14">
        <f t="shared" si="17"/>
        <v>0.2489100155914441</v>
      </c>
      <c r="H64" s="14">
        <f t="shared" si="17"/>
        <v>0.23549801184203001</v>
      </c>
      <c r="I64" s="14">
        <f t="shared" si="17"/>
        <v>0.21958442264645384</v>
      </c>
      <c r="J64" s="14">
        <f t="shared" si="17"/>
        <v>0.20117183443287567</v>
      </c>
      <c r="K64" s="14">
        <f t="shared" si="17"/>
        <v>0.18026284150659189</v>
      </c>
      <c r="L64" s="14">
        <f t="shared" si="17"/>
        <v>0.15686006108021866</v>
      </c>
      <c r="M64" s="14">
        <f t="shared" si="17"/>
        <v>0.13096614808581331</v>
      </c>
      <c r="N64" s="14">
        <f t="shared" si="17"/>
        <v>0.10258380995175309</v>
      </c>
    </row>
    <row r="65" spans="2:29" x14ac:dyDescent="0.25">
      <c r="B65" s="5" t="s">
        <v>40</v>
      </c>
      <c r="C65" s="5"/>
      <c r="D65" s="14">
        <f t="shared" ref="D65:N65" si="18">D57/C57-1</f>
        <v>0.27185945824216717</v>
      </c>
      <c r="E65" s="14">
        <f t="shared" si="18"/>
        <v>0.26597829489587621</v>
      </c>
      <c r="F65" s="14">
        <f t="shared" si="18"/>
        <v>0.25759210980570368</v>
      </c>
      <c r="G65" s="14">
        <f t="shared" si="18"/>
        <v>0.24670355643449238</v>
      </c>
      <c r="H65" s="14">
        <f t="shared" si="18"/>
        <v>0.2333152477776923</v>
      </c>
      <c r="I65" s="14">
        <f t="shared" si="18"/>
        <v>0.21742977324543222</v>
      </c>
      <c r="J65" s="14">
        <f t="shared" si="18"/>
        <v>0.19904971469640897</v>
      </c>
      <c r="K65" s="14">
        <f t="shared" si="18"/>
        <v>0.17817766185254058</v>
      </c>
      <c r="L65" s="14">
        <f t="shared" si="18"/>
        <v>0.1548162273025917</v>
      </c>
      <c r="M65" s="14">
        <f t="shared" si="18"/>
        <v>0.12896806128813076</v>
      </c>
      <c r="N65" s="14">
        <f t="shared" si="18"/>
        <v>0.10063586645430034</v>
      </c>
    </row>
    <row r="66" spans="2:29" x14ac:dyDescent="0.25">
      <c r="B66" s="5" t="s">
        <v>39</v>
      </c>
      <c r="C66" s="5"/>
      <c r="D66" s="14">
        <f t="shared" ref="D66:N66" si="19">D58/C58-1</f>
        <v>0.26298670844013672</v>
      </c>
      <c r="E66" s="14">
        <f t="shared" si="19"/>
        <v>0.25706831102285932</v>
      </c>
      <c r="F66" s="14">
        <f t="shared" si="19"/>
        <v>0.24866220375330017</v>
      </c>
      <c r="G66" s="14">
        <f t="shared" si="19"/>
        <v>0.23777148828957295</v>
      </c>
      <c r="H66" s="14">
        <f t="shared" si="19"/>
        <v>0.22439924009824863</v>
      </c>
      <c r="I66" s="14">
        <f t="shared" si="19"/>
        <v>0.20854852579555039</v>
      </c>
      <c r="J66" s="14">
        <f t="shared" si="19"/>
        <v>0.19022241966822229</v>
      </c>
      <c r="K66" s="14">
        <f t="shared" si="19"/>
        <v>0.16942401960300257</v>
      </c>
      <c r="L66" s="14">
        <f t="shared" si="19"/>
        <v>0.14615646263301518</v>
      </c>
      <c r="M66" s="14">
        <f t="shared" si="19"/>
        <v>0.12042294029461109</v>
      </c>
      <c r="N66" s="14">
        <f t="shared" si="19"/>
        <v>9.2226713977421992E-2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11.985506929764702</v>
      </c>
      <c r="D71" s="6">
        <f t="shared" ref="D71:N71" si="20">S71*D$74</f>
        <v>15.186965993406512</v>
      </c>
      <c r="E71" s="6">
        <f t="shared" si="20"/>
        <v>19.154583816181006</v>
      </c>
      <c r="F71" s="6">
        <f t="shared" si="20"/>
        <v>23.998710957266059</v>
      </c>
      <c r="G71" s="6">
        <f t="shared" si="20"/>
        <v>29.807561970694803</v>
      </c>
      <c r="H71" s="6">
        <f t="shared" si="20"/>
        <v>36.624849585168057</v>
      </c>
      <c r="I71" s="6">
        <f t="shared" si="20"/>
        <v>44.421683473401643</v>
      </c>
      <c r="J71" s="6">
        <f t="shared" si="20"/>
        <v>53.064906074209254</v>
      </c>
      <c r="K71" s="6">
        <f t="shared" si="20"/>
        <v>62.286414640304301</v>
      </c>
      <c r="L71" s="6">
        <f t="shared" si="20"/>
        <v>71.660743669203228</v>
      </c>
      <c r="M71" s="6">
        <f t="shared" si="20"/>
        <v>80.600552567886893</v>
      </c>
      <c r="N71" s="6">
        <f t="shared" si="20"/>
        <v>88.380546997044902</v>
      </c>
      <c r="O71" s="7">
        <f>((N71/I71)^(1/5)-1)</f>
        <v>0.14749904925674406</v>
      </c>
      <c r="P71" s="4"/>
      <c r="Q71" s="5" t="s">
        <v>34</v>
      </c>
      <c r="R71" s="8">
        <v>0.68449541999999997</v>
      </c>
      <c r="S71" s="8">
        <v>0.68277007071760842</v>
      </c>
      <c r="T71" s="8">
        <v>0.68104907037614371</v>
      </c>
      <c r="U71" s="8">
        <v>0.67933240801360095</v>
      </c>
      <c r="V71" s="8">
        <v>0.67762007269560631</v>
      </c>
      <c r="W71" s="8">
        <v>0.67591205351534722</v>
      </c>
      <c r="X71" s="8">
        <v>0.67420833959350324</v>
      </c>
      <c r="Y71" s="8">
        <v>0.67250892007817609</v>
      </c>
      <c r="Z71" s="8">
        <v>0.67081378414482118</v>
      </c>
      <c r="AA71" s="8">
        <v>0.66912292099617865</v>
      </c>
      <c r="AB71" s="8">
        <v>0.66743631986220386</v>
      </c>
      <c r="AC71" s="8">
        <v>0.66575396999999981</v>
      </c>
    </row>
    <row r="72" spans="2:29" x14ac:dyDescent="0.25">
      <c r="B72" s="5" t="s">
        <v>35</v>
      </c>
      <c r="C72" s="6">
        <f>R72*C$74</f>
        <v>5.5244815662353188</v>
      </c>
      <c r="D72" s="6">
        <f t="shared" ref="D72:N72" si="21">S72*D$74</f>
        <v>7.0561970342942057</v>
      </c>
      <c r="E72" s="6">
        <f t="shared" si="21"/>
        <v>8.9705317582399697</v>
      </c>
      <c r="F72" s="6">
        <f t="shared" si="21"/>
        <v>11.328193330193725</v>
      </c>
      <c r="G72" s="6">
        <f t="shared" si="21"/>
        <v>14.181043402399947</v>
      </c>
      <c r="H72" s="6">
        <f t="shared" si="21"/>
        <v>17.560971476442077</v>
      </c>
      <c r="I72" s="6">
        <f t="shared" si="21"/>
        <v>21.465492440477689</v>
      </c>
      <c r="J72" s="6">
        <f t="shared" si="21"/>
        <v>25.840970844182699</v>
      </c>
      <c r="K72" s="6">
        <f t="shared" si="21"/>
        <v>30.565604970040141</v>
      </c>
      <c r="L72" s="6">
        <f t="shared" si="21"/>
        <v>35.435787357586214</v>
      </c>
      <c r="M72" s="6">
        <f t="shared" si="21"/>
        <v>40.160859673699463</v>
      </c>
      <c r="N72" s="6">
        <f t="shared" si="21"/>
        <v>44.372017733504023</v>
      </c>
      <c r="O72" s="7">
        <f>((N72/I72)^(1/5)-1)</f>
        <v>0.15630835679515886</v>
      </c>
      <c r="P72" s="4"/>
      <c r="Q72" s="5" t="s">
        <v>35</v>
      </c>
      <c r="R72" s="8">
        <v>0.31550458000000003</v>
      </c>
      <c r="S72" s="8">
        <v>0.31722992928239158</v>
      </c>
      <c r="T72" s="8">
        <v>0.31895092962385629</v>
      </c>
      <c r="U72" s="8">
        <v>0.32066759198639905</v>
      </c>
      <c r="V72" s="8">
        <v>0.32237992730439369</v>
      </c>
      <c r="W72" s="8">
        <v>0.32408794648465278</v>
      </c>
      <c r="X72" s="8">
        <v>0.32579166040649676</v>
      </c>
      <c r="Y72" s="8">
        <v>0.32749107992182391</v>
      </c>
      <c r="Z72" s="8">
        <v>0.32918621585517882</v>
      </c>
      <c r="AA72" s="8">
        <v>0.33087707900382135</v>
      </c>
      <c r="AB72" s="8">
        <v>0.33256368013779614</v>
      </c>
      <c r="AC72" s="8">
        <v>0.33424603000000019</v>
      </c>
    </row>
    <row r="73" spans="2:29" x14ac:dyDescent="0.25">
      <c r="B73" s="5" t="s">
        <v>2</v>
      </c>
      <c r="C73" s="10">
        <f t="shared" ref="C73:N73" si="22">SUM(C71:C72)</f>
        <v>17.50998849600002</v>
      </c>
      <c r="D73" s="10">
        <f t="shared" si="22"/>
        <v>22.243163027700717</v>
      </c>
      <c r="E73" s="10">
        <f t="shared" si="22"/>
        <v>28.125115574420974</v>
      </c>
      <c r="F73" s="10">
        <f t="shared" si="22"/>
        <v>35.326904287459783</v>
      </c>
      <c r="G73" s="10">
        <f t="shared" si="22"/>
        <v>43.988605373094749</v>
      </c>
      <c r="H73" s="10">
        <f t="shared" si="22"/>
        <v>54.185821061610135</v>
      </c>
      <c r="I73" s="10">
        <f t="shared" si="22"/>
        <v>65.887175913879332</v>
      </c>
      <c r="J73" s="10">
        <f t="shared" si="22"/>
        <v>78.905876918391954</v>
      </c>
      <c r="K73" s="10">
        <f t="shared" si="22"/>
        <v>92.852019610344442</v>
      </c>
      <c r="L73" s="10">
        <f t="shared" si="22"/>
        <v>107.09653102678945</v>
      </c>
      <c r="M73" s="10">
        <f t="shared" si="22"/>
        <v>120.76141224158636</v>
      </c>
      <c r="N73" s="10">
        <f t="shared" si="22"/>
        <v>132.75256473054893</v>
      </c>
      <c r="O73" s="7">
        <f>((N73/I73)^(1/5)-1)</f>
        <v>0.15039876139424191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17.50998849600002</v>
      </c>
      <c r="D74" s="11">
        <f t="shared" ref="D74:O74" si="23">D3</f>
        <v>22.243163027700717</v>
      </c>
      <c r="E74" s="11">
        <f t="shared" si="23"/>
        <v>28.125115574420978</v>
      </c>
      <c r="F74" s="11">
        <f t="shared" si="23"/>
        <v>35.326904287459783</v>
      </c>
      <c r="G74" s="11">
        <f t="shared" si="23"/>
        <v>43.988605373094749</v>
      </c>
      <c r="H74" s="11">
        <f t="shared" si="23"/>
        <v>54.185821061610135</v>
      </c>
      <c r="I74" s="11">
        <f t="shared" si="23"/>
        <v>65.887175913879332</v>
      </c>
      <c r="J74" s="11">
        <f t="shared" si="23"/>
        <v>78.905876918391954</v>
      </c>
      <c r="K74" s="11">
        <f t="shared" si="23"/>
        <v>92.852019610344442</v>
      </c>
      <c r="L74" s="11">
        <f t="shared" si="23"/>
        <v>107.09653102678945</v>
      </c>
      <c r="M74" s="11">
        <f t="shared" si="23"/>
        <v>120.76141224158636</v>
      </c>
      <c r="N74" s="11">
        <f t="shared" si="23"/>
        <v>132.75256473054893</v>
      </c>
      <c r="O74" s="12">
        <f t="shared" si="23"/>
        <v>0.15039876139424191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0.26711086000804318</v>
      </c>
      <c r="E77" s="14">
        <f t="shared" si="24"/>
        <v>0.26125151162497184</v>
      </c>
      <c r="F77" s="14">
        <f t="shared" si="24"/>
        <v>0.25289649660740388</v>
      </c>
      <c r="G77" s="14">
        <f t="shared" si="24"/>
        <v>0.24204845934318842</v>
      </c>
      <c r="H77" s="14">
        <f t="shared" si="24"/>
        <v>0.2287100038968517</v>
      </c>
      <c r="I77" s="14">
        <f t="shared" si="24"/>
        <v>0.21288371082870094</v>
      </c>
      <c r="J77" s="14">
        <f t="shared" si="24"/>
        <v>0.19457215316891152</v>
      </c>
      <c r="K77" s="14">
        <f t="shared" si="24"/>
        <v>0.17377791177466917</v>
      </c>
      <c r="L77" s="14">
        <f t="shared" si="24"/>
        <v>0.15050359027782245</v>
      </c>
      <c r="M77" s="14">
        <f t="shared" si="24"/>
        <v>0.12475182981565425</v>
      </c>
      <c r="N77" s="14">
        <f t="shared" si="24"/>
        <v>9.6525323726598611E-2</v>
      </c>
    </row>
    <row r="78" spans="2:29" x14ac:dyDescent="0.25">
      <c r="B78" s="5" t="s">
        <v>35</v>
      </c>
      <c r="C78" s="5"/>
      <c r="D78" s="14">
        <f t="shared" ref="D78:N78" si="25">D72/C72-1</f>
        <v>0.27725958530126493</v>
      </c>
      <c r="E78" s="14">
        <f t="shared" si="25"/>
        <v>0.27129836576867139</v>
      </c>
      <c r="F78" s="14">
        <f t="shared" si="25"/>
        <v>0.26282294466970724</v>
      </c>
      <c r="G78" s="14">
        <f t="shared" si="25"/>
        <v>0.2518362804245533</v>
      </c>
      <c r="H78" s="14">
        <f t="shared" si="25"/>
        <v>0.23834128266401922</v>
      </c>
      <c r="I78" s="14">
        <f t="shared" si="25"/>
        <v>0.22234082945089351</v>
      </c>
      <c r="J78" s="14">
        <f t="shared" si="25"/>
        <v>0.20383778363519522</v>
      </c>
      <c r="K78" s="14">
        <f t="shared" si="25"/>
        <v>0.18283500857403157</v>
      </c>
      <c r="L78" s="14">
        <f t="shared" si="25"/>
        <v>0.15933538342590436</v>
      </c>
      <c r="M78" s="14">
        <f t="shared" si="25"/>
        <v>0.13334181821422653</v>
      </c>
      <c r="N78" s="14">
        <f t="shared" si="25"/>
        <v>0.10485726884383317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4.3061509248742027</v>
      </c>
      <c r="D83" s="6">
        <f t="shared" ref="D83:N83" si="26">S83*D$92</f>
        <v>5.4400938437573698</v>
      </c>
      <c r="E83" s="6">
        <f t="shared" si="26"/>
        <v>6.84085873799269</v>
      </c>
      <c r="F83" s="6">
        <f t="shared" si="26"/>
        <v>8.5453203525146026</v>
      </c>
      <c r="G83" s="6">
        <f t="shared" si="26"/>
        <v>10.582040518641955</v>
      </c>
      <c r="H83" s="6">
        <f t="shared" si="26"/>
        <v>12.963472344306027</v>
      </c>
      <c r="I83" s="6">
        <f t="shared" si="26"/>
        <v>15.676281017440276</v>
      </c>
      <c r="J83" s="6">
        <f t="shared" si="26"/>
        <v>18.670586383820517</v>
      </c>
      <c r="K83" s="6">
        <f t="shared" si="26"/>
        <v>21.849747464027431</v>
      </c>
      <c r="L83" s="6">
        <f t="shared" si="26"/>
        <v>25.06322375144503</v>
      </c>
      <c r="M83" s="6">
        <f t="shared" si="26"/>
        <v>28.105814193894712</v>
      </c>
      <c r="N83" s="6">
        <f t="shared" si="26"/>
        <v>30.726802430481051</v>
      </c>
      <c r="O83" s="7">
        <f t="shared" ref="O83:O91" si="27">((N83/I83)^(1/5)-1)</f>
        <v>0.1440759745289879</v>
      </c>
      <c r="P83" s="4"/>
      <c r="Q83" s="5" t="s">
        <v>43</v>
      </c>
      <c r="R83" s="8">
        <v>0.24592539999999996</v>
      </c>
      <c r="S83" s="8">
        <v>0.2445737522573791</v>
      </c>
      <c r="T83" s="8">
        <v>0.24322953340018499</v>
      </c>
      <c r="U83" s="8">
        <v>0.24189270259800233</v>
      </c>
      <c r="V83" s="8">
        <v>0.24056321924482674</v>
      </c>
      <c r="W83" s="8">
        <v>0.23924104295783125</v>
      </c>
      <c r="X83" s="8">
        <v>0.23792613357613981</v>
      </c>
      <c r="Y83" s="8">
        <v>0.23661845115960739</v>
      </c>
      <c r="Z83" s="8">
        <v>0.23531795598760674</v>
      </c>
      <c r="AA83" s="8">
        <v>0.23402460855782189</v>
      </c>
      <c r="AB83" s="8">
        <v>0.2327383695850484</v>
      </c>
      <c r="AC83" s="8">
        <v>0.23145919999999987</v>
      </c>
    </row>
    <row r="84" spans="2:29" x14ac:dyDescent="0.25">
      <c r="B84" s="5" t="s">
        <v>44</v>
      </c>
      <c r="C84" s="6">
        <f t="shared" ref="C84:C90" si="28">R84*C$92</f>
        <v>1.6634755995119139</v>
      </c>
      <c r="D84" s="6">
        <f t="shared" ref="D84:D90" si="29">S84*D$92</f>
        <v>2.1389017289627459</v>
      </c>
      <c r="E84" s="6">
        <f t="shared" ref="E84:E90" si="30">T84*E$92</f>
        <v>2.7374867149412809</v>
      </c>
      <c r="F84" s="6">
        <f t="shared" ref="F84:F90" si="31">U84*F$92</f>
        <v>3.4803779847008007</v>
      </c>
      <c r="G84" s="6">
        <f t="shared" ref="G84:G90" si="32">V84*G$92</f>
        <v>4.386557871284908</v>
      </c>
      <c r="H84" s="6">
        <f t="shared" ref="H84:H90" si="33">W84*H$92</f>
        <v>5.4693017300972651</v>
      </c>
      <c r="I84" s="6">
        <f t="shared" ref="I84:I90" si="34">X84*I$92</f>
        <v>6.7314618863703197</v>
      </c>
      <c r="J84" s="6">
        <f t="shared" ref="J84:J90" si="35">Y84*J$92</f>
        <v>8.1598062060129486</v>
      </c>
      <c r="K84" s="6">
        <f t="shared" ref="K84:K90" si="36">Z84*K$92</f>
        <v>9.719044467478831</v>
      </c>
      <c r="L84" s="6">
        <f t="shared" ref="L84:L90" si="37">AA84*L$92</f>
        <v>11.346686817219318</v>
      </c>
      <c r="M84" s="6">
        <f t="shared" ref="M84:M90" si="38">AB84*M$92</f>
        <v>12.950395400709045</v>
      </c>
      <c r="N84" s="6">
        <f t="shared" ref="N84:N90" si="39">AC84*N$92</f>
        <v>14.409824159906487</v>
      </c>
      <c r="O84" s="7">
        <f t="shared" si="27"/>
        <v>0.1644205409906776</v>
      </c>
      <c r="P84" s="4"/>
      <c r="Q84" s="5" t="s">
        <v>44</v>
      </c>
      <c r="R84" s="8">
        <v>9.5001524409448826E-2</v>
      </c>
      <c r="S84" s="8">
        <v>9.615996278492614E-2</v>
      </c>
      <c r="T84" s="8">
        <v>9.7332461006167395E-2</v>
      </c>
      <c r="U84" s="8">
        <v>9.8519189691247663E-2</v>
      </c>
      <c r="V84" s="8">
        <v>9.9720321525990183E-2</v>
      </c>
      <c r="W84" s="8">
        <v>0.10093603128904484</v>
      </c>
      <c r="X84" s="8">
        <v>0.10216649587727006</v>
      </c>
      <c r="Y84" s="8">
        <v>0.10341189433142213</v>
      </c>
      <c r="Z84" s="8">
        <v>0.10467240786215547</v>
      </c>
      <c r="AA84" s="8">
        <v>0.10594821987633776</v>
      </c>
      <c r="AB84" s="8">
        <v>0.1072395160036837</v>
      </c>
      <c r="AC84" s="8">
        <v>0.1085464841237113</v>
      </c>
    </row>
    <row r="85" spans="2:29" x14ac:dyDescent="0.25">
      <c r="B85" s="5" t="s">
        <v>45</v>
      </c>
      <c r="C85" s="6">
        <f t="shared" si="28"/>
        <v>2.4778855284396215</v>
      </c>
      <c r="D85" s="6">
        <f t="shared" si="29"/>
        <v>3.1663886892845086</v>
      </c>
      <c r="E85" s="6">
        <f t="shared" si="30"/>
        <v>4.0274856690790681</v>
      </c>
      <c r="F85" s="6">
        <f t="shared" si="31"/>
        <v>5.0888187872946853</v>
      </c>
      <c r="G85" s="6">
        <f t="shared" si="32"/>
        <v>6.3741609586868124</v>
      </c>
      <c r="H85" s="6">
        <f t="shared" si="33"/>
        <v>7.8984093000267697</v>
      </c>
      <c r="I85" s="6">
        <f t="shared" si="34"/>
        <v>9.6610812134356578</v>
      </c>
      <c r="J85" s="6">
        <f t="shared" si="35"/>
        <v>11.638708089165446</v>
      </c>
      <c r="K85" s="6">
        <f t="shared" si="36"/>
        <v>13.777077137680806</v>
      </c>
      <c r="L85" s="6">
        <f t="shared" si="37"/>
        <v>15.984946180126833</v>
      </c>
      <c r="M85" s="6">
        <f t="shared" si="38"/>
        <v>18.131499755476018</v>
      </c>
      <c r="N85" s="6">
        <f t="shared" si="39"/>
        <v>20.050165915928297</v>
      </c>
      <c r="O85" s="7">
        <f t="shared" si="27"/>
        <v>0.15722670603320665</v>
      </c>
      <c r="P85" s="4"/>
      <c r="Q85" s="5" t="s">
        <v>45</v>
      </c>
      <c r="R85" s="8">
        <v>0.1415126874015748</v>
      </c>
      <c r="S85" s="8">
        <v>0.14235334629976945</v>
      </c>
      <c r="T85" s="8">
        <v>0.14319890200707144</v>
      </c>
      <c r="U85" s="8">
        <v>0.1440493836053757</v>
      </c>
      <c r="V85" s="8">
        <v>0.14490482034207688</v>
      </c>
      <c r="W85" s="8">
        <v>0.14576524163112992</v>
      </c>
      <c r="X85" s="8">
        <v>0.14663067705411428</v>
      </c>
      <c r="Y85" s="8">
        <v>0.14750115636130282</v>
      </c>
      <c r="Z85" s="8">
        <v>0.14837670947273537</v>
      </c>
      <c r="AA85" s="8">
        <v>0.14925736647929624</v>
      </c>
      <c r="AB85" s="8">
        <v>0.15014315764379668</v>
      </c>
      <c r="AC85" s="8">
        <v>0.15103411340206196</v>
      </c>
    </row>
    <row r="86" spans="2:29" x14ac:dyDescent="0.25">
      <c r="B86" s="5" t="s">
        <v>46</v>
      </c>
      <c r="C86" s="6">
        <f t="shared" si="28"/>
        <v>1.4208854079164264</v>
      </c>
      <c r="D86" s="6">
        <f t="shared" si="29"/>
        <v>1.8113986287016153</v>
      </c>
      <c r="E86" s="6">
        <f t="shared" si="30"/>
        <v>2.2985598005305738</v>
      </c>
      <c r="F86" s="6">
        <f t="shared" si="31"/>
        <v>2.8974155290391561</v>
      </c>
      <c r="G86" s="6">
        <f t="shared" si="32"/>
        <v>3.6206689504653791</v>
      </c>
      <c r="H86" s="6">
        <f t="shared" si="33"/>
        <v>4.4758695584450026</v>
      </c>
      <c r="I86" s="6">
        <f t="shared" si="34"/>
        <v>5.4617964773463568</v>
      </c>
      <c r="J86" s="6">
        <f t="shared" si="35"/>
        <v>6.5642717233996359</v>
      </c>
      <c r="K86" s="6">
        <f t="shared" si="36"/>
        <v>7.7519481375759627</v>
      </c>
      <c r="L86" s="6">
        <f t="shared" si="37"/>
        <v>8.9729849859871003</v>
      </c>
      <c r="M86" s="6">
        <f t="shared" si="38"/>
        <v>10.153867346529797</v>
      </c>
      <c r="N86" s="6">
        <f t="shared" si="39"/>
        <v>11.201797613357973</v>
      </c>
      <c r="O86" s="7">
        <f t="shared" si="27"/>
        <v>0.15449070787277153</v>
      </c>
      <c r="P86" s="4"/>
      <c r="Q86" s="5" t="s">
        <v>46</v>
      </c>
      <c r="R86" s="8">
        <v>8.1147135433070866E-2</v>
      </c>
      <c r="S86" s="8">
        <v>8.1436198010407704E-2</v>
      </c>
      <c r="T86" s="8">
        <v>8.1726234846872983E-2</v>
      </c>
      <c r="U86" s="8">
        <v>8.2017249670746556E-2</v>
      </c>
      <c r="V86" s="8">
        <v>8.2309246218565724E-2</v>
      </c>
      <c r="W86" s="8">
        <v>8.2602228235240147E-2</v>
      </c>
      <c r="X86" s="8">
        <v>8.2896199474165239E-2</v>
      </c>
      <c r="Y86" s="8">
        <v>8.3191163697334036E-2</v>
      </c>
      <c r="Z86" s="8">
        <v>8.348712467544793E-2</v>
      </c>
      <c r="AA86" s="8">
        <v>8.3784086188025741E-2</v>
      </c>
      <c r="AB86" s="8">
        <v>8.4082052023511614E-2</v>
      </c>
      <c r="AC86" s="8">
        <v>8.4381025979381505E-2</v>
      </c>
    </row>
    <row r="87" spans="2:29" x14ac:dyDescent="0.25">
      <c r="B87" s="5" t="s">
        <v>47</v>
      </c>
      <c r="C87" s="6">
        <f t="shared" si="28"/>
        <v>2.2179674660158852</v>
      </c>
      <c r="D87" s="6">
        <f t="shared" si="29"/>
        <v>2.7890982723216009</v>
      </c>
      <c r="E87" s="6">
        <f t="shared" si="30"/>
        <v>3.4910756016393378</v>
      </c>
      <c r="F87" s="6">
        <f t="shared" si="31"/>
        <v>4.3407811952046602</v>
      </c>
      <c r="G87" s="6">
        <f t="shared" si="32"/>
        <v>5.3505643798043172</v>
      </c>
      <c r="H87" s="6">
        <f t="shared" si="33"/>
        <v>6.5244192792748219</v>
      </c>
      <c r="I87" s="6">
        <f t="shared" si="34"/>
        <v>7.8533258736807454</v>
      </c>
      <c r="J87" s="6">
        <f t="shared" si="35"/>
        <v>9.3101852119273474</v>
      </c>
      <c r="K87" s="6">
        <f t="shared" si="36"/>
        <v>10.845168248484091</v>
      </c>
      <c r="L87" s="6">
        <f t="shared" si="37"/>
        <v>12.382719672906589</v>
      </c>
      <c r="M87" s="6">
        <f t="shared" si="38"/>
        <v>13.821788726675459</v>
      </c>
      <c r="N87" s="6">
        <f t="shared" si="39"/>
        <v>15.040911349391452</v>
      </c>
      <c r="O87" s="7">
        <f t="shared" si="27"/>
        <v>0.13879121063260724</v>
      </c>
      <c r="P87" s="4"/>
      <c r="Q87" s="5" t="s">
        <v>47</v>
      </c>
      <c r="R87" s="8">
        <v>0.12666869921259843</v>
      </c>
      <c r="S87" s="8">
        <v>0.12539126152373981</v>
      </c>
      <c r="T87" s="8">
        <v>0.12412662242762036</v>
      </c>
      <c r="U87" s="8">
        <v>0.12287465552835138</v>
      </c>
      <c r="V87" s="8">
        <v>0.12163523563483883</v>
      </c>
      <c r="W87" s="8">
        <v>0.1204082387504372</v>
      </c>
      <c r="X87" s="8">
        <v>0.11919354206265834</v>
      </c>
      <c r="Y87" s="8">
        <v>0.11799102393293676</v>
      </c>
      <c r="Z87" s="8">
        <v>0.11680056388645157</v>
      </c>
      <c r="AA87" s="8">
        <v>0.11562204260200677</v>
      </c>
      <c r="AB87" s="8">
        <v>0.11445534190196956</v>
      </c>
      <c r="AC87" s="8">
        <v>0.11330034474226808</v>
      </c>
    </row>
    <row r="88" spans="2:29" x14ac:dyDescent="0.25">
      <c r="B88" s="5" t="s">
        <v>42</v>
      </c>
      <c r="C88" s="6">
        <f t="shared" si="28"/>
        <v>2.3219346909853802</v>
      </c>
      <c r="D88" s="6">
        <f t="shared" si="29"/>
        <v>2.9721547648529563</v>
      </c>
      <c r="E88" s="6">
        <f t="shared" si="30"/>
        <v>3.7868633345535465</v>
      </c>
      <c r="F88" s="6">
        <f t="shared" si="31"/>
        <v>4.7929295763816722</v>
      </c>
      <c r="G88" s="6">
        <f t="shared" si="32"/>
        <v>6.0137520998919349</v>
      </c>
      <c r="H88" s="6">
        <f t="shared" si="33"/>
        <v>7.4644972887455516</v>
      </c>
      <c r="I88" s="6">
        <f t="shared" si="34"/>
        <v>9.1458715130278438</v>
      </c>
      <c r="J88" s="6">
        <f t="shared" si="35"/>
        <v>11.0367847441915</v>
      </c>
      <c r="K88" s="6">
        <f t="shared" si="36"/>
        <v>13.086795629897086</v>
      </c>
      <c r="L88" s="6">
        <f t="shared" si="37"/>
        <v>15.209881914883407</v>
      </c>
      <c r="M88" s="6">
        <f t="shared" si="38"/>
        <v>17.281714496551562</v>
      </c>
      <c r="N88" s="6">
        <f t="shared" si="39"/>
        <v>19.142978081043669</v>
      </c>
      <c r="O88" s="7">
        <f t="shared" si="27"/>
        <v>0.15919601971202657</v>
      </c>
      <c r="P88" s="4"/>
      <c r="Q88" s="5" t="s">
        <v>42</v>
      </c>
      <c r="R88" s="8">
        <v>0.132606294488189</v>
      </c>
      <c r="S88" s="8">
        <v>0.13362104846111847</v>
      </c>
      <c r="T88" s="8">
        <v>0.13464347638086135</v>
      </c>
      <c r="U88" s="8">
        <v>0.1356736366532702</v>
      </c>
      <c r="V88" s="8">
        <v>0.13671158812345968</v>
      </c>
      <c r="W88" s="8">
        <v>0.13775739007919249</v>
      </c>
      <c r="X88" s="8">
        <v>0.13881110225428919</v>
      </c>
      <c r="Y88" s="8">
        <v>0.1398727848320632</v>
      </c>
      <c r="Z88" s="8">
        <v>0.14094249844878026</v>
      </c>
      <c r="AA88" s="8">
        <v>0.14202030419714307</v>
      </c>
      <c r="AB88" s="8">
        <v>0.14310626362980122</v>
      </c>
      <c r="AC88" s="8">
        <v>0.14420043876288666</v>
      </c>
    </row>
    <row r="89" spans="2:29" x14ac:dyDescent="0.25">
      <c r="B89" s="5" t="s">
        <v>48</v>
      </c>
      <c r="C89" s="6">
        <f t="shared" si="28"/>
        <v>0.98768863721019884</v>
      </c>
      <c r="D89" s="6">
        <f t="shared" si="29"/>
        <v>1.2312750342019061</v>
      </c>
      <c r="E89" s="6">
        <f t="shared" si="30"/>
        <v>1.5278365024441454</v>
      </c>
      <c r="F89" s="6">
        <f t="shared" si="31"/>
        <v>1.8832669889953266</v>
      </c>
      <c r="G89" s="6">
        <f t="shared" si="32"/>
        <v>2.3012826534279411</v>
      </c>
      <c r="H89" s="6">
        <f t="shared" si="33"/>
        <v>2.7818813514046261</v>
      </c>
      <c r="I89" s="6">
        <f t="shared" si="34"/>
        <v>3.3195310145922665</v>
      </c>
      <c r="J89" s="6">
        <f t="shared" si="35"/>
        <v>3.901286127381888</v>
      </c>
      <c r="K89" s="6">
        <f t="shared" si="36"/>
        <v>4.5051800013373899</v>
      </c>
      <c r="L89" s="6">
        <f t="shared" si="37"/>
        <v>5.099390445114758</v>
      </c>
      <c r="M89" s="6">
        <f t="shared" si="38"/>
        <v>5.6427764592257423</v>
      </c>
      <c r="N89" s="6">
        <f t="shared" si="39"/>
        <v>6.0873618485736376</v>
      </c>
      <c r="O89" s="7">
        <f t="shared" si="27"/>
        <v>0.128939003075911</v>
      </c>
      <c r="P89" s="4"/>
      <c r="Q89" s="5" t="s">
        <v>48</v>
      </c>
      <c r="R89" s="8">
        <v>5.6407155118110237E-2</v>
      </c>
      <c r="S89" s="8">
        <v>5.5355213315144383E-2</v>
      </c>
      <c r="T89" s="8">
        <v>5.4322852412868688E-2</v>
      </c>
      <c r="U89" s="8">
        <v>5.3309709044158785E-2</v>
      </c>
      <c r="V89" s="8">
        <v>5.2315426549883318E-2</v>
      </c>
      <c r="W89" s="8">
        <v>5.1339654856232278E-2</v>
      </c>
      <c r="X89" s="8">
        <v>5.0382050354248031E-2</v>
      </c>
      <c r="Y89" s="8">
        <v>4.9442275781521008E-2</v>
      </c>
      <c r="Z89" s="8">
        <v>4.8520000106012533E-2</v>
      </c>
      <c r="AA89" s="8">
        <v>4.7614898411967997E-2</v>
      </c>
      <c r="AB89" s="8">
        <v>4.6726651787884203E-2</v>
      </c>
      <c r="AC89" s="8">
        <v>4.5854947216494857E-2</v>
      </c>
    </row>
    <row r="90" spans="2:29" x14ac:dyDescent="0.25">
      <c r="B90" s="5" t="s">
        <v>49</v>
      </c>
      <c r="C90" s="6">
        <f t="shared" si="28"/>
        <v>2.1140002410463903</v>
      </c>
      <c r="D90" s="6">
        <f t="shared" si="29"/>
        <v>2.6938520656180138</v>
      </c>
      <c r="E90" s="6">
        <f t="shared" si="30"/>
        <v>3.4149492132403356</v>
      </c>
      <c r="F90" s="6">
        <f t="shared" si="31"/>
        <v>4.2979938733288803</v>
      </c>
      <c r="G90" s="6">
        <f t="shared" si="32"/>
        <v>5.3595779408915023</v>
      </c>
      <c r="H90" s="6">
        <f t="shared" si="33"/>
        <v>6.6079702093100634</v>
      </c>
      <c r="I90" s="6">
        <f t="shared" si="34"/>
        <v>8.0378269179858677</v>
      </c>
      <c r="J90" s="6">
        <f t="shared" si="35"/>
        <v>9.6242484324926636</v>
      </c>
      <c r="K90" s="6">
        <f t="shared" si="36"/>
        <v>11.317058523862848</v>
      </c>
      <c r="L90" s="6">
        <f t="shared" si="37"/>
        <v>13.036697259106415</v>
      </c>
      <c r="M90" s="6">
        <f t="shared" si="38"/>
        <v>14.673555862524008</v>
      </c>
      <c r="N90" s="6">
        <f t="shared" si="39"/>
        <v>16.092723331866367</v>
      </c>
      <c r="O90" s="7">
        <f t="shared" si="27"/>
        <v>0.14894219427591615</v>
      </c>
      <c r="P90" s="4"/>
      <c r="Q90" s="5" t="s">
        <v>49</v>
      </c>
      <c r="R90" s="8">
        <v>0.12073110393700787</v>
      </c>
      <c r="S90" s="8">
        <v>0.1211092173475149</v>
      </c>
      <c r="T90" s="8">
        <v>0.12141991751835282</v>
      </c>
      <c r="U90" s="8">
        <v>0.12166347320884741</v>
      </c>
      <c r="V90" s="8">
        <v>0.12184014236035867</v>
      </c>
      <c r="W90" s="8">
        <v>0.12195017220089176</v>
      </c>
      <c r="X90" s="8">
        <v>0.12199379934711506</v>
      </c>
      <c r="Y90" s="8">
        <v>0.1219712499038126</v>
      </c>
      <c r="Z90" s="8">
        <v>0.12188273956081014</v>
      </c>
      <c r="AA90" s="8">
        <v>0.12172847368740054</v>
      </c>
      <c r="AB90" s="8">
        <v>0.12150864742430452</v>
      </c>
      <c r="AC90" s="8">
        <v>0.12122344577319583</v>
      </c>
    </row>
    <row r="91" spans="2:29" x14ac:dyDescent="0.25">
      <c r="B91" s="5" t="s">
        <v>2</v>
      </c>
      <c r="C91" s="10">
        <f>SUM(C83:C90)</f>
        <v>17.50998849600002</v>
      </c>
      <c r="D91" s="10">
        <f t="shared" ref="D91:N91" si="40">SUM(D83:D90)</f>
        <v>22.243163027700717</v>
      </c>
      <c r="E91" s="10">
        <f t="shared" si="40"/>
        <v>28.125115574420981</v>
      </c>
      <c r="F91" s="10">
        <f t="shared" si="40"/>
        <v>35.326904287459783</v>
      </c>
      <c r="G91" s="10">
        <f t="shared" si="40"/>
        <v>43.988605373094757</v>
      </c>
      <c r="H91" s="10">
        <f t="shared" si="40"/>
        <v>54.185821061610127</v>
      </c>
      <c r="I91" s="10">
        <f t="shared" si="40"/>
        <v>65.887175913879332</v>
      </c>
      <c r="J91" s="10">
        <f t="shared" si="40"/>
        <v>78.905876918391954</v>
      </c>
      <c r="K91" s="10">
        <f t="shared" si="40"/>
        <v>92.852019610344456</v>
      </c>
      <c r="L91" s="10">
        <f t="shared" si="40"/>
        <v>107.09653102678946</v>
      </c>
      <c r="M91" s="10">
        <f t="shared" si="40"/>
        <v>120.76141224158634</v>
      </c>
      <c r="N91" s="10">
        <f t="shared" si="40"/>
        <v>132.75256473054893</v>
      </c>
      <c r="O91" s="7">
        <f t="shared" si="27"/>
        <v>0.15039876139424191</v>
      </c>
      <c r="Q91" s="5" t="s">
        <v>2</v>
      </c>
      <c r="R91" s="8">
        <f>SUM(R83:R90)</f>
        <v>0.99999999999999978</v>
      </c>
      <c r="S91" s="8">
        <f t="shared" ref="S91:AC91" si="41">SUM(S83:S90)</f>
        <v>0.99999999999999989</v>
      </c>
      <c r="T91" s="8">
        <f t="shared" si="41"/>
        <v>1.0000000000000002</v>
      </c>
      <c r="U91" s="8">
        <f t="shared" si="41"/>
        <v>1</v>
      </c>
      <c r="V91" s="8">
        <f t="shared" si="41"/>
        <v>0.99999999999999989</v>
      </c>
      <c r="W91" s="8">
        <f t="shared" si="41"/>
        <v>0.99999999999999989</v>
      </c>
      <c r="X91" s="8">
        <f t="shared" si="41"/>
        <v>1</v>
      </c>
      <c r="Y91" s="8">
        <f t="shared" si="41"/>
        <v>1</v>
      </c>
      <c r="Z91" s="8">
        <f t="shared" si="41"/>
        <v>1</v>
      </c>
      <c r="AA91" s="8">
        <f t="shared" si="41"/>
        <v>1</v>
      </c>
      <c r="AB91" s="8">
        <f t="shared" si="41"/>
        <v>1</v>
      </c>
      <c r="AC91" s="8">
        <f t="shared" si="41"/>
        <v>1.0000000000000002</v>
      </c>
    </row>
    <row r="92" spans="2:29" x14ac:dyDescent="0.25">
      <c r="B92" s="13" t="s">
        <v>26</v>
      </c>
      <c r="C92" s="11">
        <f>C3</f>
        <v>17.50998849600002</v>
      </c>
      <c r="D92" s="11">
        <f t="shared" ref="D92:O92" si="42">D3</f>
        <v>22.243163027700717</v>
      </c>
      <c r="E92" s="11">
        <f t="shared" si="42"/>
        <v>28.125115574420978</v>
      </c>
      <c r="F92" s="11">
        <f t="shared" si="42"/>
        <v>35.326904287459783</v>
      </c>
      <c r="G92" s="11">
        <f t="shared" si="42"/>
        <v>43.988605373094749</v>
      </c>
      <c r="H92" s="11">
        <f t="shared" si="42"/>
        <v>54.185821061610135</v>
      </c>
      <c r="I92" s="11">
        <f t="shared" si="42"/>
        <v>65.887175913879332</v>
      </c>
      <c r="J92" s="11">
        <f t="shared" si="42"/>
        <v>78.905876918391954</v>
      </c>
      <c r="K92" s="11">
        <f t="shared" si="42"/>
        <v>92.852019610344442</v>
      </c>
      <c r="L92" s="11">
        <f t="shared" si="42"/>
        <v>107.09653102678945</v>
      </c>
      <c r="M92" s="11">
        <f t="shared" si="42"/>
        <v>120.76141224158636</v>
      </c>
      <c r="N92" s="11">
        <f t="shared" si="42"/>
        <v>132.75256473054893</v>
      </c>
      <c r="O92" s="12">
        <f t="shared" si="42"/>
        <v>0.15039876139424191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0.26333097438202158</v>
      </c>
      <c r="E95" s="14">
        <f t="shared" ref="E95:N95" si="43">E83/D83-1</f>
        <v>0.25748910486952892</v>
      </c>
      <c r="F95" s="14">
        <f t="shared" si="43"/>
        <v>0.24915901348111325</v>
      </c>
      <c r="G95" s="14">
        <f t="shared" si="43"/>
        <v>0.23834333671621954</v>
      </c>
      <c r="H95" s="14">
        <f t="shared" si="43"/>
        <v>0.22504467087125568</v>
      </c>
      <c r="I95" s="14">
        <f t="shared" si="43"/>
        <v>0.20926558880852641</v>
      </c>
      <c r="J95" s="14">
        <f t="shared" si="43"/>
        <v>0.19100865588266736</v>
      </c>
      <c r="K95" s="14">
        <f t="shared" si="43"/>
        <v>0.17027644525197649</v>
      </c>
      <c r="L95" s="14">
        <f t="shared" si="43"/>
        <v>0.14707155278147455</v>
      </c>
      <c r="M95" s="14">
        <f t="shared" si="43"/>
        <v>0.12139661172973648</v>
      </c>
      <c r="N95" s="14">
        <f t="shared" si="43"/>
        <v>9.3254307400768344E-2</v>
      </c>
    </row>
    <row r="96" spans="2:29" x14ac:dyDescent="0.25">
      <c r="B96" s="5" t="s">
        <v>44</v>
      </c>
      <c r="C96" s="5"/>
      <c r="D96" s="14">
        <f t="shared" ref="D96:N96" si="44">D84/C84-1</f>
        <v>0.28580288739451798</v>
      </c>
      <c r="E96" s="14">
        <f t="shared" si="44"/>
        <v>0.27985623550307626</v>
      </c>
      <c r="F96" s="14">
        <f t="shared" si="44"/>
        <v>0.27137712329517361</v>
      </c>
      <c r="G96" s="14">
        <f t="shared" si="44"/>
        <v>0.26036823890035299</v>
      </c>
      <c r="H96" s="14">
        <f t="shared" si="44"/>
        <v>0.24683222941162297</v>
      </c>
      <c r="I96" s="14">
        <f t="shared" si="44"/>
        <v>0.230771717955778</v>
      </c>
      <c r="J96" s="14">
        <f t="shared" si="44"/>
        <v>0.21218931990608181</v>
      </c>
      <c r="K96" s="14">
        <f t="shared" si="44"/>
        <v>0.19108765846876152</v>
      </c>
      <c r="L96" s="14">
        <f t="shared" si="44"/>
        <v>0.16746937985383092</v>
      </c>
      <c r="M96" s="14">
        <f t="shared" si="44"/>
        <v>0.14133716822570586</v>
      </c>
      <c r="N96" s="14">
        <f t="shared" si="44"/>
        <v>0.11269376061811487</v>
      </c>
    </row>
    <row r="97" spans="2:14" x14ac:dyDescent="0.25">
      <c r="B97" s="5" t="s">
        <v>45</v>
      </c>
      <c r="C97" s="5"/>
      <c r="D97" s="14">
        <f t="shared" ref="D97:N97" si="45">D85/C85-1</f>
        <v>0.27785914762513353</v>
      </c>
      <c r="E97" s="14">
        <f t="shared" si="45"/>
        <v>0.27194923437815111</v>
      </c>
      <c r="F97" s="14">
        <f t="shared" si="45"/>
        <v>0.26352250645209696</v>
      </c>
      <c r="G97" s="14">
        <f t="shared" si="45"/>
        <v>0.25258163536914613</v>
      </c>
      <c r="H97" s="14">
        <f t="shared" si="45"/>
        <v>0.23912925186846534</v>
      </c>
      <c r="I97" s="14">
        <f t="shared" si="45"/>
        <v>0.2231679628710701</v>
      </c>
      <c r="J97" s="14">
        <f t="shared" si="45"/>
        <v>0.204700367592346</v>
      </c>
      <c r="K97" s="14">
        <f t="shared" si="45"/>
        <v>0.18372907303225361</v>
      </c>
      <c r="L97" s="14">
        <f t="shared" si="45"/>
        <v>0.16025670905241762</v>
      </c>
      <c r="M97" s="14">
        <f t="shared" si="45"/>
        <v>0.13428594323438325</v>
      </c>
      <c r="N97" s="14">
        <f t="shared" si="45"/>
        <v>0.10581949570237903</v>
      </c>
    </row>
    <row r="98" spans="2:14" x14ac:dyDescent="0.25">
      <c r="B98" s="5" t="s">
        <v>46</v>
      </c>
      <c r="C98" s="5"/>
      <c r="D98" s="14">
        <f t="shared" ref="D98:N98" si="46">D86/C86-1</f>
        <v>0.27483794161686403</v>
      </c>
      <c r="E98" s="14">
        <f t="shared" si="46"/>
        <v>0.26894200100954513</v>
      </c>
      <c r="F98" s="14">
        <f t="shared" si="46"/>
        <v>0.26053519615645815</v>
      </c>
      <c r="G98" s="14">
        <f t="shared" si="46"/>
        <v>0.24962019226357524</v>
      </c>
      <c r="H98" s="14">
        <f t="shared" si="46"/>
        <v>0.23619961385028065</v>
      </c>
      <c r="I98" s="14">
        <f t="shared" si="46"/>
        <v>0.2202760616741215</v>
      </c>
      <c r="J98" s="14">
        <f t="shared" si="46"/>
        <v>0.20185212880523196</v>
      </c>
      <c r="K98" s="14">
        <f t="shared" si="46"/>
        <v>0.18093041607991656</v>
      </c>
      <c r="L98" s="14">
        <f t="shared" si="46"/>
        <v>0.15751354714209387</v>
      </c>
      <c r="M98" s="14">
        <f t="shared" si="46"/>
        <v>0.13160418326642165</v>
      </c>
      <c r="N98" s="14">
        <f t="shared" si="46"/>
        <v>0.10320503814601434</v>
      </c>
    </row>
    <row r="99" spans="2:14" x14ac:dyDescent="0.25">
      <c r="B99" s="5" t="s">
        <v>47</v>
      </c>
      <c r="C99" s="5"/>
      <c r="D99" s="14">
        <f t="shared" ref="D99:N99" si="47">D87/C87-1</f>
        <v>0.25750188632461457</v>
      </c>
      <c r="E99" s="14">
        <f t="shared" si="47"/>
        <v>0.25168612245900612</v>
      </c>
      <c r="F99" s="14">
        <f t="shared" si="47"/>
        <v>0.24339363867294028</v>
      </c>
      <c r="G99" s="14">
        <f t="shared" si="47"/>
        <v>0.23262706392922605</v>
      </c>
      <c r="H99" s="14">
        <f t="shared" si="47"/>
        <v>0.2193889870573682</v>
      </c>
      <c r="I99" s="14">
        <f t="shared" si="47"/>
        <v>0.20368197344816097</v>
      </c>
      <c r="J99" s="14">
        <f t="shared" si="47"/>
        <v>0.18550858090952893</v>
      </c>
      <c r="K99" s="14">
        <f t="shared" si="47"/>
        <v>0.16487137490994974</v>
      </c>
      <c r="L99" s="14">
        <f t="shared" si="47"/>
        <v>0.14177294341536961</v>
      </c>
      <c r="M99" s="14">
        <f t="shared" si="47"/>
        <v>0.11621591151074484</v>
      </c>
      <c r="N99" s="14">
        <f t="shared" si="47"/>
        <v>8.8202955986669052E-2</v>
      </c>
    </row>
    <row r="100" spans="2:14" x14ac:dyDescent="0.25">
      <c r="B100" s="5" t="s">
        <v>42</v>
      </c>
      <c r="C100" s="5"/>
      <c r="D100" s="14">
        <f t="shared" ref="D100:N100" si="48">D88/C88-1</f>
        <v>0.28003374788790314</v>
      </c>
      <c r="E100" s="14">
        <f t="shared" si="48"/>
        <v>0.27411377743005816</v>
      </c>
      <c r="F100" s="14">
        <f t="shared" si="48"/>
        <v>0.26567270929695064</v>
      </c>
      <c r="G100" s="14">
        <f t="shared" si="48"/>
        <v>0.25471321955702475</v>
      </c>
      <c r="H100" s="14">
        <f t="shared" si="48"/>
        <v>0.24123794342631544</v>
      </c>
      <c r="I100" s="14">
        <f t="shared" si="48"/>
        <v>0.22524949226217172</v>
      </c>
      <c r="J100" s="14">
        <f t="shared" si="48"/>
        <v>0.20675046970320365</v>
      </c>
      <c r="K100" s="14">
        <f t="shared" si="48"/>
        <v>0.18574348718583789</v>
      </c>
      <c r="L100" s="14">
        <f t="shared" si="48"/>
        <v>0.16223117904707562</v>
      </c>
      <c r="M100" s="14">
        <f t="shared" si="48"/>
        <v>0.13621621740802548</v>
      </c>
      <c r="N100" s="14">
        <f t="shared" si="48"/>
        <v>0.10770132702189406</v>
      </c>
    </row>
    <row r="101" spans="2:14" x14ac:dyDescent="0.25">
      <c r="B101" s="5" t="s">
        <v>48</v>
      </c>
      <c r="C101" s="5"/>
      <c r="D101" s="14">
        <f t="shared" ref="D101:N101" si="49">D89/C89-1</f>
        <v>0.24662265800661176</v>
      </c>
      <c r="E101" s="14">
        <f t="shared" si="49"/>
        <v>0.24085720899430552</v>
      </c>
      <c r="F101" s="14">
        <f t="shared" si="49"/>
        <v>0.23263646730692966</v>
      </c>
      <c r="G101" s="14">
        <f t="shared" si="49"/>
        <v>0.22196303916292548</v>
      </c>
      <c r="H101" s="14">
        <f t="shared" si="49"/>
        <v>0.20883949099463961</v>
      </c>
      <c r="I101" s="14">
        <f t="shared" si="49"/>
        <v>0.19326836599848907</v>
      </c>
      <c r="J101" s="14">
        <f t="shared" si="49"/>
        <v>0.17525219985362228</v>
      </c>
      <c r="K101" s="14">
        <f t="shared" si="49"/>
        <v>0.15479353583346844</v>
      </c>
      <c r="L101" s="14">
        <f t="shared" si="49"/>
        <v>0.13189493951428655</v>
      </c>
      <c r="M101" s="14">
        <f t="shared" si="49"/>
        <v>0.10655901327021366</v>
      </c>
      <c r="N101" s="14">
        <f t="shared" si="49"/>
        <v>7.8788410733693581E-2</v>
      </c>
    </row>
    <row r="102" spans="2:14" x14ac:dyDescent="0.25">
      <c r="B102" s="5" t="s">
        <v>49</v>
      </c>
      <c r="C102" s="5"/>
      <c r="D102" s="14">
        <f t="shared" ref="D102:N102" si="50">D90/C90-1</f>
        <v>0.27429127646863827</v>
      </c>
      <c r="E102" s="14">
        <f t="shared" si="50"/>
        <v>0.26768253417690557</v>
      </c>
      <c r="F102" s="14">
        <f t="shared" si="50"/>
        <v>0.2585820769061018</v>
      </c>
      <c r="G102" s="14">
        <f t="shared" si="50"/>
        <v>0.2469952491440861</v>
      </c>
      <c r="H102" s="14">
        <f t="shared" si="50"/>
        <v>0.232927346553506</v>
      </c>
      <c r="I102" s="14">
        <f t="shared" si="50"/>
        <v>0.21638364934836707</v>
      </c>
      <c r="J102" s="14">
        <f t="shared" si="50"/>
        <v>0.19736945454211452</v>
      </c>
      <c r="K102" s="14">
        <f t="shared" si="50"/>
        <v>0.17589010749712641</v>
      </c>
      <c r="L102" s="14">
        <f t="shared" si="50"/>
        <v>0.15195103317859338</v>
      </c>
      <c r="M102" s="14">
        <f t="shared" si="50"/>
        <v>0.12555776749929604</v>
      </c>
      <c r="N102" s="14">
        <f t="shared" si="50"/>
        <v>9.6715989133001168E-2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106"/>
  <sheetViews>
    <sheetView zoomScaleNormal="100" workbookViewId="0">
      <selection activeCell="H10" sqref="H10"/>
    </sheetView>
  </sheetViews>
  <sheetFormatPr defaultRowHeight="13.2" x14ac:dyDescent="0.25"/>
  <cols>
    <col min="2" max="2" width="30.6640625" bestFit="1" customWidth="1"/>
    <col min="3" max="3" width="9.109375" customWidth="1"/>
    <col min="15" max="15" width="16.6640625" bestFit="1" customWidth="1"/>
    <col min="16" max="16" width="16.6640625" customWidth="1"/>
    <col min="17" max="17" width="19.5546875" customWidth="1"/>
    <col min="18" max="19" width="9.109375" customWidth="1"/>
  </cols>
  <sheetData>
    <row r="1" spans="1:29" x14ac:dyDescent="0.25">
      <c r="R1">
        <v>0.4924</v>
      </c>
      <c r="S1">
        <v>0.49064166664838438</v>
      </c>
      <c r="T1">
        <v>0.48888961220857902</v>
      </c>
      <c r="U1">
        <v>0.48714381425893483</v>
      </c>
      <c r="V1">
        <v>0.48540425045786911</v>
      </c>
      <c r="W1">
        <v>0.48367089854357981</v>
      </c>
      <c r="X1">
        <v>0.48194373633376031</v>
      </c>
      <c r="Y1">
        <v>0.48022274172531609</v>
      </c>
      <c r="Z1">
        <v>0.47850789269408145</v>
      </c>
      <c r="AA1">
        <v>0.4767991672945377</v>
      </c>
      <c r="AB1">
        <v>0.47509654365953252</v>
      </c>
      <c r="AC1">
        <v>0.47339999999999982</v>
      </c>
    </row>
    <row r="2" spans="1:29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  <c r="R2">
        <v>0.16350000000000001</v>
      </c>
      <c r="S2">
        <v>0.16512579851326031</v>
      </c>
      <c r="T2">
        <v>0.16676776351462902</v>
      </c>
      <c r="U2">
        <v>0.16842605575916619</v>
      </c>
      <c r="V2">
        <v>0.17010083760043562</v>
      </c>
      <c r="W2">
        <v>0.17179227300639968</v>
      </c>
      <c r="X2">
        <v>0.17350052757547257</v>
      </c>
      <c r="Y2">
        <v>0.17522576855273303</v>
      </c>
      <c r="Z2">
        <v>0.17696816484629835</v>
      </c>
      <c r="AA2">
        <v>0.17872788704386114</v>
      </c>
      <c r="AB2">
        <v>0.1805051074293906</v>
      </c>
      <c r="AC2">
        <v>0.18229999999999974</v>
      </c>
    </row>
    <row r="3" spans="1:29" x14ac:dyDescent="0.25">
      <c r="A3" s="2"/>
      <c r="B3" s="5" t="s">
        <v>0</v>
      </c>
      <c r="C3" s="6">
        <f>Global!C10</f>
        <v>244.53659999999996</v>
      </c>
      <c r="D3" s="6">
        <f>Global!D10</f>
        <v>309.29241454065021</v>
      </c>
      <c r="E3" s="6">
        <f>Global!E10</f>
        <v>389.6380585796594</v>
      </c>
      <c r="F3" s="6">
        <f>Global!F10</f>
        <v>487.91086125693022</v>
      </c>
      <c r="G3" s="6">
        <f>Global!G10</f>
        <v>606.05352594849569</v>
      </c>
      <c r="H3" s="6">
        <f>Global!H10</f>
        <v>745.1701748816173</v>
      </c>
      <c r="I3" s="6">
        <f>Global!I10</f>
        <v>904.95814096240599</v>
      </c>
      <c r="J3" s="6">
        <f>Global!J10</f>
        <v>1083.052933060977</v>
      </c>
      <c r="K3" s="6">
        <f>Global!K10</f>
        <v>1274.3714236677927</v>
      </c>
      <c r="L3" s="6">
        <f>Global!L10</f>
        <v>1470.5952391239989</v>
      </c>
      <c r="M3" s="6">
        <f>Global!M10</f>
        <v>1659.9895812119019</v>
      </c>
      <c r="N3" s="6">
        <f>Global!N10</f>
        <v>1827.7799928858369</v>
      </c>
      <c r="O3" s="7">
        <f>Global!O10</f>
        <v>0.15095696549487103</v>
      </c>
      <c r="P3" s="2"/>
      <c r="Q3" s="2"/>
      <c r="R3">
        <v>0.10400000000000002</v>
      </c>
      <c r="S3">
        <v>0.10281675297487534</v>
      </c>
      <c r="T3">
        <v>0.101646968195159</v>
      </c>
      <c r="U3">
        <v>0.10049049249583339</v>
      </c>
      <c r="V3">
        <v>9.934717445449677E-2</v>
      </c>
      <c r="W3">
        <v>9.8216864371536913E-2</v>
      </c>
      <c r="X3">
        <v>9.709941425053023E-2</v>
      </c>
      <c r="Y3">
        <v>9.5994677778863988E-2</v>
      </c>
      <c r="Z3">
        <v>9.4902510308578963E-2</v>
      </c>
      <c r="AA3">
        <v>9.3822768837430029E-2</v>
      </c>
      <c r="AB3">
        <v>9.2755311990162251E-2</v>
      </c>
      <c r="AC3">
        <v>9.1700000000000031E-2</v>
      </c>
    </row>
    <row r="4" spans="1:29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R4">
        <v>7.1600000000000025E-2</v>
      </c>
      <c r="S4">
        <v>7.204072756200873E-2</v>
      </c>
      <c r="T4">
        <v>7.2484167984127948E-2</v>
      </c>
      <c r="U4">
        <v>7.2930337965131764E-2</v>
      </c>
      <c r="V4">
        <v>7.3379254306582084E-2</v>
      </c>
      <c r="W4">
        <v>7.3830933913461363E-2</v>
      </c>
      <c r="X4">
        <v>7.4285393794809196E-2</v>
      </c>
      <c r="Y4">
        <v>7.4742651064362842E-2</v>
      </c>
      <c r="Z4">
        <v>7.52027229412017E-2</v>
      </c>
      <c r="AA4">
        <v>7.5665626750395718E-2</v>
      </c>
      <c r="AB4">
        <v>7.613137992365776E-2</v>
      </c>
      <c r="AC4">
        <v>7.6600000000000085E-2</v>
      </c>
    </row>
    <row r="5" spans="1:29" x14ac:dyDescent="0.25">
      <c r="E5" s="1"/>
      <c r="F5" s="1"/>
      <c r="G5" s="1"/>
      <c r="H5" s="1"/>
      <c r="I5" s="1"/>
      <c r="J5" s="1"/>
      <c r="K5" s="1"/>
      <c r="L5" s="1"/>
      <c r="M5" s="1"/>
      <c r="N5" s="1"/>
      <c r="R5">
        <v>0.16849999999999998</v>
      </c>
      <c r="S5">
        <v>0.16937505430147115</v>
      </c>
      <c r="T5">
        <v>0.17021148809750497</v>
      </c>
      <c r="U5">
        <v>0.1710092995209338</v>
      </c>
      <c r="V5">
        <v>0.17176848318061633</v>
      </c>
      <c r="W5">
        <v>0.17248903016502226</v>
      </c>
      <c r="X5">
        <v>0.17317092804542766</v>
      </c>
      <c r="Y5">
        <v>0.17381416087872403</v>
      </c>
      <c r="Z5">
        <v>0.1744187092098396</v>
      </c>
      <c r="AA5">
        <v>0.17498455007377545</v>
      </c>
      <c r="AB5">
        <v>0.17551165699725679</v>
      </c>
      <c r="AC5">
        <v>0.17600000000000038</v>
      </c>
    </row>
    <row r="7" spans="1:29" x14ac:dyDescent="0.25">
      <c r="B7" s="9" t="s">
        <v>6</v>
      </c>
      <c r="C7" s="9">
        <v>2014</v>
      </c>
      <c r="D7" s="9">
        <v>2015</v>
      </c>
      <c r="E7" s="9">
        <v>2016</v>
      </c>
      <c r="F7" s="9">
        <v>2017</v>
      </c>
      <c r="G7" s="9">
        <v>2018</v>
      </c>
      <c r="H7" s="9">
        <v>2019</v>
      </c>
      <c r="I7" s="9">
        <v>2020</v>
      </c>
      <c r="J7" s="9">
        <v>2021</v>
      </c>
      <c r="K7" s="9">
        <v>2022</v>
      </c>
      <c r="L7" s="9">
        <v>2023</v>
      </c>
      <c r="M7" s="9">
        <v>2024</v>
      </c>
      <c r="N7" s="9">
        <v>2025</v>
      </c>
      <c r="O7" s="9" t="s">
        <v>25</v>
      </c>
      <c r="Q7" s="9" t="s">
        <v>6</v>
      </c>
      <c r="R7" s="9">
        <v>2014</v>
      </c>
      <c r="S7" s="9">
        <v>2015</v>
      </c>
      <c r="T7" s="9">
        <v>2016</v>
      </c>
      <c r="U7" s="9">
        <v>2017</v>
      </c>
      <c r="V7" s="9">
        <v>2018</v>
      </c>
      <c r="W7" s="9">
        <v>2019</v>
      </c>
      <c r="X7" s="9">
        <v>2020</v>
      </c>
      <c r="Y7" s="9">
        <v>2021</v>
      </c>
      <c r="Z7" s="9">
        <v>2022</v>
      </c>
      <c r="AA7" s="9">
        <v>2023</v>
      </c>
      <c r="AB7" s="9">
        <v>2024</v>
      </c>
      <c r="AC7" s="9">
        <v>2025</v>
      </c>
    </row>
    <row r="8" spans="1:29" x14ac:dyDescent="0.25">
      <c r="B8" s="5" t="s">
        <v>13</v>
      </c>
      <c r="C8" s="6">
        <f t="shared" ref="C8:N12" si="0">R8*C$14</f>
        <v>120.40982183999998</v>
      </c>
      <c r="D8" s="6">
        <f t="shared" si="0"/>
        <v>151.75174575192761</v>
      </c>
      <c r="E8" s="6">
        <f t="shared" si="0"/>
        <v>190.48999936071328</v>
      </c>
      <c r="F8" s="6">
        <f t="shared" si="0"/>
        <v>237.68275797106293</v>
      </c>
      <c r="G8" s="6">
        <f t="shared" si="0"/>
        <v>294.18095750037827</v>
      </c>
      <c r="H8" s="6">
        <f t="shared" si="0"/>
        <v>360.41712805286835</v>
      </c>
      <c r="I8" s="6">
        <f t="shared" si="0"/>
        <v>436.13890768107569</v>
      </c>
      <c r="J8" s="6">
        <f t="shared" si="0"/>
        <v>520.10664894818763</v>
      </c>
      <c r="K8" s="6">
        <f t="shared" si="0"/>
        <v>609.796784448832</v>
      </c>
      <c r="L8" s="6">
        <f t="shared" si="0"/>
        <v>701.17858544163425</v>
      </c>
      <c r="M8" s="6">
        <f t="shared" si="0"/>
        <v>788.65531254460939</v>
      </c>
      <c r="N8" s="6">
        <f t="shared" si="0"/>
        <v>865.27104863215482</v>
      </c>
      <c r="O8" s="7">
        <f t="shared" ref="O8:O13" si="1">((N8/I8)^(1/5)-1)</f>
        <v>0.1468469613951473</v>
      </c>
      <c r="P8" s="4"/>
      <c r="Q8" s="5" t="s">
        <v>13</v>
      </c>
      <c r="R8" s="8">
        <v>0.4924</v>
      </c>
      <c r="S8" s="8">
        <v>0.49064166664838438</v>
      </c>
      <c r="T8" s="8">
        <v>0.48888961220857902</v>
      </c>
      <c r="U8" s="8">
        <v>0.48714381425893483</v>
      </c>
      <c r="V8" s="8">
        <v>0.48540425045786911</v>
      </c>
      <c r="W8" s="8">
        <v>0.48367089854357981</v>
      </c>
      <c r="X8" s="8">
        <v>0.48194373633376031</v>
      </c>
      <c r="Y8" s="8">
        <v>0.48022274172531609</v>
      </c>
      <c r="Z8" s="8">
        <v>0.47850789269408145</v>
      </c>
      <c r="AA8" s="8">
        <v>0.4767991672945377</v>
      </c>
      <c r="AB8" s="8">
        <v>0.47509654365953252</v>
      </c>
      <c r="AC8" s="8">
        <v>0.47339999999999982</v>
      </c>
    </row>
    <row r="9" spans="1:29" x14ac:dyDescent="0.25">
      <c r="B9" s="5" t="s">
        <v>19</v>
      </c>
      <c r="C9" s="6">
        <f t="shared" si="0"/>
        <v>39.981734099999997</v>
      </c>
      <c r="D9" s="6">
        <f t="shared" si="0"/>
        <v>51.072156925119188</v>
      </c>
      <c r="E9" s="6">
        <f t="shared" si="0"/>
        <v>64.979067609511802</v>
      </c>
      <c r="F9" s="6">
        <f t="shared" si="0"/>
        <v>82.176901923562525</v>
      </c>
      <c r="G9" s="6">
        <f t="shared" si="0"/>
        <v>103.09021239453647</v>
      </c>
      <c r="H9" s="6">
        <f t="shared" si="0"/>
        <v>128.01447811948938</v>
      </c>
      <c r="I9" s="6">
        <f t="shared" si="0"/>
        <v>157.01071489069631</v>
      </c>
      <c r="J9" s="6">
        <f t="shared" si="0"/>
        <v>189.77878257890143</v>
      </c>
      <c r="K9" s="6">
        <f t="shared" si="0"/>
        <v>225.52317217905386</v>
      </c>
      <c r="L9" s="6">
        <f t="shared" si="0"/>
        <v>262.83637978539406</v>
      </c>
      <c r="M9" s="6">
        <f t="shared" si="0"/>
        <v>299.63659768832349</v>
      </c>
      <c r="N9" s="6">
        <f t="shared" si="0"/>
        <v>333.20429270308762</v>
      </c>
      <c r="O9" s="7">
        <f t="shared" si="1"/>
        <v>0.16240176135620543</v>
      </c>
      <c r="P9" s="4"/>
      <c r="Q9" s="5" t="s">
        <v>19</v>
      </c>
      <c r="R9" s="8">
        <v>0.16350000000000001</v>
      </c>
      <c r="S9" s="8">
        <v>0.16512579851326031</v>
      </c>
      <c r="T9" s="8">
        <v>0.16676776351462902</v>
      </c>
      <c r="U9" s="8">
        <v>0.16842605575916619</v>
      </c>
      <c r="V9" s="8">
        <v>0.17010083760043562</v>
      </c>
      <c r="W9" s="8">
        <v>0.17179227300639968</v>
      </c>
      <c r="X9" s="8">
        <v>0.17350052757547257</v>
      </c>
      <c r="Y9" s="8">
        <v>0.17522576855273303</v>
      </c>
      <c r="Z9" s="8">
        <v>0.17696816484629835</v>
      </c>
      <c r="AA9" s="8">
        <v>0.17872788704386114</v>
      </c>
      <c r="AB9" s="8">
        <v>0.1805051074293906</v>
      </c>
      <c r="AC9" s="8">
        <v>0.18229999999999974</v>
      </c>
    </row>
    <row r="10" spans="1:29" x14ac:dyDescent="0.25">
      <c r="B10" s="5" t="s">
        <v>52</v>
      </c>
      <c r="C10" s="6">
        <f t="shared" si="0"/>
        <v>25.431806400000003</v>
      </c>
      <c r="D10" s="6">
        <f t="shared" si="0"/>
        <v>31.800441782828777</v>
      </c>
      <c r="E10" s="6">
        <f t="shared" si="0"/>
        <v>39.60552734807014</v>
      </c>
      <c r="F10" s="6">
        <f t="shared" si="0"/>
        <v>49.030402741775148</v>
      </c>
      <c r="G10" s="6">
        <f t="shared" si="0"/>
        <v>60.209705371168084</v>
      </c>
      <c r="H10" s="6">
        <f t="shared" si="0"/>
        <v>73.188278000062255</v>
      </c>
      <c r="I10" s="6">
        <f t="shared" si="0"/>
        <v>87.870905408698391</v>
      </c>
      <c r="J10" s="6">
        <f t="shared" si="0"/>
        <v>103.96731732664203</v>
      </c>
      <c r="K10" s="6">
        <f t="shared" si="0"/>
        <v>120.94104717159114</v>
      </c>
      <c r="L10" s="6">
        <f t="shared" si="0"/>
        <v>137.97531717375608</v>
      </c>
      <c r="M10" s="6">
        <f t="shared" si="0"/>
        <v>153.97285150572873</v>
      </c>
      <c r="N10" s="6">
        <f t="shared" si="0"/>
        <v>167.60742534763131</v>
      </c>
      <c r="O10" s="7">
        <f t="shared" si="1"/>
        <v>0.13786209621152179</v>
      </c>
      <c r="P10" s="4"/>
      <c r="Q10" s="5" t="s">
        <v>52</v>
      </c>
      <c r="R10" s="8">
        <v>0.10400000000000002</v>
      </c>
      <c r="S10" s="8">
        <v>0.10281675297487534</v>
      </c>
      <c r="T10" s="8">
        <v>0.101646968195159</v>
      </c>
      <c r="U10" s="8">
        <v>0.10049049249583339</v>
      </c>
      <c r="V10" s="8">
        <v>9.934717445449677E-2</v>
      </c>
      <c r="W10" s="8">
        <v>9.8216864371536913E-2</v>
      </c>
      <c r="X10" s="8">
        <v>9.709941425053023E-2</v>
      </c>
      <c r="Y10" s="8">
        <v>9.5994677778863988E-2</v>
      </c>
      <c r="Z10" s="8">
        <v>9.4902510308578963E-2</v>
      </c>
      <c r="AA10" s="8">
        <v>9.3822768837430029E-2</v>
      </c>
      <c r="AB10" s="8">
        <v>9.2755311990162251E-2</v>
      </c>
      <c r="AC10" s="8">
        <v>9.1700000000000031E-2</v>
      </c>
    </row>
    <row r="11" spans="1:29" x14ac:dyDescent="0.25">
      <c r="B11" s="5" t="s">
        <v>14</v>
      </c>
      <c r="C11" s="6">
        <f t="shared" si="0"/>
        <v>17.508820560000004</v>
      </c>
      <c r="D11" s="6">
        <f t="shared" si="0"/>
        <v>22.281650572918849</v>
      </c>
      <c r="E11" s="6">
        <f t="shared" si="0"/>
        <v>28.242590491097516</v>
      </c>
      <c r="F11" s="6">
        <f t="shared" si="0"/>
        <v>35.583504008326436</v>
      </c>
      <c r="G11" s="6">
        <f t="shared" si="0"/>
        <v>44.471755803975412</v>
      </c>
      <c r="H11" s="6">
        <f t="shared" si="0"/>
        <v>55.016609935967132</v>
      </c>
      <c r="I11" s="6">
        <f t="shared" si="0"/>
        <v>67.225171869210783</v>
      </c>
      <c r="J11" s="6">
        <f t="shared" si="0"/>
        <v>80.950247460011326</v>
      </c>
      <c r="K11" s="6">
        <f t="shared" si="0"/>
        <v>95.836201098273776</v>
      </c>
      <c r="L11" s="6">
        <f t="shared" si="0"/>
        <v>111.27351046446545</v>
      </c>
      <c r="M11" s="6">
        <f t="shared" si="0"/>
        <v>126.37729747655683</v>
      </c>
      <c r="N11" s="6">
        <f t="shared" si="0"/>
        <v>140.00794745505527</v>
      </c>
      <c r="O11" s="7">
        <f t="shared" si="1"/>
        <v>0.15804158082140018</v>
      </c>
      <c r="P11" s="4"/>
      <c r="Q11" s="5" t="s">
        <v>14</v>
      </c>
      <c r="R11" s="8">
        <v>7.1600000000000025E-2</v>
      </c>
      <c r="S11" s="8">
        <v>7.204072756200873E-2</v>
      </c>
      <c r="T11" s="8">
        <v>7.2484167984127948E-2</v>
      </c>
      <c r="U11" s="8">
        <v>7.2930337965131764E-2</v>
      </c>
      <c r="V11" s="8">
        <v>7.3379254306582084E-2</v>
      </c>
      <c r="W11" s="8">
        <v>7.3830933913461363E-2</v>
      </c>
      <c r="X11" s="8">
        <v>7.4285393794809196E-2</v>
      </c>
      <c r="Y11" s="8">
        <v>7.4742651064362842E-2</v>
      </c>
      <c r="Z11" s="8">
        <v>7.52027229412017E-2</v>
      </c>
      <c r="AA11" s="8">
        <v>7.5665626750395718E-2</v>
      </c>
      <c r="AB11" s="8">
        <v>7.613137992365776E-2</v>
      </c>
      <c r="AC11" s="8">
        <v>7.6600000000000085E-2</v>
      </c>
    </row>
    <row r="12" spans="1:29" x14ac:dyDescent="0.25">
      <c r="B12" s="5" t="s">
        <v>53</v>
      </c>
      <c r="C12" s="6">
        <f t="shared" si="0"/>
        <v>41.204417099999986</v>
      </c>
      <c r="D12" s="6">
        <f t="shared" si="0"/>
        <v>52.386419507855756</v>
      </c>
      <c r="E12" s="6">
        <f t="shared" si="0"/>
        <v>66.320873770266644</v>
      </c>
      <c r="F12" s="6">
        <f t="shared" si="0"/>
        <v>83.437294612203161</v>
      </c>
      <c r="G12" s="6">
        <f t="shared" si="0"/>
        <v>104.1008948784374</v>
      </c>
      <c r="H12" s="6">
        <f t="shared" si="0"/>
        <v>128.5336807732302</v>
      </c>
      <c r="I12" s="6">
        <f t="shared" si="0"/>
        <v>156.7124411127248</v>
      </c>
      <c r="J12" s="6">
        <f t="shared" si="0"/>
        <v>188.24993674723459</v>
      </c>
      <c r="K12" s="6">
        <f t="shared" si="0"/>
        <v>222.27421877004201</v>
      </c>
      <c r="L12" s="6">
        <f t="shared" si="0"/>
        <v>257.33144625874917</v>
      </c>
      <c r="M12" s="6">
        <f t="shared" si="0"/>
        <v>291.34752199668327</v>
      </c>
      <c r="N12" s="6">
        <f t="shared" si="0"/>
        <v>321.68927874790796</v>
      </c>
      <c r="O12" s="7">
        <f t="shared" si="1"/>
        <v>0.15469323723558093</v>
      </c>
      <c r="P12" s="4"/>
      <c r="Q12" s="5" t="s">
        <v>53</v>
      </c>
      <c r="R12" s="8">
        <v>0.16849999999999998</v>
      </c>
      <c r="S12" s="8">
        <v>0.16937505430147115</v>
      </c>
      <c r="T12" s="8">
        <v>0.17021148809750497</v>
      </c>
      <c r="U12" s="8">
        <v>0.1710092995209338</v>
      </c>
      <c r="V12" s="8">
        <v>0.17176848318061633</v>
      </c>
      <c r="W12" s="8">
        <v>0.17248903016502226</v>
      </c>
      <c r="X12" s="8">
        <v>0.17317092804542766</v>
      </c>
      <c r="Y12" s="8">
        <v>0.17381416087872403</v>
      </c>
      <c r="Z12" s="8">
        <v>0.1744187092098396</v>
      </c>
      <c r="AA12" s="8">
        <v>0.17498455007377545</v>
      </c>
      <c r="AB12" s="8">
        <v>0.17551165699725679</v>
      </c>
      <c r="AC12" s="8">
        <v>0.17600000000000038</v>
      </c>
    </row>
    <row r="13" spans="1:29" x14ac:dyDescent="0.25">
      <c r="B13" s="5" t="s">
        <v>2</v>
      </c>
      <c r="C13" s="10">
        <f>SUM(C8:C12)</f>
        <v>244.53659999999996</v>
      </c>
      <c r="D13" s="10">
        <f t="shared" ref="D13:N13" si="2">SUM(D8:D12)</f>
        <v>309.29241454065021</v>
      </c>
      <c r="E13" s="10">
        <f t="shared" si="2"/>
        <v>389.6380585796594</v>
      </c>
      <c r="F13" s="10">
        <f t="shared" si="2"/>
        <v>487.91086125693022</v>
      </c>
      <c r="G13" s="10">
        <f t="shared" si="2"/>
        <v>606.05352594849569</v>
      </c>
      <c r="H13" s="10">
        <f t="shared" si="2"/>
        <v>745.17017488161741</v>
      </c>
      <c r="I13" s="10">
        <f t="shared" si="2"/>
        <v>904.95814096240599</v>
      </c>
      <c r="J13" s="10">
        <f t="shared" si="2"/>
        <v>1083.052933060977</v>
      </c>
      <c r="K13" s="10">
        <f t="shared" si="2"/>
        <v>1274.3714236677929</v>
      </c>
      <c r="L13" s="10">
        <f t="shared" si="2"/>
        <v>1470.5952391239991</v>
      </c>
      <c r="M13" s="10">
        <f t="shared" si="2"/>
        <v>1659.9895812119016</v>
      </c>
      <c r="N13" s="10">
        <f t="shared" si="2"/>
        <v>1827.7799928858369</v>
      </c>
      <c r="O13" s="7">
        <f t="shared" si="1"/>
        <v>0.15095696549487103</v>
      </c>
      <c r="Q13" s="5" t="s">
        <v>2</v>
      </c>
      <c r="R13" s="8">
        <f>SUM(R8:R12)</f>
        <v>1</v>
      </c>
      <c r="S13" s="8">
        <f t="shared" ref="S13:AC13" si="3">SUM(S8:S12)</f>
        <v>1</v>
      </c>
      <c r="T13" s="8">
        <f t="shared" si="3"/>
        <v>1</v>
      </c>
      <c r="U13" s="8">
        <f t="shared" si="3"/>
        <v>1</v>
      </c>
      <c r="V13" s="8">
        <f t="shared" si="3"/>
        <v>1</v>
      </c>
      <c r="W13" s="8">
        <f t="shared" si="3"/>
        <v>1</v>
      </c>
      <c r="X13" s="8">
        <f t="shared" si="3"/>
        <v>1</v>
      </c>
      <c r="Y13" s="8">
        <f t="shared" si="3"/>
        <v>1</v>
      </c>
      <c r="Z13" s="8">
        <f t="shared" si="3"/>
        <v>1</v>
      </c>
      <c r="AA13" s="8">
        <f t="shared" si="3"/>
        <v>1</v>
      </c>
      <c r="AB13" s="8">
        <f t="shared" si="3"/>
        <v>1</v>
      </c>
      <c r="AC13" s="8">
        <f t="shared" si="3"/>
        <v>1</v>
      </c>
    </row>
    <row r="14" spans="1:29" x14ac:dyDescent="0.25">
      <c r="B14" s="13" t="s">
        <v>26</v>
      </c>
      <c r="C14" s="11">
        <f>C3</f>
        <v>244.53659999999996</v>
      </c>
      <c r="D14" s="11">
        <f t="shared" ref="D14:N14" si="4">D3</f>
        <v>309.29241454065021</v>
      </c>
      <c r="E14" s="11">
        <f t="shared" si="4"/>
        <v>389.6380585796594</v>
      </c>
      <c r="F14" s="11">
        <f t="shared" si="4"/>
        <v>487.91086125693022</v>
      </c>
      <c r="G14" s="11">
        <f t="shared" si="4"/>
        <v>606.05352594849569</v>
      </c>
      <c r="H14" s="11">
        <f t="shared" si="4"/>
        <v>745.1701748816173</v>
      </c>
      <c r="I14" s="11">
        <f t="shared" si="4"/>
        <v>904.95814096240599</v>
      </c>
      <c r="J14" s="11">
        <f t="shared" si="4"/>
        <v>1083.052933060977</v>
      </c>
      <c r="K14" s="11">
        <f t="shared" si="4"/>
        <v>1274.3714236677927</v>
      </c>
      <c r="L14" s="11">
        <f t="shared" si="4"/>
        <v>1470.5952391239989</v>
      </c>
      <c r="M14" s="11">
        <f t="shared" si="4"/>
        <v>1659.9895812119019</v>
      </c>
      <c r="N14" s="11">
        <f t="shared" si="4"/>
        <v>1827.7799928858369</v>
      </c>
      <c r="O14" s="12">
        <f>O3</f>
        <v>0.15095696549487103</v>
      </c>
    </row>
    <row r="15" spans="1:29" x14ac:dyDescent="0.25">
      <c r="O15" s="2"/>
    </row>
    <row r="16" spans="1:29" x14ac:dyDescent="0.25">
      <c r="B16" s="9" t="s">
        <v>6</v>
      </c>
      <c r="C16" s="9">
        <v>2014</v>
      </c>
      <c r="D16" s="9">
        <v>2015</v>
      </c>
      <c r="E16" s="9">
        <v>2016</v>
      </c>
      <c r="F16" s="9">
        <v>2017</v>
      </c>
      <c r="G16" s="9">
        <v>2018</v>
      </c>
      <c r="H16" s="9">
        <v>2019</v>
      </c>
      <c r="I16" s="9">
        <v>2020</v>
      </c>
      <c r="J16" s="9">
        <v>2021</v>
      </c>
      <c r="K16" s="9">
        <v>2022</v>
      </c>
      <c r="L16" s="9">
        <v>2023</v>
      </c>
      <c r="M16" s="9">
        <v>2024</v>
      </c>
      <c r="N16" s="9">
        <v>2025</v>
      </c>
    </row>
    <row r="17" spans="2:29" x14ac:dyDescent="0.25">
      <c r="B17" s="5" t="s">
        <v>13</v>
      </c>
      <c r="C17" s="5"/>
      <c r="D17" s="14">
        <f>D8/C8-1</f>
        <v>0.26029374874065203</v>
      </c>
      <c r="E17" s="14">
        <f t="shared" ref="E17:N17" si="5">E8/D8-1</f>
        <v>0.25527385808208147</v>
      </c>
      <c r="F17" s="14">
        <f t="shared" si="5"/>
        <v>0.24774402209422597</v>
      </c>
      <c r="G17" s="14">
        <f t="shared" si="5"/>
        <v>0.23770424077708574</v>
      </c>
      <c r="H17" s="14">
        <f t="shared" si="5"/>
        <v>0.22515451413066034</v>
      </c>
      <c r="I17" s="14">
        <f t="shared" si="5"/>
        <v>0.21009484215494889</v>
      </c>
      <c r="J17" s="14">
        <f t="shared" si="5"/>
        <v>0.19252522484995294</v>
      </c>
      <c r="K17" s="14">
        <f t="shared" si="5"/>
        <v>0.17244566221567226</v>
      </c>
      <c r="L17" s="14">
        <f t="shared" si="5"/>
        <v>0.14985615425210574</v>
      </c>
      <c r="M17" s="14">
        <f t="shared" si="5"/>
        <v>0.12475670095925473</v>
      </c>
      <c r="N17" s="14">
        <f t="shared" si="5"/>
        <v>9.714730233711788E-2</v>
      </c>
    </row>
    <row r="18" spans="2:29" x14ac:dyDescent="0.25">
      <c r="B18" s="5" t="s">
        <v>19</v>
      </c>
      <c r="C18" s="5"/>
      <c r="D18" s="14">
        <f t="shared" ref="D18:N21" si="6">D9/C9-1</f>
        <v>0.27738723881711747</v>
      </c>
      <c r="E18" s="14">
        <f t="shared" si="6"/>
        <v>0.27229926287982331</v>
      </c>
      <c r="F18" s="14">
        <f t="shared" si="6"/>
        <v>0.26466729897388164</v>
      </c>
      <c r="G18" s="14">
        <f t="shared" si="6"/>
        <v>0.25449134709929333</v>
      </c>
      <c r="H18" s="14">
        <f t="shared" si="6"/>
        <v>0.24177140725605728</v>
      </c>
      <c r="I18" s="14">
        <f t="shared" si="6"/>
        <v>0.22650747944417415</v>
      </c>
      <c r="J18" s="14">
        <f t="shared" si="6"/>
        <v>0.20869956366364395</v>
      </c>
      <c r="K18" s="14">
        <f t="shared" si="6"/>
        <v>0.18834765991446667</v>
      </c>
      <c r="L18" s="14">
        <f t="shared" si="6"/>
        <v>0.16545176819664209</v>
      </c>
      <c r="M18" s="14">
        <f t="shared" si="6"/>
        <v>0.14001188851017043</v>
      </c>
      <c r="N18" s="14">
        <f t="shared" si="6"/>
        <v>0.11202802085505126</v>
      </c>
      <c r="Q18" s="5" t="s">
        <v>13</v>
      </c>
      <c r="R18" s="8">
        <v>0.4924</v>
      </c>
      <c r="S18" s="8">
        <v>0.49064166664838438</v>
      </c>
      <c r="T18" s="8">
        <v>0.48888961220857902</v>
      </c>
      <c r="U18" s="8">
        <v>0.48714381425893483</v>
      </c>
      <c r="V18" s="8">
        <v>0.48540425045786911</v>
      </c>
      <c r="W18" s="8">
        <v>0.48367089854357981</v>
      </c>
      <c r="X18" s="8">
        <v>0.48194373633376031</v>
      </c>
      <c r="Y18" s="8">
        <v>0.48022274172531609</v>
      </c>
      <c r="Z18" s="8">
        <v>0.47850789269408145</v>
      </c>
      <c r="AA18" s="8">
        <v>0.4767991672945377</v>
      </c>
      <c r="AB18" s="8">
        <v>0.47509654365953252</v>
      </c>
      <c r="AC18" s="8">
        <v>0.47339999999999982</v>
      </c>
    </row>
    <row r="19" spans="2:29" x14ac:dyDescent="0.25">
      <c r="B19" s="5" t="s">
        <v>52</v>
      </c>
      <c r="C19" s="5"/>
      <c r="D19" s="14">
        <f t="shared" si="6"/>
        <v>0.25042009531925236</v>
      </c>
      <c r="E19" s="14">
        <f t="shared" si="6"/>
        <v>0.24543953252422623</v>
      </c>
      <c r="F19" s="14">
        <f t="shared" si="6"/>
        <v>0.23796868833168694</v>
      </c>
      <c r="G19" s="14">
        <f t="shared" si="6"/>
        <v>0.22800756274163514</v>
      </c>
      <c r="H19" s="14">
        <f t="shared" si="6"/>
        <v>0.21555615575406994</v>
      </c>
      <c r="I19" s="14">
        <f t="shared" si="6"/>
        <v>0.20061446736899113</v>
      </c>
      <c r="J19" s="14">
        <f t="shared" si="6"/>
        <v>0.1831824975863996</v>
      </c>
      <c r="K19" s="14">
        <f t="shared" si="6"/>
        <v>0.16326024640629555</v>
      </c>
      <c r="L19" s="14">
        <f t="shared" si="6"/>
        <v>0.14084771382867833</v>
      </c>
      <c r="M19" s="14">
        <f t="shared" si="6"/>
        <v>0.11594489985354772</v>
      </c>
      <c r="N19" s="14">
        <f t="shared" si="6"/>
        <v>8.8551804480904162E-2</v>
      </c>
      <c r="Q19" s="5" t="s">
        <v>19</v>
      </c>
      <c r="R19" s="8">
        <v>0.16350000000000001</v>
      </c>
      <c r="S19" s="8">
        <v>0.16512579851326031</v>
      </c>
      <c r="T19" s="8">
        <v>0.16676776351462902</v>
      </c>
      <c r="U19" s="8">
        <v>0.16842605575916619</v>
      </c>
      <c r="V19" s="8">
        <v>0.17010083760043562</v>
      </c>
      <c r="W19" s="8">
        <v>0.17179227300639968</v>
      </c>
      <c r="X19" s="8">
        <v>0.17350052757547257</v>
      </c>
      <c r="Y19" s="8">
        <v>0.17522576855273303</v>
      </c>
      <c r="Z19" s="8">
        <v>0.17696816484629835</v>
      </c>
      <c r="AA19" s="8">
        <v>0.17872788704386114</v>
      </c>
      <c r="AB19" s="8">
        <v>0.1805051074293906</v>
      </c>
      <c r="AC19" s="8">
        <v>0.18229999999999974</v>
      </c>
    </row>
    <row r="20" spans="2:29" x14ac:dyDescent="0.25">
      <c r="B20" s="5" t="s">
        <v>14</v>
      </c>
      <c r="C20" s="5"/>
      <c r="D20" s="14">
        <f t="shared" si="6"/>
        <v>0.27259574661600428</v>
      </c>
      <c r="E20" s="14">
        <f t="shared" si="6"/>
        <v>0.26752685572690926</v>
      </c>
      <c r="F20" s="14">
        <f t="shared" si="6"/>
        <v>0.2599235193932683</v>
      </c>
      <c r="G20" s="14">
        <f t="shared" si="6"/>
        <v>0.24978573761508005</v>
      </c>
      <c r="H20" s="14">
        <f t="shared" si="6"/>
        <v>0.2371135103923443</v>
      </c>
      <c r="I20" s="14">
        <f t="shared" si="6"/>
        <v>0.22190683772506126</v>
      </c>
      <c r="J20" s="14">
        <f t="shared" si="6"/>
        <v>0.20416571961323093</v>
      </c>
      <c r="K20" s="14">
        <f t="shared" si="6"/>
        <v>0.18389015605685421</v>
      </c>
      <c r="L20" s="14">
        <f t="shared" si="6"/>
        <v>0.16108014705593043</v>
      </c>
      <c r="M20" s="14">
        <f t="shared" si="6"/>
        <v>0.13573569261045915</v>
      </c>
      <c r="N20" s="14">
        <f t="shared" si="6"/>
        <v>0.10785679272044058</v>
      </c>
      <c r="Q20" s="5" t="s">
        <v>52</v>
      </c>
      <c r="R20" s="8">
        <v>0.10400000000000002</v>
      </c>
      <c r="S20" s="8">
        <v>0.10281675297487534</v>
      </c>
      <c r="T20" s="8">
        <v>0.101646968195159</v>
      </c>
      <c r="U20" s="8">
        <v>0.10049049249583339</v>
      </c>
      <c r="V20" s="8">
        <v>9.934717445449677E-2</v>
      </c>
      <c r="W20" s="8">
        <v>9.8216864371536913E-2</v>
      </c>
      <c r="X20" s="8">
        <v>9.709941425053023E-2</v>
      </c>
      <c r="Y20" s="8">
        <v>9.5994677778863988E-2</v>
      </c>
      <c r="Z20" s="8">
        <v>9.4902510308578963E-2</v>
      </c>
      <c r="AA20" s="8">
        <v>9.3822768837430029E-2</v>
      </c>
      <c r="AB20" s="8">
        <v>9.2755311990162251E-2</v>
      </c>
      <c r="AC20" s="8">
        <v>9.1700000000000031E-2</v>
      </c>
    </row>
    <row r="21" spans="2:29" x14ac:dyDescent="0.25">
      <c r="B21" s="5" t="s">
        <v>53</v>
      </c>
      <c r="C21" s="5"/>
      <c r="D21" s="14">
        <f t="shared" si="6"/>
        <v>0.27137873060351514</v>
      </c>
      <c r="E21" s="14">
        <f t="shared" si="6"/>
        <v>0.26599363715478419</v>
      </c>
      <c r="F21" s="14">
        <f t="shared" si="6"/>
        <v>0.2580849718781939</v>
      </c>
      <c r="G21" s="14">
        <f t="shared" si="6"/>
        <v>0.24765424576951789</v>
      </c>
      <c r="H21" s="14">
        <f t="shared" si="6"/>
        <v>0.23470293817669763</v>
      </c>
      <c r="I21" s="14">
        <f t="shared" si="6"/>
        <v>0.21923250131776673</v>
      </c>
      <c r="J21" s="14">
        <f t="shared" si="6"/>
        <v>0.20124436458637351</v>
      </c>
      <c r="K21" s="14">
        <f t="shared" si="6"/>
        <v>0.18073993867255433</v>
      </c>
      <c r="L21" s="14">
        <f t="shared" si="6"/>
        <v>0.15772061952437344</v>
      </c>
      <c r="M21" s="14">
        <f t="shared" si="6"/>
        <v>0.13218779217418541</v>
      </c>
      <c r="N21" s="14">
        <f t="shared" si="6"/>
        <v>0.10414283445173811</v>
      </c>
      <c r="Q21" s="5" t="s">
        <v>14</v>
      </c>
      <c r="R21" s="8">
        <v>7.1600000000000025E-2</v>
      </c>
      <c r="S21" s="8">
        <v>7.204072756200873E-2</v>
      </c>
      <c r="T21" s="8">
        <v>7.2484167984127948E-2</v>
      </c>
      <c r="U21" s="8">
        <v>7.2930337965131764E-2</v>
      </c>
      <c r="V21" s="8">
        <v>7.3379254306582084E-2</v>
      </c>
      <c r="W21" s="8">
        <v>7.3830933913461363E-2</v>
      </c>
      <c r="X21" s="8">
        <v>7.4285393794809196E-2</v>
      </c>
      <c r="Y21" s="8">
        <v>7.4742651064362842E-2</v>
      </c>
      <c r="Z21" s="8">
        <v>7.52027229412017E-2</v>
      </c>
      <c r="AA21" s="8">
        <v>7.5665626750395718E-2</v>
      </c>
      <c r="AB21" s="8">
        <v>7.613137992365776E-2</v>
      </c>
      <c r="AC21" s="8">
        <v>7.6600000000000085E-2</v>
      </c>
    </row>
    <row r="22" spans="2:29" x14ac:dyDescent="0.25">
      <c r="Q22" s="5" t="s">
        <v>53</v>
      </c>
      <c r="R22" s="8">
        <v>0.16849999999999998</v>
      </c>
      <c r="S22" s="8">
        <v>0.16937505430147115</v>
      </c>
      <c r="T22" s="8">
        <v>0.17021148809750497</v>
      </c>
      <c r="U22" s="8">
        <v>0.1710092995209338</v>
      </c>
      <c r="V22" s="8">
        <v>0.17176848318061633</v>
      </c>
      <c r="W22" s="8">
        <v>0.17248903016502226</v>
      </c>
      <c r="X22" s="8">
        <v>0.17317092804542766</v>
      </c>
      <c r="Y22" s="8">
        <v>0.17381416087872403</v>
      </c>
      <c r="Z22" s="8">
        <v>0.1744187092098396</v>
      </c>
      <c r="AA22" s="8">
        <v>0.17498455007377545</v>
      </c>
      <c r="AB22" s="8">
        <v>0.17551165699725679</v>
      </c>
      <c r="AC22" s="8">
        <v>0.17600000000000038</v>
      </c>
    </row>
    <row r="26" spans="2:29" x14ac:dyDescent="0.25">
      <c r="Q26" s="5" t="s">
        <v>13</v>
      </c>
      <c r="R26" s="8">
        <f>R18-6%</f>
        <v>0.43240000000000001</v>
      </c>
      <c r="S26" s="8">
        <f t="shared" ref="S26:AC26" si="7">S18-6%</f>
        <v>0.43064166664838438</v>
      </c>
      <c r="T26" s="8">
        <f t="shared" si="7"/>
        <v>0.42888961220857902</v>
      </c>
      <c r="U26" s="8">
        <f t="shared" si="7"/>
        <v>0.42714381425893483</v>
      </c>
      <c r="V26" s="8">
        <f t="shared" si="7"/>
        <v>0.42540425045786912</v>
      </c>
      <c r="W26" s="8">
        <f t="shared" si="7"/>
        <v>0.42367089854357981</v>
      </c>
      <c r="X26" s="8">
        <f t="shared" si="7"/>
        <v>0.42194373633376031</v>
      </c>
      <c r="Y26" s="8">
        <f t="shared" si="7"/>
        <v>0.4202227417253161</v>
      </c>
      <c r="Z26" s="8">
        <f t="shared" si="7"/>
        <v>0.41850789269408145</v>
      </c>
      <c r="AA26" s="8">
        <f t="shared" si="7"/>
        <v>0.4167991672945377</v>
      </c>
      <c r="AB26" s="8">
        <f t="shared" si="7"/>
        <v>0.41509654365953252</v>
      </c>
      <c r="AC26" s="8">
        <f t="shared" si="7"/>
        <v>0.41339999999999982</v>
      </c>
    </row>
    <row r="27" spans="2:29" x14ac:dyDescent="0.25">
      <c r="Q27" s="5" t="s">
        <v>19</v>
      </c>
      <c r="R27" s="8">
        <f>R9</f>
        <v>0.16350000000000001</v>
      </c>
      <c r="S27" s="8">
        <f t="shared" ref="S27:AC27" si="8">S9</f>
        <v>0.16512579851326031</v>
      </c>
      <c r="T27" s="8">
        <f t="shared" si="8"/>
        <v>0.16676776351462902</v>
      </c>
      <c r="U27" s="8">
        <f t="shared" si="8"/>
        <v>0.16842605575916619</v>
      </c>
      <c r="V27" s="8">
        <f t="shared" si="8"/>
        <v>0.17010083760043562</v>
      </c>
      <c r="W27" s="8">
        <f t="shared" si="8"/>
        <v>0.17179227300639968</v>
      </c>
      <c r="X27" s="8">
        <f t="shared" si="8"/>
        <v>0.17350052757547257</v>
      </c>
      <c r="Y27" s="8">
        <f t="shared" si="8"/>
        <v>0.17522576855273303</v>
      </c>
      <c r="Z27" s="8">
        <f t="shared" si="8"/>
        <v>0.17696816484629835</v>
      </c>
      <c r="AA27" s="8">
        <f t="shared" si="8"/>
        <v>0.17872788704386114</v>
      </c>
      <c r="AB27" s="8">
        <f t="shared" si="8"/>
        <v>0.1805051074293906</v>
      </c>
      <c r="AC27" s="8">
        <f t="shared" si="8"/>
        <v>0.18229999999999974</v>
      </c>
    </row>
    <row r="28" spans="2:29" x14ac:dyDescent="0.25">
      <c r="Q28" s="5" t="s">
        <v>52</v>
      </c>
      <c r="R28" s="8">
        <f>R10+0.06</f>
        <v>0.16400000000000003</v>
      </c>
      <c r="S28" s="8">
        <f t="shared" ref="S28:AC28" si="9">S10+0.06</f>
        <v>0.16281675297487536</v>
      </c>
      <c r="T28" s="8">
        <f t="shared" si="9"/>
        <v>0.161646968195159</v>
      </c>
      <c r="U28" s="8">
        <f t="shared" si="9"/>
        <v>0.16049049249583339</v>
      </c>
      <c r="V28" s="8">
        <f t="shared" si="9"/>
        <v>0.15934717445449675</v>
      </c>
      <c r="W28" s="8">
        <f t="shared" si="9"/>
        <v>0.15821686437153692</v>
      </c>
      <c r="X28" s="8">
        <f t="shared" si="9"/>
        <v>0.15709941425053023</v>
      </c>
      <c r="Y28" s="8">
        <f t="shared" si="9"/>
        <v>0.155994677778864</v>
      </c>
      <c r="Z28" s="8">
        <f t="shared" si="9"/>
        <v>0.15490251030857896</v>
      </c>
      <c r="AA28" s="8">
        <f t="shared" si="9"/>
        <v>0.15382276883743001</v>
      </c>
      <c r="AB28" s="8">
        <f t="shared" si="9"/>
        <v>0.15275531199016223</v>
      </c>
      <c r="AC28" s="8">
        <f t="shared" si="9"/>
        <v>0.15170000000000003</v>
      </c>
    </row>
    <row r="29" spans="2:29" x14ac:dyDescent="0.25">
      <c r="Q29" s="5" t="s">
        <v>14</v>
      </c>
      <c r="R29" s="8">
        <f>R11</f>
        <v>7.1600000000000025E-2</v>
      </c>
      <c r="S29" s="8">
        <f t="shared" ref="S29:AC29" si="10">S11</f>
        <v>7.204072756200873E-2</v>
      </c>
      <c r="T29" s="8">
        <f t="shared" si="10"/>
        <v>7.2484167984127948E-2</v>
      </c>
      <c r="U29" s="8">
        <f t="shared" si="10"/>
        <v>7.2930337965131764E-2</v>
      </c>
      <c r="V29" s="8">
        <f t="shared" si="10"/>
        <v>7.3379254306582084E-2</v>
      </c>
      <c r="W29" s="8">
        <f t="shared" si="10"/>
        <v>7.3830933913461363E-2</v>
      </c>
      <c r="X29" s="8">
        <f t="shared" si="10"/>
        <v>7.4285393794809196E-2</v>
      </c>
      <c r="Y29" s="8">
        <f t="shared" si="10"/>
        <v>7.4742651064362842E-2</v>
      </c>
      <c r="Z29" s="8">
        <f t="shared" si="10"/>
        <v>7.52027229412017E-2</v>
      </c>
      <c r="AA29" s="8">
        <f t="shared" si="10"/>
        <v>7.5665626750395718E-2</v>
      </c>
      <c r="AB29" s="8">
        <f t="shared" si="10"/>
        <v>7.613137992365776E-2</v>
      </c>
      <c r="AC29" s="8">
        <f t="shared" si="10"/>
        <v>7.6600000000000085E-2</v>
      </c>
    </row>
    <row r="30" spans="2:29" x14ac:dyDescent="0.25">
      <c r="Q30" s="5" t="s">
        <v>53</v>
      </c>
      <c r="R30" s="8">
        <f>R12</f>
        <v>0.16849999999999998</v>
      </c>
      <c r="S30" s="8">
        <f t="shared" ref="S30:AC30" si="11">S12</f>
        <v>0.16937505430147115</v>
      </c>
      <c r="T30" s="8">
        <f t="shared" si="11"/>
        <v>0.17021148809750497</v>
      </c>
      <c r="U30" s="8">
        <f t="shared" si="11"/>
        <v>0.1710092995209338</v>
      </c>
      <c r="V30" s="8">
        <f t="shared" si="11"/>
        <v>0.17176848318061633</v>
      </c>
      <c r="W30" s="8">
        <f t="shared" si="11"/>
        <v>0.17248903016502226</v>
      </c>
      <c r="X30" s="8">
        <f t="shared" si="11"/>
        <v>0.17317092804542766</v>
      </c>
      <c r="Y30" s="8">
        <f t="shared" si="11"/>
        <v>0.17381416087872403</v>
      </c>
      <c r="Z30" s="8">
        <f t="shared" si="11"/>
        <v>0.1744187092098396</v>
      </c>
      <c r="AA30" s="8">
        <f t="shared" si="11"/>
        <v>0.17498455007377545</v>
      </c>
      <c r="AB30" s="8">
        <f t="shared" si="11"/>
        <v>0.17551165699725679</v>
      </c>
      <c r="AC30" s="8">
        <f t="shared" si="11"/>
        <v>0.17600000000000038</v>
      </c>
    </row>
    <row r="31" spans="2:29" x14ac:dyDescent="0.25">
      <c r="R31" s="1">
        <f>SUM(R26:R30)</f>
        <v>1</v>
      </c>
      <c r="S31" s="1">
        <f t="shared" ref="S31:AC31" si="12">SUM(S26:S30)</f>
        <v>1</v>
      </c>
      <c r="T31" s="1">
        <f t="shared" si="12"/>
        <v>0.99999999999999989</v>
      </c>
      <c r="U31" s="1">
        <f t="shared" si="12"/>
        <v>1</v>
      </c>
      <c r="V31" s="1">
        <f t="shared" si="12"/>
        <v>0.99999999999999989</v>
      </c>
      <c r="W31" s="1">
        <f t="shared" si="12"/>
        <v>1</v>
      </c>
      <c r="X31" s="1">
        <f t="shared" si="12"/>
        <v>1</v>
      </c>
      <c r="Y31" s="1">
        <f t="shared" si="12"/>
        <v>1</v>
      </c>
      <c r="Z31" s="1">
        <f t="shared" si="12"/>
        <v>1</v>
      </c>
      <c r="AA31" s="1">
        <f t="shared" si="12"/>
        <v>1</v>
      </c>
      <c r="AB31" s="1">
        <f t="shared" si="12"/>
        <v>1</v>
      </c>
      <c r="AC31" s="1">
        <f t="shared" si="12"/>
        <v>1</v>
      </c>
    </row>
    <row r="34" spans="2:29" x14ac:dyDescent="0.25">
      <c r="B34" s="9" t="s">
        <v>27</v>
      </c>
      <c r="C34" s="9">
        <v>2014</v>
      </c>
      <c r="D34" s="9">
        <v>2015</v>
      </c>
      <c r="E34" s="9">
        <v>2016</v>
      </c>
      <c r="F34" s="9">
        <v>2017</v>
      </c>
      <c r="G34" s="9">
        <v>2018</v>
      </c>
      <c r="H34" s="9">
        <v>2019</v>
      </c>
      <c r="I34" s="9">
        <v>2020</v>
      </c>
      <c r="J34" s="9">
        <v>2021</v>
      </c>
      <c r="K34" s="9">
        <v>2022</v>
      </c>
      <c r="L34" s="9">
        <v>2023</v>
      </c>
      <c r="M34" s="9">
        <v>2024</v>
      </c>
      <c r="N34" s="9">
        <v>2025</v>
      </c>
      <c r="O34" s="9" t="s">
        <v>25</v>
      </c>
      <c r="R34" s="9">
        <v>2014</v>
      </c>
      <c r="S34" s="9">
        <v>2015</v>
      </c>
      <c r="T34" s="9">
        <v>2016</v>
      </c>
      <c r="U34" s="9">
        <v>2017</v>
      </c>
      <c r="V34" s="9">
        <v>2018</v>
      </c>
      <c r="W34" s="9">
        <v>2019</v>
      </c>
      <c r="X34" s="9">
        <v>2020</v>
      </c>
      <c r="Y34" s="9">
        <v>2021</v>
      </c>
      <c r="Z34" s="9">
        <v>2022</v>
      </c>
      <c r="AA34" s="9">
        <v>2023</v>
      </c>
      <c r="AB34" s="9">
        <v>2024</v>
      </c>
      <c r="AC34" s="9">
        <v>2025</v>
      </c>
    </row>
    <row r="35" spans="2:29" x14ac:dyDescent="0.25">
      <c r="B35" s="5" t="s">
        <v>28</v>
      </c>
      <c r="C35" s="6">
        <f>Chiina!C31+Japan!C31+'Australia and NZ'!C31+India!C31+'Rest of APAC'!C31</f>
        <v>192.56468741537671</v>
      </c>
      <c r="D35" s="6">
        <f>Chiina!D31+Japan!D31+'Australia and NZ'!D31+India!D31+'Rest of APAC'!D31</f>
        <v>243.28519112524037</v>
      </c>
      <c r="E35" s="6">
        <f>Chiina!E31+Japan!E31+'Australia and NZ'!E31+India!E31+'Rest of APAC'!E31</f>
        <v>306.1415602738935</v>
      </c>
      <c r="F35" s="6">
        <f>Chiina!F31+Japan!F31+'Australia and NZ'!F31+India!F31+'Rest of APAC'!F31</f>
        <v>382.92772569872648</v>
      </c>
      <c r="G35" s="6">
        <f>Chiina!G31+Japan!G31+'Australia and NZ'!G31+India!G31+'Rest of APAC'!G31</f>
        <v>475.12032101740533</v>
      </c>
      <c r="H35" s="6">
        <f>Chiina!H31+Japan!H31+'Australia and NZ'!H31+India!H31+'Rest of APAC'!H31</f>
        <v>583.53280538448632</v>
      </c>
      <c r="I35" s="6">
        <f>Chiina!I31+Japan!I31+'Australia and NZ'!I31+India!I31+'Rest of APAC'!I31</f>
        <v>707.87469141653548</v>
      </c>
      <c r="J35" s="6">
        <f>Chiina!J31+Japan!J31+'Australia and NZ'!J31+India!J31+'Rest of APAC'!J31</f>
        <v>846.24585061391485</v>
      </c>
      <c r="K35" s="6">
        <f>Chiina!K31+Japan!K31+'Australia and NZ'!K31+India!K31+'Rest of APAC'!K31</f>
        <v>994.6327702584033</v>
      </c>
      <c r="L35" s="6">
        <f>Chiina!L31+Japan!L31+'Australia and NZ'!L31+India!L31+'Rest of APAC'!L31</f>
        <v>1146.5174292346089</v>
      </c>
      <c r="M35" s="6">
        <f>Chiina!M31+Japan!M31+'Australia and NZ'!M31+India!M31+'Rest of APAC'!M31</f>
        <v>1292.7499538258494</v>
      </c>
      <c r="N35" s="6">
        <f>Chiina!N31+Japan!N31+'Australia and NZ'!N31+India!N31+'Rest of APAC'!N31</f>
        <v>1421.8561128880483</v>
      </c>
      <c r="O35" s="7">
        <f>((N35/I35)^(1/5)-1)</f>
        <v>0.14968761467401759</v>
      </c>
      <c r="P35" s="4"/>
      <c r="R35" s="15">
        <f>C35/C$38</f>
        <v>0.78746775499200017</v>
      </c>
      <c r="S35" s="15">
        <f t="shared" ref="S35:AC36" si="13">D35/D$38</f>
        <v>0.78658634899455471</v>
      </c>
      <c r="T35" s="15">
        <f t="shared" si="13"/>
        <v>0.78570753942740046</v>
      </c>
      <c r="U35" s="15">
        <f t="shared" si="13"/>
        <v>0.78483132085284646</v>
      </c>
      <c r="V35" s="15">
        <f t="shared" si="13"/>
        <v>0.78395768801744836</v>
      </c>
      <c r="W35" s="15">
        <f t="shared" si="13"/>
        <v>0.78308663585091853</v>
      </c>
      <c r="X35" s="15">
        <f t="shared" si="13"/>
        <v>0.7822181594650599</v>
      </c>
      <c r="Y35" s="15">
        <f t="shared" si="13"/>
        <v>0.78135225415272513</v>
      </c>
      <c r="Z35" s="15">
        <f t="shared" si="13"/>
        <v>0.78048891538679654</v>
      </c>
      <c r="AA35" s="15">
        <f t="shared" si="13"/>
        <v>0.77962813881919268</v>
      </c>
      <c r="AB35" s="15">
        <f t="shared" si="13"/>
        <v>0.77876992027989522</v>
      </c>
      <c r="AC35" s="15">
        <f t="shared" si="13"/>
        <v>0.77791425577599993</v>
      </c>
    </row>
    <row r="36" spans="2:29" x14ac:dyDescent="0.25">
      <c r="B36" s="5" t="s">
        <v>29</v>
      </c>
      <c r="C36" s="6">
        <f>Chiina!C32+Japan!C32+'Australia and NZ'!C32+India!C32+'Rest of APAC'!C32</f>
        <v>51.971912584623283</v>
      </c>
      <c r="D36" s="6">
        <f>Chiina!D32+Japan!D32+'Australia and NZ'!D32+India!D32+'Rest of APAC'!D32</f>
        <v>66.007223415409797</v>
      </c>
      <c r="E36" s="6">
        <f>Chiina!E32+Japan!E32+'Australia and NZ'!E32+India!E32+'Rest of APAC'!E32</f>
        <v>83.496498305765854</v>
      </c>
      <c r="F36" s="6">
        <f>Chiina!F32+Japan!F32+'Australia and NZ'!F32+India!F32+'Rest of APAC'!F32</f>
        <v>104.98313555820371</v>
      </c>
      <c r="G36" s="6">
        <f>Chiina!G32+Japan!G32+'Australia and NZ'!G32+India!G32+'Rest of APAC'!G32</f>
        <v>130.93320493109024</v>
      </c>
      <c r="H36" s="6">
        <f>Chiina!H32+Japan!H32+'Australia and NZ'!H32+India!H32+'Rest of APAC'!H32</f>
        <v>161.637369497131</v>
      </c>
      <c r="I36" s="6">
        <f>Chiina!I32+Japan!I32+'Australia and NZ'!I32+India!I32+'Rest of APAC'!I32</f>
        <v>197.08344954587045</v>
      </c>
      <c r="J36" s="6">
        <f>Chiina!J32+Japan!J32+'Australia and NZ'!J32+India!J32+'Rest of APAC'!J32</f>
        <v>236.80708244706219</v>
      </c>
      <c r="K36" s="6">
        <f>Chiina!K32+Japan!K32+'Australia and NZ'!K32+India!K32+'Rest of APAC'!K32</f>
        <v>279.73865340938954</v>
      </c>
      <c r="L36" s="6">
        <f>Chiina!L32+Japan!L32+'Australia and NZ'!L32+India!L32+'Rest of APAC'!L32</f>
        <v>324.07780988939004</v>
      </c>
      <c r="M36" s="6">
        <f>Chiina!M32+Japan!M32+'Australia and NZ'!M32+India!M32+'Rest of APAC'!M32</f>
        <v>367.23962738605263</v>
      </c>
      <c r="N36" s="6">
        <f>Chiina!N32+Japan!N32+'Australia and NZ'!N32+India!N32+'Rest of APAC'!N32</f>
        <v>405.92387999778879</v>
      </c>
      <c r="O36" s="7">
        <f>((N36/I36)^(1/5)-1)</f>
        <v>0.15547057207121884</v>
      </c>
      <c r="P36" s="4"/>
      <c r="R36" s="15">
        <f>C36/C$38</f>
        <v>0.212532245008</v>
      </c>
      <c r="S36" s="15">
        <f t="shared" si="13"/>
        <v>0.21341365100544515</v>
      </c>
      <c r="T36" s="15">
        <f t="shared" si="13"/>
        <v>0.21429246057259943</v>
      </c>
      <c r="U36" s="15">
        <f t="shared" si="13"/>
        <v>0.21516867914715343</v>
      </c>
      <c r="V36" s="15">
        <f t="shared" si="13"/>
        <v>0.21604231198255144</v>
      </c>
      <c r="W36" s="15">
        <f t="shared" si="13"/>
        <v>0.21691336414908152</v>
      </c>
      <c r="X36" s="15">
        <f t="shared" si="13"/>
        <v>0.21778184053493999</v>
      </c>
      <c r="Y36" s="15">
        <f t="shared" si="13"/>
        <v>0.21864774584727495</v>
      </c>
      <c r="Z36" s="15">
        <f t="shared" si="13"/>
        <v>0.21951108461320357</v>
      </c>
      <c r="AA36" s="15">
        <f t="shared" si="13"/>
        <v>0.22037186118080732</v>
      </c>
      <c r="AB36" s="15">
        <f t="shared" si="13"/>
        <v>0.22123007972010492</v>
      </c>
      <c r="AC36" s="15">
        <f t="shared" si="13"/>
        <v>0.22208574422400015</v>
      </c>
    </row>
    <row r="37" spans="2:29" x14ac:dyDescent="0.25">
      <c r="B37" s="5" t="s">
        <v>2</v>
      </c>
      <c r="C37" s="10">
        <f t="shared" ref="C37:N37" si="14">SUM(C35:C36)</f>
        <v>244.53659999999999</v>
      </c>
      <c r="D37" s="10">
        <f t="shared" si="14"/>
        <v>309.29241454065016</v>
      </c>
      <c r="E37" s="10">
        <f t="shared" si="14"/>
        <v>389.63805857965934</v>
      </c>
      <c r="F37" s="10">
        <f t="shared" si="14"/>
        <v>487.91086125693016</v>
      </c>
      <c r="G37" s="10">
        <f t="shared" si="14"/>
        <v>606.05352594849558</v>
      </c>
      <c r="H37" s="10">
        <f t="shared" si="14"/>
        <v>745.1701748816173</v>
      </c>
      <c r="I37" s="10">
        <f t="shared" si="14"/>
        <v>904.95814096240588</v>
      </c>
      <c r="J37" s="10">
        <f t="shared" si="14"/>
        <v>1083.052933060977</v>
      </c>
      <c r="K37" s="10">
        <f t="shared" si="14"/>
        <v>1274.3714236677929</v>
      </c>
      <c r="L37" s="10">
        <f t="shared" si="14"/>
        <v>1470.5952391239989</v>
      </c>
      <c r="M37" s="10">
        <f t="shared" si="14"/>
        <v>1659.9895812119021</v>
      </c>
      <c r="N37" s="10">
        <f t="shared" si="14"/>
        <v>1827.7799928858371</v>
      </c>
      <c r="O37" s="7">
        <f>((N37/I37)^(1/5)-1)</f>
        <v>0.15095696549487125</v>
      </c>
    </row>
    <row r="38" spans="2:29" x14ac:dyDescent="0.25">
      <c r="B38" s="13" t="s">
        <v>26</v>
      </c>
      <c r="C38" s="11">
        <f>C3</f>
        <v>244.53659999999996</v>
      </c>
      <c r="D38" s="11">
        <f t="shared" ref="D38:O38" si="15">D3</f>
        <v>309.29241454065021</v>
      </c>
      <c r="E38" s="11">
        <f t="shared" si="15"/>
        <v>389.6380585796594</v>
      </c>
      <c r="F38" s="11">
        <f t="shared" si="15"/>
        <v>487.91086125693022</v>
      </c>
      <c r="G38" s="11">
        <f t="shared" si="15"/>
        <v>606.05352594849569</v>
      </c>
      <c r="H38" s="11">
        <f t="shared" si="15"/>
        <v>745.1701748816173</v>
      </c>
      <c r="I38" s="11">
        <f t="shared" si="15"/>
        <v>904.95814096240599</v>
      </c>
      <c r="J38" s="11">
        <f t="shared" si="15"/>
        <v>1083.052933060977</v>
      </c>
      <c r="K38" s="11">
        <f t="shared" si="15"/>
        <v>1274.3714236677927</v>
      </c>
      <c r="L38" s="11">
        <f t="shared" si="15"/>
        <v>1470.5952391239989</v>
      </c>
      <c r="M38" s="11">
        <f t="shared" si="15"/>
        <v>1659.9895812119019</v>
      </c>
      <c r="N38" s="11">
        <f t="shared" si="15"/>
        <v>1827.7799928858369</v>
      </c>
      <c r="O38" s="12">
        <f t="shared" si="15"/>
        <v>0.15095696549487103</v>
      </c>
    </row>
    <row r="39" spans="2:29" x14ac:dyDescent="0.25">
      <c r="O39" s="2"/>
    </row>
    <row r="40" spans="2:29" x14ac:dyDescent="0.25">
      <c r="B40" s="9" t="s">
        <v>27</v>
      </c>
      <c r="C40" s="9">
        <v>2014</v>
      </c>
      <c r="D40" s="9">
        <v>2015</v>
      </c>
      <c r="E40" s="9">
        <v>2016</v>
      </c>
      <c r="F40" s="9">
        <v>2017</v>
      </c>
      <c r="G40" s="9">
        <v>2018</v>
      </c>
      <c r="H40" s="9">
        <v>2019</v>
      </c>
      <c r="I40" s="9">
        <v>2020</v>
      </c>
      <c r="J40" s="9">
        <v>2021</v>
      </c>
      <c r="K40" s="9">
        <v>2022</v>
      </c>
      <c r="L40" s="9">
        <v>2023</v>
      </c>
      <c r="M40" s="9">
        <v>2024</v>
      </c>
      <c r="N40" s="9">
        <v>2025</v>
      </c>
    </row>
    <row r="41" spans="2:29" x14ac:dyDescent="0.25">
      <c r="B41" s="5" t="s">
        <v>28</v>
      </c>
      <c r="C41" s="5"/>
      <c r="D41" s="14">
        <f>D35/C35-1</f>
        <v>0.26339462541465708</v>
      </c>
      <c r="E41" s="14">
        <f t="shared" ref="E41:N41" si="16">E35/D35-1</f>
        <v>0.258364961952392</v>
      </c>
      <c r="F41" s="14">
        <f t="shared" si="16"/>
        <v>0.2508191483578226</v>
      </c>
      <c r="G41" s="14">
        <f t="shared" si="16"/>
        <v>0.24075716938609082</v>
      </c>
      <c r="H41" s="14">
        <f t="shared" si="16"/>
        <v>0.22817900976100214</v>
      </c>
      <c r="I41" s="14">
        <f t="shared" si="16"/>
        <v>0.21308465416973599</v>
      </c>
      <c r="J41" s="14">
        <f t="shared" si="16"/>
        <v>0.19547408725756732</v>
      </c>
      <c r="K41" s="14">
        <f t="shared" si="16"/>
        <v>0.17534729362258039</v>
      </c>
      <c r="L41" s="14">
        <f t="shared" si="16"/>
        <v>0.1527042578103941</v>
      </c>
      <c r="M41" s="14">
        <f t="shared" si="16"/>
        <v>0.12754496430888307</v>
      </c>
      <c r="N41" s="14">
        <f t="shared" si="16"/>
        <v>9.9869397542899696E-2</v>
      </c>
    </row>
    <row r="42" spans="2:29" x14ac:dyDescent="0.25">
      <c r="B42" s="5" t="s">
        <v>29</v>
      </c>
      <c r="C42" s="5"/>
      <c r="D42" s="14">
        <f t="shared" ref="D42:N42" si="17">D36/C36-1</f>
        <v>0.27005569225364789</v>
      </c>
      <c r="E42" s="14">
        <f t="shared" si="17"/>
        <v>0.26496001475912823</v>
      </c>
      <c r="F42" s="14">
        <f t="shared" si="17"/>
        <v>0.25733578878665497</v>
      </c>
      <c r="G42" s="14">
        <f t="shared" si="17"/>
        <v>0.24718321885613292</v>
      </c>
      <c r="H42" s="14">
        <f t="shared" si="17"/>
        <v>0.2345025051681906</v>
      </c>
      <c r="I42" s="14">
        <f t="shared" si="17"/>
        <v>0.21929384373808802</v>
      </c>
      <c r="J42" s="14">
        <f t="shared" si="17"/>
        <v>0.20155742652528619</v>
      </c>
      <c r="K42" s="14">
        <f t="shared" si="17"/>
        <v>0.18129344155880411</v>
      </c>
      <c r="L42" s="14">
        <f t="shared" si="17"/>
        <v>0.158502073058568</v>
      </c>
      <c r="M42" s="14">
        <f t="shared" si="17"/>
        <v>0.13318350155289571</v>
      </c>
      <c r="N42" s="14">
        <f t="shared" si="17"/>
        <v>0.10533790399223486</v>
      </c>
    </row>
    <row r="46" spans="2:29" x14ac:dyDescent="0.25">
      <c r="B46" s="9" t="s">
        <v>30</v>
      </c>
      <c r="C46" s="9">
        <v>2014</v>
      </c>
      <c r="D46" s="9">
        <v>2015</v>
      </c>
      <c r="E46" s="9">
        <v>2016</v>
      </c>
      <c r="F46" s="9">
        <v>2017</v>
      </c>
      <c r="G46" s="9">
        <v>2018</v>
      </c>
      <c r="H46" s="9">
        <v>2019</v>
      </c>
      <c r="I46" s="9">
        <v>2020</v>
      </c>
      <c r="J46" s="9">
        <v>2021</v>
      </c>
      <c r="K46" s="9">
        <v>2022</v>
      </c>
      <c r="L46" s="9">
        <v>2023</v>
      </c>
      <c r="M46" s="9">
        <v>2024</v>
      </c>
      <c r="N46" s="9">
        <v>2025</v>
      </c>
      <c r="O46" s="9" t="s">
        <v>25</v>
      </c>
      <c r="R46" s="9">
        <v>2014</v>
      </c>
      <c r="S46" s="9">
        <v>2015</v>
      </c>
      <c r="T46" s="9">
        <v>2016</v>
      </c>
      <c r="U46" s="9">
        <v>2017</v>
      </c>
      <c r="V46" s="9">
        <v>2018</v>
      </c>
      <c r="W46" s="9">
        <v>2019</v>
      </c>
      <c r="X46" s="9">
        <v>2020</v>
      </c>
      <c r="Y46" s="9">
        <v>2021</v>
      </c>
      <c r="Z46" s="9">
        <v>2022</v>
      </c>
      <c r="AA46" s="9">
        <v>2023</v>
      </c>
      <c r="AB46" s="9">
        <v>2024</v>
      </c>
      <c r="AC46" s="9">
        <v>2025</v>
      </c>
    </row>
    <row r="47" spans="2:29" x14ac:dyDescent="0.25">
      <c r="B47" s="5" t="s">
        <v>31</v>
      </c>
      <c r="C47" s="6">
        <f>Chiina!C43+Japan!C43+'Australia and NZ'!C43+India!C43+'Rest of APAC'!C43</f>
        <v>199.01270891715512</v>
      </c>
      <c r="D47" s="6">
        <f>Chiina!D43+Japan!D43+'Australia and NZ'!D43+India!D43+'Rest of APAC'!D43</f>
        <v>251.25918267959395</v>
      </c>
      <c r="E47" s="6">
        <f>Chiina!E43+Japan!E43+'Australia and NZ'!E43+India!E43+'Rest of APAC'!E43</f>
        <v>315.95895326280942</v>
      </c>
      <c r="F47" s="6">
        <f>Chiina!F43+Japan!F43+'Australia and NZ'!F43+India!F43+'Rest of APAC'!F43</f>
        <v>394.93651895111009</v>
      </c>
      <c r="G47" s="6">
        <f>Chiina!G43+Japan!G43+'Australia and NZ'!G43+India!G43+'Rest of APAC'!G43</f>
        <v>489.68431524960096</v>
      </c>
      <c r="H47" s="6">
        <f>Chiina!H43+Japan!H43+'Australia and NZ'!H43+India!H43+'Rest of APAC'!H43</f>
        <v>601.00760964712094</v>
      </c>
      <c r="I47" s="6">
        <f>Chiina!I43+Japan!I43+'Australia and NZ'!I43+India!I43+'Rest of APAC'!I43</f>
        <v>728.57319007328931</v>
      </c>
      <c r="J47" s="6">
        <f>Chiina!J43+Japan!J43+'Australia and NZ'!J43+India!J43+'Rest of APAC'!J43</f>
        <v>870.39313991019651</v>
      </c>
      <c r="K47" s="6">
        <f>Chiina!K43+Japan!K43+'Australia and NZ'!K43+India!K43+'Rest of APAC'!K43</f>
        <v>1022.3127506344368</v>
      </c>
      <c r="L47" s="6">
        <f>Chiina!L43+Japan!L43+'Australia and NZ'!L43+India!L43+'Rest of APAC'!L43</f>
        <v>1177.6162265947733</v>
      </c>
      <c r="M47" s="6">
        <f>Chiina!M43+Japan!M43+'Australia and NZ'!M43+India!M43+'Rest of APAC'!M43</f>
        <v>1326.9047763866874</v>
      </c>
      <c r="N47" s="6">
        <f>Chiina!N43+Japan!N43+'Australia and NZ'!N43+India!N43+'Rest of APAC'!N43</f>
        <v>1458.4212457808967</v>
      </c>
      <c r="O47" s="7">
        <f>((N47/I47)^(1/5)-1)</f>
        <v>0.14889928523279328</v>
      </c>
      <c r="P47" s="4"/>
      <c r="R47" s="15">
        <f t="shared" ref="R47:AC48" si="18">C47/C$38</f>
        <v>0.81383608391199991</v>
      </c>
      <c r="S47" s="15">
        <f t="shared" si="18"/>
        <v>0.81236774931177957</v>
      </c>
      <c r="T47" s="15">
        <f t="shared" si="18"/>
        <v>0.81090372540754596</v>
      </c>
      <c r="U47" s="15">
        <f t="shared" si="18"/>
        <v>0.80944399953240531</v>
      </c>
      <c r="V47" s="15">
        <f t="shared" si="18"/>
        <v>0.80798855923365398</v>
      </c>
      <c r="W47" s="15">
        <f t="shared" si="18"/>
        <v>0.80653739227096821</v>
      </c>
      <c r="X47" s="15">
        <f t="shared" si="18"/>
        <v>0.80509048661462446</v>
      </c>
      <c r="Y47" s="15">
        <f t="shared" si="18"/>
        <v>0.80364783044375221</v>
      </c>
      <c r="Z47" s="15">
        <f t="shared" si="18"/>
        <v>0.80220941214461561</v>
      </c>
      <c r="AA47" s="15">
        <f t="shared" si="18"/>
        <v>0.80077522030892279</v>
      </c>
      <c r="AB47" s="15">
        <f t="shared" si="18"/>
        <v>0.7993452437321682</v>
      </c>
      <c r="AC47" s="15">
        <f t="shared" si="18"/>
        <v>0.79791947141200037</v>
      </c>
    </row>
    <row r="48" spans="2:29" x14ac:dyDescent="0.25">
      <c r="B48" s="5" t="s">
        <v>32</v>
      </c>
      <c r="C48" s="6">
        <f>Chiina!C44+Japan!C44+'Australia and NZ'!C44+India!C44+'Rest of APAC'!C44</f>
        <v>45.523891082844827</v>
      </c>
      <c r="D48" s="6">
        <f>Chiina!D44+Japan!D44+'Australia and NZ'!D44+India!D44+'Rest of APAC'!D44</f>
        <v>58.033231861056223</v>
      </c>
      <c r="E48" s="6">
        <f>Chiina!E44+Japan!E44+'Australia and NZ'!E44+India!E44+'Rest of APAC'!E44</f>
        <v>73.679105316849927</v>
      </c>
      <c r="F48" s="6">
        <f>Chiina!F44+Japan!F44+'Australia and NZ'!F44+India!F44+'Rest of APAC'!F44</f>
        <v>92.974342305820088</v>
      </c>
      <c r="G48" s="6">
        <f>Chiina!G44+Japan!G44+'Australia and NZ'!G44+India!G44+'Rest of APAC'!G44</f>
        <v>116.36921069889465</v>
      </c>
      <c r="H48" s="6">
        <f>Chiina!H44+Japan!H44+'Australia and NZ'!H44+India!H44+'Rest of APAC'!H44</f>
        <v>144.16256523449638</v>
      </c>
      <c r="I48" s="6">
        <f>Chiina!I44+Japan!I44+'Australia and NZ'!I44+India!I44+'Rest of APAC'!I44</f>
        <v>176.38495088911662</v>
      </c>
      <c r="J48" s="6">
        <f>Chiina!J44+Japan!J44+'Australia and NZ'!J44+India!J44+'Rest of APAC'!J44</f>
        <v>212.65979315078042</v>
      </c>
      <c r="K48" s="6">
        <f>Chiina!K44+Japan!K44+'Australia and NZ'!K44+India!K44+'Rest of APAC'!K44</f>
        <v>252.05867303335597</v>
      </c>
      <c r="L48" s="6">
        <f>Chiina!L44+Japan!L44+'Australia and NZ'!L44+India!L44+'Rest of APAC'!L44</f>
        <v>292.97901252922577</v>
      </c>
      <c r="M48" s="6">
        <f>Chiina!M44+Japan!M44+'Australia and NZ'!M44+India!M44+'Rest of APAC'!M44</f>
        <v>333.08480482521441</v>
      </c>
      <c r="N48" s="6">
        <f>Chiina!N44+Japan!N44+'Australia and NZ'!N44+India!N44+'Rest of APAC'!N44</f>
        <v>369.35874710494022</v>
      </c>
      <c r="O48" s="7">
        <f>((N48/I48)^(1/5)-1)</f>
        <v>0.15930410048340682</v>
      </c>
      <c r="P48" s="4"/>
      <c r="R48" s="15">
        <f t="shared" si="18"/>
        <v>0.18616391608800006</v>
      </c>
      <c r="S48" s="15">
        <f t="shared" si="18"/>
        <v>0.18763225068822026</v>
      </c>
      <c r="T48" s="15">
        <f t="shared" si="18"/>
        <v>0.18909627459245393</v>
      </c>
      <c r="U48" s="15">
        <f t="shared" si="18"/>
        <v>0.19055600046759461</v>
      </c>
      <c r="V48" s="15">
        <f t="shared" si="18"/>
        <v>0.19201144076634588</v>
      </c>
      <c r="W48" s="15">
        <f t="shared" si="18"/>
        <v>0.19346260772903184</v>
      </c>
      <c r="X48" s="15">
        <f t="shared" si="18"/>
        <v>0.19490951338537552</v>
      </c>
      <c r="Y48" s="15">
        <f t="shared" si="18"/>
        <v>0.19635216955624776</v>
      </c>
      <c r="Z48" s="15">
        <f t="shared" si="18"/>
        <v>0.1977905878553845</v>
      </c>
      <c r="AA48" s="15">
        <f t="shared" si="18"/>
        <v>0.19922477969107727</v>
      </c>
      <c r="AB48" s="15">
        <f t="shared" si="18"/>
        <v>0.20065475626783183</v>
      </c>
      <c r="AC48" s="15">
        <f t="shared" si="18"/>
        <v>0.20208052858799969</v>
      </c>
    </row>
    <row r="49" spans="2:29" x14ac:dyDescent="0.25">
      <c r="B49" s="5" t="s">
        <v>2</v>
      </c>
      <c r="C49" s="10">
        <f t="shared" ref="C49:N49" si="19">SUM(C47:C48)</f>
        <v>244.53659999999996</v>
      </c>
      <c r="D49" s="10">
        <f t="shared" si="19"/>
        <v>309.29241454065016</v>
      </c>
      <c r="E49" s="10">
        <f t="shared" si="19"/>
        <v>389.63805857965934</v>
      </c>
      <c r="F49" s="10">
        <f t="shared" si="19"/>
        <v>487.91086125693016</v>
      </c>
      <c r="G49" s="10">
        <f t="shared" si="19"/>
        <v>606.05352594849558</v>
      </c>
      <c r="H49" s="10">
        <f t="shared" si="19"/>
        <v>745.1701748816173</v>
      </c>
      <c r="I49" s="10">
        <f t="shared" si="19"/>
        <v>904.95814096240588</v>
      </c>
      <c r="J49" s="10">
        <f t="shared" si="19"/>
        <v>1083.052933060977</v>
      </c>
      <c r="K49" s="10">
        <f t="shared" si="19"/>
        <v>1274.3714236677929</v>
      </c>
      <c r="L49" s="10">
        <f t="shared" si="19"/>
        <v>1470.5952391239989</v>
      </c>
      <c r="M49" s="10">
        <f t="shared" si="19"/>
        <v>1659.9895812119019</v>
      </c>
      <c r="N49" s="10">
        <f t="shared" si="19"/>
        <v>1827.7799928858369</v>
      </c>
      <c r="O49" s="7">
        <f>((N49/I49)^(1/5)-1)</f>
        <v>0.15095696549487103</v>
      </c>
    </row>
    <row r="50" spans="2:29" x14ac:dyDescent="0.25">
      <c r="B50" s="13" t="s">
        <v>26</v>
      </c>
      <c r="C50" s="11">
        <f>C3</f>
        <v>244.53659999999996</v>
      </c>
      <c r="D50" s="11">
        <f t="shared" ref="D50:O50" si="20">D3</f>
        <v>309.29241454065021</v>
      </c>
      <c r="E50" s="11">
        <f t="shared" si="20"/>
        <v>389.6380585796594</v>
      </c>
      <c r="F50" s="11">
        <f t="shared" si="20"/>
        <v>487.91086125693022</v>
      </c>
      <c r="G50" s="11">
        <f t="shared" si="20"/>
        <v>606.05352594849569</v>
      </c>
      <c r="H50" s="11">
        <f t="shared" si="20"/>
        <v>745.1701748816173</v>
      </c>
      <c r="I50" s="11">
        <f t="shared" si="20"/>
        <v>904.95814096240599</v>
      </c>
      <c r="J50" s="11">
        <f t="shared" si="20"/>
        <v>1083.052933060977</v>
      </c>
      <c r="K50" s="11">
        <f t="shared" si="20"/>
        <v>1274.3714236677927</v>
      </c>
      <c r="L50" s="11">
        <f t="shared" si="20"/>
        <v>1470.5952391239989</v>
      </c>
      <c r="M50" s="11">
        <f t="shared" si="20"/>
        <v>1659.9895812119019</v>
      </c>
      <c r="N50" s="11">
        <f t="shared" si="20"/>
        <v>1827.7799928858369</v>
      </c>
      <c r="O50" s="12">
        <f t="shared" si="20"/>
        <v>0.15095696549487103</v>
      </c>
    </row>
    <row r="51" spans="2:29" x14ac:dyDescent="0.25">
      <c r="O51" s="2"/>
    </row>
    <row r="52" spans="2:29" x14ac:dyDescent="0.25">
      <c r="B52" s="9" t="s">
        <v>30</v>
      </c>
      <c r="C52" s="9">
        <v>2014</v>
      </c>
      <c r="D52" s="9">
        <v>2015</v>
      </c>
      <c r="E52" s="9">
        <v>2016</v>
      </c>
      <c r="F52" s="9">
        <v>2017</v>
      </c>
      <c r="G52" s="9">
        <v>2018</v>
      </c>
      <c r="H52" s="9">
        <v>2019</v>
      </c>
      <c r="I52" s="9">
        <v>2020</v>
      </c>
      <c r="J52" s="9">
        <v>2021</v>
      </c>
      <c r="K52" s="9">
        <v>2022</v>
      </c>
      <c r="L52" s="9">
        <v>2023</v>
      </c>
      <c r="M52" s="9">
        <v>2024</v>
      </c>
      <c r="N52" s="9">
        <v>2025</v>
      </c>
    </row>
    <row r="53" spans="2:29" x14ac:dyDescent="0.25">
      <c r="B53" s="5" t="s">
        <v>31</v>
      </c>
      <c r="C53" s="5"/>
      <c r="D53" s="14">
        <f t="shared" ref="D53:N53" si="21">D47/C47-1</f>
        <v>0.26252832819932093</v>
      </c>
      <c r="E53" s="14">
        <f t="shared" si="21"/>
        <v>0.25750211352761077</v>
      </c>
      <c r="F53" s="14">
        <f t="shared" si="21"/>
        <v>0.24996147402288815</v>
      </c>
      <c r="G53" s="14">
        <f t="shared" si="21"/>
        <v>0.23990639445074935</v>
      </c>
      <c r="H53" s="14">
        <f t="shared" si="21"/>
        <v>0.22733685954547367</v>
      </c>
      <c r="I53" s="14">
        <f t="shared" si="21"/>
        <v>0.21225285400474037</v>
      </c>
      <c r="J53" s="14">
        <f t="shared" si="21"/>
        <v>0.19465436248435264</v>
      </c>
      <c r="K53" s="14">
        <f t="shared" si="21"/>
        <v>0.17454136959295741</v>
      </c>
      <c r="L53" s="14">
        <f t="shared" si="21"/>
        <v>0.1519138598867682</v>
      </c>
      <c r="M53" s="14">
        <f t="shared" si="21"/>
        <v>0.12677181786429781</v>
      </c>
      <c r="N53" s="14">
        <f t="shared" si="21"/>
        <v>9.9115227961077634E-2</v>
      </c>
    </row>
    <row r="54" spans="2:29" x14ac:dyDescent="0.25">
      <c r="B54" s="5" t="s">
        <v>32</v>
      </c>
      <c r="C54" s="5"/>
      <c r="D54" s="14">
        <f t="shared" ref="D54:N54" si="22">D48/C48-1</f>
        <v>0.27478628211825695</v>
      </c>
      <c r="E54" s="14">
        <f t="shared" si="22"/>
        <v>0.26960196690842975</v>
      </c>
      <c r="F54" s="14">
        <f t="shared" si="22"/>
        <v>0.26188207506039651</v>
      </c>
      <c r="G54" s="14">
        <f t="shared" si="22"/>
        <v>0.25162714586484425</v>
      </c>
      <c r="H54" s="14">
        <f t="shared" si="22"/>
        <v>0.23883769915323261</v>
      </c>
      <c r="I54" s="14">
        <f t="shared" si="22"/>
        <v>0.22351423618334598</v>
      </c>
      <c r="J54" s="14">
        <f t="shared" si="22"/>
        <v>0.20565724047777612</v>
      </c>
      <c r="K54" s="14">
        <f t="shared" si="22"/>
        <v>0.18526717861820208</v>
      </c>
      <c r="L54" s="14">
        <f t="shared" si="22"/>
        <v>0.16234450099820474</v>
      </c>
      <c r="M54" s="14">
        <f t="shared" si="22"/>
        <v>0.13688964253706715</v>
      </c>
      <c r="N54" s="14">
        <f t="shared" si="22"/>
        <v>0.10890302335695101</v>
      </c>
    </row>
    <row r="58" spans="2:29" x14ac:dyDescent="0.25">
      <c r="B58" s="9" t="s">
        <v>36</v>
      </c>
      <c r="C58" s="9">
        <v>2014</v>
      </c>
      <c r="D58" s="9">
        <v>2015</v>
      </c>
      <c r="E58" s="9">
        <v>2016</v>
      </c>
      <c r="F58" s="9">
        <v>2017</v>
      </c>
      <c r="G58" s="9">
        <v>2018</v>
      </c>
      <c r="H58" s="9">
        <v>2019</v>
      </c>
      <c r="I58" s="9">
        <v>2020</v>
      </c>
      <c r="J58" s="9">
        <v>2021</v>
      </c>
      <c r="K58" s="9">
        <v>2022</v>
      </c>
      <c r="L58" s="9">
        <v>2023</v>
      </c>
      <c r="M58" s="9">
        <v>2024</v>
      </c>
      <c r="N58" s="9">
        <v>2025</v>
      </c>
      <c r="O58" s="9" t="s">
        <v>25</v>
      </c>
      <c r="R58" s="9">
        <v>2014</v>
      </c>
      <c r="S58" s="9">
        <v>2015</v>
      </c>
      <c r="T58" s="9">
        <v>2016</v>
      </c>
      <c r="U58" s="9">
        <v>2017</v>
      </c>
      <c r="V58" s="9">
        <v>2018</v>
      </c>
      <c r="W58" s="9">
        <v>2019</v>
      </c>
      <c r="X58" s="9">
        <v>2020</v>
      </c>
      <c r="Y58" s="9">
        <v>2021</v>
      </c>
      <c r="Z58" s="9">
        <v>2022</v>
      </c>
      <c r="AA58" s="9">
        <v>2023</v>
      </c>
      <c r="AB58" s="9">
        <v>2024</v>
      </c>
      <c r="AC58" s="9">
        <v>2025</v>
      </c>
    </row>
    <row r="59" spans="2:29" x14ac:dyDescent="0.25">
      <c r="B59" s="5" t="s">
        <v>37</v>
      </c>
      <c r="C59" s="6">
        <f>Chiina!C55+Japan!C55+'Australia and NZ'!C55+India!C55+'Rest of APAC'!C55</f>
        <v>95.479382539542357</v>
      </c>
      <c r="D59" s="6">
        <f>Chiina!D55+Japan!D55+'Australia and NZ'!D55+India!D55+'Rest of APAC'!D55</f>
        <v>120.62981197793</v>
      </c>
      <c r="E59" s="6">
        <f>Chiina!E55+Japan!E55+'Australia and NZ'!E55+India!E55+'Rest of APAC'!E55</f>
        <v>151.79843433517613</v>
      </c>
      <c r="F59" s="6">
        <f>Chiina!F55+Japan!F55+'Australia and NZ'!F55+India!F55+'Rest of APAC'!F55</f>
        <v>189.87502208754154</v>
      </c>
      <c r="G59" s="6">
        <f>Chiina!G55+Japan!G55+'Australia and NZ'!G55+India!G55+'Rest of APAC'!G55</f>
        <v>235.59206280762103</v>
      </c>
      <c r="H59" s="6">
        <f>Chiina!H55+Japan!H55+'Australia and NZ'!H55+India!H55+'Rest of APAC'!H55</f>
        <v>289.35323998568572</v>
      </c>
      <c r="I59" s="6">
        <f>Chiina!I55+Japan!I55+'Australia and NZ'!I55+India!I55+'Rest of APAC'!I55</f>
        <v>351.01484393964188</v>
      </c>
      <c r="J59" s="6">
        <f>Chiina!J55+Japan!J55+'Australia and NZ'!J55+India!J55+'Rest of APAC'!J55</f>
        <v>419.63497087167491</v>
      </c>
      <c r="K59" s="6">
        <f>Chiina!K55+Japan!K55+'Australia and NZ'!K55+India!K55+'Rest of APAC'!K55</f>
        <v>493.22366876121401</v>
      </c>
      <c r="L59" s="6">
        <f>Chiina!L55+Japan!L55+'Australia and NZ'!L55+India!L55+'Rest of APAC'!L55</f>
        <v>568.54890929778639</v>
      </c>
      <c r="M59" s="6">
        <f>Chiina!M55+Japan!M55+'Australia and NZ'!M55+India!M55+'Rest of APAC'!M55</f>
        <v>641.07335188248533</v>
      </c>
      <c r="N59" s="6">
        <f>Chiina!N55+Japan!N55+'Australia and NZ'!N55+India!N55+'Rest of APAC'!N55</f>
        <v>705.10674175461565</v>
      </c>
      <c r="O59" s="7">
        <f>((N59/I59)^(1/5)-1)</f>
        <v>0.14970356205429747</v>
      </c>
      <c r="P59" s="4"/>
      <c r="R59" s="15">
        <f t="shared" ref="R59:AC62" si="23">C59/C$38</f>
        <v>0.39045027427200008</v>
      </c>
      <c r="S59" s="15">
        <f t="shared" si="23"/>
        <v>0.39001865647783501</v>
      </c>
      <c r="T59" s="15">
        <f t="shared" si="23"/>
        <v>0.38958831405875549</v>
      </c>
      <c r="U59" s="15">
        <f t="shared" si="23"/>
        <v>0.38915924437180088</v>
      </c>
      <c r="V59" s="15">
        <f t="shared" si="23"/>
        <v>0.38873144486522199</v>
      </c>
      <c r="W59" s="15">
        <f t="shared" si="23"/>
        <v>0.38830491307794801</v>
      </c>
      <c r="X59" s="15">
        <f t="shared" si="23"/>
        <v>0.38787964663906355</v>
      </c>
      <c r="Y59" s="15">
        <f t="shared" si="23"/>
        <v>0.3874556432672982</v>
      </c>
      <c r="Z59" s="15">
        <f t="shared" si="23"/>
        <v>0.38703290077052854</v>
      </c>
      <c r="AA59" s="15">
        <f t="shared" si="23"/>
        <v>0.38661141704529006</v>
      </c>
      <c r="AB59" s="15">
        <f t="shared" si="23"/>
        <v>0.38619119007630126</v>
      </c>
      <c r="AC59" s="15">
        <f t="shared" si="23"/>
        <v>0.38577221793600003</v>
      </c>
    </row>
    <row r="60" spans="2:29" x14ac:dyDescent="0.25">
      <c r="B60" s="5" t="s">
        <v>38</v>
      </c>
      <c r="C60" s="6">
        <f>Chiina!C56+Japan!C56+'Australia and NZ'!C56+India!C56+'Rest of APAC'!C56</f>
        <v>78.895327740755718</v>
      </c>
      <c r="D60" s="6">
        <f>Chiina!D56+Japan!D56+'Australia and NZ'!D56+India!D56+'Rest of APAC'!D56</f>
        <v>100.08904054117917</v>
      </c>
      <c r="E60" s="6">
        <f>Chiina!E56+Japan!E56+'Australia and NZ'!E56+India!E56+'Rest of APAC'!E56</f>
        <v>126.47011734322527</v>
      </c>
      <c r="F60" s="6">
        <f>Chiina!F56+Japan!F56+'Australia and NZ'!F56+India!F56+'Rest of APAC'!F56</f>
        <v>158.84581766248445</v>
      </c>
      <c r="G60" s="6">
        <f>Chiina!G56+Japan!G56+'Australia and NZ'!G56+India!G56+'Rest of APAC'!G56</f>
        <v>197.90396048372762</v>
      </c>
      <c r="H60" s="6">
        <f>Chiina!H56+Japan!H56+'Australia and NZ'!H56+India!H56+'Rest of APAC'!H56</f>
        <v>244.06563338149169</v>
      </c>
      <c r="I60" s="6">
        <f>Chiina!I56+Japan!I56+'Australia and NZ'!I56+India!I56+'Rest of APAC'!I56</f>
        <v>297.29443776821989</v>
      </c>
      <c r="J60" s="6">
        <f>Chiina!J56+Japan!J56+'Australia and NZ'!J56+India!J56+'Rest of APAC'!J56</f>
        <v>356.87371749769216</v>
      </c>
      <c r="K60" s="6">
        <f>Chiina!K56+Japan!K56+'Australia and NZ'!K56+India!K56+'Rest of APAC'!K56</f>
        <v>421.17924532826549</v>
      </c>
      <c r="L60" s="6">
        <f>Chiina!L56+Japan!L56+'Australia and NZ'!L56+India!L56+'Rest of APAC'!L56</f>
        <v>487.49438465630084</v>
      </c>
      <c r="M60" s="6">
        <f>Chiina!M56+Japan!M56+'Australia and NZ'!M56+India!M56+'Rest of APAC'!M56</f>
        <v>551.93358139548604</v>
      </c>
      <c r="N60" s="6">
        <f>Chiina!N56+Japan!N56+'Australia and NZ'!N56+India!N56+'Rest of APAC'!N56</f>
        <v>609.55071195481992</v>
      </c>
      <c r="O60" s="7">
        <f>((N60/I60)^(1/5)-1)</f>
        <v>0.15442204577564467</v>
      </c>
      <c r="P60" s="4"/>
      <c r="R60" s="15">
        <f t="shared" si="23"/>
        <v>0.32263198122798686</v>
      </c>
      <c r="S60" s="15">
        <f t="shared" si="23"/>
        <v>0.32360651550354946</v>
      </c>
      <c r="T60" s="15">
        <f t="shared" si="23"/>
        <v>0.32458358355506778</v>
      </c>
      <c r="U60" s="15">
        <f t="shared" si="23"/>
        <v>0.32556319253331284</v>
      </c>
      <c r="V60" s="15">
        <f t="shared" si="23"/>
        <v>0.32654534956132919</v>
      </c>
      <c r="W60" s="15">
        <f t="shared" si="23"/>
        <v>0.32753006173424154</v>
      </c>
      <c r="X60" s="15">
        <f t="shared" si="23"/>
        <v>0.32851733611905282</v>
      </c>
      <c r="Y60" s="15">
        <f t="shared" si="23"/>
        <v>0.32950717975443566</v>
      </c>
      <c r="Z60" s="15">
        <f t="shared" si="23"/>
        <v>0.33049959965051751</v>
      </c>
      <c r="AA60" s="15">
        <f t="shared" si="23"/>
        <v>0.3314946027886575</v>
      </c>
      <c r="AB60" s="15">
        <f t="shared" si="23"/>
        <v>0.33249219612121789</v>
      </c>
      <c r="AC60" s="15">
        <f t="shared" si="23"/>
        <v>0.33349238657132652</v>
      </c>
    </row>
    <row r="61" spans="2:29" x14ac:dyDescent="0.25">
      <c r="B61" s="5" t="s">
        <v>40</v>
      </c>
      <c r="C61" s="6">
        <f>Chiina!C57+Japan!C57+'Australia and NZ'!C57+India!C57+'Rest of APAC'!C57</f>
        <v>38.613571475108664</v>
      </c>
      <c r="D61" s="6">
        <f>Chiina!D57+Japan!D57+'Australia and NZ'!D57+India!D57+'Rest of APAC'!D57</f>
        <v>48.899820394546914</v>
      </c>
      <c r="E61" s="6">
        <f>Chiina!E57+Japan!E57+'Australia and NZ'!E57+India!E57+'Rest of APAC'!E57</f>
        <v>61.679480808684502</v>
      </c>
      <c r="F61" s="6">
        <f>Chiina!F57+Japan!F57+'Australia and NZ'!F57+India!F57+'Rest of APAC'!F57</f>
        <v>77.33224573859502</v>
      </c>
      <c r="G61" s="6">
        <f>Chiina!G57+Japan!G57+'Australia and NZ'!G57+India!G57+'Rest of APAC'!G57</f>
        <v>96.17703254853744</v>
      </c>
      <c r="H61" s="6">
        <f>Chiina!H57+Japan!H57+'Australia and NZ'!H57+India!H57+'Rest of APAC'!H57</f>
        <v>118.4010541093042</v>
      </c>
      <c r="I61" s="6">
        <f>Chiina!I57+Japan!I57+'Australia and NZ'!I57+India!I57+'Rest of APAC'!I57</f>
        <v>143.96859669728238</v>
      </c>
      <c r="J61" s="6">
        <f>Chiina!J57+Japan!J57+'Australia and NZ'!J57+India!J57+'Rest of APAC'!J57</f>
        <v>172.51529392717063</v>
      </c>
      <c r="K61" s="6">
        <f>Chiina!K57+Japan!K57+'Australia and NZ'!K57+India!K57+'Rest of APAC'!K57</f>
        <v>203.24133999948413</v>
      </c>
      <c r="L61" s="6">
        <f>Chiina!L57+Japan!L57+'Australia and NZ'!L57+India!L57+'Rest of APAC'!L57</f>
        <v>234.82631066540864</v>
      </c>
      <c r="M61" s="6">
        <f>Chiina!M57+Japan!M57+'Australia and NZ'!M57+India!M57+'Rest of APAC'!M57</f>
        <v>265.3969980356776</v>
      </c>
      <c r="N61" s="6">
        <f>Chiina!N57+Japan!N57+'Australia and NZ'!N57+India!N57+'Rest of APAC'!N57</f>
        <v>292.5843417383133</v>
      </c>
      <c r="O61" s="7">
        <f>((N61/I61)^(1/5)-1)</f>
        <v>0.15238251925885016</v>
      </c>
      <c r="P61" s="4"/>
      <c r="R61" s="15">
        <f t="shared" si="23"/>
        <v>0.15790508036469253</v>
      </c>
      <c r="S61" s="15">
        <f t="shared" si="23"/>
        <v>0.15810222978527017</v>
      </c>
      <c r="T61" s="15">
        <f t="shared" si="23"/>
        <v>0.15829942545531514</v>
      </c>
      <c r="U61" s="15">
        <f t="shared" si="23"/>
        <v>0.15849666789416364</v>
      </c>
      <c r="V61" s="15">
        <f t="shared" si="23"/>
        <v>0.15869395759725496</v>
      </c>
      <c r="W61" s="15">
        <f t="shared" si="23"/>
        <v>0.15889129503621663</v>
      </c>
      <c r="X61" s="15">
        <f t="shared" si="23"/>
        <v>0.15908868065894682</v>
      </c>
      <c r="Y61" s="15">
        <f t="shared" si="23"/>
        <v>0.1592861148896938</v>
      </c>
      <c r="Z61" s="15">
        <f t="shared" si="23"/>
        <v>0.15948359812913204</v>
      </c>
      <c r="AA61" s="15">
        <f t="shared" si="23"/>
        <v>0.15968113075443485</v>
      </c>
      <c r="AB61" s="15">
        <f t="shared" si="23"/>
        <v>0.15987871311934398</v>
      </c>
      <c r="AC61" s="15">
        <f t="shared" si="23"/>
        <v>0.16007634555423658</v>
      </c>
    </row>
    <row r="62" spans="2:29" x14ac:dyDescent="0.25">
      <c r="B62" s="5" t="s">
        <v>39</v>
      </c>
      <c r="C62" s="6">
        <f>Chiina!C58+Japan!C58+'Australia and NZ'!C58+India!C58+'Rest of APAC'!C58</f>
        <v>31.548318244593247</v>
      </c>
      <c r="D62" s="6">
        <f>Chiina!D58+Japan!D58+'Australia and NZ'!D58+India!D58+'Rest of APAC'!D58</f>
        <v>39.673741626994087</v>
      </c>
      <c r="E62" s="6">
        <f>Chiina!E58+Japan!E58+'Australia and NZ'!E58+India!E58+'Rest of APAC'!E58</f>
        <v>49.690026092573511</v>
      </c>
      <c r="F62" s="6">
        <f>Chiina!F58+Japan!F58+'Australia and NZ'!F58+India!F58+'Rest of APAC'!F58</f>
        <v>61.857775768309232</v>
      </c>
      <c r="G62" s="6">
        <f>Chiina!G58+Japan!G58+'Australia and NZ'!G58+India!G58+'Rest of APAC'!G58</f>
        <v>76.3804701086096</v>
      </c>
      <c r="H62" s="6">
        <f>Chiina!H58+Japan!H58+'Australia and NZ'!H58+India!H58+'Rest of APAC'!H58</f>
        <v>93.350247405135718</v>
      </c>
      <c r="I62" s="6">
        <f>Chiina!I58+Japan!I58+'Australia and NZ'!I58+India!I58+'Rest of APAC'!I58</f>
        <v>112.68026255726188</v>
      </c>
      <c r="J62" s="6">
        <f>Chiina!J58+Japan!J58+'Australia and NZ'!J58+India!J58+'Rest of APAC'!J58</f>
        <v>134.02895076443926</v>
      </c>
      <c r="K62" s="6">
        <f>Chiina!K58+Japan!K58+'Australia and NZ'!K58+India!K58+'Rest of APAC'!K58</f>
        <v>156.72716957882906</v>
      </c>
      <c r="L62" s="6">
        <f>Chiina!L58+Japan!L58+'Australia and NZ'!L58+India!L58+'Rest of APAC'!L58</f>
        <v>179.72563450450298</v>
      </c>
      <c r="M62" s="6">
        <f>Chiina!M58+Japan!M58+'Australia and NZ'!M58+India!M58+'Rest of APAC'!M58</f>
        <v>201.58564989825285</v>
      </c>
      <c r="N62" s="6">
        <f>Chiina!N58+Japan!N58+'Australia and NZ'!N58+India!N58+'Rest of APAC'!N58</f>
        <v>220.53819743808785</v>
      </c>
      <c r="O62" s="7">
        <f>((N62/I62)^(1/5)-1)</f>
        <v>0.14373969479906257</v>
      </c>
      <c r="P62" s="4"/>
      <c r="R62" s="15">
        <f t="shared" si="23"/>
        <v>0.12901266413532064</v>
      </c>
      <c r="S62" s="15">
        <f t="shared" si="23"/>
        <v>0.12827259823334522</v>
      </c>
      <c r="T62" s="15">
        <f t="shared" si="23"/>
        <v>0.12752867693086159</v>
      </c>
      <c r="U62" s="15">
        <f t="shared" si="23"/>
        <v>0.12678089520072272</v>
      </c>
      <c r="V62" s="15">
        <f t="shared" si="23"/>
        <v>0.12602924797619386</v>
      </c>
      <c r="W62" s="15">
        <f t="shared" si="23"/>
        <v>0.12527373015159385</v>
      </c>
      <c r="X62" s="15">
        <f t="shared" si="23"/>
        <v>0.12451433658293691</v>
      </c>
      <c r="Y62" s="15">
        <f t="shared" si="23"/>
        <v>0.12375106208857226</v>
      </c>
      <c r="Z62" s="15">
        <f t="shared" si="23"/>
        <v>0.12298390144982191</v>
      </c>
      <c r="AA62" s="15">
        <f t="shared" si="23"/>
        <v>0.12221284941161754</v>
      </c>
      <c r="AB62" s="15">
        <f t="shared" si="23"/>
        <v>0.12143790068313684</v>
      </c>
      <c r="AC62" s="15">
        <f t="shared" si="23"/>
        <v>0.12065904993843679</v>
      </c>
    </row>
    <row r="63" spans="2:29" x14ac:dyDescent="0.25">
      <c r="B63" s="5" t="s">
        <v>2</v>
      </c>
      <c r="C63" s="10">
        <f t="shared" ref="C63:N63" si="24">SUM(C59:C62)</f>
        <v>244.53659999999999</v>
      </c>
      <c r="D63" s="10">
        <f t="shared" si="24"/>
        <v>309.29241454065016</v>
      </c>
      <c r="E63" s="10">
        <f t="shared" si="24"/>
        <v>389.63805857965946</v>
      </c>
      <c r="F63" s="10">
        <f t="shared" si="24"/>
        <v>487.91086125693027</v>
      </c>
      <c r="G63" s="10">
        <f t="shared" si="24"/>
        <v>606.05352594849569</v>
      </c>
      <c r="H63" s="10">
        <f t="shared" si="24"/>
        <v>745.1701748816173</v>
      </c>
      <c r="I63" s="10">
        <f t="shared" si="24"/>
        <v>904.95814096240611</v>
      </c>
      <c r="J63" s="10">
        <f t="shared" si="24"/>
        <v>1083.052933060977</v>
      </c>
      <c r="K63" s="10">
        <f t="shared" si="24"/>
        <v>1274.3714236677927</v>
      </c>
      <c r="L63" s="10">
        <f t="shared" si="24"/>
        <v>1470.5952391239989</v>
      </c>
      <c r="M63" s="10">
        <f t="shared" si="24"/>
        <v>1659.9895812119016</v>
      </c>
      <c r="N63" s="10">
        <f t="shared" si="24"/>
        <v>1827.7799928858367</v>
      </c>
      <c r="O63" s="7">
        <f>((N63/I63)^(1/5)-1)</f>
        <v>0.15095696549487103</v>
      </c>
    </row>
    <row r="64" spans="2:29" x14ac:dyDescent="0.25">
      <c r="B64" s="13" t="s">
        <v>26</v>
      </c>
      <c r="C64" s="11">
        <f>C3</f>
        <v>244.53659999999996</v>
      </c>
      <c r="D64" s="11">
        <f t="shared" ref="D64:O64" si="25">D3</f>
        <v>309.29241454065021</v>
      </c>
      <c r="E64" s="11">
        <f t="shared" si="25"/>
        <v>389.6380585796594</v>
      </c>
      <c r="F64" s="11">
        <f t="shared" si="25"/>
        <v>487.91086125693022</v>
      </c>
      <c r="G64" s="11">
        <f t="shared" si="25"/>
        <v>606.05352594849569</v>
      </c>
      <c r="H64" s="11">
        <f t="shared" si="25"/>
        <v>745.1701748816173</v>
      </c>
      <c r="I64" s="11">
        <f t="shared" si="25"/>
        <v>904.95814096240599</v>
      </c>
      <c r="J64" s="11">
        <f t="shared" si="25"/>
        <v>1083.052933060977</v>
      </c>
      <c r="K64" s="11">
        <f t="shared" si="25"/>
        <v>1274.3714236677927</v>
      </c>
      <c r="L64" s="11">
        <f t="shared" si="25"/>
        <v>1470.5952391239989</v>
      </c>
      <c r="M64" s="11">
        <f t="shared" si="25"/>
        <v>1659.9895812119019</v>
      </c>
      <c r="N64" s="11">
        <f t="shared" si="25"/>
        <v>1827.7799928858369</v>
      </c>
      <c r="O64" s="12">
        <f t="shared" si="25"/>
        <v>0.15095696549487103</v>
      </c>
    </row>
    <row r="65" spans="2:29" x14ac:dyDescent="0.25">
      <c r="O65" s="2"/>
    </row>
    <row r="66" spans="2:29" x14ac:dyDescent="0.25">
      <c r="B66" s="9" t="s">
        <v>36</v>
      </c>
      <c r="C66" s="9">
        <v>2014</v>
      </c>
      <c r="D66" s="9">
        <v>2015</v>
      </c>
      <c r="E66" s="9">
        <v>2016</v>
      </c>
      <c r="F66" s="9">
        <v>2017</v>
      </c>
      <c r="G66" s="9">
        <v>2018</v>
      </c>
      <c r="H66" s="9">
        <v>2019</v>
      </c>
      <c r="I66" s="9">
        <v>2020</v>
      </c>
      <c r="J66" s="9">
        <v>2021</v>
      </c>
      <c r="K66" s="9">
        <v>2022</v>
      </c>
      <c r="L66" s="9">
        <v>2023</v>
      </c>
      <c r="M66" s="9">
        <v>2024</v>
      </c>
      <c r="N66" s="9">
        <v>2025</v>
      </c>
    </row>
    <row r="67" spans="2:29" x14ac:dyDescent="0.25">
      <c r="B67" s="5" t="s">
        <v>37</v>
      </c>
      <c r="C67" s="5"/>
      <c r="D67" s="14">
        <f t="shared" ref="D67:N67" si="26">D59/C59-1</f>
        <v>0.26341215003115148</v>
      </c>
      <c r="E67" s="14">
        <f t="shared" si="26"/>
        <v>0.25838241680214691</v>
      </c>
      <c r="F67" s="14">
        <f t="shared" si="26"/>
        <v>0.25083649853918133</v>
      </c>
      <c r="G67" s="14">
        <f t="shared" si="26"/>
        <v>0.24077437999718443</v>
      </c>
      <c r="H67" s="14">
        <f t="shared" si="26"/>
        <v>0.22819604589975007</v>
      </c>
      <c r="I67" s="14">
        <f t="shared" si="26"/>
        <v>0.21310148093384607</v>
      </c>
      <c r="J67" s="14">
        <f t="shared" si="26"/>
        <v>0.19549066974453222</v>
      </c>
      <c r="K67" s="14">
        <f t="shared" si="26"/>
        <v>0.17536359692968162</v>
      </c>
      <c r="L67" s="14">
        <f t="shared" si="26"/>
        <v>0.15272024703469733</v>
      </c>
      <c r="M67" s="14">
        <f t="shared" si="26"/>
        <v>0.12756060454723883</v>
      </c>
      <c r="N67" s="14">
        <f t="shared" si="26"/>
        <v>9.9884653891943787E-2</v>
      </c>
    </row>
    <row r="68" spans="2:29" x14ac:dyDescent="0.25">
      <c r="B68" s="5" t="s">
        <v>38</v>
      </c>
      <c r="C68" s="5"/>
      <c r="D68" s="14">
        <f t="shared" ref="D68:N68" si="27">D60/C60-1</f>
        <v>0.26863077202828101</v>
      </c>
      <c r="E68" s="14">
        <f t="shared" si="27"/>
        <v>0.26357607845378683</v>
      </c>
      <c r="F68" s="14">
        <f t="shared" si="27"/>
        <v>0.25599486265514626</v>
      </c>
      <c r="G68" s="14">
        <f t="shared" si="27"/>
        <v>0.24588713380061344</v>
      </c>
      <c r="H68" s="14">
        <f t="shared" si="27"/>
        <v>0.23325290097749041</v>
      </c>
      <c r="I68" s="14">
        <f t="shared" si="27"/>
        <v>0.21809217319641161</v>
      </c>
      <c r="J68" s="14">
        <f t="shared" si="27"/>
        <v>0.20040495939558123</v>
      </c>
      <c r="K68" s="14">
        <f t="shared" si="27"/>
        <v>0.18019126844494848</v>
      </c>
      <c r="L68" s="14">
        <f t="shared" si="27"/>
        <v>0.15745110915033234</v>
      </c>
      <c r="M68" s="14">
        <f t="shared" si="27"/>
        <v>0.1321844902574969</v>
      </c>
      <c r="N68" s="14">
        <f t="shared" si="27"/>
        <v>0.10439142045616623</v>
      </c>
    </row>
    <row r="69" spans="2:29" x14ac:dyDescent="0.25">
      <c r="B69" s="5" t="s">
        <v>40</v>
      </c>
      <c r="C69" s="5"/>
      <c r="D69" s="14">
        <f t="shared" ref="D69:N69" si="28">D61/C61-1</f>
        <v>0.26638947205567454</v>
      </c>
      <c r="E69" s="14">
        <f t="shared" si="28"/>
        <v>0.26134370864811429</v>
      </c>
      <c r="F69" s="14">
        <f t="shared" si="28"/>
        <v>0.25377588664310879</v>
      </c>
      <c r="G69" s="14">
        <f t="shared" si="28"/>
        <v>0.24368601519272004</v>
      </c>
      <c r="H69" s="14">
        <f t="shared" si="28"/>
        <v>0.23107410336819245</v>
      </c>
      <c r="I69" s="14">
        <f t="shared" si="28"/>
        <v>0.21594016016424167</v>
      </c>
      <c r="J69" s="14">
        <f t="shared" si="28"/>
        <v>0.19828419450328028</v>
      </c>
      <c r="K69" s="14">
        <f t="shared" si="28"/>
        <v>0.17810621523958825</v>
      </c>
      <c r="L69" s="14">
        <f t="shared" si="28"/>
        <v>0.15540623116342722</v>
      </c>
      <c r="M69" s="14">
        <f t="shared" si="28"/>
        <v>0.13018425100510767</v>
      </c>
      <c r="N69" s="14">
        <f t="shared" si="28"/>
        <v>0.10244028343900435</v>
      </c>
    </row>
    <row r="70" spans="2:29" x14ac:dyDescent="0.25">
      <c r="B70" s="5" t="s">
        <v>39</v>
      </c>
      <c r="C70" s="5"/>
      <c r="D70" s="14">
        <f t="shared" ref="D70:N70" si="29">D62/C62-1</f>
        <v>0.25755488198783394</v>
      </c>
      <c r="E70" s="14">
        <f t="shared" si="29"/>
        <v>0.25246634309793281</v>
      </c>
      <c r="F70" s="14">
        <f t="shared" si="29"/>
        <v>0.2448730788159974</v>
      </c>
      <c r="G70" s="14">
        <f t="shared" si="29"/>
        <v>0.23477556636849828</v>
      </c>
      <c r="H70" s="14">
        <f t="shared" si="29"/>
        <v>0.22217429759722429</v>
      </c>
      <c r="I70" s="14">
        <f t="shared" si="29"/>
        <v>0.20706977956078476</v>
      </c>
      <c r="J70" s="14">
        <f t="shared" si="29"/>
        <v>0.18946253516518374</v>
      </c>
      <c r="K70" s="14">
        <f t="shared" si="29"/>
        <v>0.16935310382517832</v>
      </c>
      <c r="L70" s="14">
        <f t="shared" si="29"/>
        <v>0.14674204215821285</v>
      </c>
      <c r="M70" s="14">
        <f t="shared" si="29"/>
        <v>0.12162992471283873</v>
      </c>
      <c r="N70" s="14">
        <f t="shared" si="29"/>
        <v>9.4017344733620556E-2</v>
      </c>
    </row>
    <row r="74" spans="2:29" x14ac:dyDescent="0.25">
      <c r="B74" s="9" t="s">
        <v>33</v>
      </c>
      <c r="C74" s="9">
        <v>2014</v>
      </c>
      <c r="D74" s="9">
        <v>2015</v>
      </c>
      <c r="E74" s="9">
        <v>2016</v>
      </c>
      <c r="F74" s="9">
        <v>2017</v>
      </c>
      <c r="G74" s="9">
        <v>2018</v>
      </c>
      <c r="H74" s="9">
        <v>2019</v>
      </c>
      <c r="I74" s="9">
        <v>2020</v>
      </c>
      <c r="J74" s="9">
        <v>2021</v>
      </c>
      <c r="K74" s="9">
        <v>2022</v>
      </c>
      <c r="L74" s="9">
        <v>2023</v>
      </c>
      <c r="M74" s="9">
        <v>2024</v>
      </c>
      <c r="N74" s="9">
        <v>2025</v>
      </c>
      <c r="O74" s="9" t="s">
        <v>25</v>
      </c>
      <c r="R74" s="9">
        <v>2014</v>
      </c>
      <c r="S74" s="9">
        <v>2015</v>
      </c>
      <c r="T74" s="9">
        <v>2016</v>
      </c>
      <c r="U74" s="9">
        <v>2017</v>
      </c>
      <c r="V74" s="9">
        <v>2018</v>
      </c>
      <c r="W74" s="9">
        <v>2019</v>
      </c>
      <c r="X74" s="9">
        <v>2020</v>
      </c>
      <c r="Y74" s="9">
        <v>2021</v>
      </c>
      <c r="Z74" s="9">
        <v>2022</v>
      </c>
      <c r="AA74" s="9">
        <v>2023</v>
      </c>
      <c r="AB74" s="9">
        <v>2024</v>
      </c>
      <c r="AC74" s="9">
        <v>2025</v>
      </c>
    </row>
    <row r="75" spans="2:29" x14ac:dyDescent="0.25">
      <c r="B75" s="5" t="s">
        <v>34</v>
      </c>
      <c r="C75" s="6">
        <f>Chiina!C71+Japan!C71+'Australia and NZ'!C71+India!C71+'Rest of APAC'!C71</f>
        <v>173.29361937987275</v>
      </c>
      <c r="D75" s="6">
        <f>Chiina!D71+Japan!D71+'Australia and NZ'!D71+India!D71+'Rest of APAC'!D71</f>
        <v>218.63388927056212</v>
      </c>
      <c r="E75" s="6">
        <f>Chiina!E71+Japan!E71+'Australia and NZ'!E71+India!E71+'Rest of APAC'!E71</f>
        <v>274.73878973668661</v>
      </c>
      <c r="F75" s="6">
        <f>Chiina!F71+Japan!F71+'Australia and NZ'!F71+India!F71+'Rest of APAC'!F71</f>
        <v>343.17084565498351</v>
      </c>
      <c r="G75" s="6">
        <f>Chiina!G71+Japan!G71+'Australia and NZ'!G71+India!G71+'Rest of APAC'!G71</f>
        <v>425.19980952171096</v>
      </c>
      <c r="H75" s="6">
        <f>Chiina!H71+Japan!H71+'Australia and NZ'!H71+India!H71+'Rest of APAC'!H71</f>
        <v>521.49555990808631</v>
      </c>
      <c r="I75" s="6">
        <f>Chiina!I71+Japan!I71+'Australia and NZ'!I71+India!I71+'Rest of APAC'!I71</f>
        <v>631.73888128983253</v>
      </c>
      <c r="J75" s="6">
        <f>Chiina!J71+Japan!J71+'Australia and NZ'!J71+India!J71+'Rest of APAC'!J71</f>
        <v>754.17764824785309</v>
      </c>
      <c r="K75" s="6">
        <f>Chiina!K71+Japan!K71+'Australia and NZ'!K71+India!K71+'Rest of APAC'!K71</f>
        <v>885.18847663892211</v>
      </c>
      <c r="L75" s="6">
        <f>Chiina!L71+Japan!L71+'Australia and NZ'!L71+India!L71+'Rest of APAC'!L71</f>
        <v>1018.9421599037337</v>
      </c>
      <c r="M75" s="6">
        <f>Chiina!M71+Japan!M71+'Australia and NZ'!M71+India!M71+'Rest of APAC'!M71</f>
        <v>1147.3060528766696</v>
      </c>
      <c r="N75" s="6">
        <f>Chiina!N71+Japan!N71+'Australia and NZ'!N71+India!N71+'Rest of APAC'!N71</f>
        <v>1260.1327141729157</v>
      </c>
      <c r="O75" s="7">
        <f>((N75/I75)^(1/5)-1)</f>
        <v>0.14808947570571718</v>
      </c>
      <c r="P75" s="4"/>
      <c r="R75" s="15">
        <f t="shared" ref="R75:AC76" si="30">C75/C$38</f>
        <v>0.70866127761600017</v>
      </c>
      <c r="S75" s="15">
        <f t="shared" si="30"/>
        <v>0.70688409735256252</v>
      </c>
      <c r="T75" s="15">
        <f t="shared" si="30"/>
        <v>0.70511281864555786</v>
      </c>
      <c r="U75" s="15">
        <f t="shared" si="30"/>
        <v>0.70334742040979548</v>
      </c>
      <c r="V75" s="15">
        <f t="shared" si="30"/>
        <v>0.70158788179023934</v>
      </c>
      <c r="W75" s="15">
        <f t="shared" si="30"/>
        <v>0.69983418215971216</v>
      </c>
      <c r="X75" s="15">
        <f t="shared" si="30"/>
        <v>0.69808630111663517</v>
      </c>
      <c r="Y75" s="15">
        <f t="shared" si="30"/>
        <v>0.69634421848280259</v>
      </c>
      <c r="Z75" s="15">
        <f t="shared" si="30"/>
        <v>0.69460791430118884</v>
      </c>
      <c r="AA75" s="15">
        <f t="shared" si="30"/>
        <v>0.69287736883378936</v>
      </c>
      <c r="AB75" s="15">
        <f t="shared" si="30"/>
        <v>0.69115256255949542</v>
      </c>
      <c r="AC75" s="15">
        <f t="shared" si="30"/>
        <v>0.6894334761719999</v>
      </c>
    </row>
    <row r="76" spans="2:29" x14ac:dyDescent="0.25">
      <c r="B76" s="5" t="s">
        <v>35</v>
      </c>
      <c r="C76" s="6">
        <f>Chiina!C72+Japan!C72+'Australia and NZ'!C72+India!C72+'Rest of APAC'!C72</f>
        <v>71.242980620127213</v>
      </c>
      <c r="D76" s="6">
        <f>Chiina!D72+Japan!D72+'Australia and NZ'!D72+India!D72+'Rest of APAC'!D72</f>
        <v>90.658525270088077</v>
      </c>
      <c r="E76" s="6">
        <f>Chiina!E72+Japan!E72+'Australia and NZ'!E72+India!E72+'Rest of APAC'!E72</f>
        <v>114.89926884297279</v>
      </c>
      <c r="F76" s="6">
        <f>Chiina!F72+Japan!F72+'Australia and NZ'!F72+India!F72+'Rest of APAC'!F72</f>
        <v>144.74001560194668</v>
      </c>
      <c r="G76" s="6">
        <f>Chiina!G72+Japan!G72+'Australia and NZ'!G72+India!G72+'Rest of APAC'!G72</f>
        <v>180.85371642678473</v>
      </c>
      <c r="H76" s="6">
        <f>Chiina!H72+Japan!H72+'Australia and NZ'!H72+India!H72+'Rest of APAC'!H72</f>
        <v>223.67461497353113</v>
      </c>
      <c r="I76" s="6">
        <f>Chiina!I72+Japan!I72+'Australia and NZ'!I72+India!I72+'Rest of APAC'!I72</f>
        <v>273.21925967257351</v>
      </c>
      <c r="J76" s="6">
        <f>Chiina!J72+Japan!J72+'Australia and NZ'!J72+India!J72+'Rest of APAC'!J72</f>
        <v>328.87528481312393</v>
      </c>
      <c r="K76" s="6">
        <f>Chiina!K72+Japan!K72+'Australia and NZ'!K72+India!K72+'Rest of APAC'!K72</f>
        <v>389.18294702887073</v>
      </c>
      <c r="L76" s="6">
        <f>Chiina!L72+Japan!L72+'Australia and NZ'!L72+India!L72+'Rest of APAC'!L72</f>
        <v>451.65307922026523</v>
      </c>
      <c r="M76" s="6">
        <f>Chiina!M72+Japan!M72+'Australia and NZ'!M72+India!M72+'Rest of APAC'!M72</f>
        <v>512.68352833523215</v>
      </c>
      <c r="N76" s="6">
        <f>Chiina!N72+Japan!N72+'Australia and NZ'!N72+India!N72+'Rest of APAC'!N72</f>
        <v>567.64727871292121</v>
      </c>
      <c r="O76" s="7">
        <f>((N76/I76)^(1/5)-1)</f>
        <v>0.15747987841209032</v>
      </c>
      <c r="P76" s="4"/>
      <c r="R76" s="15">
        <f t="shared" si="30"/>
        <v>0.29133872238399988</v>
      </c>
      <c r="S76" s="15">
        <f t="shared" si="30"/>
        <v>0.29311590264743737</v>
      </c>
      <c r="T76" s="15">
        <f t="shared" si="30"/>
        <v>0.2948871813544422</v>
      </c>
      <c r="U76" s="15">
        <f t="shared" si="30"/>
        <v>0.29665257959020441</v>
      </c>
      <c r="V76" s="15">
        <f t="shared" si="30"/>
        <v>0.29841211820976066</v>
      </c>
      <c r="W76" s="15">
        <f t="shared" si="30"/>
        <v>0.30016581784028806</v>
      </c>
      <c r="X76" s="15">
        <f t="shared" si="30"/>
        <v>0.30191369888336489</v>
      </c>
      <c r="Y76" s="15">
        <f t="shared" si="30"/>
        <v>0.30365578151719747</v>
      </c>
      <c r="Z76" s="15">
        <f t="shared" si="30"/>
        <v>0.30539208569881132</v>
      </c>
      <c r="AA76" s="15">
        <f t="shared" si="30"/>
        <v>0.30712263116621064</v>
      </c>
      <c r="AB76" s="15">
        <f t="shared" si="30"/>
        <v>0.30884743744050452</v>
      </c>
      <c r="AC76" s="15">
        <f t="shared" si="30"/>
        <v>0.31056652382800015</v>
      </c>
    </row>
    <row r="77" spans="2:29" x14ac:dyDescent="0.25">
      <c r="B77" s="5" t="s">
        <v>2</v>
      </c>
      <c r="C77" s="10">
        <f t="shared" ref="C77:N77" si="31">SUM(C75:C76)</f>
        <v>244.53659999999996</v>
      </c>
      <c r="D77" s="10">
        <f t="shared" si="31"/>
        <v>309.29241454065021</v>
      </c>
      <c r="E77" s="10">
        <f t="shared" si="31"/>
        <v>389.6380585796594</v>
      </c>
      <c r="F77" s="10">
        <f t="shared" si="31"/>
        <v>487.91086125693016</v>
      </c>
      <c r="G77" s="10">
        <f t="shared" si="31"/>
        <v>606.05352594849569</v>
      </c>
      <c r="H77" s="10">
        <f t="shared" si="31"/>
        <v>745.17017488161741</v>
      </c>
      <c r="I77" s="10">
        <f t="shared" si="31"/>
        <v>904.95814096240611</v>
      </c>
      <c r="J77" s="10">
        <f t="shared" si="31"/>
        <v>1083.052933060977</v>
      </c>
      <c r="K77" s="10">
        <f t="shared" si="31"/>
        <v>1274.3714236677929</v>
      </c>
      <c r="L77" s="10">
        <f t="shared" si="31"/>
        <v>1470.5952391239989</v>
      </c>
      <c r="M77" s="10">
        <f t="shared" si="31"/>
        <v>1659.9895812119016</v>
      </c>
      <c r="N77" s="10">
        <f t="shared" si="31"/>
        <v>1827.7799928858369</v>
      </c>
      <c r="O77" s="7">
        <f>((N77/I77)^(1/5)-1)</f>
        <v>0.15095696549487103</v>
      </c>
    </row>
    <row r="78" spans="2:29" x14ac:dyDescent="0.25">
      <c r="B78" s="13" t="s">
        <v>26</v>
      </c>
      <c r="C78" s="11">
        <f>C3</f>
        <v>244.53659999999996</v>
      </c>
      <c r="D78" s="11">
        <f t="shared" ref="D78:O78" si="32">D3</f>
        <v>309.29241454065021</v>
      </c>
      <c r="E78" s="11">
        <f t="shared" si="32"/>
        <v>389.6380585796594</v>
      </c>
      <c r="F78" s="11">
        <f t="shared" si="32"/>
        <v>487.91086125693022</v>
      </c>
      <c r="G78" s="11">
        <f t="shared" si="32"/>
        <v>606.05352594849569</v>
      </c>
      <c r="H78" s="11">
        <f t="shared" si="32"/>
        <v>745.1701748816173</v>
      </c>
      <c r="I78" s="11">
        <f t="shared" si="32"/>
        <v>904.95814096240599</v>
      </c>
      <c r="J78" s="11">
        <f t="shared" si="32"/>
        <v>1083.052933060977</v>
      </c>
      <c r="K78" s="11">
        <f t="shared" si="32"/>
        <v>1274.3714236677927</v>
      </c>
      <c r="L78" s="11">
        <f t="shared" si="32"/>
        <v>1470.5952391239989</v>
      </c>
      <c r="M78" s="11">
        <f t="shared" si="32"/>
        <v>1659.9895812119019</v>
      </c>
      <c r="N78" s="11">
        <f t="shared" si="32"/>
        <v>1827.7799928858369</v>
      </c>
      <c r="O78" s="12">
        <f t="shared" si="32"/>
        <v>0.15095696549487103</v>
      </c>
    </row>
    <row r="79" spans="2:29" x14ac:dyDescent="0.25">
      <c r="O79" s="2"/>
    </row>
    <row r="80" spans="2:29" x14ac:dyDescent="0.25">
      <c r="B80" s="9" t="s">
        <v>33</v>
      </c>
      <c r="C80" s="9">
        <v>2014</v>
      </c>
      <c r="D80" s="9">
        <v>2015</v>
      </c>
      <c r="E80" s="9">
        <v>2016</v>
      </c>
      <c r="F80" s="9">
        <v>2017</v>
      </c>
      <c r="G80" s="9">
        <v>2018</v>
      </c>
      <c r="H80" s="9">
        <v>2019</v>
      </c>
      <c r="I80" s="9">
        <v>2020</v>
      </c>
      <c r="J80" s="9">
        <v>2021</v>
      </c>
      <c r="K80" s="9">
        <v>2022</v>
      </c>
      <c r="L80" s="9">
        <v>2023</v>
      </c>
      <c r="M80" s="9">
        <v>2024</v>
      </c>
      <c r="N80" s="9">
        <v>2025</v>
      </c>
    </row>
    <row r="81" spans="2:29" x14ac:dyDescent="0.25">
      <c r="B81" s="5" t="s">
        <v>34</v>
      </c>
      <c r="C81" s="5"/>
      <c r="D81" s="14">
        <f t="shared" ref="D81:N81" si="33">D75/C75-1</f>
        <v>0.26163842646335445</v>
      </c>
      <c r="E81" s="14">
        <f t="shared" si="33"/>
        <v>0.25661575455346708</v>
      </c>
      <c r="F81" s="14">
        <f t="shared" si="33"/>
        <v>0.24908043012012659</v>
      </c>
      <c r="G81" s="14">
        <f t="shared" si="33"/>
        <v>0.23903243793966578</v>
      </c>
      <c r="H81" s="14">
        <f t="shared" si="33"/>
        <v>0.22647176275712422</v>
      </c>
      <c r="I81" s="14">
        <f t="shared" si="33"/>
        <v>0.21139838928096855</v>
      </c>
      <c r="J81" s="14">
        <f t="shared" si="33"/>
        <v>0.1938123021778162</v>
      </c>
      <c r="K81" s="14">
        <f t="shared" si="33"/>
        <v>0.17371348606716275</v>
      </c>
      <c r="L81" s="14">
        <f t="shared" si="33"/>
        <v>0.15110192551610813</v>
      </c>
      <c r="M81" s="14">
        <f t="shared" si="33"/>
        <v>0.12597760503409083</v>
      </c>
      <c r="N81" s="14">
        <f t="shared" si="33"/>
        <v>9.8340509067613713E-2</v>
      </c>
    </row>
    <row r="82" spans="2:29" x14ac:dyDescent="0.25">
      <c r="B82" s="5" t="s">
        <v>35</v>
      </c>
      <c r="C82" s="5"/>
      <c r="D82" s="14">
        <f t="shared" ref="D82:N82" si="34">D76/C76-1</f>
        <v>0.27252572086344862</v>
      </c>
      <c r="E82" s="14">
        <f t="shared" si="34"/>
        <v>0.26738515214831882</v>
      </c>
      <c r="F82" s="14">
        <f t="shared" si="34"/>
        <v>0.25971224237950352</v>
      </c>
      <c r="G82" s="14">
        <f t="shared" si="34"/>
        <v>0.24950737136960988</v>
      </c>
      <c r="H82" s="14">
        <f t="shared" si="34"/>
        <v>0.23677090740947904</v>
      </c>
      <c r="I82" s="14">
        <f t="shared" si="34"/>
        <v>0.22150320770600329</v>
      </c>
      <c r="J82" s="14">
        <f t="shared" si="34"/>
        <v>0.20370461880047808</v>
      </c>
      <c r="K82" s="14">
        <f t="shared" si="34"/>
        <v>0.18337547696846634</v>
      </c>
      <c r="L82" s="14">
        <f t="shared" si="34"/>
        <v>0.16051610860215892</v>
      </c>
      <c r="M82" s="14">
        <f t="shared" si="34"/>
        <v>0.13512683057609176</v>
      </c>
      <c r="N82" s="14">
        <f t="shared" si="34"/>
        <v>0.10720795059705823</v>
      </c>
    </row>
    <row r="86" spans="2:29" x14ac:dyDescent="0.25">
      <c r="B86" s="9" t="s">
        <v>41</v>
      </c>
      <c r="C86" s="9">
        <v>2014</v>
      </c>
      <c r="D86" s="9">
        <v>2015</v>
      </c>
      <c r="E86" s="9">
        <v>2016</v>
      </c>
      <c r="F86" s="9">
        <v>2017</v>
      </c>
      <c r="G86" s="9">
        <v>2018</v>
      </c>
      <c r="H86" s="9">
        <v>2019</v>
      </c>
      <c r="I86" s="9">
        <v>2020</v>
      </c>
      <c r="J86" s="9">
        <v>2021</v>
      </c>
      <c r="K86" s="9">
        <v>2022</v>
      </c>
      <c r="L86" s="9">
        <v>2023</v>
      </c>
      <c r="M86" s="9">
        <v>2024</v>
      </c>
      <c r="N86" s="9">
        <v>2025</v>
      </c>
      <c r="O86" s="9" t="s">
        <v>25</v>
      </c>
      <c r="R86" s="9">
        <v>2014</v>
      </c>
      <c r="S86" s="9">
        <v>2015</v>
      </c>
      <c r="T86" s="9">
        <v>2016</v>
      </c>
      <c r="U86" s="9">
        <v>2017</v>
      </c>
      <c r="V86" s="9">
        <v>2018</v>
      </c>
      <c r="W86" s="9">
        <v>2019</v>
      </c>
      <c r="X86" s="9">
        <v>2020</v>
      </c>
      <c r="Y86" s="9">
        <v>2021</v>
      </c>
      <c r="Z86" s="9">
        <v>2022</v>
      </c>
      <c r="AA86" s="9">
        <v>2023</v>
      </c>
      <c r="AB86" s="9">
        <v>2024</v>
      </c>
      <c r="AC86" s="9">
        <v>2025</v>
      </c>
    </row>
    <row r="87" spans="2:29" x14ac:dyDescent="0.25">
      <c r="B87" s="5" t="s">
        <v>43</v>
      </c>
      <c r="C87" s="6">
        <f>Chiina!C83+Japan!C83+'Australia and NZ'!C83+India!C83+'Rest of APAC'!C83</f>
        <v>59.375935103227484</v>
      </c>
      <c r="D87" s="6">
        <f>Chiina!D83+Japan!D83+'Australia and NZ'!D83+India!D83+'Rest of APAC'!D83</f>
        <v>74.687330189626522</v>
      </c>
      <c r="E87" s="6">
        <f>Chiina!E83+Japan!E83+'Australia and NZ'!E83+India!E83+'Rest of APAC'!E83</f>
        <v>93.572964684617773</v>
      </c>
      <c r="F87" s="6">
        <f>Chiina!F83+Japan!F83+'Australia and NZ'!F83+India!F83+'Rest of APAC'!F83</f>
        <v>116.53091089750743</v>
      </c>
      <c r="G87" s="6">
        <f>Chiina!G83+Japan!G83+'Australia and NZ'!G83+India!G83+'Rest of APAC'!G83</f>
        <v>143.95394239608768</v>
      </c>
      <c r="H87" s="6">
        <f>Chiina!H83+Japan!H83+'Australia and NZ'!H83+India!H83+'Rest of APAC'!H83</f>
        <v>176.02739612426964</v>
      </c>
      <c r="I87" s="6">
        <f>Chiina!I83+Japan!I83+'Australia and NZ'!I83+India!I83+'Rest of APAC'!I83</f>
        <v>212.60124854347393</v>
      </c>
      <c r="J87" s="6">
        <f>Chiina!J83+Japan!J83+'Australia and NZ'!J83+India!J83+'Rest of APAC'!J83</f>
        <v>253.04620304217261</v>
      </c>
      <c r="K87" s="6">
        <f>Chiina!K83+Japan!K83+'Australia and NZ'!K83+India!K83+'Rest of APAC'!K83</f>
        <v>296.11424392354968</v>
      </c>
      <c r="L87" s="6">
        <f>Chiina!L83+Japan!L83+'Australia and NZ'!L83+India!L83+'Rest of APAC'!L83</f>
        <v>339.83638575425067</v>
      </c>
      <c r="M87" s="6">
        <f>Chiina!M83+Japan!M83+'Australia and NZ'!M83+India!M83+'Rest of APAC'!M83</f>
        <v>381.50114732286835</v>
      </c>
      <c r="N87" s="6">
        <f>Chiina!N83+Japan!N83+'Australia and NZ'!N83+India!N83+'Rest of APAC'!N83</f>
        <v>417.7615783043895</v>
      </c>
      <c r="O87" s="7">
        <f t="shared" ref="O87:O95" si="35">((N87/I87)^(1/5)-1)</f>
        <v>0.14464953692666205</v>
      </c>
      <c r="P87" s="4"/>
      <c r="R87" s="15">
        <f t="shared" ref="R87:AC94" si="36">C87/C$38</f>
        <v>0.24281001331999991</v>
      </c>
      <c r="S87" s="15">
        <f t="shared" si="36"/>
        <v>0.24147805338371914</v>
      </c>
      <c r="T87" s="15">
        <f t="shared" si="36"/>
        <v>0.2401535543671417</v>
      </c>
      <c r="U87" s="15">
        <f t="shared" si="36"/>
        <v>0.23883647639510758</v>
      </c>
      <c r="V87" s="15">
        <f t="shared" si="36"/>
        <v>0.23752677978532433</v>
      </c>
      <c r="W87" s="15">
        <f t="shared" si="36"/>
        <v>0.23622442504792215</v>
      </c>
      <c r="X87" s="15">
        <f t="shared" si="36"/>
        <v>0.23492937288500051</v>
      </c>
      <c r="Y87" s="15">
        <f t="shared" si="36"/>
        <v>0.23364158419016612</v>
      </c>
      <c r="Z87" s="15">
        <f t="shared" si="36"/>
        <v>0.23236102004806231</v>
      </c>
      <c r="AA87" s="15">
        <f t="shared" si="36"/>
        <v>0.23108764173388982</v>
      </c>
      <c r="AB87" s="15">
        <f t="shared" si="36"/>
        <v>0.22982141071291987</v>
      </c>
      <c r="AC87" s="15">
        <f t="shared" si="36"/>
        <v>0.22856228863999983</v>
      </c>
    </row>
    <row r="88" spans="2:29" x14ac:dyDescent="0.25">
      <c r="B88" s="5" t="s">
        <v>44</v>
      </c>
      <c r="C88" s="6">
        <f>Chiina!C84+Japan!C84+'Australia and NZ'!C84+India!C84+'Rest of APAC'!C84</f>
        <v>23.327327861010708</v>
      </c>
      <c r="D88" s="6">
        <f>Chiina!D84+Japan!D84+'Australia and NZ'!D84+India!D84+'Rest of APAC'!D84</f>
        <v>29.863426440055491</v>
      </c>
      <c r="E88" s="6">
        <f>Chiina!E84+Japan!E84+'Australia and NZ'!E84+India!E84+'Rest of APAC'!E84</f>
        <v>38.078579276885158</v>
      </c>
      <c r="F88" s="6">
        <f>Chiina!F84+Japan!F84+'Australia and NZ'!F84+India!F84+'Rest of APAC'!F84</f>
        <v>48.262365897771801</v>
      </c>
      <c r="G88" s="6">
        <f>Chiina!G84+Japan!G84+'Australia and NZ'!G84+India!G84+'Rest of APAC'!G84</f>
        <v>60.677491815777302</v>
      </c>
      <c r="H88" s="6">
        <f>Chiina!H84+Japan!H84+'Australia and NZ'!H84+India!H84+'Rest of APAC'!H84</f>
        <v>75.512766287944345</v>
      </c>
      <c r="I88" s="6">
        <f>Chiina!I84+Japan!I84+'Australia and NZ'!I84+India!I84+'Rest of APAC'!I84</f>
        <v>92.819975479352877</v>
      </c>
      <c r="J88" s="6">
        <f>Chiina!J84+Japan!J84+'Australia and NZ'!J84+India!J84+'Rest of APAC'!J84</f>
        <v>112.43731052899686</v>
      </c>
      <c r="K88" s="6">
        <f>Chiina!K84+Japan!K84+'Australia and NZ'!K84+India!K84+'Rest of APAC'!K84</f>
        <v>133.90733483812755</v>
      </c>
      <c r="L88" s="6">
        <f>Chiina!L84+Japan!L84+'Australia and NZ'!L84+India!L84+'Rest of APAC'!L84</f>
        <v>156.40435575661348</v>
      </c>
      <c r="M88" s="6">
        <f>Chiina!M84+Japan!M84+'Australia and NZ'!M84+India!M84+'Rest of APAC'!M84</f>
        <v>178.69325850742521</v>
      </c>
      <c r="N88" s="6">
        <f>Chiina!N84+Japan!N84+'Australia and NZ'!N84+India!N84+'Rest of APAC'!N84</f>
        <v>199.14693071923523</v>
      </c>
      <c r="O88" s="7">
        <f t="shared" si="35"/>
        <v>0.16494771431375566</v>
      </c>
      <c r="P88" s="4"/>
      <c r="R88" s="15">
        <f t="shared" si="36"/>
        <v>9.5394014069921276E-2</v>
      </c>
      <c r="S88" s="15">
        <f t="shared" si="36"/>
        <v>9.6554021489364886E-2</v>
      </c>
      <c r="T88" s="15">
        <f t="shared" si="36"/>
        <v>9.7728079786898431E-2</v>
      </c>
      <c r="U88" s="15">
        <f t="shared" si="36"/>
        <v>9.8916358970654678E-2</v>
      </c>
      <c r="V88" s="15">
        <f t="shared" si="36"/>
        <v>0.10011903110507414</v>
      </c>
      <c r="W88" s="15">
        <f t="shared" si="36"/>
        <v>0.10133627033575358</v>
      </c>
      <c r="X88" s="15">
        <f t="shared" si="36"/>
        <v>0.10256825291459401</v>
      </c>
      <c r="Y88" s="15">
        <f t="shared" si="36"/>
        <v>0.10381515722525311</v>
      </c>
      <c r="Z88" s="15">
        <f t="shared" si="36"/>
        <v>0.10507716380890456</v>
      </c>
      <c r="AA88" s="15">
        <f t="shared" si="36"/>
        <v>0.10635445539030855</v>
      </c>
      <c r="AB88" s="15">
        <f t="shared" si="36"/>
        <v>0.10764721690419729</v>
      </c>
      <c r="AC88" s="15">
        <f t="shared" si="36"/>
        <v>0.10895563552197933</v>
      </c>
    </row>
    <row r="89" spans="2:29" x14ac:dyDescent="0.25">
      <c r="B89" s="5" t="s">
        <v>45</v>
      </c>
      <c r="C89" s="6">
        <f>Chiina!C85+Japan!C85+'Australia and NZ'!C85+India!C85+'Rest of APAC'!C85</f>
        <v>34.747998792963863</v>
      </c>
      <c r="D89" s="6">
        <f>Chiina!D85+Japan!D85+'Australia and NZ'!D85+India!D85+'Rest of APAC'!D85</f>
        <v>44.209238050842025</v>
      </c>
      <c r="E89" s="6">
        <f>Chiina!E85+Japan!E85+'Australia and NZ'!E85+India!E85+'Rest of APAC'!E85</f>
        <v>56.022530264529806</v>
      </c>
      <c r="F89" s="6">
        <f>Chiina!F85+Japan!F85+'Australia and NZ'!F85+India!F85+'Rest of APAC'!F85</f>
        <v>70.566598047535024</v>
      </c>
      <c r="G89" s="6">
        <f>Chiina!G85+Japan!G85+'Australia and NZ'!G85+India!G85+'Rest of APAC'!G85</f>
        <v>88.171206388273276</v>
      </c>
      <c r="H89" s="6">
        <f>Chiina!H85+Japan!H85+'Australia and NZ'!H85+India!H85+'Rest of APAC'!H85</f>
        <v>109.05061833347429</v>
      </c>
      <c r="I89" s="6">
        <f>Chiina!I85+Japan!I85+'Australia and NZ'!I85+India!I85+'Rest of APAC'!I85</f>
        <v>133.216430022553</v>
      </c>
      <c r="J89" s="6">
        <f>Chiina!J85+Japan!J85+'Australia and NZ'!J85+India!J85+'Rest of APAC'!J85</f>
        <v>160.3745239211097</v>
      </c>
      <c r="K89" s="6">
        <f>Chiina!K85+Japan!K85+'Australia and NZ'!K85+India!K85+'Rest of APAC'!K85</f>
        <v>189.81821593051109</v>
      </c>
      <c r="L89" s="6">
        <f>Chiina!L85+Japan!L85+'Australia and NZ'!L85+India!L85+'Rest of APAC'!L85</f>
        <v>220.33878694111775</v>
      </c>
      <c r="M89" s="6">
        <f>Chiina!M85+Japan!M85+'Australia and NZ'!M85+India!M85+'Rest of APAC'!M85</f>
        <v>250.18361777241196</v>
      </c>
      <c r="N89" s="6">
        <f>Chiina!N85+Japan!N85+'Australia and NZ'!N85+India!N85+'Rest of APAC'!N85</f>
        <v>277.09769100988512</v>
      </c>
      <c r="O89" s="7">
        <f t="shared" si="35"/>
        <v>0.15775062245918736</v>
      </c>
      <c r="P89" s="4"/>
      <c r="R89" s="15">
        <f t="shared" si="36"/>
        <v>0.14209733345832021</v>
      </c>
      <c r="S89" s="15">
        <f t="shared" si="36"/>
        <v>0.14293670317295032</v>
      </c>
      <c r="T89" s="15">
        <f t="shared" si="36"/>
        <v>0.14378095011752118</v>
      </c>
      <c r="U89" s="15">
        <f t="shared" si="36"/>
        <v>0.14463010285474087</v>
      </c>
      <c r="V89" s="15">
        <f t="shared" si="36"/>
        <v>0.14548419011387179</v>
      </c>
      <c r="W89" s="15">
        <f t="shared" si="36"/>
        <v>0.14634324079167393</v>
      </c>
      <c r="X89" s="15">
        <f t="shared" si="36"/>
        <v>0.14720728395335483</v>
      </c>
      <c r="Y89" s="15">
        <f t="shared" si="36"/>
        <v>0.14807634883352505</v>
      </c>
      <c r="Z89" s="15">
        <f t="shared" si="36"/>
        <v>0.14895046483716001</v>
      </c>
      <c r="AA89" s="15">
        <f t="shared" si="36"/>
        <v>0.14982966154056687</v>
      </c>
      <c r="AB89" s="15">
        <f t="shared" si="36"/>
        <v>0.15071396869235856</v>
      </c>
      <c r="AC89" s="15">
        <f t="shared" si="36"/>
        <v>0.1516034162144331</v>
      </c>
    </row>
    <row r="90" spans="2:29" x14ac:dyDescent="0.25">
      <c r="B90" s="5" t="s">
        <v>46</v>
      </c>
      <c r="C90" s="6">
        <f>Chiina!C86+Japan!C86+'Australia and NZ'!C86+India!C86+'Rest of APAC'!C86</f>
        <v>19.925425881279978</v>
      </c>
      <c r="D90" s="6">
        <f>Chiina!D86+Japan!D86+'Australia and NZ'!D86+India!D86+'Rest of APAC'!D86</f>
        <v>25.290815828215298</v>
      </c>
      <c r="E90" s="6">
        <f>Chiina!E86+Japan!E86+'Australia and NZ'!E86+India!E86+'Rest of APAC'!E86</f>
        <v>31.973083598706058</v>
      </c>
      <c r="F90" s="6">
        <f>Chiina!F86+Japan!F86+'Australia and NZ'!F86+India!F86+'Rest of APAC'!F86</f>
        <v>40.178431490795433</v>
      </c>
      <c r="G90" s="6">
        <f>Chiina!G86+Japan!G86+'Australia and NZ'!G86+India!G86+'Rest of APAC'!G86</f>
        <v>50.083258230250969</v>
      </c>
      <c r="H90" s="6">
        <f>Chiina!H86+Japan!H86+'Australia and NZ'!H86+India!H86+'Rest of APAC'!H86</f>
        <v>61.796790263420235</v>
      </c>
      <c r="I90" s="6">
        <f>Chiina!I86+Japan!I86+'Australia and NZ'!I86+India!I86+'Rest of APAC'!I86</f>
        <v>75.312587913034335</v>
      </c>
      <c r="J90" s="6">
        <f>Chiina!J86+Japan!J86+'Australia and NZ'!J86+India!J86+'Rest of APAC'!J86</f>
        <v>90.451787643769819</v>
      </c>
      <c r="K90" s="6">
        <f>Chiina!K86+Japan!K86+'Australia and NZ'!K86+India!K86+'Rest of APAC'!K86</f>
        <v>106.80501754875262</v>
      </c>
      <c r="L90" s="6">
        <f>Chiina!L86+Japan!L86+'Australia and NZ'!L86+India!L86+'Rest of APAC'!L86</f>
        <v>123.68490983793681</v>
      </c>
      <c r="M90" s="6">
        <f>Chiina!M86+Japan!M86+'Australia and NZ'!M86+India!M86+'Rest of APAC'!M86</f>
        <v>140.10596483441822</v>
      </c>
      <c r="N90" s="6">
        <f>Chiina!N86+Japan!N86+'Australia and NZ'!N86+India!N86+'Rest of APAC'!N86</f>
        <v>154.81130015765387</v>
      </c>
      <c r="O90" s="7">
        <f t="shared" si="35"/>
        <v>0.15501338561805955</v>
      </c>
      <c r="P90" s="4"/>
      <c r="R90" s="15">
        <f t="shared" si="36"/>
        <v>8.1482387018057753E-2</v>
      </c>
      <c r="S90" s="15">
        <f t="shared" si="36"/>
        <v>8.1769919465294008E-2</v>
      </c>
      <c r="T90" s="15">
        <f t="shared" si="36"/>
        <v>8.2058420358773379E-2</v>
      </c>
      <c r="U90" s="15">
        <f t="shared" si="36"/>
        <v>8.2347893193625316E-2</v>
      </c>
      <c r="V90" s="15">
        <f t="shared" si="36"/>
        <v>8.2638341476305846E-2</v>
      </c>
      <c r="W90" s="15">
        <f t="shared" si="36"/>
        <v>8.2929768724624126E-2</v>
      </c>
      <c r="X90" s="15">
        <f t="shared" si="36"/>
        <v>8.3222178467769581E-2</v>
      </c>
      <c r="Y90" s="15">
        <f t="shared" si="36"/>
        <v>8.3515574246339527E-2</v>
      </c>
      <c r="Z90" s="15">
        <f t="shared" si="36"/>
        <v>8.3809959612367216E-2</v>
      </c>
      <c r="AA90" s="15">
        <f t="shared" si="36"/>
        <v>8.4105338129350393E-2</v>
      </c>
      <c r="AB90" s="15">
        <f t="shared" si="36"/>
        <v>8.4401713372280099E-2</v>
      </c>
      <c r="AC90" s="15">
        <f t="shared" si="36"/>
        <v>8.4699088927670182E-2</v>
      </c>
    </row>
    <row r="91" spans="2:29" x14ac:dyDescent="0.25">
      <c r="B91" s="5" t="s">
        <v>47</v>
      </c>
      <c r="C91" s="6">
        <f>Chiina!C87+Japan!C87+'Australia and NZ'!C87+India!C87+'Rest of APAC'!C87</f>
        <v>31.103103814680935</v>
      </c>
      <c r="D91" s="6">
        <f>Chiina!D87+Japan!D87+'Australia and NZ'!D87+India!D87+'Rest of APAC'!D87</f>
        <v>38.941495049402853</v>
      </c>
      <c r="E91" s="6">
        <f>Chiina!E87+Japan!E87+'Australia and NZ'!E87+India!E87+'Rest of APAC'!E87</f>
        <v>48.561038975297649</v>
      </c>
      <c r="F91" s="6">
        <f>Chiina!F87+Japan!F87+'Australia and NZ'!F87+India!F87+'Rest of APAC'!F87</f>
        <v>60.193568412984988</v>
      </c>
      <c r="G91" s="6">
        <f>Chiina!G87+Japan!G87+'Australia and NZ'!G87+India!G87+'Rest of APAC'!G87</f>
        <v>74.012206356750326</v>
      </c>
      <c r="H91" s="6">
        <f>Chiina!H87+Japan!H87+'Australia and NZ'!H87+India!H87+'Rest of APAC'!H87</f>
        <v>90.080411085982661</v>
      </c>
      <c r="I91" s="6">
        <f>Chiina!I87+Japan!I87+'Australia and NZ'!I87+India!I87+'Rest of APAC'!I87</f>
        <v>108.28933258945776</v>
      </c>
      <c r="J91" s="6">
        <f>Chiina!J87+Japan!J87+'Australia and NZ'!J87+India!J87+'Rest of APAC'!J87</f>
        <v>128.28885384368016</v>
      </c>
      <c r="K91" s="6">
        <f>Chiina!K87+Japan!K87+'Australia and NZ'!K87+India!K87+'Rest of APAC'!K87</f>
        <v>149.42287597150062</v>
      </c>
      <c r="L91" s="6">
        <f>Chiina!L87+Japan!L87+'Australia and NZ'!L87+India!L87+'Rest of APAC'!L87</f>
        <v>170.68518098310568</v>
      </c>
      <c r="M91" s="6">
        <f>Chiina!M87+Japan!M87+'Australia and NZ'!M87+India!M87+'Rest of APAC'!M87</f>
        <v>190.71699276731016</v>
      </c>
      <c r="N91" s="6">
        <f>Chiina!N87+Japan!N87+'Australia and NZ'!N87+India!N87+'Rest of APAC'!N87</f>
        <v>207.86869410839898</v>
      </c>
      <c r="O91" s="7">
        <f t="shared" si="35"/>
        <v>0.13930678067424407</v>
      </c>
      <c r="P91" s="4"/>
      <c r="R91" s="15">
        <f t="shared" si="36"/>
        <v>0.127192018759895</v>
      </c>
      <c r="S91" s="15">
        <f t="shared" si="36"/>
        <v>0.12590510862426851</v>
      </c>
      <c r="T91" s="15">
        <f t="shared" si="36"/>
        <v>0.12463114910364848</v>
      </c>
      <c r="U91" s="15">
        <f t="shared" si="36"/>
        <v>0.12337001118998969</v>
      </c>
      <c r="V91" s="15">
        <f t="shared" si="36"/>
        <v>0.12212156713537561</v>
      </c>
      <c r="W91" s="15">
        <f t="shared" si="36"/>
        <v>0.12088569044016481</v>
      </c>
      <c r="X91" s="15">
        <f t="shared" si="36"/>
        <v>0.11966225584124154</v>
      </c>
      <c r="Y91" s="15">
        <f t="shared" si="36"/>
        <v>0.11845113930037006</v>
      </c>
      <c r="Z91" s="15">
        <f t="shared" si="36"/>
        <v>0.11725221799265068</v>
      </c>
      <c r="AA91" s="15">
        <f t="shared" si="36"/>
        <v>0.11606537029507798</v>
      </c>
      <c r="AB91" s="15">
        <f t="shared" si="36"/>
        <v>0.11489047577519985</v>
      </c>
      <c r="AC91" s="15">
        <f t="shared" si="36"/>
        <v>0.11372741517987633</v>
      </c>
    </row>
    <row r="92" spans="2:29" x14ac:dyDescent="0.25">
      <c r="B92" s="5" t="s">
        <v>42</v>
      </c>
      <c r="C92" s="6">
        <f>Chiina!C88+Japan!C88+'Australia and NZ'!C88+India!C88+'Rest of APAC'!C88</f>
        <v>32.561061805994115</v>
      </c>
      <c r="D92" s="6">
        <f>Chiina!D88+Japan!D88+'Australia and NZ'!D88+India!D88+'Rest of APAC'!D88</f>
        <v>41.497336687688758</v>
      </c>
      <c r="E92" s="6">
        <f>Chiina!E88+Japan!E88+'Australia and NZ'!E88+India!E88+'Rest of APAC'!E88</f>
        <v>52.675461366986021</v>
      </c>
      <c r="F92" s="6">
        <f>Chiina!F88+Japan!F88+'Australia and NZ'!F88+India!F88+'Rest of APAC'!F88</f>
        <v>66.463505387754736</v>
      </c>
      <c r="G92" s="6">
        <f>Chiina!G88+Japan!G88+'Australia and NZ'!G88+India!G88+'Rest of APAC'!G88</f>
        <v>83.185815514254301</v>
      </c>
      <c r="H92" s="6">
        <f>Chiina!H88+Japan!H88+'Australia and NZ'!H88+India!H88+'Rest of APAC'!H88</f>
        <v>103.0597445593869</v>
      </c>
      <c r="I92" s="6">
        <f>Chiina!I88+Japan!I88+'Australia and NZ'!I88+India!I88+'Rest of APAC'!I88</f>
        <v>126.1122151334505</v>
      </c>
      <c r="J92" s="6">
        <f>Chiina!J88+Japan!J88+'Australia and NZ'!J88+India!J88+'Rest of APAC'!J88</f>
        <v>152.08037570915633</v>
      </c>
      <c r="K92" s="6">
        <f>Chiina!K88+Japan!K88+'Australia and NZ'!K88+India!K88+'Rest of APAC'!K88</f>
        <v>180.30763520370638</v>
      </c>
      <c r="L92" s="6">
        <f>Chiina!L88+Japan!L88+'Australia and NZ'!L88+India!L88+'Rest of APAC'!L88</f>
        <v>209.65519013192352</v>
      </c>
      <c r="M92" s="6">
        <f>Chiina!M88+Japan!M88+'Australia and NZ'!M88+India!M88+'Rest of APAC'!M88</f>
        <v>238.4580377997361</v>
      </c>
      <c r="N92" s="6">
        <f>Chiina!N88+Japan!N88+'Australia and NZ'!N88+India!N88+'Rest of APAC'!N88</f>
        <v>264.56015613796234</v>
      </c>
      <c r="O92" s="7">
        <f t="shared" si="35"/>
        <v>0.15972082771420304</v>
      </c>
      <c r="P92" s="4"/>
      <c r="R92" s="15">
        <f t="shared" si="36"/>
        <v>0.13315414463926512</v>
      </c>
      <c r="S92" s="15">
        <f t="shared" si="36"/>
        <v>0.13416862081573869</v>
      </c>
      <c r="T92" s="15">
        <f t="shared" si="36"/>
        <v>0.13519074999758218</v>
      </c>
      <c r="U92" s="15">
        <f t="shared" si="36"/>
        <v>0.13622058999985154</v>
      </c>
      <c r="V92" s="15">
        <f t="shared" si="36"/>
        <v>0.13725819907419148</v>
      </c>
      <c r="W92" s="15">
        <f t="shared" si="36"/>
        <v>0.13830363591210512</v>
      </c>
      <c r="X92" s="15">
        <f t="shared" si="36"/>
        <v>0.13935695964824685</v>
      </c>
      <c r="Y92" s="15">
        <f t="shared" si="36"/>
        <v>0.14041822986374208</v>
      </c>
      <c r="Z92" s="15">
        <f t="shared" si="36"/>
        <v>0.14148750658953066</v>
      </c>
      <c r="AA92" s="15">
        <f t="shared" si="36"/>
        <v>0.14256485030973615</v>
      </c>
      <c r="AB92" s="15">
        <f t="shared" si="36"/>
        <v>0.14365032196506078</v>
      </c>
      <c r="AC92" s="15">
        <f t="shared" si="36"/>
        <v>0.14474398295620625</v>
      </c>
    </row>
    <row r="93" spans="2:29" x14ac:dyDescent="0.25">
      <c r="B93" s="5" t="s">
        <v>48</v>
      </c>
      <c r="C93" s="6">
        <f>Chiina!C89+Japan!C89+'Australia and NZ'!C89+India!C89+'Rest of APAC'!C89</f>
        <v>13.850600917475106</v>
      </c>
      <c r="D93" s="6">
        <f>Chiina!D89+Japan!D89+'Australia and NZ'!D89+India!D89+'Rest of APAC'!D89</f>
        <v>17.191108368123565</v>
      </c>
      <c r="E93" s="6">
        <f>Chiina!E89+Japan!E89+'Australia and NZ'!E89+India!E89+'Rest of APAC'!E89</f>
        <v>21.252283367404853</v>
      </c>
      <c r="F93" s="6">
        <f>Chiina!F89+Japan!F89+'Australia and NZ'!F89+India!F89+'Rest of APAC'!F89</f>
        <v>26.115244064187777</v>
      </c>
      <c r="G93" s="6">
        <f>Chiina!G89+Japan!G89+'Australia and NZ'!G89+India!G89+'Rest of APAC'!G89</f>
        <v>31.832717922917098</v>
      </c>
      <c r="H93" s="6">
        <f>Chiina!H89+Japan!H89+'Australia and NZ'!H89+India!H89+'Rest of APAC'!H89</f>
        <v>38.408478210923732</v>
      </c>
      <c r="I93" s="6">
        <f>Chiina!I89+Japan!I89+'Australia and NZ'!I89+India!I89+'Rest of APAC'!I89</f>
        <v>45.772937970766201</v>
      </c>
      <c r="J93" s="6">
        <f>Chiina!J89+Japan!J89+'Australia and NZ'!J89+India!J89+'Rest of APAC'!J89</f>
        <v>53.757418827381507</v>
      </c>
      <c r="K93" s="6">
        <f>Chiina!K89+Japan!K89+'Australia and NZ'!K89+India!K89+'Rest of APAC'!K89</f>
        <v>62.071600656192373</v>
      </c>
      <c r="L93" s="6">
        <f>Chiina!L89+Japan!L89+'Australia and NZ'!L89+India!L89+'Rest of APAC'!L89</f>
        <v>70.290728048406677</v>
      </c>
      <c r="M93" s="6">
        <f>Chiina!M89+Japan!M89+'Australia and NZ'!M89+India!M89+'Rest of APAC'!M89</f>
        <v>77.860642963289948</v>
      </c>
      <c r="N93" s="6">
        <f>Chiina!N89+Japan!N89+'Australia and NZ'!N89+India!N89+'Rest of APAC'!N89</f>
        <v>84.128676024640484</v>
      </c>
      <c r="O93" s="7">
        <f t="shared" si="35"/>
        <v>0.12945011268352569</v>
      </c>
      <c r="P93" s="4"/>
      <c r="R93" s="15">
        <f t="shared" si="36"/>
        <v>5.6640195854015751E-2</v>
      </c>
      <c r="S93" s="15">
        <f t="shared" si="36"/>
        <v>5.5582056202882216E-2</v>
      </c>
      <c r="T93" s="15">
        <f t="shared" si="36"/>
        <v>5.4543653781859554E-2</v>
      </c>
      <c r="U93" s="15">
        <f t="shared" si="36"/>
        <v>5.3524621273875854E-2</v>
      </c>
      <c r="V93" s="15">
        <f t="shared" si="36"/>
        <v>5.2524598174885202E-2</v>
      </c>
      <c r="W93" s="15">
        <f t="shared" si="36"/>
        <v>5.1543230668116259E-2</v>
      </c>
      <c r="X93" s="15">
        <f t="shared" si="36"/>
        <v>5.0580171500626027E-2</v>
      </c>
      <c r="Y93" s="15">
        <f t="shared" si="36"/>
        <v>4.963507986211687E-2</v>
      </c>
      <c r="Z93" s="15">
        <f t="shared" si="36"/>
        <v>4.8707621265975123E-2</v>
      </c>
      <c r="AA93" s="15">
        <f t="shared" si="36"/>
        <v>4.7797467432491698E-2</v>
      </c>
      <c r="AB93" s="15">
        <f t="shared" si="36"/>
        <v>4.6904296174224508E-2</v>
      </c>
      <c r="AC93" s="15">
        <f t="shared" si="36"/>
        <v>4.6027791283463924E-2</v>
      </c>
    </row>
    <row r="94" spans="2:29" x14ac:dyDescent="0.25">
      <c r="B94" s="5" t="s">
        <v>49</v>
      </c>
      <c r="C94" s="6">
        <f>Chiina!C90+Japan!C90+'Australia and NZ'!C90+India!C90+'Rest of APAC'!C90</f>
        <v>29.64514582336777</v>
      </c>
      <c r="D94" s="6">
        <f>Chiina!D90+Japan!D90+'Australia and NZ'!D90+India!D90+'Rest of APAC'!D90</f>
        <v>37.611663926695655</v>
      </c>
      <c r="E94" s="6">
        <f>Chiina!E90+Japan!E90+'Australia and NZ'!E90+India!E90+'Rest of APAC'!E90</f>
        <v>47.502117045232119</v>
      </c>
      <c r="F94" s="6">
        <f>Chiina!F90+Japan!F90+'Australia and NZ'!F90+India!F90+'Rest of APAC'!F90</f>
        <v>59.600237058393013</v>
      </c>
      <c r="G94" s="6">
        <f>Chiina!G90+Japan!G90+'Australia and NZ'!G90+India!G90+'Rest of APAC'!G90</f>
        <v>74.136887324184698</v>
      </c>
      <c r="H94" s="6">
        <f>Chiina!H90+Japan!H90+'Australia and NZ'!H90+India!H90+'Rest of APAC'!H90</f>
        <v>91.23397001621548</v>
      </c>
      <c r="I94" s="6">
        <f>Chiina!I90+Japan!I90+'Australia and NZ'!I90+India!I90+'Rest of APAC'!I90</f>
        <v>110.83341331031741</v>
      </c>
      <c r="J94" s="6">
        <f>Chiina!J90+Japan!J90+'Australia and NZ'!J90+India!J90+'Rest of APAC'!J90</f>
        <v>132.6164595447099</v>
      </c>
      <c r="K94" s="6">
        <f>Chiina!K90+Japan!K90+'Australia and NZ'!K90+India!K90+'Rest of APAC'!K90</f>
        <v>155.92449959545252</v>
      </c>
      <c r="L94" s="6">
        <f>Chiina!L90+Japan!L90+'Australia and NZ'!L90+India!L90+'Rest of APAC'!L90</f>
        <v>179.6997016706446</v>
      </c>
      <c r="M94" s="6">
        <f>Chiina!M90+Japan!M90+'Australia and NZ'!M90+India!M90+'Rest of APAC'!M90</f>
        <v>202.46991924444157</v>
      </c>
      <c r="N94" s="6">
        <f>Chiina!N90+Japan!N90+'Australia and NZ'!N90+India!N90+'Rest of APAC'!N90</f>
        <v>222.40496642367148</v>
      </c>
      <c r="O94" s="7">
        <f t="shared" si="35"/>
        <v>0.14946236001781021</v>
      </c>
      <c r="P94" s="4"/>
      <c r="R94" s="15">
        <f t="shared" si="36"/>
        <v>0.12122989288052494</v>
      </c>
      <c r="S94" s="15">
        <f t="shared" si="36"/>
        <v>0.12160551684578208</v>
      </c>
      <c r="T94" s="15">
        <f t="shared" si="36"/>
        <v>0.12191344248657518</v>
      </c>
      <c r="U94" s="15">
        <f t="shared" si="36"/>
        <v>0.12215394612215441</v>
      </c>
      <c r="V94" s="15">
        <f t="shared" si="36"/>
        <v>0.12232729313497151</v>
      </c>
      <c r="W94" s="15">
        <f t="shared" si="36"/>
        <v>0.12243373807964002</v>
      </c>
      <c r="X94" s="15">
        <f t="shared" si="36"/>
        <v>0.12247352478916666</v>
      </c>
      <c r="Y94" s="15">
        <f t="shared" si="36"/>
        <v>0.12244688647848706</v>
      </c>
      <c r="Z94" s="15">
        <f t="shared" si="36"/>
        <v>0.12235404584534958</v>
      </c>
      <c r="AA94" s="15">
        <f t="shared" si="36"/>
        <v>0.12219521516857877</v>
      </c>
      <c r="AB94" s="15">
        <f t="shared" si="36"/>
        <v>0.12197059640375886</v>
      </c>
      <c r="AC94" s="15">
        <f t="shared" si="36"/>
        <v>0.1216803812763711</v>
      </c>
    </row>
    <row r="95" spans="2:29" x14ac:dyDescent="0.25">
      <c r="B95" s="5" t="s">
        <v>2</v>
      </c>
      <c r="C95" s="10">
        <f>SUM(C87:C94)</f>
        <v>244.53659999999996</v>
      </c>
      <c r="D95" s="10">
        <f t="shared" ref="D95:N95" si="37">SUM(D87:D94)</f>
        <v>309.29241454065016</v>
      </c>
      <c r="E95" s="10">
        <f t="shared" si="37"/>
        <v>389.63805857965951</v>
      </c>
      <c r="F95" s="10">
        <f t="shared" si="37"/>
        <v>487.91086125693022</v>
      </c>
      <c r="G95" s="10">
        <f t="shared" si="37"/>
        <v>606.05352594849569</v>
      </c>
      <c r="H95" s="10">
        <f t="shared" si="37"/>
        <v>745.1701748816173</v>
      </c>
      <c r="I95" s="10">
        <f t="shared" si="37"/>
        <v>904.95814096240599</v>
      </c>
      <c r="J95" s="10">
        <f t="shared" si="37"/>
        <v>1083.052933060977</v>
      </c>
      <c r="K95" s="10">
        <f t="shared" si="37"/>
        <v>1274.3714236677929</v>
      </c>
      <c r="L95" s="10">
        <f t="shared" si="37"/>
        <v>1470.5952391239991</v>
      </c>
      <c r="M95" s="10">
        <f t="shared" si="37"/>
        <v>1659.9895812119016</v>
      </c>
      <c r="N95" s="10">
        <f t="shared" si="37"/>
        <v>1827.7799928858371</v>
      </c>
      <c r="O95" s="7">
        <f t="shared" si="35"/>
        <v>0.15095696549487103</v>
      </c>
    </row>
    <row r="96" spans="2:29" x14ac:dyDescent="0.25">
      <c r="B96" s="13" t="s">
        <v>26</v>
      </c>
      <c r="C96" s="11">
        <f>C3</f>
        <v>244.53659999999996</v>
      </c>
      <c r="D96" s="11">
        <f t="shared" ref="D96:O96" si="38">D3</f>
        <v>309.29241454065021</v>
      </c>
      <c r="E96" s="11">
        <f t="shared" si="38"/>
        <v>389.6380585796594</v>
      </c>
      <c r="F96" s="11">
        <f t="shared" si="38"/>
        <v>487.91086125693022</v>
      </c>
      <c r="G96" s="11">
        <f t="shared" si="38"/>
        <v>606.05352594849569</v>
      </c>
      <c r="H96" s="11">
        <f t="shared" si="38"/>
        <v>745.1701748816173</v>
      </c>
      <c r="I96" s="11">
        <f t="shared" si="38"/>
        <v>904.95814096240599</v>
      </c>
      <c r="J96" s="11">
        <f t="shared" si="38"/>
        <v>1083.052933060977</v>
      </c>
      <c r="K96" s="11">
        <f t="shared" si="38"/>
        <v>1274.3714236677927</v>
      </c>
      <c r="L96" s="11">
        <f t="shared" si="38"/>
        <v>1470.5952391239989</v>
      </c>
      <c r="M96" s="11">
        <f t="shared" si="38"/>
        <v>1659.9895812119019</v>
      </c>
      <c r="N96" s="11">
        <f t="shared" si="38"/>
        <v>1827.7799928858369</v>
      </c>
      <c r="O96" s="12">
        <f t="shared" si="38"/>
        <v>0.15095696549487103</v>
      </c>
    </row>
    <row r="97" spans="2:15" x14ac:dyDescent="0.25">
      <c r="O97" s="2"/>
    </row>
    <row r="98" spans="2:15" x14ac:dyDescent="0.25">
      <c r="B98" s="9" t="s">
        <v>41</v>
      </c>
      <c r="C98" s="9">
        <v>2014</v>
      </c>
      <c r="D98" s="9">
        <v>2015</v>
      </c>
      <c r="E98" s="9">
        <v>2016</v>
      </c>
      <c r="F98" s="9">
        <v>2017</v>
      </c>
      <c r="G98" s="9">
        <v>2018</v>
      </c>
      <c r="H98" s="9">
        <v>2019</v>
      </c>
      <c r="I98" s="9">
        <v>2020</v>
      </c>
      <c r="J98" s="9">
        <v>2021</v>
      </c>
      <c r="K98" s="9">
        <v>2022</v>
      </c>
      <c r="L98" s="9">
        <v>2023</v>
      </c>
      <c r="M98" s="9">
        <v>2024</v>
      </c>
      <c r="N98" s="9">
        <v>2025</v>
      </c>
    </row>
    <row r="99" spans="2:15" x14ac:dyDescent="0.25">
      <c r="B99" s="5" t="s">
        <v>43</v>
      </c>
      <c r="C99" s="5"/>
      <c r="D99" s="14">
        <f>D87/C87-1</f>
        <v>0.25787206651616601</v>
      </c>
      <c r="E99" s="14">
        <f t="shared" ref="E99:N99" si="39">E87/D87-1</f>
        <v>0.25286262672720783</v>
      </c>
      <c r="F99" s="14">
        <f t="shared" si="39"/>
        <v>0.24534806918075192</v>
      </c>
      <c r="G99" s="14">
        <f t="shared" si="39"/>
        <v>0.23532838872854667</v>
      </c>
      <c r="H99" s="14">
        <f t="shared" si="39"/>
        <v>0.22280358005015377</v>
      </c>
      <c r="I99" s="14">
        <f t="shared" si="39"/>
        <v>0.2077736376523136</v>
      </c>
      <c r="J99" s="14">
        <f t="shared" si="39"/>
        <v>0.19023855586825622</v>
      </c>
      <c r="K99" s="14">
        <f t="shared" si="39"/>
        <v>0.17019832885696129</v>
      </c>
      <c r="L99" s="14">
        <f t="shared" si="39"/>
        <v>0.1476529506023665</v>
      </c>
      <c r="M99" s="14">
        <f t="shared" si="39"/>
        <v>0.12260241491253132</v>
      </c>
      <c r="N99" s="14">
        <f t="shared" si="39"/>
        <v>9.5046715418744432E-2</v>
      </c>
    </row>
    <row r="100" spans="2:15" x14ac:dyDescent="0.25">
      <c r="B100" s="5" t="s">
        <v>44</v>
      </c>
      <c r="C100" s="5"/>
      <c r="D100" s="14">
        <f t="shared" ref="D100:N100" si="40">D88/C88-1</f>
        <v>0.28019062526099336</v>
      </c>
      <c r="E100" s="14">
        <f t="shared" si="40"/>
        <v>0.2750907653989354</v>
      </c>
      <c r="F100" s="14">
        <f t="shared" si="40"/>
        <v>0.26744134929079433</v>
      </c>
      <c r="G100" s="14">
        <f t="shared" si="40"/>
        <v>0.25724238103666375</v>
      </c>
      <c r="H100" s="14">
        <f t="shared" si="40"/>
        <v>0.24449386466415524</v>
      </c>
      <c r="I100" s="14">
        <f t="shared" si="40"/>
        <v>0.22919580412950169</v>
      </c>
      <c r="J100" s="14">
        <f t="shared" si="40"/>
        <v>0.21134820331866733</v>
      </c>
      <c r="K100" s="14">
        <f t="shared" si="40"/>
        <v>0.19095106604843348</v>
      </c>
      <c r="L100" s="14">
        <f t="shared" si="40"/>
        <v>0.16800439606748352</v>
      </c>
      <c r="M100" s="14">
        <f t="shared" si="40"/>
        <v>0.14250819705748041</v>
      </c>
      <c r="N100" s="14">
        <f t="shared" si="40"/>
        <v>0.1144624726341319</v>
      </c>
    </row>
    <row r="101" spans="2:15" x14ac:dyDescent="0.25">
      <c r="B101" s="5" t="s">
        <v>45</v>
      </c>
      <c r="C101" s="5"/>
      <c r="D101" s="14">
        <f t="shared" ref="D101:N101" si="41">D89/C89-1</f>
        <v>0.2722815582632625</v>
      </c>
      <c r="E101" s="14">
        <f t="shared" si="41"/>
        <v>0.26721320553188721</v>
      </c>
      <c r="F101" s="14">
        <f t="shared" si="41"/>
        <v>0.2596110478111282</v>
      </c>
      <c r="G101" s="14">
        <f t="shared" si="41"/>
        <v>0.24947508917575201</v>
      </c>
      <c r="H101" s="14">
        <f t="shared" si="41"/>
        <v>0.23680533362848455</v>
      </c>
      <c r="I101" s="14">
        <f t="shared" si="41"/>
        <v>0.22160178510111894</v>
      </c>
      <c r="J101" s="14">
        <f t="shared" si="41"/>
        <v>0.20386444745560994</v>
      </c>
      <c r="K101" s="14">
        <f t="shared" si="41"/>
        <v>0.18359332448516019</v>
      </c>
      <c r="L101" s="14">
        <f t="shared" si="41"/>
        <v>0.16078841991529247</v>
      </c>
      <c r="M101" s="14">
        <f t="shared" si="41"/>
        <v>0.1354497374049255</v>
      </c>
      <c r="N101" s="14">
        <f t="shared" si="41"/>
        <v>0.10757728054742755</v>
      </c>
    </row>
    <row r="102" spans="2:15" x14ac:dyDescent="0.25">
      <c r="B102" s="5" t="s">
        <v>46</v>
      </c>
      <c r="C102" s="5"/>
      <c r="D102" s="14">
        <f t="shared" ref="D102:N102" si="42">D90/C90-1</f>
        <v>0.26927353919075458</v>
      </c>
      <c r="E102" s="14">
        <f t="shared" si="42"/>
        <v>0.26421716942147011</v>
      </c>
      <c r="F102" s="14">
        <f t="shared" si="42"/>
        <v>0.25663298526581402</v>
      </c>
      <c r="G102" s="14">
        <f t="shared" si="42"/>
        <v>0.24652099078891765</v>
      </c>
      <c r="H102" s="14">
        <f t="shared" si="42"/>
        <v>0.23388118998404406</v>
      </c>
      <c r="I102" s="14">
        <f t="shared" si="42"/>
        <v>0.21871358677369024</v>
      </c>
      <c r="J102" s="14">
        <f t="shared" si="42"/>
        <v>0.20101818501068069</v>
      </c>
      <c r="K102" s="14">
        <f t="shared" si="42"/>
        <v>0.18079498847924858</v>
      </c>
      <c r="L102" s="14">
        <f t="shared" si="42"/>
        <v>0.15804400089611081</v>
      </c>
      <c r="M102" s="14">
        <f t="shared" si="42"/>
        <v>0.13276522591153395</v>
      </c>
      <c r="N102" s="14">
        <f t="shared" si="42"/>
        <v>0.1049586671103897</v>
      </c>
    </row>
    <row r="103" spans="2:15" x14ac:dyDescent="0.25">
      <c r="B103" s="5" t="s">
        <v>47</v>
      </c>
      <c r="C103" s="5"/>
      <c r="D103" s="14">
        <f t="shared" ref="D103:N103" si="43">D91/C91-1</f>
        <v>0.25201315217364662</v>
      </c>
      <c r="E103" s="14">
        <f t="shared" si="43"/>
        <v>0.24702554212905881</v>
      </c>
      <c r="F103" s="14">
        <f t="shared" si="43"/>
        <v>0.23954449252217702</v>
      </c>
      <c r="G103" s="14">
        <f t="shared" si="43"/>
        <v>0.2295700073628526</v>
      </c>
      <c r="H103" s="14">
        <f t="shared" si="43"/>
        <v>0.21710209059004537</v>
      </c>
      <c r="I103" s="14">
        <f t="shared" si="43"/>
        <v>0.20214074607291144</v>
      </c>
      <c r="J103" s="14">
        <f t="shared" si="43"/>
        <v>0.18468597761188343</v>
      </c>
      <c r="K103" s="14">
        <f t="shared" si="43"/>
        <v>0.16473778893973323</v>
      </c>
      <c r="L103" s="14">
        <f t="shared" si="43"/>
        <v>0.14229618372263442</v>
      </c>
      <c r="M103" s="14">
        <f t="shared" si="43"/>
        <v>0.11736116556121656</v>
      </c>
      <c r="N103" s="14">
        <f t="shared" si="43"/>
        <v>8.9932737991602396E-2</v>
      </c>
    </row>
    <row r="104" spans="2:15" x14ac:dyDescent="0.25">
      <c r="B104" s="5" t="s">
        <v>42</v>
      </c>
      <c r="C104" s="5"/>
      <c r="D104" s="14">
        <f t="shared" ref="D104:N104" si="44">D92/C92-1</f>
        <v>0.27444666684824082</v>
      </c>
      <c r="E104" s="14">
        <f t="shared" si="44"/>
        <v>0.26936968903388769</v>
      </c>
      <c r="F104" s="14">
        <f t="shared" si="44"/>
        <v>0.26175459432065407</v>
      </c>
      <c r="G104" s="14">
        <f t="shared" si="44"/>
        <v>0.25160138679023825</v>
      </c>
      <c r="H104" s="14">
        <f t="shared" si="44"/>
        <v>0.23891007045218071</v>
      </c>
      <c r="I104" s="14">
        <f t="shared" si="44"/>
        <v>0.22368064924496212</v>
      </c>
      <c r="J104" s="14">
        <f t="shared" si="44"/>
        <v>0.20591312703711218</v>
      </c>
      <c r="K104" s="14">
        <f t="shared" si="44"/>
        <v>0.18560750762828748</v>
      </c>
      <c r="L104" s="14">
        <f t="shared" si="44"/>
        <v>0.16276379475035041</v>
      </c>
      <c r="M104" s="14">
        <f t="shared" si="44"/>
        <v>0.1373819920684467</v>
      </c>
      <c r="N104" s="14">
        <f t="shared" si="44"/>
        <v>0.10946210318205973</v>
      </c>
    </row>
    <row r="105" spans="2:15" x14ac:dyDescent="0.25">
      <c r="B105" s="5" t="s">
        <v>48</v>
      </c>
      <c r="C105" s="5"/>
      <c r="D105" s="14">
        <f t="shared" ref="D105:N105" si="45">D93/C93-1</f>
        <v>0.24118140942417798</v>
      </c>
      <c r="E105" s="14">
        <f t="shared" si="45"/>
        <v>0.23623694949254581</v>
      </c>
      <c r="F105" s="14">
        <f t="shared" si="45"/>
        <v>0.2288206218933333</v>
      </c>
      <c r="G105" s="14">
        <f t="shared" si="45"/>
        <v>0.21893243060170287</v>
      </c>
      <c r="H105" s="14">
        <f t="shared" si="45"/>
        <v>0.20657237952253515</v>
      </c>
      <c r="I105" s="14">
        <f t="shared" si="45"/>
        <v>0.19174047249151216</v>
      </c>
      <c r="J105" s="14">
        <f t="shared" si="45"/>
        <v>0.17443671327618859</v>
      </c>
      <c r="K105" s="14">
        <f t="shared" si="45"/>
        <v>0.15466110557704105</v>
      </c>
      <c r="L105" s="14">
        <f t="shared" si="45"/>
        <v>0.13241365302852626</v>
      </c>
      <c r="M105" s="14">
        <f t="shared" si="45"/>
        <v>0.10769435920012294</v>
      </c>
      <c r="N105" s="14">
        <f t="shared" si="45"/>
        <v>8.0503227597360283E-2</v>
      </c>
    </row>
    <row r="106" spans="2:15" x14ac:dyDescent="0.25">
      <c r="B106" s="5" t="s">
        <v>49</v>
      </c>
      <c r="C106" s="5"/>
      <c r="D106" s="14">
        <f t="shared" ref="D106:N106" si="46">D94/C94-1</f>
        <v>0.26872926012218445</v>
      </c>
      <c r="E106" s="14">
        <f t="shared" si="46"/>
        <v>0.26296239214018158</v>
      </c>
      <c r="F106" s="14">
        <f t="shared" si="46"/>
        <v>0.25468591224346726</v>
      </c>
      <c r="G106" s="14">
        <f t="shared" si="46"/>
        <v>0.24390255782958525</v>
      </c>
      <c r="H106" s="14">
        <f t="shared" si="46"/>
        <v>0.23061505964323681</v>
      </c>
      <c r="I106" s="14">
        <f t="shared" si="46"/>
        <v>0.21482615839931585</v>
      </c>
      <c r="J106" s="14">
        <f t="shared" si="46"/>
        <v>0.19653862119542542</v>
      </c>
      <c r="K106" s="14">
        <f t="shared" si="46"/>
        <v>0.17575525791264712</v>
      </c>
      <c r="L106" s="14">
        <f t="shared" si="46"/>
        <v>0.1524789377992366</v>
      </c>
      <c r="M106" s="14">
        <f t="shared" si="46"/>
        <v>0.12671260643231586</v>
      </c>
      <c r="N106" s="14">
        <f t="shared" si="46"/>
        <v>9.8459303256610564E-2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AC102"/>
  <sheetViews>
    <sheetView topLeftCell="A73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'Asia Pacific'!C8</f>
        <v>120.40982183999998</v>
      </c>
      <c r="D3" s="6">
        <f>'Asia Pacific'!D8</f>
        <v>151.75174575192761</v>
      </c>
      <c r="E3" s="6">
        <f>'Asia Pacific'!E8</f>
        <v>190.48999936071328</v>
      </c>
      <c r="F3" s="6">
        <f>'Asia Pacific'!F8</f>
        <v>237.68275797106293</v>
      </c>
      <c r="G3" s="6">
        <f>'Asia Pacific'!G8</f>
        <v>294.18095750037827</v>
      </c>
      <c r="H3" s="6">
        <f>'Asia Pacific'!H8</f>
        <v>360.41712805286835</v>
      </c>
      <c r="I3" s="6">
        <f>'Asia Pacific'!I8</f>
        <v>436.13890768107569</v>
      </c>
      <c r="J3" s="6">
        <f>'Asia Pacific'!J8</f>
        <v>520.10664894818763</v>
      </c>
      <c r="K3" s="6">
        <f>'Asia Pacific'!K8</f>
        <v>609.796784448832</v>
      </c>
      <c r="L3" s="6">
        <f>'Asia Pacific'!L8</f>
        <v>701.17858544163425</v>
      </c>
      <c r="M3" s="6">
        <f>'Asia Pacific'!M8</f>
        <v>788.65531254460939</v>
      </c>
      <c r="N3" s="6">
        <f>'Asia Pacific'!N8</f>
        <v>865.27104863215482</v>
      </c>
      <c r="O3" s="7">
        <f>'Asia Pacific'!O8</f>
        <v>0.1468469613951473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93.824831075911675</v>
      </c>
      <c r="D31" s="6">
        <f t="shared" ref="D31:N31" si="0">S31*D$34</f>
        <v>118.11297788474316</v>
      </c>
      <c r="E31" s="6">
        <f t="shared" si="0"/>
        <v>148.09627992694772</v>
      </c>
      <c r="F31" s="6">
        <f t="shared" si="0"/>
        <v>184.57704686727206</v>
      </c>
      <c r="G31" s="6">
        <f t="shared" si="0"/>
        <v>228.19315770176689</v>
      </c>
      <c r="H31" s="6">
        <f t="shared" si="0"/>
        <v>279.25536697836418</v>
      </c>
      <c r="I31" s="6">
        <f t="shared" si="0"/>
        <v>337.5429053871876</v>
      </c>
      <c r="J31" s="6">
        <f t="shared" si="0"/>
        <v>402.07271670001313</v>
      </c>
      <c r="K31" s="6">
        <f t="shared" si="0"/>
        <v>470.87471940491741</v>
      </c>
      <c r="L31" s="6">
        <f t="shared" si="0"/>
        <v>540.82521834740817</v>
      </c>
      <c r="M31" s="6">
        <f t="shared" si="0"/>
        <v>607.60812046480214</v>
      </c>
      <c r="N31" s="6">
        <f t="shared" si="0"/>
        <v>665.88089549608435</v>
      </c>
      <c r="O31" s="7">
        <f>((N31/I31)^(1/5)-1)</f>
        <v>0.14554858743423948</v>
      </c>
      <c r="P31" s="4"/>
      <c r="Q31" s="5" t="s">
        <v>28</v>
      </c>
      <c r="R31" s="8">
        <v>0.77921244000000001</v>
      </c>
      <c r="S31" s="8">
        <v>0.77833027422185574</v>
      </c>
      <c r="T31" s="8">
        <v>0.77744910716552373</v>
      </c>
      <c r="U31" s="8">
        <v>0.77656893770032609</v>
      </c>
      <c r="V31" s="8">
        <v>0.77568976469686512</v>
      </c>
      <c r="W31" s="8">
        <v>0.77481158702702158</v>
      </c>
      <c r="X31" s="8">
        <v>0.77393440356395371</v>
      </c>
      <c r="Y31" s="8">
        <v>0.77305821318209511</v>
      </c>
      <c r="Z31" s="8">
        <v>0.7721830147571539</v>
      </c>
      <c r="AA31" s="8">
        <v>0.77130880716611128</v>
      </c>
      <c r="AB31" s="8">
        <v>0.77043558928721911</v>
      </c>
      <c r="AC31" s="8">
        <v>0.76956335999999992</v>
      </c>
    </row>
    <row r="32" spans="2:29" x14ac:dyDescent="0.25">
      <c r="B32" s="5" t="s">
        <v>29</v>
      </c>
      <c r="C32" s="6">
        <f>R32*C$34</f>
        <v>26.584990764088303</v>
      </c>
      <c r="D32" s="6">
        <f t="shared" ref="D32:N32" si="1">S32*D$34</f>
        <v>33.638767867184463</v>
      </c>
      <c r="E32" s="6">
        <f t="shared" si="1"/>
        <v>42.393719433765554</v>
      </c>
      <c r="F32" s="6">
        <f t="shared" si="1"/>
        <v>53.105711103790874</v>
      </c>
      <c r="G32" s="6">
        <f t="shared" si="1"/>
        <v>65.987799798611377</v>
      </c>
      <c r="H32" s="6">
        <f t="shared" si="1"/>
        <v>81.16176107450417</v>
      </c>
      <c r="I32" s="6">
        <f t="shared" si="1"/>
        <v>98.596002293888105</v>
      </c>
      <c r="J32" s="6">
        <f t="shared" si="1"/>
        <v>118.03393224817449</v>
      </c>
      <c r="K32" s="6">
        <f t="shared" si="1"/>
        <v>138.92206504391456</v>
      </c>
      <c r="L32" s="6">
        <f t="shared" si="1"/>
        <v>160.35336709422609</v>
      </c>
      <c r="M32" s="6">
        <f t="shared" si="1"/>
        <v>181.04719207980727</v>
      </c>
      <c r="N32" s="6">
        <f t="shared" si="1"/>
        <v>199.39015313607041</v>
      </c>
      <c r="O32" s="7">
        <f>((N32/I32)^(1/5)-1)</f>
        <v>0.15124797721052197</v>
      </c>
      <c r="P32" s="4"/>
      <c r="Q32" s="5" t="s">
        <v>29</v>
      </c>
      <c r="R32" s="8">
        <v>0.22078755999999999</v>
      </c>
      <c r="S32" s="8">
        <v>0.22166972577814426</v>
      </c>
      <c r="T32" s="8">
        <v>0.22255089283447627</v>
      </c>
      <c r="U32" s="8">
        <v>0.22343106229967391</v>
      </c>
      <c r="V32" s="8">
        <v>0.22431023530313488</v>
      </c>
      <c r="W32" s="8">
        <v>0.22518841297297842</v>
      </c>
      <c r="X32" s="8">
        <v>0.22606559643604629</v>
      </c>
      <c r="Y32" s="8">
        <v>0.22694178681790489</v>
      </c>
      <c r="Z32" s="8">
        <v>0.2278169852428461</v>
      </c>
      <c r="AA32" s="8">
        <v>0.22869119283388872</v>
      </c>
      <c r="AB32" s="8">
        <v>0.22956441071278089</v>
      </c>
      <c r="AC32" s="8">
        <v>0.23043664000000008</v>
      </c>
    </row>
    <row r="33" spans="2:29" x14ac:dyDescent="0.25">
      <c r="B33" s="5" t="s">
        <v>2</v>
      </c>
      <c r="C33" s="10">
        <f t="shared" ref="C33:N33" si="2">SUM(C31:C32)</f>
        <v>120.40982183999998</v>
      </c>
      <c r="D33" s="10">
        <f t="shared" si="2"/>
        <v>151.75174575192761</v>
      </c>
      <c r="E33" s="10">
        <f t="shared" si="2"/>
        <v>190.48999936071328</v>
      </c>
      <c r="F33" s="10">
        <f t="shared" si="2"/>
        <v>237.68275797106293</v>
      </c>
      <c r="G33" s="10">
        <f t="shared" si="2"/>
        <v>294.18095750037827</v>
      </c>
      <c r="H33" s="10">
        <f t="shared" si="2"/>
        <v>360.41712805286835</v>
      </c>
      <c r="I33" s="10">
        <f t="shared" si="2"/>
        <v>436.13890768107569</v>
      </c>
      <c r="J33" s="10">
        <f t="shared" si="2"/>
        <v>520.10664894818763</v>
      </c>
      <c r="K33" s="10">
        <f t="shared" si="2"/>
        <v>609.796784448832</v>
      </c>
      <c r="L33" s="10">
        <f t="shared" si="2"/>
        <v>701.17858544163425</v>
      </c>
      <c r="M33" s="10">
        <f t="shared" si="2"/>
        <v>788.65531254460939</v>
      </c>
      <c r="N33" s="10">
        <f t="shared" si="2"/>
        <v>865.27104863215482</v>
      </c>
      <c r="O33" s="7">
        <f>((N33/I33)^(1/5)-1)</f>
        <v>0.1468469613951473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120.40982183999998</v>
      </c>
      <c r="D34" s="11">
        <f t="shared" ref="D34:O34" si="3">D3</f>
        <v>151.75174575192761</v>
      </c>
      <c r="E34" s="11">
        <f t="shared" si="3"/>
        <v>190.48999936071328</v>
      </c>
      <c r="F34" s="11">
        <f t="shared" si="3"/>
        <v>237.68275797106293</v>
      </c>
      <c r="G34" s="11">
        <f t="shared" si="3"/>
        <v>294.18095750037827</v>
      </c>
      <c r="H34" s="11">
        <f t="shared" si="3"/>
        <v>360.41712805286835</v>
      </c>
      <c r="I34" s="11">
        <f t="shared" si="3"/>
        <v>436.13890768107569</v>
      </c>
      <c r="J34" s="11">
        <f t="shared" si="3"/>
        <v>520.10664894818763</v>
      </c>
      <c r="K34" s="11">
        <f t="shared" si="3"/>
        <v>609.796784448832</v>
      </c>
      <c r="L34" s="11">
        <f t="shared" si="3"/>
        <v>701.17858544163425</v>
      </c>
      <c r="M34" s="11">
        <f t="shared" si="3"/>
        <v>788.65531254460939</v>
      </c>
      <c r="N34" s="11">
        <f t="shared" si="3"/>
        <v>865.27104863215482</v>
      </c>
      <c r="O34" s="12">
        <f t="shared" si="3"/>
        <v>0.1468469613951473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0.25886693885097922</v>
      </c>
      <c r="E37" s="14">
        <f t="shared" ref="E37:N37" si="4">E31/D31-1</f>
        <v>0.25385273133544062</v>
      </c>
      <c r="F37" s="14">
        <f t="shared" si="4"/>
        <v>0.24633142006213404</v>
      </c>
      <c r="G37" s="14">
        <f t="shared" si="4"/>
        <v>0.23630300503105817</v>
      </c>
      <c r="H37" s="14">
        <f t="shared" si="4"/>
        <v>0.22376748624221299</v>
      </c>
      <c r="I37" s="14">
        <f t="shared" si="4"/>
        <v>0.20872486369559851</v>
      </c>
      <c r="J37" s="14">
        <f t="shared" si="4"/>
        <v>0.19117513739121517</v>
      </c>
      <c r="K37" s="14">
        <f t="shared" si="4"/>
        <v>0.17111830732906341</v>
      </c>
      <c r="L37" s="14">
        <f t="shared" si="4"/>
        <v>0.14855437350914236</v>
      </c>
      <c r="M37" s="14">
        <f t="shared" si="4"/>
        <v>0.12348333593145222</v>
      </c>
      <c r="N37" s="14">
        <f t="shared" si="4"/>
        <v>9.5905194595992782E-2</v>
      </c>
    </row>
    <row r="38" spans="2:29" x14ac:dyDescent="0.25">
      <c r="B38" s="5" t="s">
        <v>29</v>
      </c>
      <c r="C38" s="5"/>
      <c r="D38" s="14">
        <f t="shared" ref="D38:N38" si="5">D32/C32-1</f>
        <v>0.26532930425631696</v>
      </c>
      <c r="E38" s="14">
        <f t="shared" si="5"/>
        <v>0.26026374096542892</v>
      </c>
      <c r="F38" s="14">
        <f t="shared" si="5"/>
        <v>0.25267874140558377</v>
      </c>
      <c r="G38" s="14">
        <f t="shared" si="5"/>
        <v>0.24257445060180993</v>
      </c>
      <c r="H38" s="14">
        <f t="shared" si="5"/>
        <v>0.22995101097782178</v>
      </c>
      <c r="I38" s="14">
        <f t="shared" si="5"/>
        <v>0.21480856241376767</v>
      </c>
      <c r="J38" s="14">
        <f t="shared" si="5"/>
        <v>0.19714724230245317</v>
      </c>
      <c r="K38" s="14">
        <f t="shared" si="5"/>
        <v>0.17696718560406266</v>
      </c>
      <c r="L38" s="14">
        <f t="shared" si="5"/>
        <v>0.15426852489945997</v>
      </c>
      <c r="M38" s="14">
        <f t="shared" si="5"/>
        <v>0.12905139044209268</v>
      </c>
      <c r="N38" s="14">
        <f t="shared" si="5"/>
        <v>0.10131591020852393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96.966552106378757</v>
      </c>
      <c r="D43" s="6">
        <f t="shared" ref="D43:N43" si="6">S43*D$46</f>
        <v>121.98428580840402</v>
      </c>
      <c r="E43" s="6">
        <f t="shared" si="6"/>
        <v>152.84545341041263</v>
      </c>
      <c r="F43" s="6">
        <f t="shared" si="6"/>
        <v>190.36546971108694</v>
      </c>
      <c r="G43" s="6">
        <f t="shared" si="6"/>
        <v>235.1880254975253</v>
      </c>
      <c r="H43" s="6">
        <f t="shared" si="6"/>
        <v>287.61810654023299</v>
      </c>
      <c r="I43" s="6">
        <f t="shared" si="6"/>
        <v>347.41277566009205</v>
      </c>
      <c r="J43" s="6">
        <f t="shared" si="6"/>
        <v>413.54570200476081</v>
      </c>
      <c r="K43" s="6">
        <f t="shared" si="6"/>
        <v>483.97885530555976</v>
      </c>
      <c r="L43" s="6">
        <f t="shared" si="6"/>
        <v>555.49487224345114</v>
      </c>
      <c r="M43" s="6">
        <f t="shared" si="6"/>
        <v>623.66130033890124</v>
      </c>
      <c r="N43" s="6">
        <f t="shared" si="6"/>
        <v>683.00500757319742</v>
      </c>
      <c r="O43" s="7">
        <f>((N43/I43)^(1/5)-1)</f>
        <v>0.14476309608310989</v>
      </c>
      <c r="P43" s="4"/>
      <c r="Q43" s="5" t="s">
        <v>31</v>
      </c>
      <c r="R43" s="8">
        <v>0.80530433999999995</v>
      </c>
      <c r="S43" s="8">
        <v>0.80384107084879797</v>
      </c>
      <c r="T43" s="8">
        <v>0.8023804605142727</v>
      </c>
      <c r="U43" s="8">
        <v>0.80092250416525079</v>
      </c>
      <c r="V43" s="8">
        <v>0.79946719697933843</v>
      </c>
      <c r="W43" s="8">
        <v>0.79801453414290358</v>
      </c>
      <c r="X43" s="8">
        <v>0.79656451085106084</v>
      </c>
      <c r="Y43" s="8">
        <v>0.7951171223076553</v>
      </c>
      <c r="Z43" s="8">
        <v>0.79367236372524752</v>
      </c>
      <c r="AA43" s="8">
        <v>0.79223023032509632</v>
      </c>
      <c r="AB43" s="8">
        <v>0.79079071733714412</v>
      </c>
      <c r="AC43" s="8">
        <v>0.78935382000000032</v>
      </c>
    </row>
    <row r="44" spans="2:29" x14ac:dyDescent="0.25">
      <c r="B44" s="5" t="s">
        <v>32</v>
      </c>
      <c r="C44" s="6">
        <f>R44*C$46</f>
        <v>23.443269733621214</v>
      </c>
      <c r="D44" s="6">
        <f t="shared" ref="D44:N44" si="7">S44*D$46</f>
        <v>29.767459943523594</v>
      </c>
      <c r="E44" s="6">
        <f t="shared" si="7"/>
        <v>37.644545950300646</v>
      </c>
      <c r="F44" s="6">
        <f t="shared" si="7"/>
        <v>47.317288259975982</v>
      </c>
      <c r="G44" s="6">
        <f t="shared" si="7"/>
        <v>58.992932002852967</v>
      </c>
      <c r="H44" s="6">
        <f t="shared" si="7"/>
        <v>72.799021512635392</v>
      </c>
      <c r="I44" s="6">
        <f t="shared" si="7"/>
        <v>88.726132020983655</v>
      </c>
      <c r="J44" s="6">
        <f t="shared" si="7"/>
        <v>106.56094694342679</v>
      </c>
      <c r="K44" s="6">
        <f t="shared" si="7"/>
        <v>125.81792914327225</v>
      </c>
      <c r="L44" s="6">
        <f t="shared" si="7"/>
        <v>145.68371319818311</v>
      </c>
      <c r="M44" s="6">
        <f t="shared" si="7"/>
        <v>164.99401220570815</v>
      </c>
      <c r="N44" s="6">
        <f t="shared" si="7"/>
        <v>182.26604105895737</v>
      </c>
      <c r="O44" s="7">
        <f>((N44/I44)^(1/5)-1)</f>
        <v>0.15486399676024232</v>
      </c>
      <c r="P44" s="4"/>
      <c r="Q44" s="5" t="s">
        <v>32</v>
      </c>
      <c r="R44" s="8">
        <v>0.19469566000000005</v>
      </c>
      <c r="S44" s="8">
        <v>0.19615892915120203</v>
      </c>
      <c r="T44" s="8">
        <v>0.1976195394857273</v>
      </c>
      <c r="U44" s="8">
        <v>0.19907749583474921</v>
      </c>
      <c r="V44" s="8">
        <v>0.20053280302066157</v>
      </c>
      <c r="W44" s="8">
        <v>0.20198546585709642</v>
      </c>
      <c r="X44" s="8">
        <v>0.20343548914893916</v>
      </c>
      <c r="Y44" s="8">
        <v>0.2048828776923447</v>
      </c>
      <c r="Z44" s="8">
        <v>0.20632763627475248</v>
      </c>
      <c r="AA44" s="8">
        <v>0.20776976967490368</v>
      </c>
      <c r="AB44" s="8">
        <v>0.20920928266285588</v>
      </c>
      <c r="AC44" s="8">
        <v>0.21064617999999968</v>
      </c>
    </row>
    <row r="45" spans="2:29" x14ac:dyDescent="0.25">
      <c r="B45" s="5" t="s">
        <v>2</v>
      </c>
      <c r="C45" s="10">
        <f t="shared" ref="C45:N45" si="8">SUM(C43:C44)</f>
        <v>120.40982183999998</v>
      </c>
      <c r="D45" s="10">
        <f t="shared" si="8"/>
        <v>151.75174575192761</v>
      </c>
      <c r="E45" s="10">
        <f t="shared" si="8"/>
        <v>190.48999936071328</v>
      </c>
      <c r="F45" s="10">
        <f t="shared" si="8"/>
        <v>237.68275797106293</v>
      </c>
      <c r="G45" s="10">
        <f t="shared" si="8"/>
        <v>294.18095750037827</v>
      </c>
      <c r="H45" s="10">
        <f t="shared" si="8"/>
        <v>360.41712805286841</v>
      </c>
      <c r="I45" s="10">
        <f t="shared" si="8"/>
        <v>436.13890768107569</v>
      </c>
      <c r="J45" s="10">
        <f t="shared" si="8"/>
        <v>520.10664894818763</v>
      </c>
      <c r="K45" s="10">
        <f t="shared" si="8"/>
        <v>609.796784448832</v>
      </c>
      <c r="L45" s="10">
        <f t="shared" si="8"/>
        <v>701.17858544163425</v>
      </c>
      <c r="M45" s="10">
        <f t="shared" si="8"/>
        <v>788.65531254460939</v>
      </c>
      <c r="N45" s="10">
        <f t="shared" si="8"/>
        <v>865.27104863215482</v>
      </c>
      <c r="O45" s="7">
        <f>((N45/I45)^(1/5)-1)</f>
        <v>0.1468469613951473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120.40982183999998</v>
      </c>
      <c r="D46" s="11">
        <f t="shared" ref="D46:O46" si="9">D3</f>
        <v>151.75174575192761</v>
      </c>
      <c r="E46" s="11">
        <f t="shared" si="9"/>
        <v>190.48999936071328</v>
      </c>
      <c r="F46" s="11">
        <f t="shared" si="9"/>
        <v>237.68275797106293</v>
      </c>
      <c r="G46" s="11">
        <f t="shared" si="9"/>
        <v>294.18095750037827</v>
      </c>
      <c r="H46" s="11">
        <f t="shared" si="9"/>
        <v>360.41712805286835</v>
      </c>
      <c r="I46" s="11">
        <f t="shared" si="9"/>
        <v>436.13890768107569</v>
      </c>
      <c r="J46" s="11">
        <f t="shared" si="9"/>
        <v>520.10664894818763</v>
      </c>
      <c r="K46" s="11">
        <f t="shared" si="9"/>
        <v>609.796784448832</v>
      </c>
      <c r="L46" s="11">
        <f t="shared" si="9"/>
        <v>701.17858544163425</v>
      </c>
      <c r="M46" s="11">
        <f t="shared" si="9"/>
        <v>788.65531254460939</v>
      </c>
      <c r="N46" s="11">
        <f t="shared" si="9"/>
        <v>865.27104863215482</v>
      </c>
      <c r="O46" s="12">
        <f t="shared" si="9"/>
        <v>0.1468469613951473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0.25800374622559685</v>
      </c>
      <c r="E49" s="14">
        <f t="shared" si="10"/>
        <v>0.25299297690262379</v>
      </c>
      <c r="F49" s="14">
        <f t="shared" si="10"/>
        <v>0.24547682291816386</v>
      </c>
      <c r="G49" s="14">
        <f t="shared" si="10"/>
        <v>0.2354552842722184</v>
      </c>
      <c r="H49" s="14">
        <f t="shared" si="10"/>
        <v>0.2229283609647863</v>
      </c>
      <c r="I49" s="14">
        <f t="shared" si="10"/>
        <v>0.20789605299586644</v>
      </c>
      <c r="J49" s="14">
        <f t="shared" si="10"/>
        <v>0.19035836036546061</v>
      </c>
      <c r="K49" s="14">
        <f t="shared" si="10"/>
        <v>0.17031528307356969</v>
      </c>
      <c r="L49" s="14">
        <f t="shared" si="10"/>
        <v>0.14776682112019079</v>
      </c>
      <c r="M49" s="14">
        <f t="shared" si="10"/>
        <v>0.12271297450532637</v>
      </c>
      <c r="N49" s="14">
        <f t="shared" si="10"/>
        <v>9.515374322897463E-2</v>
      </c>
    </row>
    <row r="50" spans="2:29" x14ac:dyDescent="0.25">
      <c r="B50" s="5" t="s">
        <v>32</v>
      </c>
      <c r="C50" s="5"/>
      <c r="D50" s="14">
        <f t="shared" ref="D50:N50" si="11">D44/C44-1</f>
        <v>0.26976570596858895</v>
      </c>
      <c r="E50" s="14">
        <f t="shared" si="11"/>
        <v>0.26462069728898197</v>
      </c>
      <c r="F50" s="14">
        <f t="shared" si="11"/>
        <v>0.25694936850734118</v>
      </c>
      <c r="G50" s="14">
        <f t="shared" si="11"/>
        <v>0.24675217393539861</v>
      </c>
      <c r="H50" s="14">
        <f t="shared" si="11"/>
        <v>0.23402955305077477</v>
      </c>
      <c r="I50" s="14">
        <f t="shared" si="11"/>
        <v>0.21878193109482758</v>
      </c>
      <c r="J50" s="14">
        <f t="shared" si="11"/>
        <v>0.20100971964184366</v>
      </c>
      <c r="K50" s="14">
        <f t="shared" si="11"/>
        <v>0.18071331714111927</v>
      </c>
      <c r="L50" s="14">
        <f t="shared" si="11"/>
        <v>0.15789310943346679</v>
      </c>
      <c r="M50" s="14">
        <f t="shared" si="11"/>
        <v>0.13254947024349906</v>
      </c>
      <c r="N50" s="14">
        <f t="shared" si="11"/>
        <v>0.10468276164904178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46.521182353029751</v>
      </c>
      <c r="D55" s="6">
        <f t="shared" ref="D55:N55" si="12">S55*D$60</f>
        <v>58.56479076465979</v>
      </c>
      <c r="E55" s="6">
        <f t="shared" si="12"/>
        <v>73.432641434445927</v>
      </c>
      <c r="F55" s="6">
        <f t="shared" si="12"/>
        <v>91.522677776405843</v>
      </c>
      <c r="G55" s="6">
        <f t="shared" si="12"/>
        <v>113.15133107003983</v>
      </c>
      <c r="H55" s="6">
        <f t="shared" si="12"/>
        <v>138.47284072630748</v>
      </c>
      <c r="I55" s="6">
        <f t="shared" si="12"/>
        <v>167.37788720814444</v>
      </c>
      <c r="J55" s="6">
        <f t="shared" si="12"/>
        <v>199.37914335213983</v>
      </c>
      <c r="K55" s="6">
        <f t="shared" si="12"/>
        <v>233.4998037229997</v>
      </c>
      <c r="L55" s="6">
        <f t="shared" si="12"/>
        <v>268.19094081930098</v>
      </c>
      <c r="M55" s="6">
        <f t="shared" si="12"/>
        <v>301.31223231887378</v>
      </c>
      <c r="N55" s="6">
        <f t="shared" si="12"/>
        <v>330.21422094969597</v>
      </c>
      <c r="O55" s="7">
        <f>((N55/I55)^(1/5)-1)</f>
        <v>0.14556447740184453</v>
      </c>
      <c r="P55" s="4"/>
      <c r="Q55" s="5" t="s">
        <v>37</v>
      </c>
      <c r="R55" s="8">
        <v>0.38635704000000004</v>
      </c>
      <c r="S55" s="8">
        <v>0.38592498870093478</v>
      </c>
      <c r="T55" s="8">
        <v>0.38549342055166541</v>
      </c>
      <c r="U55" s="8">
        <v>0.38506233501190029</v>
      </c>
      <c r="V55" s="8">
        <v>0.38463173154195179</v>
      </c>
      <c r="W55" s="8">
        <v>0.38420160960273614</v>
      </c>
      <c r="X55" s="8">
        <v>0.38377196865577207</v>
      </c>
      <c r="Y55" s="8">
        <v>0.38334280816318067</v>
      </c>
      <c r="Z55" s="8">
        <v>0.38291412758768434</v>
      </c>
      <c r="AA55" s="8">
        <v>0.38248592639260665</v>
      </c>
      <c r="AB55" s="8">
        <v>0.3820582040418708</v>
      </c>
      <c r="AC55" s="8">
        <v>0.38163096000000007</v>
      </c>
    </row>
    <row r="56" spans="2:29" x14ac:dyDescent="0.25">
      <c r="B56" s="5" t="s">
        <v>38</v>
      </c>
      <c r="C56" s="6">
        <f>R56*C$60</f>
        <v>39.108930972695241</v>
      </c>
      <c r="D56" s="6">
        <f t="shared" ref="D56:N58" si="13">S56*D$60</f>
        <v>49.43742315082801</v>
      </c>
      <c r="E56" s="6">
        <f t="shared" si="13"/>
        <v>62.244707288997255</v>
      </c>
      <c r="F56" s="6">
        <f t="shared" si="13"/>
        <v>77.899750287881545</v>
      </c>
      <c r="G56" s="6">
        <f t="shared" si="13"/>
        <v>96.707710787802</v>
      </c>
      <c r="H56" s="6">
        <f t="shared" si="13"/>
        <v>118.83931665270023</v>
      </c>
      <c r="I56" s="6">
        <f t="shared" si="13"/>
        <v>144.24067752954437</v>
      </c>
      <c r="J56" s="6">
        <f t="shared" si="13"/>
        <v>172.52957222940438</v>
      </c>
      <c r="K56" s="6">
        <f t="shared" si="13"/>
        <v>202.89180550786494</v>
      </c>
      <c r="L56" s="6">
        <f t="shared" si="13"/>
        <v>234.0002263737515</v>
      </c>
      <c r="M56" s="6">
        <f t="shared" si="13"/>
        <v>263.98736608045152</v>
      </c>
      <c r="N56" s="6">
        <f t="shared" si="13"/>
        <v>290.50685043177316</v>
      </c>
      <c r="O56" s="7">
        <f>((N56/I56)^(1/5)-1)</f>
        <v>0.15030689993740953</v>
      </c>
      <c r="P56" s="4"/>
      <c r="Q56" s="5" t="s">
        <v>38</v>
      </c>
      <c r="R56" s="8">
        <v>0.32479851207373273</v>
      </c>
      <c r="S56" s="8">
        <v>0.32577828285181382</v>
      </c>
      <c r="T56" s="8">
        <v>0.32676102418967523</v>
      </c>
      <c r="U56" s="8">
        <v>0.3277467450851676</v>
      </c>
      <c r="V56" s="8">
        <v>0.3287354545634642</v>
      </c>
      <c r="W56" s="8">
        <v>0.32972716167714455</v>
      </c>
      <c r="X56" s="8">
        <v>0.33072187550627702</v>
      </c>
      <c r="Y56" s="8">
        <v>0.33171960515850196</v>
      </c>
      <c r="Z56" s="8">
        <v>0.33272035976911513</v>
      </c>
      <c r="AA56" s="8">
        <v>0.33372414850115178</v>
      </c>
      <c r="AB56" s="8">
        <v>0.3347309805454704</v>
      </c>
      <c r="AC56" s="8">
        <v>0.33574086512083662</v>
      </c>
    </row>
    <row r="57" spans="2:29" x14ac:dyDescent="0.25">
      <c r="B57" s="5" t="s">
        <v>40</v>
      </c>
      <c r="C57" s="6">
        <f>R57*C$60</f>
        <v>19.141000420093995</v>
      </c>
      <c r="D57" s="6">
        <f t="shared" si="13"/>
        <v>24.153304895055843</v>
      </c>
      <c r="E57" s="6">
        <f t="shared" si="13"/>
        <v>30.356745999172968</v>
      </c>
      <c r="F57" s="6">
        <f t="shared" si="13"/>
        <v>37.924590781721321</v>
      </c>
      <c r="G57" s="6">
        <f t="shared" si="13"/>
        <v>46.997849994506531</v>
      </c>
      <c r="H57" s="6">
        <f t="shared" si="13"/>
        <v>57.651297179212456</v>
      </c>
      <c r="I57" s="6">
        <f t="shared" si="13"/>
        <v>69.850374889232413</v>
      </c>
      <c r="J57" s="6">
        <f t="shared" si="13"/>
        <v>83.40202263417504</v>
      </c>
      <c r="K57" s="6">
        <f t="shared" si="13"/>
        <v>97.906064659463453</v>
      </c>
      <c r="L57" s="6">
        <f t="shared" si="13"/>
        <v>112.71803652253269</v>
      </c>
      <c r="M57" s="6">
        <f t="shared" si="13"/>
        <v>126.93819843314625</v>
      </c>
      <c r="N57" s="6">
        <f t="shared" si="13"/>
        <v>139.44328820725099</v>
      </c>
      <c r="O57" s="7">
        <f>((N57/I57)^(1/5)-1)</f>
        <v>0.14827464368116505</v>
      </c>
      <c r="P57" s="4"/>
      <c r="Q57" s="5" t="s">
        <v>40</v>
      </c>
      <c r="R57" s="8">
        <v>0.15896544092165896</v>
      </c>
      <c r="S57" s="8">
        <v>0.15916327535723943</v>
      </c>
      <c r="T57" s="8">
        <v>0.15936136333167394</v>
      </c>
      <c r="U57" s="8">
        <v>0.15955970515260728</v>
      </c>
      <c r="V57" s="8">
        <v>0.15975830112812825</v>
      </c>
      <c r="W57" s="8">
        <v>0.15995715156676957</v>
      </c>
      <c r="X57" s="8">
        <v>0.16015625677750844</v>
      </c>
      <c r="Y57" s="8">
        <v>0.16035561706976648</v>
      </c>
      <c r="Z57" s="8">
        <v>0.16055523275341041</v>
      </c>
      <c r="AA57" s="8">
        <v>0.16075510413875194</v>
      </c>
      <c r="AB57" s="8">
        <v>0.16095523153654803</v>
      </c>
      <c r="AC57" s="8">
        <v>0.16115561525800143</v>
      </c>
    </row>
    <row r="58" spans="2:29" x14ac:dyDescent="0.25">
      <c r="B58" s="5" t="s">
        <v>39</v>
      </c>
      <c r="C58" s="6">
        <f>R58*C$60</f>
        <v>15.638708094180998</v>
      </c>
      <c r="D58" s="6">
        <f t="shared" si="13"/>
        <v>19.596226941383961</v>
      </c>
      <c r="E58" s="6">
        <f t="shared" si="13"/>
        <v>24.455904638097152</v>
      </c>
      <c r="F58" s="6">
        <f t="shared" si="13"/>
        <v>30.335739125054225</v>
      </c>
      <c r="G58" s="6">
        <f t="shared" si="13"/>
        <v>37.324065648029944</v>
      </c>
      <c r="H58" s="6">
        <f t="shared" si="13"/>
        <v>45.453673494648193</v>
      </c>
      <c r="I58" s="6">
        <f t="shared" si="13"/>
        <v>54.669968054154502</v>
      </c>
      <c r="J58" s="6">
        <f t="shared" si="13"/>
        <v>64.7959107324684</v>
      </c>
      <c r="K58" s="6">
        <f t="shared" si="13"/>
        <v>75.499110558503887</v>
      </c>
      <c r="L58" s="6">
        <f t="shared" si="13"/>
        <v>86.269381726049076</v>
      </c>
      <c r="M58" s="6">
        <f t="shared" si="13"/>
        <v>96.417515712137885</v>
      </c>
      <c r="N58" s="6">
        <f t="shared" si="13"/>
        <v>105.10668904343463</v>
      </c>
      <c r="O58" s="7">
        <f>((N58/I58)^(1/5)-1)</f>
        <v>0.13966262812981478</v>
      </c>
      <c r="P58" s="4"/>
      <c r="Q58" s="5" t="s">
        <v>39</v>
      </c>
      <c r="R58" s="8">
        <v>0.12987900700460833</v>
      </c>
      <c r="S58" s="8">
        <v>0.12913345309001192</v>
      </c>
      <c r="T58" s="8">
        <v>0.12838419192698547</v>
      </c>
      <c r="U58" s="8">
        <v>0.12763121475032488</v>
      </c>
      <c r="V58" s="8">
        <v>0.12687451276645584</v>
      </c>
      <c r="W58" s="8">
        <v>0.1261140771533498</v>
      </c>
      <c r="X58" s="8">
        <v>0.12534989906044253</v>
      </c>
      <c r="Y58" s="8">
        <v>0.12458196960855096</v>
      </c>
      <c r="Z58" s="8">
        <v>0.1238102798897901</v>
      </c>
      <c r="AA58" s="8">
        <v>0.12303482096748959</v>
      </c>
      <c r="AB58" s="8">
        <v>0.12225558387611081</v>
      </c>
      <c r="AC58" s="8">
        <v>0.12147255962116181</v>
      </c>
    </row>
    <row r="59" spans="2:29" x14ac:dyDescent="0.25">
      <c r="B59" s="5" t="s">
        <v>2</v>
      </c>
      <c r="C59" s="10">
        <f t="shared" ref="C59:N59" si="14">SUM(C55:C58)</f>
        <v>120.40982183999998</v>
      </c>
      <c r="D59" s="10">
        <f t="shared" si="14"/>
        <v>151.75174575192761</v>
      </c>
      <c r="E59" s="10">
        <f t="shared" si="14"/>
        <v>190.48999936071328</v>
      </c>
      <c r="F59" s="10">
        <f t="shared" si="14"/>
        <v>237.68275797106293</v>
      </c>
      <c r="G59" s="10">
        <f t="shared" si="14"/>
        <v>294.18095750037827</v>
      </c>
      <c r="H59" s="10">
        <f t="shared" si="14"/>
        <v>360.41712805286835</v>
      </c>
      <c r="I59" s="10">
        <f t="shared" si="14"/>
        <v>436.13890768107569</v>
      </c>
      <c r="J59" s="10">
        <f t="shared" si="14"/>
        <v>520.10664894818774</v>
      </c>
      <c r="K59" s="10">
        <f t="shared" si="14"/>
        <v>609.796784448832</v>
      </c>
      <c r="L59" s="10">
        <f t="shared" si="14"/>
        <v>701.17858544163425</v>
      </c>
      <c r="M59" s="10">
        <f t="shared" si="14"/>
        <v>788.65531254460939</v>
      </c>
      <c r="N59" s="10">
        <f t="shared" si="14"/>
        <v>865.2710486321547</v>
      </c>
      <c r="O59" s="7">
        <f>((N59/I59)^(1/5)-1)</f>
        <v>0.1468469613951473</v>
      </c>
      <c r="Q59" s="5" t="s">
        <v>2</v>
      </c>
      <c r="R59" s="8">
        <v>1</v>
      </c>
      <c r="S59" s="8">
        <v>0.99999999999999989</v>
      </c>
      <c r="T59" s="8">
        <v>1</v>
      </c>
      <c r="U59" s="8">
        <v>1</v>
      </c>
      <c r="V59" s="8">
        <v>1.0000000000000002</v>
      </c>
      <c r="W59" s="8">
        <v>1.0000000000000002</v>
      </c>
      <c r="X59" s="8">
        <v>1</v>
      </c>
      <c r="Y59" s="8">
        <v>1.0000000000000002</v>
      </c>
      <c r="Z59" s="8">
        <v>1</v>
      </c>
      <c r="AA59" s="8">
        <v>1</v>
      </c>
      <c r="AB59" s="8">
        <v>1</v>
      </c>
      <c r="AC59" s="8">
        <v>0.99999999999999989</v>
      </c>
    </row>
    <row r="60" spans="2:29" x14ac:dyDescent="0.25">
      <c r="B60" s="13" t="s">
        <v>26</v>
      </c>
      <c r="C60" s="11">
        <f>C3</f>
        <v>120.40982183999998</v>
      </c>
      <c r="D60" s="11">
        <f t="shared" ref="D60:O60" si="15">D3</f>
        <v>151.75174575192761</v>
      </c>
      <c r="E60" s="11">
        <f t="shared" si="15"/>
        <v>190.48999936071328</v>
      </c>
      <c r="F60" s="11">
        <f t="shared" si="15"/>
        <v>237.68275797106293</v>
      </c>
      <c r="G60" s="11">
        <f t="shared" si="15"/>
        <v>294.18095750037827</v>
      </c>
      <c r="H60" s="11">
        <f t="shared" si="15"/>
        <v>360.41712805286835</v>
      </c>
      <c r="I60" s="11">
        <f t="shared" si="15"/>
        <v>436.13890768107569</v>
      </c>
      <c r="J60" s="11">
        <f t="shared" si="15"/>
        <v>520.10664894818763</v>
      </c>
      <c r="K60" s="11">
        <f t="shared" si="15"/>
        <v>609.796784448832</v>
      </c>
      <c r="L60" s="11">
        <f t="shared" si="15"/>
        <v>701.17858544163425</v>
      </c>
      <c r="M60" s="11">
        <f t="shared" si="15"/>
        <v>788.65531254460939</v>
      </c>
      <c r="N60" s="11">
        <f t="shared" si="15"/>
        <v>865.27104863215482</v>
      </c>
      <c r="O60" s="12">
        <f t="shared" si="15"/>
        <v>0.1468469613951473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0.25888440066368346</v>
      </c>
      <c r="E63" s="14">
        <f t="shared" si="16"/>
        <v>0.2538701235957963</v>
      </c>
      <c r="F63" s="14">
        <f t="shared" si="16"/>
        <v>0.24634870799396591</v>
      </c>
      <c r="G63" s="14">
        <f t="shared" si="16"/>
        <v>0.23632015385819227</v>
      </c>
      <c r="H63" s="14">
        <f t="shared" si="16"/>
        <v>0.22378446118847539</v>
      </c>
      <c r="I63" s="14">
        <f t="shared" si="16"/>
        <v>0.20874162998481394</v>
      </c>
      <c r="J63" s="14">
        <f t="shared" si="16"/>
        <v>0.1911916602472099</v>
      </c>
      <c r="K63" s="14">
        <f t="shared" si="16"/>
        <v>0.17113455197566263</v>
      </c>
      <c r="L63" s="14">
        <f t="shared" si="16"/>
        <v>0.14857030517017167</v>
      </c>
      <c r="M63" s="14">
        <f t="shared" si="16"/>
        <v>0.12349891983073702</v>
      </c>
      <c r="N63" s="14">
        <f t="shared" si="16"/>
        <v>9.5920395957359128E-2</v>
      </c>
    </row>
    <row r="64" spans="2:29" x14ac:dyDescent="0.25">
      <c r="B64" s="5" t="s">
        <v>38</v>
      </c>
      <c r="C64" s="5"/>
      <c r="D64" s="14">
        <f t="shared" ref="D64:N64" si="17">D56/C56-1</f>
        <v>0.26409548717513731</v>
      </c>
      <c r="E64" s="14">
        <f t="shared" si="17"/>
        <v>0.25906051169163202</v>
      </c>
      <c r="F64" s="14">
        <f t="shared" si="17"/>
        <v>0.25150801860468497</v>
      </c>
      <c r="G64" s="14">
        <f t="shared" si="17"/>
        <v>0.24143800757274447</v>
      </c>
      <c r="H64" s="14">
        <f t="shared" si="17"/>
        <v>0.22885047825669091</v>
      </c>
      <c r="I64" s="14">
        <f t="shared" si="17"/>
        <v>0.21374543031981474</v>
      </c>
      <c r="J64" s="14">
        <f t="shared" si="17"/>
        <v>0.19612286342779894</v>
      </c>
      <c r="K64" s="14">
        <f t="shared" si="17"/>
        <v>0.17598277724869882</v>
      </c>
      <c r="L64" s="14">
        <f t="shared" si="17"/>
        <v>0.15332517145292335</v>
      </c>
      <c r="M64" s="14">
        <f t="shared" si="17"/>
        <v>0.12815004571321964</v>
      </c>
      <c r="N64" s="14">
        <f t="shared" si="17"/>
        <v>0.10045739970464984</v>
      </c>
    </row>
    <row r="65" spans="2:29" x14ac:dyDescent="0.25">
      <c r="B65" s="5" t="s">
        <v>40</v>
      </c>
      <c r="C65" s="5"/>
      <c r="D65" s="14">
        <f t="shared" ref="D65:N65" si="18">D57/C57-1</f>
        <v>0.26186219972598668</v>
      </c>
      <c r="E65" s="14">
        <f t="shared" si="18"/>
        <v>0.25683611957330799</v>
      </c>
      <c r="F65" s="14">
        <f t="shared" si="18"/>
        <v>0.24929696953535552</v>
      </c>
      <c r="G65" s="14">
        <f t="shared" si="18"/>
        <v>0.23924474927118489</v>
      </c>
      <c r="H65" s="14">
        <f t="shared" si="18"/>
        <v>0.22667945844227311</v>
      </c>
      <c r="I65" s="14">
        <f t="shared" si="18"/>
        <v>0.21160109671250593</v>
      </c>
      <c r="J65" s="14">
        <f t="shared" si="18"/>
        <v>0.19400966374815609</v>
      </c>
      <c r="K65" s="14">
        <f t="shared" si="18"/>
        <v>0.17390515921786776</v>
      </c>
      <c r="L65" s="14">
        <f t="shared" si="18"/>
        <v>0.15128758279263077</v>
      </c>
      <c r="M65" s="14">
        <f t="shared" si="18"/>
        <v>0.12615693414576934</v>
      </c>
      <c r="N65" s="14">
        <f t="shared" si="18"/>
        <v>9.851321295292137E-2</v>
      </c>
    </row>
    <row r="66" spans="2:29" x14ac:dyDescent="0.25">
      <c r="B66" s="5" t="s">
        <v>39</v>
      </c>
      <c r="C66" s="5"/>
      <c r="D66" s="14">
        <f t="shared" ref="D66:N66" si="19">D58/C58-1</f>
        <v>0.25305919282907485</v>
      </c>
      <c r="E66" s="14">
        <f t="shared" si="19"/>
        <v>0.24799047853698619</v>
      </c>
      <c r="F66" s="14">
        <f t="shared" si="19"/>
        <v>0.24042596558859364</v>
      </c>
      <c r="G66" s="14">
        <f t="shared" si="19"/>
        <v>0.23036612011223667</v>
      </c>
      <c r="H66" s="14">
        <f t="shared" si="19"/>
        <v>0.21781142288413458</v>
      </c>
      <c r="I66" s="14">
        <f t="shared" si="19"/>
        <v>0.20276236992355434</v>
      </c>
      <c r="J66" s="14">
        <f t="shared" si="19"/>
        <v>0.18521947311700337</v>
      </c>
      <c r="K66" s="14">
        <f t="shared" si="19"/>
        <v>0.16518326087316271</v>
      </c>
      <c r="L66" s="14">
        <f t="shared" si="19"/>
        <v>0.14265427881033599</v>
      </c>
      <c r="M66" s="14">
        <f t="shared" si="19"/>
        <v>0.11763309047831716</v>
      </c>
      <c r="N66" s="14">
        <f t="shared" si="19"/>
        <v>9.0120278116675001E-2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84.435234637685497</v>
      </c>
      <c r="D71" s="6">
        <f t="shared" ref="D71:N71" si="20">S71*D$74</f>
        <v>106.14497170514439</v>
      </c>
      <c r="E71" s="6">
        <f t="shared" si="20"/>
        <v>132.90515889196263</v>
      </c>
      <c r="F71" s="6">
        <f t="shared" si="20"/>
        <v>165.41361988443745</v>
      </c>
      <c r="G71" s="6">
        <f t="shared" si="20"/>
        <v>204.21708543464837</v>
      </c>
      <c r="H71" s="6">
        <f t="shared" si="20"/>
        <v>249.56683260295037</v>
      </c>
      <c r="I71" s="6">
        <f t="shared" si="20"/>
        <v>301.23831240513329</v>
      </c>
      <c r="J71" s="6">
        <f t="shared" si="20"/>
        <v>358.32879497779265</v>
      </c>
      <c r="K71" s="6">
        <f t="shared" si="20"/>
        <v>419.06207800647041</v>
      </c>
      <c r="L71" s="6">
        <f t="shared" si="20"/>
        <v>480.64652316816415</v>
      </c>
      <c r="M71" s="6">
        <f t="shared" si="20"/>
        <v>539.24772715961319</v>
      </c>
      <c r="N71" s="6">
        <f t="shared" si="20"/>
        <v>590.14290725452611</v>
      </c>
      <c r="O71" s="7">
        <f>((N71/I71)^(1/5)-1)</f>
        <v>0.14395620197727399</v>
      </c>
      <c r="P71" s="4"/>
      <c r="Q71" s="5" t="s">
        <v>34</v>
      </c>
      <c r="R71" s="8">
        <v>0.70123212000000013</v>
      </c>
      <c r="S71" s="8">
        <v>0.69946458394397804</v>
      </c>
      <c r="T71" s="8">
        <v>0.69770150316548862</v>
      </c>
      <c r="U71" s="8">
        <v>0.69594286643449332</v>
      </c>
      <c r="V71" s="8">
        <v>0.69418866254926026</v>
      </c>
      <c r="W71" s="8">
        <v>0.69243888033629264</v>
      </c>
      <c r="X71" s="8">
        <v>0.69069350865025836</v>
      </c>
      <c r="Y71" s="8">
        <v>0.68895253637391762</v>
      </c>
      <c r="Z71" s="8">
        <v>0.68721595241805322</v>
      </c>
      <c r="AA71" s="8">
        <v>0.68548374572140003</v>
      </c>
      <c r="AB71" s="8">
        <v>0.68375590525057328</v>
      </c>
      <c r="AC71" s="8">
        <v>0.68203241999999986</v>
      </c>
    </row>
    <row r="72" spans="2:29" x14ac:dyDescent="0.25">
      <c r="B72" s="5" t="s">
        <v>35</v>
      </c>
      <c r="C72" s="6">
        <f>R72*C$74</f>
        <v>35.974587202314474</v>
      </c>
      <c r="D72" s="6">
        <f t="shared" ref="D72:N72" si="21">S72*D$74</f>
        <v>45.606774046783229</v>
      </c>
      <c r="E72" s="6">
        <f t="shared" si="21"/>
        <v>57.584840468750656</v>
      </c>
      <c r="F72" s="6">
        <f t="shared" si="21"/>
        <v>72.269138086625475</v>
      </c>
      <c r="G72" s="6">
        <f t="shared" si="21"/>
        <v>89.963872065729902</v>
      </c>
      <c r="H72" s="6">
        <f t="shared" si="21"/>
        <v>110.85029544991798</v>
      </c>
      <c r="I72" s="6">
        <f t="shared" si="21"/>
        <v>134.90059527594241</v>
      </c>
      <c r="J72" s="6">
        <f t="shared" si="21"/>
        <v>161.777853970395</v>
      </c>
      <c r="K72" s="6">
        <f t="shared" si="21"/>
        <v>190.73470644236161</v>
      </c>
      <c r="L72" s="6">
        <f t="shared" si="21"/>
        <v>220.53206227347007</v>
      </c>
      <c r="M72" s="6">
        <f t="shared" si="21"/>
        <v>249.4075853849962</v>
      </c>
      <c r="N72" s="6">
        <f t="shared" si="21"/>
        <v>275.12814137762871</v>
      </c>
      <c r="O72" s="7">
        <f>((N72/I72)^(1/5)-1)</f>
        <v>0.15319892705126881</v>
      </c>
      <c r="P72" s="4"/>
      <c r="Q72" s="5" t="s">
        <v>35</v>
      </c>
      <c r="R72" s="8">
        <v>0.29876787999999987</v>
      </c>
      <c r="S72" s="8">
        <v>0.30053541605602196</v>
      </c>
      <c r="T72" s="8">
        <v>0.30229849683451138</v>
      </c>
      <c r="U72" s="8">
        <v>0.30405713356550668</v>
      </c>
      <c r="V72" s="8">
        <v>0.30581133745073974</v>
      </c>
      <c r="W72" s="8">
        <v>0.30756111966370736</v>
      </c>
      <c r="X72" s="8">
        <v>0.30930649134974164</v>
      </c>
      <c r="Y72" s="8">
        <v>0.31104746362608238</v>
      </c>
      <c r="Z72" s="8">
        <v>0.31278404758194678</v>
      </c>
      <c r="AA72" s="8">
        <v>0.31451625427859997</v>
      </c>
      <c r="AB72" s="8">
        <v>0.31624409474942672</v>
      </c>
      <c r="AC72" s="8">
        <v>0.31796758000000014</v>
      </c>
    </row>
    <row r="73" spans="2:29" x14ac:dyDescent="0.25">
      <c r="B73" s="5" t="s">
        <v>2</v>
      </c>
      <c r="C73" s="10">
        <f t="shared" ref="C73:N73" si="22">SUM(C71:C72)</f>
        <v>120.40982183999998</v>
      </c>
      <c r="D73" s="10">
        <f t="shared" si="22"/>
        <v>151.75174575192761</v>
      </c>
      <c r="E73" s="10">
        <f t="shared" si="22"/>
        <v>190.48999936071328</v>
      </c>
      <c r="F73" s="10">
        <f t="shared" si="22"/>
        <v>237.68275797106293</v>
      </c>
      <c r="G73" s="10">
        <f t="shared" si="22"/>
        <v>294.18095750037827</v>
      </c>
      <c r="H73" s="10">
        <f t="shared" si="22"/>
        <v>360.41712805286835</v>
      </c>
      <c r="I73" s="10">
        <f t="shared" si="22"/>
        <v>436.13890768107569</v>
      </c>
      <c r="J73" s="10">
        <f t="shared" si="22"/>
        <v>520.10664894818763</v>
      </c>
      <c r="K73" s="10">
        <f t="shared" si="22"/>
        <v>609.796784448832</v>
      </c>
      <c r="L73" s="10">
        <f t="shared" si="22"/>
        <v>701.17858544163425</v>
      </c>
      <c r="M73" s="10">
        <f t="shared" si="22"/>
        <v>788.65531254460939</v>
      </c>
      <c r="N73" s="10">
        <f t="shared" si="22"/>
        <v>865.27104863215482</v>
      </c>
      <c r="O73" s="7">
        <f>((N73/I73)^(1/5)-1)</f>
        <v>0.1468469613951473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120.40982183999998</v>
      </c>
      <c r="D74" s="11">
        <f t="shared" ref="D74:O74" si="23">D3</f>
        <v>151.75174575192761</v>
      </c>
      <c r="E74" s="11">
        <f t="shared" si="23"/>
        <v>190.48999936071328</v>
      </c>
      <c r="F74" s="11">
        <f t="shared" si="23"/>
        <v>237.68275797106293</v>
      </c>
      <c r="G74" s="11">
        <f t="shared" si="23"/>
        <v>294.18095750037827</v>
      </c>
      <c r="H74" s="11">
        <f t="shared" si="23"/>
        <v>360.41712805286835</v>
      </c>
      <c r="I74" s="11">
        <f t="shared" si="23"/>
        <v>436.13890768107569</v>
      </c>
      <c r="J74" s="11">
        <f t="shared" si="23"/>
        <v>520.10664894818763</v>
      </c>
      <c r="K74" s="11">
        <f t="shared" si="23"/>
        <v>609.796784448832</v>
      </c>
      <c r="L74" s="11">
        <f t="shared" si="23"/>
        <v>701.17858544163425</v>
      </c>
      <c r="M74" s="11">
        <f t="shared" si="23"/>
        <v>788.65531254460939</v>
      </c>
      <c r="N74" s="11">
        <f t="shared" si="23"/>
        <v>865.27104863215482</v>
      </c>
      <c r="O74" s="12">
        <f t="shared" si="23"/>
        <v>0.1468469613951473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0.25711703367221173</v>
      </c>
      <c r="E77" s="14">
        <f t="shared" si="24"/>
        <v>0.25210979622430196</v>
      </c>
      <c r="F77" s="14">
        <f t="shared" si="24"/>
        <v>0.24459894005243732</v>
      </c>
      <c r="G77" s="14">
        <f t="shared" si="24"/>
        <v>0.23458446515661824</v>
      </c>
      <c r="H77" s="14">
        <f t="shared" si="24"/>
        <v>0.22206637153684383</v>
      </c>
      <c r="I77" s="14">
        <f t="shared" si="24"/>
        <v>0.20704465919311454</v>
      </c>
      <c r="J77" s="14">
        <f t="shared" si="24"/>
        <v>0.18951932812543038</v>
      </c>
      <c r="K77" s="14">
        <f t="shared" si="24"/>
        <v>0.16949037833379177</v>
      </c>
      <c r="L77" s="14">
        <f t="shared" si="24"/>
        <v>0.14695780981819806</v>
      </c>
      <c r="M77" s="14">
        <f t="shared" si="24"/>
        <v>0.12192162257864947</v>
      </c>
      <c r="N77" s="14">
        <f t="shared" si="24"/>
        <v>9.4381816615145997E-2</v>
      </c>
    </row>
    <row r="78" spans="2:29" x14ac:dyDescent="0.25">
      <c r="B78" s="5" t="s">
        <v>35</v>
      </c>
      <c r="C78" s="5"/>
      <c r="D78" s="14">
        <f t="shared" ref="D78:N78" si="25">D72/C72-1</f>
        <v>0.26774975318824668</v>
      </c>
      <c r="E78" s="14">
        <f t="shared" si="25"/>
        <v>0.26263787940099381</v>
      </c>
      <c r="F78" s="14">
        <f t="shared" si="25"/>
        <v>0.25500283578702443</v>
      </c>
      <c r="G78" s="14">
        <f t="shared" si="25"/>
        <v>0.24484495661058836</v>
      </c>
      <c r="H78" s="14">
        <f t="shared" si="25"/>
        <v>0.23216456678218478</v>
      </c>
      <c r="I78" s="14">
        <f t="shared" si="25"/>
        <v>0.21696198217974372</v>
      </c>
      <c r="J78" s="14">
        <f t="shared" si="25"/>
        <v>0.19923750995667966</v>
      </c>
      <c r="K78" s="14">
        <f t="shared" si="25"/>
        <v>0.17899144883740181</v>
      </c>
      <c r="L78" s="14">
        <f t="shared" si="25"/>
        <v>0.15622408940091326</v>
      </c>
      <c r="M78" s="14">
        <f t="shared" si="25"/>
        <v>0.13093571435304097</v>
      </c>
      <c r="N78" s="14">
        <f t="shared" si="25"/>
        <v>0.10312659878780006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29.992978849983057</v>
      </c>
      <c r="D83" s="6">
        <f t="shared" ref="D83:N83" si="26">S83*D$92</f>
        <v>37.59220873367466</v>
      </c>
      <c r="E83" s="6">
        <f t="shared" si="26"/>
        <v>46.929160792173356</v>
      </c>
      <c r="F83" s="6">
        <f t="shared" si="26"/>
        <v>58.2337484341056</v>
      </c>
      <c r="G83" s="6">
        <f t="shared" si="26"/>
        <v>71.680014597751082</v>
      </c>
      <c r="H83" s="6">
        <f t="shared" si="26"/>
        <v>87.336424813030433</v>
      </c>
      <c r="I83" s="6">
        <f t="shared" si="26"/>
        <v>105.10449253594366</v>
      </c>
      <c r="J83" s="6">
        <f t="shared" si="26"/>
        <v>124.65087000533232</v>
      </c>
      <c r="K83" s="6">
        <f t="shared" si="26"/>
        <v>145.34312656220206</v>
      </c>
      <c r="L83" s="6">
        <f t="shared" si="26"/>
        <v>166.20514839534002</v>
      </c>
      <c r="M83" s="6">
        <f t="shared" si="26"/>
        <v>185.91289847195293</v>
      </c>
      <c r="N83" s="6">
        <f t="shared" si="26"/>
        <v>202.85276020764442</v>
      </c>
      <c r="O83" s="7">
        <f t="shared" ref="O83:O91" si="27">((N83/I83)^(1/5)-1)</f>
        <v>0.14054369582558279</v>
      </c>
      <c r="P83" s="4"/>
      <c r="Q83" s="5" t="s">
        <v>43</v>
      </c>
      <c r="R83" s="8">
        <v>0.24909079999999992</v>
      </c>
      <c r="S83" s="8">
        <v>0.24772175468167321</v>
      </c>
      <c r="T83" s="8">
        <v>0.24636023386880246</v>
      </c>
      <c r="U83" s="8">
        <v>0.24500619620542843</v>
      </c>
      <c r="V83" s="8">
        <v>0.24365960056289135</v>
      </c>
      <c r="W83" s="8">
        <v>0.24232040603858138</v>
      </c>
      <c r="X83" s="8">
        <v>0.24098857195469653</v>
      </c>
      <c r="Y83" s="8">
        <v>0.23966405785700673</v>
      </c>
      <c r="Z83" s="8">
        <v>0.23834682351362546</v>
      </c>
      <c r="AA83" s="8">
        <v>0.23703682891378725</v>
      </c>
      <c r="AB83" s="8">
        <v>0.23573403426663278</v>
      </c>
      <c r="AC83" s="8">
        <v>0.23443839999999982</v>
      </c>
    </row>
    <row r="84" spans="2:29" x14ac:dyDescent="0.25">
      <c r="B84" s="5" t="s">
        <v>44</v>
      </c>
      <c r="C84" s="6">
        <f t="shared" ref="C84:C90" si="28">R84*C$92</f>
        <v>11.391098329450951</v>
      </c>
      <c r="D84" s="6">
        <f t="shared" ref="D84:D90" si="29">S84*D$92</f>
        <v>14.53163278880368</v>
      </c>
      <c r="E84" s="6">
        <f t="shared" ref="E84:E90" si="30">T84*E$92</f>
        <v>18.464158339538088</v>
      </c>
      <c r="F84" s="6">
        <f t="shared" ref="F84:F90" si="31">U84*F$92</f>
        <v>23.320143561556257</v>
      </c>
      <c r="G84" s="6">
        <f t="shared" ref="G84:G90" si="32">V84*G$92</f>
        <v>29.21621144556979</v>
      </c>
      <c r="H84" s="6">
        <f t="shared" ref="H84:H90" si="33">W84*H$92</f>
        <v>36.231821066975357</v>
      </c>
      <c r="I84" s="6">
        <f t="shared" ref="I84:I90" si="34">X84*I$92</f>
        <v>44.379721835716175</v>
      </c>
      <c r="J84" s="6">
        <f t="shared" ref="J84:J90" si="35">Y84*J$92</f>
        <v>53.570630947145212</v>
      </c>
      <c r="K84" s="6">
        <f t="shared" ref="K84:K90" si="36">Z84*K$92</f>
        <v>63.576074647035178</v>
      </c>
      <c r="L84" s="6">
        <f t="shared" ref="L84:L90" si="37">AA84*L$92</f>
        <v>73.996480787019564</v>
      </c>
      <c r="M84" s="6">
        <f t="shared" ref="M84:M90" si="38">AB84*M$92</f>
        <v>84.244802812680817</v>
      </c>
      <c r="N84" s="6">
        <f t="shared" ref="N84:N90" si="39">AC84*N$92</f>
        <v>93.558046921812235</v>
      </c>
      <c r="O84" s="7">
        <f t="shared" si="27"/>
        <v>0.16085857630901357</v>
      </c>
      <c r="P84" s="4"/>
      <c r="Q84" s="5" t="s">
        <v>44</v>
      </c>
      <c r="R84" s="8">
        <v>9.4602733858267729E-2</v>
      </c>
      <c r="S84" s="8">
        <v>9.5759246239966858E-2</v>
      </c>
      <c r="T84" s="8">
        <v>9.6929804197091837E-2</v>
      </c>
      <c r="U84" s="8">
        <v>9.8114578274943298E-2</v>
      </c>
      <c r="V84" s="8">
        <v>9.9313741085815255E-2</v>
      </c>
      <c r="W84" s="8">
        <v>0.10052746733407363</v>
      </c>
      <c r="X84" s="8">
        <v>0.10175593384153797</v>
      </c>
      <c r="Y84" s="8">
        <v>0.10299931957317056</v>
      </c>
      <c r="Z84" s="8">
        <v>0.10425780566307634</v>
      </c>
      <c r="AA84" s="8">
        <v>0.10553157544081757</v>
      </c>
      <c r="AB84" s="8">
        <v>0.10682081445804704</v>
      </c>
      <c r="AC84" s="8">
        <v>0.10812571051546388</v>
      </c>
    </row>
    <row r="85" spans="2:29" x14ac:dyDescent="0.25">
      <c r="B85" s="5" t="s">
        <v>45</v>
      </c>
      <c r="C85" s="6">
        <f t="shared" si="28"/>
        <v>16.967990219911311</v>
      </c>
      <c r="D85" s="6">
        <f t="shared" si="29"/>
        <v>21.512347704547249</v>
      </c>
      <c r="E85" s="6">
        <f t="shared" si="30"/>
        <v>27.165111961353038</v>
      </c>
      <c r="F85" s="6">
        <f t="shared" si="31"/>
        <v>34.097441484838775</v>
      </c>
      <c r="G85" s="6">
        <f t="shared" si="32"/>
        <v>42.454434620861328</v>
      </c>
      <c r="H85" s="6">
        <f t="shared" si="33"/>
        <v>52.323635921840925</v>
      </c>
      <c r="I85" s="6">
        <f t="shared" si="34"/>
        <v>63.69435111155741</v>
      </c>
      <c r="J85" s="6">
        <f t="shared" si="35"/>
        <v>76.410262695550884</v>
      </c>
      <c r="K85" s="6">
        <f t="shared" si="36"/>
        <v>90.121254970486561</v>
      </c>
      <c r="L85" s="6">
        <f t="shared" si="37"/>
        <v>104.24450607945552</v>
      </c>
      <c r="M85" s="6">
        <f t="shared" si="38"/>
        <v>117.94887911411699</v>
      </c>
      <c r="N85" s="6">
        <f t="shared" si="39"/>
        <v>130.17885178445604</v>
      </c>
      <c r="O85" s="7">
        <f t="shared" si="27"/>
        <v>0.15368674730655818</v>
      </c>
      <c r="P85" s="4"/>
      <c r="Q85" s="5" t="s">
        <v>45</v>
      </c>
      <c r="R85" s="8">
        <v>0.14091865564304462</v>
      </c>
      <c r="S85" s="8">
        <v>0.1417601332884435</v>
      </c>
      <c r="T85" s="8">
        <v>0.14260649930452768</v>
      </c>
      <c r="U85" s="8">
        <v>0.14345778286950889</v>
      </c>
      <c r="V85" s="8">
        <v>0.1443140133256475</v>
      </c>
      <c r="W85" s="8">
        <v>0.1451752201803399</v>
      </c>
      <c r="X85" s="8">
        <v>0.14604143310720991</v>
      </c>
      <c r="Y85" s="8">
        <v>0.14691268194720344</v>
      </c>
      <c r="Z85" s="8">
        <v>0.14778899670968768</v>
      </c>
      <c r="AA85" s="8">
        <v>0.14867040757355357</v>
      </c>
      <c r="AB85" s="8">
        <v>0.14955694488832261</v>
      </c>
      <c r="AC85" s="8">
        <v>0.15044863917525783</v>
      </c>
    </row>
    <row r="86" spans="2:29" x14ac:dyDescent="0.25">
      <c r="B86" s="5" t="s">
        <v>46</v>
      </c>
      <c r="C86" s="6">
        <f t="shared" si="28"/>
        <v>9.7298964897393549</v>
      </c>
      <c r="D86" s="6">
        <f t="shared" si="29"/>
        <v>12.306586763665612</v>
      </c>
      <c r="E86" s="6">
        <f t="shared" si="30"/>
        <v>15.503626694606245</v>
      </c>
      <c r="F86" s="6">
        <f t="shared" si="31"/>
        <v>19.414025255789635</v>
      </c>
      <c r="G86" s="6">
        <f t="shared" si="32"/>
        <v>24.115088124944787</v>
      </c>
      <c r="H86" s="6">
        <f t="shared" si="33"/>
        <v>29.650751222645994</v>
      </c>
      <c r="I86" s="6">
        <f t="shared" si="34"/>
        <v>36.008969890881581</v>
      </c>
      <c r="J86" s="6">
        <f t="shared" si="35"/>
        <v>43.095653138415322</v>
      </c>
      <c r="K86" s="6">
        <f t="shared" si="36"/>
        <v>50.708527479586621</v>
      </c>
      <c r="L86" s="6">
        <f t="shared" si="37"/>
        <v>58.516580373946148</v>
      </c>
      <c r="M86" s="6">
        <f t="shared" si="38"/>
        <v>66.052852127409707</v>
      </c>
      <c r="N86" s="6">
        <f t="shared" si="39"/>
        <v>72.729430636299384</v>
      </c>
      <c r="O86" s="7">
        <f t="shared" si="27"/>
        <v>0.15095911856977517</v>
      </c>
      <c r="P86" s="4"/>
      <c r="Q86" s="5" t="s">
        <v>46</v>
      </c>
      <c r="R86" s="8">
        <v>8.0806501837270353E-2</v>
      </c>
      <c r="S86" s="8">
        <v>8.1096838146320224E-2</v>
      </c>
      <c r="T86" s="8">
        <v>8.138813977970813E-2</v>
      </c>
      <c r="U86" s="8">
        <v>8.1680410567068679E-2</v>
      </c>
      <c r="V86" s="8">
        <v>8.1973654344754038E-2</v>
      </c>
      <c r="W86" s="8">
        <v>8.2267874955977746E-2</v>
      </c>
      <c r="X86" s="8">
        <v>8.2563076250956616E-2</v>
      </c>
      <c r="Y86" s="8">
        <v>8.2859262087050259E-2</v>
      </c>
      <c r="Z86" s="8">
        <v>8.3156436328898964E-2</v>
      </c>
      <c r="AA86" s="8">
        <v>8.3454602848559239E-2</v>
      </c>
      <c r="AB86" s="8">
        <v>8.3753765525637666E-2</v>
      </c>
      <c r="AC86" s="8">
        <v>8.4053928247422749E-2</v>
      </c>
    </row>
    <row r="87" spans="2:29" x14ac:dyDescent="0.25">
      <c r="B87" s="5" t="s">
        <v>47</v>
      </c>
      <c r="C87" s="6">
        <f t="shared" si="28"/>
        <v>15.188131105934598</v>
      </c>
      <c r="D87" s="6">
        <f t="shared" si="29"/>
        <v>18.949048175728603</v>
      </c>
      <c r="E87" s="6">
        <f t="shared" si="30"/>
        <v>23.547063199300162</v>
      </c>
      <c r="F87" s="6">
        <f t="shared" si="31"/>
        <v>29.085243351859297</v>
      </c>
      <c r="G87" s="6">
        <f t="shared" si="32"/>
        <v>35.636876307232399</v>
      </c>
      <c r="H87" s="6">
        <f t="shared" si="33"/>
        <v>43.221530564269244</v>
      </c>
      <c r="I87" s="6">
        <f t="shared" si="34"/>
        <v>51.776036712749573</v>
      </c>
      <c r="J87" s="6">
        <f t="shared" si="35"/>
        <v>61.123081044522706</v>
      </c>
      <c r="K87" s="6">
        <f t="shared" si="36"/>
        <v>70.942491150484287</v>
      </c>
      <c r="L87" s="6">
        <f t="shared" si="37"/>
        <v>80.752883474035087</v>
      </c>
      <c r="M87" s="6">
        <f t="shared" si="38"/>
        <v>89.913383319057289</v>
      </c>
      <c r="N87" s="6">
        <f t="shared" si="39"/>
        <v>97.65547963371651</v>
      </c>
      <c r="O87" s="7">
        <f t="shared" si="27"/>
        <v>0.13530764612196089</v>
      </c>
      <c r="P87" s="4"/>
      <c r="Q87" s="5" t="s">
        <v>47</v>
      </c>
      <c r="R87" s="8">
        <v>0.12613697847769029</v>
      </c>
      <c r="S87" s="8">
        <v>0.12486873269125408</v>
      </c>
      <c r="T87" s="8">
        <v>0.12361312025998418</v>
      </c>
      <c r="U87" s="8">
        <v>0.12237001791859184</v>
      </c>
      <c r="V87" s="8">
        <v>0.12113930354308053</v>
      </c>
      <c r="W87" s="8">
        <v>0.11992085614180142</v>
      </c>
      <c r="X87" s="8">
        <v>0.11871455584652982</v>
      </c>
      <c r="Y87" s="8">
        <v>0.11752028390356477</v>
      </c>
      <c r="Z87" s="8">
        <v>0.11633792266485306</v>
      </c>
      <c r="AA87" s="8">
        <v>0.11516735557914</v>
      </c>
      <c r="AB87" s="8">
        <v>0.11400846718314782</v>
      </c>
      <c r="AC87" s="8">
        <v>0.11286114309278356</v>
      </c>
    </row>
    <row r="88" spans="2:29" x14ac:dyDescent="0.25">
      <c r="B88" s="5" t="s">
        <v>42</v>
      </c>
      <c r="C88" s="6">
        <f t="shared" si="28"/>
        <v>15.900074751525288</v>
      </c>
      <c r="D88" s="6">
        <f t="shared" si="29"/>
        <v>20.192728375268228</v>
      </c>
      <c r="E88" s="6">
        <f t="shared" si="30"/>
        <v>25.542130976474056</v>
      </c>
      <c r="F88" s="6">
        <f t="shared" si="31"/>
        <v>32.114846804853102</v>
      </c>
      <c r="G88" s="6">
        <f t="shared" si="32"/>
        <v>40.053968985986828</v>
      </c>
      <c r="H88" s="6">
        <f t="shared" si="33"/>
        <v>49.44915154935908</v>
      </c>
      <c r="I88" s="6">
        <f t="shared" si="34"/>
        <v>60.297635275216194</v>
      </c>
      <c r="J88" s="6">
        <f t="shared" si="35"/>
        <v>72.458525049096849</v>
      </c>
      <c r="K88" s="6">
        <f t="shared" si="36"/>
        <v>85.605853398534535</v>
      </c>
      <c r="L88" s="6">
        <f t="shared" si="37"/>
        <v>99.189988497745674</v>
      </c>
      <c r="M88" s="6">
        <f t="shared" si="38"/>
        <v>112.42086322301189</v>
      </c>
      <c r="N88" s="6">
        <f t="shared" si="39"/>
        <v>124.28879226109373</v>
      </c>
      <c r="O88" s="7">
        <f t="shared" si="27"/>
        <v>0.15565003685103496</v>
      </c>
      <c r="P88" s="4"/>
      <c r="Q88" s="5" t="s">
        <v>42</v>
      </c>
      <c r="R88" s="8">
        <v>0.13204964934383207</v>
      </c>
      <c r="S88" s="8">
        <v>0.13306422456765529</v>
      </c>
      <c r="T88" s="8">
        <v>0.13408646680767364</v>
      </c>
      <c r="U88" s="8">
        <v>0.13511643452388319</v>
      </c>
      <c r="V88" s="8">
        <v>0.13615418661466328</v>
      </c>
      <c r="W88" s="8">
        <v>0.1371997824201783</v>
      </c>
      <c r="X88" s="8">
        <v>0.13825328172580403</v>
      </c>
      <c r="Y88" s="8">
        <v>0.13931474476557804</v>
      </c>
      <c r="Z88" s="8">
        <v>0.1403842322256747</v>
      </c>
      <c r="AA88" s="8">
        <v>0.14146180524790455</v>
      </c>
      <c r="AB88" s="8">
        <v>0.14254752543323918</v>
      </c>
      <c r="AC88" s="8">
        <v>0.14364145484536089</v>
      </c>
    </row>
    <row r="89" spans="2:29" x14ac:dyDescent="0.25">
      <c r="B89" s="5" t="s">
        <v>48</v>
      </c>
      <c r="C89" s="6">
        <f t="shared" si="28"/>
        <v>6.7634646331115018</v>
      </c>
      <c r="D89" s="6">
        <f t="shared" si="29"/>
        <v>8.3652448435397133</v>
      </c>
      <c r="E89" s="6">
        <f t="shared" si="30"/>
        <v>10.305151416473588</v>
      </c>
      <c r="F89" s="6">
        <f t="shared" si="31"/>
        <v>12.618760588984223</v>
      </c>
      <c r="G89" s="6">
        <f t="shared" si="32"/>
        <v>15.327453226754821</v>
      </c>
      <c r="H89" s="6">
        <f t="shared" si="33"/>
        <v>18.428792618807577</v>
      </c>
      <c r="I89" s="6">
        <f t="shared" si="34"/>
        <v>21.885270323067076</v>
      </c>
      <c r="J89" s="6">
        <f t="shared" si="35"/>
        <v>25.612662123664755</v>
      </c>
      <c r="K89" s="6">
        <f t="shared" si="36"/>
        <v>29.470146064436634</v>
      </c>
      <c r="L89" s="6">
        <f t="shared" si="37"/>
        <v>33.255253553381998</v>
      </c>
      <c r="M89" s="6">
        <f t="shared" si="38"/>
        <v>36.707341777184872</v>
      </c>
      <c r="N89" s="6">
        <f t="shared" si="39"/>
        <v>39.523153033575817</v>
      </c>
      <c r="O89" s="7">
        <f t="shared" si="27"/>
        <v>0.12548557648719072</v>
      </c>
      <c r="P89" s="4"/>
      <c r="Q89" s="5" t="s">
        <v>48</v>
      </c>
      <c r="R89" s="8">
        <v>5.6170373228346462E-2</v>
      </c>
      <c r="S89" s="8">
        <v>5.5124537790916681E-2</v>
      </c>
      <c r="T89" s="8">
        <v>5.4098123004135648E-2</v>
      </c>
      <c r="U89" s="8">
        <v>5.3090769800477132E-2</v>
      </c>
      <c r="V89" s="8">
        <v>5.2102125701780383E-2</v>
      </c>
      <c r="W89" s="8">
        <v>5.1131844699967538E-2</v>
      </c>
      <c r="X89" s="8">
        <v>5.0179587139862709E-2</v>
      </c>
      <c r="Y89" s="8">
        <v>4.9245019604077886E-2</v>
      </c>
      <c r="Z89" s="8">
        <v>4.8327814799931063E-2</v>
      </c>
      <c r="AA89" s="8">
        <v>4.7427651448362931E-2</v>
      </c>
      <c r="AB89" s="8">
        <v>4.6544214174818688E-2</v>
      </c>
      <c r="AC89" s="8">
        <v>4.5677193402061868E-2</v>
      </c>
    </row>
    <row r="90" spans="2:29" x14ac:dyDescent="0.25">
      <c r="B90" s="5" t="s">
        <v>49</v>
      </c>
      <c r="C90" s="6">
        <f t="shared" si="28"/>
        <v>14.476187460343914</v>
      </c>
      <c r="D90" s="6">
        <f t="shared" si="29"/>
        <v>18.301948366699868</v>
      </c>
      <c r="E90" s="6">
        <f t="shared" si="30"/>
        <v>23.033595980794772</v>
      </c>
      <c r="F90" s="6">
        <f t="shared" si="31"/>
        <v>28.79854848907603</v>
      </c>
      <c r="G90" s="6">
        <f t="shared" si="32"/>
        <v>35.696910191277247</v>
      </c>
      <c r="H90" s="6">
        <f t="shared" si="33"/>
        <v>43.775020295939697</v>
      </c>
      <c r="I90" s="6">
        <f t="shared" si="34"/>
        <v>52.99242999594405</v>
      </c>
      <c r="J90" s="6">
        <f t="shared" si="35"/>
        <v>63.184963944459525</v>
      </c>
      <c r="K90" s="6">
        <f t="shared" si="36"/>
        <v>74.029310176066161</v>
      </c>
      <c r="L90" s="6">
        <f t="shared" si="37"/>
        <v>85.017744280710275</v>
      </c>
      <c r="M90" s="6">
        <f t="shared" si="38"/>
        <v>95.454291699194783</v>
      </c>
      <c r="N90" s="6">
        <f t="shared" si="39"/>
        <v>104.48453415355674</v>
      </c>
      <c r="O90" s="7">
        <f t="shared" si="27"/>
        <v>0.14542757788671845</v>
      </c>
      <c r="P90" s="4"/>
      <c r="Q90" s="5" t="s">
        <v>49</v>
      </c>
      <c r="R90" s="8">
        <v>0.12022430761154855</v>
      </c>
      <c r="S90" s="8">
        <v>0.1206045325937701</v>
      </c>
      <c r="T90" s="8">
        <v>0.12091761277807651</v>
      </c>
      <c r="U90" s="8">
        <v>0.12116380984009852</v>
      </c>
      <c r="V90" s="8">
        <v>0.12134337482136773</v>
      </c>
      <c r="W90" s="8">
        <v>0.12145654822907997</v>
      </c>
      <c r="X90" s="8">
        <v>0.12150356013340247</v>
      </c>
      <c r="Y90" s="8">
        <v>0.12148463026234824</v>
      </c>
      <c r="Z90" s="8">
        <v>0.1213999680942528</v>
      </c>
      <c r="AA90" s="8">
        <v>0.12124977294787494</v>
      </c>
      <c r="AB90" s="8">
        <v>0.1210342340701541</v>
      </c>
      <c r="AC90" s="8">
        <v>0.12075353072164945</v>
      </c>
    </row>
    <row r="91" spans="2:29" x14ac:dyDescent="0.25">
      <c r="B91" s="5" t="s">
        <v>2</v>
      </c>
      <c r="C91" s="10">
        <f>SUM(C83:C90)</f>
        <v>120.40982183999996</v>
      </c>
      <c r="D91" s="10">
        <f t="shared" ref="D91:N91" si="40">SUM(D83:D90)</f>
        <v>151.75174575192761</v>
      </c>
      <c r="E91" s="10">
        <f t="shared" si="40"/>
        <v>190.48999936071328</v>
      </c>
      <c r="F91" s="10">
        <f t="shared" si="40"/>
        <v>237.68275797106293</v>
      </c>
      <c r="G91" s="10">
        <f t="shared" si="40"/>
        <v>294.18095750037827</v>
      </c>
      <c r="H91" s="10">
        <f t="shared" si="40"/>
        <v>360.41712805286829</v>
      </c>
      <c r="I91" s="10">
        <f t="shared" si="40"/>
        <v>436.13890768107575</v>
      </c>
      <c r="J91" s="10">
        <f t="shared" si="40"/>
        <v>520.10664894818751</v>
      </c>
      <c r="K91" s="10">
        <f t="shared" si="40"/>
        <v>609.796784448832</v>
      </c>
      <c r="L91" s="10">
        <f t="shared" si="40"/>
        <v>701.17858544163425</v>
      </c>
      <c r="M91" s="10">
        <f t="shared" si="40"/>
        <v>788.65531254460927</v>
      </c>
      <c r="N91" s="10">
        <f t="shared" si="40"/>
        <v>865.27104863215482</v>
      </c>
      <c r="O91" s="7">
        <f t="shared" si="27"/>
        <v>0.1468469613951473</v>
      </c>
      <c r="Q91" s="5" t="s">
        <v>2</v>
      </c>
      <c r="R91" s="8">
        <f>SUM(R83:R90)</f>
        <v>1</v>
      </c>
      <c r="S91" s="8">
        <f t="shared" ref="S91:AC91" si="41">SUM(S83:S90)</f>
        <v>1</v>
      </c>
      <c r="T91" s="8">
        <f t="shared" si="41"/>
        <v>1</v>
      </c>
      <c r="U91" s="8">
        <f t="shared" si="41"/>
        <v>1</v>
      </c>
      <c r="V91" s="8">
        <f t="shared" si="41"/>
        <v>1.0000000000000002</v>
      </c>
      <c r="W91" s="8">
        <f t="shared" si="41"/>
        <v>0.99999999999999978</v>
      </c>
      <c r="X91" s="8">
        <f t="shared" si="41"/>
        <v>1</v>
      </c>
      <c r="Y91" s="8">
        <f t="shared" si="41"/>
        <v>0.99999999999999989</v>
      </c>
      <c r="Z91" s="8">
        <f t="shared" si="41"/>
        <v>1.0000000000000002</v>
      </c>
      <c r="AA91" s="8">
        <f t="shared" si="41"/>
        <v>1</v>
      </c>
      <c r="AB91" s="8">
        <f t="shared" si="41"/>
        <v>0.99999999999999989</v>
      </c>
      <c r="AC91" s="8">
        <f t="shared" si="41"/>
        <v>1</v>
      </c>
    </row>
    <row r="92" spans="2:29" x14ac:dyDescent="0.25">
      <c r="B92" s="13" t="s">
        <v>26</v>
      </c>
      <c r="C92" s="11">
        <f>C3</f>
        <v>120.40982183999998</v>
      </c>
      <c r="D92" s="11">
        <f t="shared" ref="D92:O92" si="42">D3</f>
        <v>151.75174575192761</v>
      </c>
      <c r="E92" s="11">
        <f t="shared" si="42"/>
        <v>190.48999936071328</v>
      </c>
      <c r="F92" s="11">
        <f t="shared" si="42"/>
        <v>237.68275797106293</v>
      </c>
      <c r="G92" s="11">
        <f t="shared" si="42"/>
        <v>294.18095750037827</v>
      </c>
      <c r="H92" s="11">
        <f t="shared" si="42"/>
        <v>360.41712805286835</v>
      </c>
      <c r="I92" s="11">
        <f t="shared" si="42"/>
        <v>436.13890768107569</v>
      </c>
      <c r="J92" s="11">
        <f t="shared" si="42"/>
        <v>520.10664894818763</v>
      </c>
      <c r="K92" s="11">
        <f t="shared" si="42"/>
        <v>609.796784448832</v>
      </c>
      <c r="L92" s="11">
        <f t="shared" si="42"/>
        <v>701.17858544163425</v>
      </c>
      <c r="M92" s="11">
        <f t="shared" si="42"/>
        <v>788.65531254460939</v>
      </c>
      <c r="N92" s="11">
        <f t="shared" si="42"/>
        <v>865.27104863215482</v>
      </c>
      <c r="O92" s="12">
        <f t="shared" si="42"/>
        <v>0.1468469613951473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0.25336696037099005</v>
      </c>
      <c r="E95" s="14">
        <f t="shared" ref="E95:N95" si="43">E83/D83-1</f>
        <v>0.2483746598835721</v>
      </c>
      <c r="F95" s="14">
        <f t="shared" si="43"/>
        <v>0.24088620915244618</v>
      </c>
      <c r="G95" s="14">
        <f t="shared" si="43"/>
        <v>0.23090160817761207</v>
      </c>
      <c r="H95" s="14">
        <f t="shared" si="43"/>
        <v>0.21842085695906888</v>
      </c>
      <c r="I95" s="14">
        <f t="shared" si="43"/>
        <v>0.2034439554968166</v>
      </c>
      <c r="J95" s="14">
        <f t="shared" si="43"/>
        <v>0.18597090379085546</v>
      </c>
      <c r="K95" s="14">
        <f t="shared" si="43"/>
        <v>0.16600170184118701</v>
      </c>
      <c r="L95" s="14">
        <f t="shared" si="43"/>
        <v>0.14353634964780881</v>
      </c>
      <c r="M95" s="14">
        <f t="shared" si="43"/>
        <v>0.11857484721072264</v>
      </c>
      <c r="N95" s="14">
        <f t="shared" si="43"/>
        <v>9.1117194529926948E-2</v>
      </c>
    </row>
    <row r="96" spans="2:29" x14ac:dyDescent="0.25">
      <c r="B96" s="5" t="s">
        <v>44</v>
      </c>
      <c r="C96" s="5"/>
      <c r="D96" s="14">
        <f t="shared" ref="D96:N96" si="44">D84/C84-1</f>
        <v>0.27570075935812777</v>
      </c>
      <c r="E96" s="14">
        <f t="shared" si="44"/>
        <v>0.27061828549399736</v>
      </c>
      <c r="F96" s="14">
        <f t="shared" si="44"/>
        <v>0.26299521119356095</v>
      </c>
      <c r="G96" s="14">
        <f t="shared" si="44"/>
        <v>0.25283154318712353</v>
      </c>
      <c r="H96" s="14">
        <f t="shared" si="44"/>
        <v>0.24012728804608163</v>
      </c>
      <c r="I96" s="14">
        <f t="shared" si="44"/>
        <v>0.22488245218696679</v>
      </c>
      <c r="J96" s="14">
        <f t="shared" si="44"/>
        <v>0.20709704187538014</v>
      </c>
      <c r="K96" s="14">
        <f t="shared" si="44"/>
        <v>0.18677106322980808</v>
      </c>
      <c r="L96" s="14">
        <f t="shared" si="44"/>
        <v>0.16390452222533258</v>
      </c>
      <c r="M96" s="14">
        <f t="shared" si="44"/>
        <v>0.13849742469724324</v>
      </c>
      <c r="N96" s="14">
        <f t="shared" si="44"/>
        <v>0.11054977634453622</v>
      </c>
    </row>
    <row r="97" spans="2:14" x14ac:dyDescent="0.25">
      <c r="B97" s="5" t="s">
        <v>45</v>
      </c>
      <c r="C97" s="5"/>
      <c r="D97" s="14">
        <f t="shared" ref="D97:N97" si="45">D85/C85-1</f>
        <v>0.26781943092490135</v>
      </c>
      <c r="E97" s="14">
        <f t="shared" si="45"/>
        <v>0.26276835678008847</v>
      </c>
      <c r="F97" s="14">
        <f t="shared" si="45"/>
        <v>0.25519237812633166</v>
      </c>
      <c r="G97" s="14">
        <f t="shared" si="45"/>
        <v>0.24509150165235827</v>
      </c>
      <c r="H97" s="14">
        <f t="shared" si="45"/>
        <v>0.23246573388896463</v>
      </c>
      <c r="I97" s="14">
        <f t="shared" si="45"/>
        <v>0.21731508121304177</v>
      </c>
      <c r="J97" s="14">
        <f t="shared" si="45"/>
        <v>0.19963954985148069</v>
      </c>
      <c r="K97" s="14">
        <f t="shared" si="45"/>
        <v>0.17943914588496801</v>
      </c>
      <c r="L97" s="14">
        <f t="shared" si="45"/>
        <v>0.15671387525167213</v>
      </c>
      <c r="M97" s="14">
        <f t="shared" si="45"/>
        <v>0.13146374375083081</v>
      </c>
      <c r="N97" s="14">
        <f t="shared" si="45"/>
        <v>0.10368875704623193</v>
      </c>
    </row>
    <row r="98" spans="2:14" x14ac:dyDescent="0.25">
      <c r="B98" s="5" t="s">
        <v>46</v>
      </c>
      <c r="C98" s="5"/>
      <c r="D98" s="14">
        <f t="shared" ref="D98:N98" si="46">D86/C86-1</f>
        <v>0.26482196153304427</v>
      </c>
      <c r="E98" s="14">
        <f t="shared" si="46"/>
        <v>0.25978282949905185</v>
      </c>
      <c r="F98" s="14">
        <f t="shared" si="46"/>
        <v>0.25222476251597503</v>
      </c>
      <c r="G98" s="14">
        <f t="shared" si="46"/>
        <v>0.24214776725672604</v>
      </c>
      <c r="H98" s="14">
        <f t="shared" si="46"/>
        <v>0.22955185023666091</v>
      </c>
      <c r="I98" s="14">
        <f t="shared" si="46"/>
        <v>0.21443701781759406</v>
      </c>
      <c r="J98" s="14">
        <f t="shared" si="46"/>
        <v>0.19680327621169402</v>
      </c>
      <c r="K98" s="14">
        <f t="shared" si="46"/>
        <v>0.17665063148527183</v>
      </c>
      <c r="L98" s="14">
        <f t="shared" si="46"/>
        <v>0.15397908956245598</v>
      </c>
      <c r="M98" s="14">
        <f t="shared" si="46"/>
        <v>0.12878865622877367</v>
      </c>
      <c r="N98" s="14">
        <f t="shared" si="46"/>
        <v>0.10107933713462036</v>
      </c>
    </row>
    <row r="99" spans="2:14" x14ac:dyDescent="0.25">
      <c r="B99" s="5" t="s">
        <v>47</v>
      </c>
      <c r="C99" s="5"/>
      <c r="D99" s="14">
        <f t="shared" ref="D99:N99" si="47">D87/C87-1</f>
        <v>0.24762210989372258</v>
      </c>
      <c r="E99" s="14">
        <f t="shared" si="47"/>
        <v>0.24265150317476358</v>
      </c>
      <c r="F99" s="14">
        <f t="shared" si="47"/>
        <v>0.23519621558257575</v>
      </c>
      <c r="G99" s="14">
        <f t="shared" si="47"/>
        <v>0.22525625369932767</v>
      </c>
      <c r="H99" s="14">
        <f t="shared" si="47"/>
        <v>0.21283162395177602</v>
      </c>
      <c r="I99" s="14">
        <f t="shared" si="47"/>
        <v>0.19792233261522307</v>
      </c>
      <c r="J99" s="14">
        <f t="shared" si="47"/>
        <v>0.18052838581736164</v>
      </c>
      <c r="K99" s="14">
        <f t="shared" si="47"/>
        <v>0.16064978954200648</v>
      </c>
      <c r="L99" s="14">
        <f t="shared" si="47"/>
        <v>0.13828654963272791</v>
      </c>
      <c r="M99" s="14">
        <f t="shared" si="47"/>
        <v>0.11343867179637779</v>
      </c>
      <c r="N99" s="14">
        <f t="shared" si="47"/>
        <v>8.6106161606514409E-2</v>
      </c>
    </row>
    <row r="100" spans="2:14" x14ac:dyDescent="0.25">
      <c r="B100" s="5" t="s">
        <v>42</v>
      </c>
      <c r="C100" s="5"/>
      <c r="D100" s="14">
        <f t="shared" ref="D100:N100" si="48">D88/C88-1</f>
        <v>0.26997694607260558</v>
      </c>
      <c r="E100" s="14">
        <f t="shared" si="48"/>
        <v>0.26491727624869665</v>
      </c>
      <c r="F100" s="14">
        <f t="shared" si="48"/>
        <v>0.25732840515276267</v>
      </c>
      <c r="G100" s="14">
        <f t="shared" si="48"/>
        <v>0.24721033948491344</v>
      </c>
      <c r="H100" s="14">
        <f t="shared" si="48"/>
        <v>0.23456308578705953</v>
      </c>
      <c r="I100" s="14">
        <f t="shared" si="48"/>
        <v>0.21938665044694239</v>
      </c>
      <c r="J100" s="14">
        <f t="shared" si="48"/>
        <v>0.20168103970205076</v>
      </c>
      <c r="K100" s="14">
        <f t="shared" si="48"/>
        <v>0.18144625964342009</v>
      </c>
      <c r="L100" s="14">
        <f t="shared" si="48"/>
        <v>0.15868231621932161</v>
      </c>
      <c r="M100" s="14">
        <f t="shared" si="48"/>
        <v>0.13338921523886382</v>
      </c>
      <c r="N100" s="14">
        <f t="shared" si="48"/>
        <v>0.10556696237547247</v>
      </c>
    </row>
    <row r="101" spans="2:14" x14ac:dyDescent="0.25">
      <c r="B101" s="5" t="s">
        <v>48</v>
      </c>
      <c r="C101" s="5"/>
      <c r="D101" s="14">
        <f t="shared" ref="D101:N101" si="49">D89/C89-1</f>
        <v>0.2368283560745581</v>
      </c>
      <c r="E101" s="14">
        <f t="shared" si="49"/>
        <v>0.23190075236494967</v>
      </c>
      <c r="F101" s="14">
        <f t="shared" si="49"/>
        <v>0.22450996390136968</v>
      </c>
      <c r="G101" s="14">
        <f t="shared" si="49"/>
        <v>0.21465599720904449</v>
      </c>
      <c r="H101" s="14">
        <f t="shared" si="49"/>
        <v>0.20233885865912904</v>
      </c>
      <c r="I101" s="14">
        <f t="shared" si="49"/>
        <v>0.18755855447263414</v>
      </c>
      <c r="J101" s="14">
        <f t="shared" si="49"/>
        <v>0.17031509072423967</v>
      </c>
      <c r="K101" s="14">
        <f t="shared" si="49"/>
        <v>0.1506084733459927</v>
      </c>
      <c r="L101" s="14">
        <f t="shared" si="49"/>
        <v>0.12843870813090663</v>
      </c>
      <c r="M101" s="14">
        <f t="shared" si="49"/>
        <v>0.10380580073646151</v>
      </c>
      <c r="N101" s="14">
        <f t="shared" si="49"/>
        <v>7.6709756687995512E-2</v>
      </c>
    </row>
    <row r="102" spans="2:14" x14ac:dyDescent="0.25">
      <c r="B102" s="5" t="s">
        <v>49</v>
      </c>
      <c r="C102" s="5"/>
      <c r="D102" s="14">
        <f t="shared" ref="D102:N102" si="50">D90/C90-1</f>
        <v>0.264279591352091</v>
      </c>
      <c r="E102" s="14">
        <f t="shared" si="50"/>
        <v>0.25853245344654496</v>
      </c>
      <c r="F102" s="14">
        <f t="shared" si="50"/>
        <v>0.25028451975488464</v>
      </c>
      <c r="G102" s="14">
        <f t="shared" si="50"/>
        <v>0.23953852065905079</v>
      </c>
      <c r="H102" s="14">
        <f t="shared" si="50"/>
        <v>0.22629717982248176</v>
      </c>
      <c r="I102" s="14">
        <f t="shared" si="50"/>
        <v>0.21056323075786909</v>
      </c>
      <c r="J102" s="14">
        <f t="shared" si="50"/>
        <v>0.19233943318499636</v>
      </c>
      <c r="K102" s="14">
        <f t="shared" si="50"/>
        <v>0.17162858937672221</v>
      </c>
      <c r="L102" s="14">
        <f t="shared" si="50"/>
        <v>0.14843356068711144</v>
      </c>
      <c r="M102" s="14">
        <f t="shared" si="50"/>
        <v>0.12275728445611622</v>
      </c>
      <c r="N102" s="14">
        <f t="shared" si="50"/>
        <v>9.460279148913453E-2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AC102"/>
  <sheetViews>
    <sheetView topLeftCell="A67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'Asia Pacific'!C9</f>
        <v>39.981734099999997</v>
      </c>
      <c r="D3" s="6">
        <f>'Asia Pacific'!D9</f>
        <v>51.072156925119188</v>
      </c>
      <c r="E3" s="6">
        <f>'Asia Pacific'!E9</f>
        <v>64.979067609511802</v>
      </c>
      <c r="F3" s="6">
        <f>'Asia Pacific'!F9</f>
        <v>82.176901923562525</v>
      </c>
      <c r="G3" s="6">
        <f>'Asia Pacific'!G9</f>
        <v>103.09021239453647</v>
      </c>
      <c r="H3" s="6">
        <f>'Asia Pacific'!H9</f>
        <v>128.01447811948938</v>
      </c>
      <c r="I3" s="6">
        <f>'Asia Pacific'!I9</f>
        <v>157.01071489069631</v>
      </c>
      <c r="J3" s="6">
        <f>'Asia Pacific'!J9</f>
        <v>189.77878257890143</v>
      </c>
      <c r="K3" s="6">
        <f>'Asia Pacific'!K9</f>
        <v>225.52317217905386</v>
      </c>
      <c r="L3" s="6">
        <f>'Asia Pacific'!L9</f>
        <v>262.83637978539406</v>
      </c>
      <c r="M3" s="6">
        <f>'Asia Pacific'!M9</f>
        <v>299.63659768832349</v>
      </c>
      <c r="N3" s="6">
        <f>'Asia Pacific'!N9</f>
        <v>333.20429270308762</v>
      </c>
      <c r="O3" s="7">
        <f>'Asia Pacific'!O9</f>
        <v>0.16240176135620543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33.021115701129865</v>
      </c>
      <c r="D31" s="6">
        <f t="shared" ref="D31:N31" si="0">S31*D$34</f>
        <v>42.132997930196552</v>
      </c>
      <c r="E31" s="6">
        <f t="shared" si="0"/>
        <v>53.54509377057947</v>
      </c>
      <c r="F31" s="6">
        <f t="shared" si="0"/>
        <v>67.640065319363444</v>
      </c>
      <c r="G31" s="6">
        <f t="shared" si="0"/>
        <v>84.757811476745971</v>
      </c>
      <c r="H31" s="6">
        <f t="shared" si="0"/>
        <v>105.13067088746752</v>
      </c>
      <c r="I31" s="6">
        <f t="shared" si="0"/>
        <v>128.79757395866318</v>
      </c>
      <c r="J31" s="6">
        <f t="shared" si="0"/>
        <v>155.50132499527604</v>
      </c>
      <c r="K31" s="6">
        <f t="shared" si="0"/>
        <v>184.58043073046741</v>
      </c>
      <c r="L31" s="6">
        <f t="shared" si="0"/>
        <v>214.87604713332951</v>
      </c>
      <c r="M31" s="6">
        <f t="shared" si="0"/>
        <v>244.68392156801241</v>
      </c>
      <c r="N31" s="6">
        <f t="shared" si="0"/>
        <v>271.7873310944388</v>
      </c>
      <c r="O31" s="7">
        <f>((N31/I31)^(1/5)-1)</f>
        <v>0.16108577741949759</v>
      </c>
      <c r="P31" s="4"/>
      <c r="Q31" s="5" t="s">
        <v>28</v>
      </c>
      <c r="R31" s="8">
        <v>0.82590504000000009</v>
      </c>
      <c r="S31" s="8">
        <v>0.82497001236840217</v>
      </c>
      <c r="T31" s="8">
        <v>0.82403604330483504</v>
      </c>
      <c r="U31" s="8">
        <v>0.82310313161086768</v>
      </c>
      <c r="V31" s="8">
        <v>0.82217127608942564</v>
      </c>
      <c r="W31" s="8">
        <v>0.82124047554478952</v>
      </c>
      <c r="X31" s="8">
        <v>0.82031072878259403</v>
      </c>
      <c r="Y31" s="8">
        <v>0.81938203460982584</v>
      </c>
      <c r="Z31" s="8">
        <v>0.81845439183482216</v>
      </c>
      <c r="AA31" s="8">
        <v>0.81752779926726971</v>
      </c>
      <c r="AB31" s="8">
        <v>0.81660225571820222</v>
      </c>
      <c r="AC31" s="8">
        <v>0.81567775999999992</v>
      </c>
    </row>
    <row r="32" spans="2:29" x14ac:dyDescent="0.25">
      <c r="B32" s="5" t="s">
        <v>29</v>
      </c>
      <c r="C32" s="6">
        <f>R32*C$34</f>
        <v>6.9606183988701318</v>
      </c>
      <c r="D32" s="6">
        <f t="shared" ref="D32:N32" si="1">S32*D$34</f>
        <v>8.939158994922634</v>
      </c>
      <c r="E32" s="6">
        <f t="shared" si="1"/>
        <v>11.43397383893233</v>
      </c>
      <c r="F32" s="6">
        <f t="shared" si="1"/>
        <v>14.536836604199074</v>
      </c>
      <c r="G32" s="6">
        <f t="shared" si="1"/>
        <v>18.332400917790498</v>
      </c>
      <c r="H32" s="6">
        <f t="shared" si="1"/>
        <v>22.883807232021869</v>
      </c>
      <c r="I32" s="6">
        <f t="shared" si="1"/>
        <v>28.213140932033131</v>
      </c>
      <c r="J32" s="6">
        <f t="shared" si="1"/>
        <v>34.277457583625406</v>
      </c>
      <c r="K32" s="6">
        <f t="shared" si="1"/>
        <v>40.942741448586446</v>
      </c>
      <c r="L32" s="6">
        <f t="shared" si="1"/>
        <v>47.960332652064558</v>
      </c>
      <c r="M32" s="6">
        <f t="shared" si="1"/>
        <v>54.952676120311075</v>
      </c>
      <c r="N32" s="6">
        <f t="shared" si="1"/>
        <v>61.416961608648791</v>
      </c>
      <c r="O32" s="7">
        <f>((N32/I32)^(1/5)-1)</f>
        <v>0.16833497500814598</v>
      </c>
      <c r="P32" s="4"/>
      <c r="Q32" s="5" t="s">
        <v>29</v>
      </c>
      <c r="R32" s="8">
        <v>0.17409495999999991</v>
      </c>
      <c r="S32" s="8">
        <v>0.17502998763159783</v>
      </c>
      <c r="T32" s="8">
        <v>0.17596395669516496</v>
      </c>
      <c r="U32" s="8">
        <v>0.17689686838913232</v>
      </c>
      <c r="V32" s="8">
        <v>0.17782872391057436</v>
      </c>
      <c r="W32" s="8">
        <v>0.17875952445521048</v>
      </c>
      <c r="X32" s="8">
        <v>0.17968927121740597</v>
      </c>
      <c r="Y32" s="8">
        <v>0.18061796539017416</v>
      </c>
      <c r="Z32" s="8">
        <v>0.18154560816517784</v>
      </c>
      <c r="AA32" s="8">
        <v>0.18247220073273029</v>
      </c>
      <c r="AB32" s="8">
        <v>0.18339774428179778</v>
      </c>
      <c r="AC32" s="8">
        <v>0.18432224000000008</v>
      </c>
    </row>
    <row r="33" spans="2:29" x14ac:dyDescent="0.25">
      <c r="B33" s="5" t="s">
        <v>2</v>
      </c>
      <c r="C33" s="10">
        <f t="shared" ref="C33:N33" si="2">SUM(C31:C32)</f>
        <v>39.981734099999997</v>
      </c>
      <c r="D33" s="10">
        <f t="shared" si="2"/>
        <v>51.072156925119188</v>
      </c>
      <c r="E33" s="10">
        <f t="shared" si="2"/>
        <v>64.979067609511802</v>
      </c>
      <c r="F33" s="10">
        <f t="shared" si="2"/>
        <v>82.176901923562525</v>
      </c>
      <c r="G33" s="10">
        <f t="shared" si="2"/>
        <v>103.09021239453647</v>
      </c>
      <c r="H33" s="10">
        <f t="shared" si="2"/>
        <v>128.01447811948938</v>
      </c>
      <c r="I33" s="10">
        <f t="shared" si="2"/>
        <v>157.01071489069631</v>
      </c>
      <c r="J33" s="10">
        <f t="shared" si="2"/>
        <v>189.77878257890143</v>
      </c>
      <c r="K33" s="10">
        <f t="shared" si="2"/>
        <v>225.52317217905386</v>
      </c>
      <c r="L33" s="10">
        <f t="shared" si="2"/>
        <v>262.83637978539406</v>
      </c>
      <c r="M33" s="10">
        <f t="shared" si="2"/>
        <v>299.63659768832349</v>
      </c>
      <c r="N33" s="10">
        <f t="shared" si="2"/>
        <v>333.20429270308762</v>
      </c>
      <c r="O33" s="7">
        <f>((N33/I33)^(1/5)-1)</f>
        <v>0.16240176135620543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39.981734099999997</v>
      </c>
      <c r="D34" s="11">
        <f t="shared" ref="D34:O34" si="3">D3</f>
        <v>51.072156925119188</v>
      </c>
      <c r="E34" s="11">
        <f t="shared" si="3"/>
        <v>64.979067609511802</v>
      </c>
      <c r="F34" s="11">
        <f t="shared" si="3"/>
        <v>82.176901923562525</v>
      </c>
      <c r="G34" s="11">
        <f t="shared" si="3"/>
        <v>103.09021239453647</v>
      </c>
      <c r="H34" s="11">
        <f t="shared" si="3"/>
        <v>128.01447811948938</v>
      </c>
      <c r="I34" s="11">
        <f t="shared" si="3"/>
        <v>157.01071489069631</v>
      </c>
      <c r="J34" s="11">
        <f t="shared" si="3"/>
        <v>189.77878257890143</v>
      </c>
      <c r="K34" s="11">
        <f t="shared" si="3"/>
        <v>225.52317217905386</v>
      </c>
      <c r="L34" s="11">
        <f t="shared" si="3"/>
        <v>262.83637978539406</v>
      </c>
      <c r="M34" s="11">
        <f t="shared" si="3"/>
        <v>299.63659768832349</v>
      </c>
      <c r="N34" s="11">
        <f t="shared" si="3"/>
        <v>333.20429270308762</v>
      </c>
      <c r="O34" s="12">
        <f t="shared" si="3"/>
        <v>0.16240176135620543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0.27594107696230608</v>
      </c>
      <c r="E37" s="14">
        <f t="shared" ref="E37:N37" si="4">E31/D31-1</f>
        <v>0.27085886124908076</v>
      </c>
      <c r="F37" s="14">
        <f t="shared" si="4"/>
        <v>0.26323553767924301</v>
      </c>
      <c r="G37" s="14">
        <f t="shared" si="4"/>
        <v>0.25307110625279372</v>
      </c>
      <c r="H37" s="14">
        <f t="shared" si="4"/>
        <v>0.24036556696973022</v>
      </c>
      <c r="I37" s="14">
        <f t="shared" si="4"/>
        <v>0.22511891983005472</v>
      </c>
      <c r="J37" s="14">
        <f t="shared" si="4"/>
        <v>0.20733116483376679</v>
      </c>
      <c r="K37" s="14">
        <f t="shared" si="4"/>
        <v>0.18700230198086598</v>
      </c>
      <c r="L37" s="14">
        <f t="shared" si="4"/>
        <v>0.16413233127135296</v>
      </c>
      <c r="M37" s="14">
        <f t="shared" si="4"/>
        <v>0.13872125270522706</v>
      </c>
      <c r="N37" s="14">
        <f t="shared" si="4"/>
        <v>0.1107690662824885</v>
      </c>
    </row>
    <row r="38" spans="2:29" x14ac:dyDescent="0.25">
      <c r="B38" s="5" t="s">
        <v>29</v>
      </c>
      <c r="C38" s="5"/>
      <c r="D38" s="14">
        <f t="shared" ref="D38:N38" si="5">D32/C32-1</f>
        <v>0.28424781860957427</v>
      </c>
      <c r="E38" s="14">
        <f t="shared" si="5"/>
        <v>0.27908831752816221</v>
      </c>
      <c r="F38" s="14">
        <f t="shared" si="5"/>
        <v>0.27137221135678935</v>
      </c>
      <c r="G38" s="14">
        <f t="shared" si="5"/>
        <v>0.2610997438393885</v>
      </c>
      <c r="H38" s="14">
        <f t="shared" si="5"/>
        <v>0.24827115306072667</v>
      </c>
      <c r="I38" s="14">
        <f t="shared" si="5"/>
        <v>0.23288667160916288</v>
      </c>
      <c r="J38" s="14">
        <f t="shared" si="5"/>
        <v>0.21494652673381953</v>
      </c>
      <c r="K38" s="14">
        <f t="shared" si="5"/>
        <v>0.194450940496389</v>
      </c>
      <c r="L38" s="14">
        <f t="shared" si="5"/>
        <v>0.17140012991778786</v>
      </c>
      <c r="M38" s="14">
        <f t="shared" si="5"/>
        <v>0.14579430711987595</v>
      </c>
      <c r="N38" s="14">
        <f t="shared" si="5"/>
        <v>0.11763367946239933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34.126826550358999</v>
      </c>
      <c r="D43" s="6">
        <f t="shared" ref="D43:N43" si="6">S43*D$46</f>
        <v>43.513962254827518</v>
      </c>
      <c r="E43" s="6">
        <f t="shared" si="6"/>
        <v>55.262185784168977</v>
      </c>
      <c r="F43" s="6">
        <f t="shared" si="6"/>
        <v>69.76128952300607</v>
      </c>
      <c r="G43" s="6">
        <f t="shared" si="6"/>
        <v>87.355916047052546</v>
      </c>
      <c r="H43" s="6">
        <f t="shared" si="6"/>
        <v>108.27897356866377</v>
      </c>
      <c r="I43" s="6">
        <f t="shared" si="6"/>
        <v>132.56365917671462</v>
      </c>
      <c r="J43" s="6">
        <f t="shared" si="6"/>
        <v>159.93849355319807</v>
      </c>
      <c r="K43" s="6">
        <f t="shared" si="6"/>
        <v>189.71718356346707</v>
      </c>
      <c r="L43" s="6">
        <f t="shared" si="6"/>
        <v>220.70446846994497</v>
      </c>
      <c r="M43" s="6">
        <f t="shared" si="6"/>
        <v>251.14854057643927</v>
      </c>
      <c r="N43" s="6">
        <f t="shared" si="6"/>
        <v>278.7767442917243</v>
      </c>
      <c r="O43" s="7">
        <f>((N43/I43)^(1/5)-1)</f>
        <v>0.16028963237066507</v>
      </c>
      <c r="P43" s="4"/>
      <c r="Q43" s="5" t="s">
        <v>31</v>
      </c>
      <c r="R43" s="8">
        <v>0.85356043999999998</v>
      </c>
      <c r="S43" s="8">
        <v>0.85200948764757833</v>
      </c>
      <c r="T43" s="8">
        <v>0.85046135343560325</v>
      </c>
      <c r="U43" s="8">
        <v>0.84891603224340428</v>
      </c>
      <c r="V43" s="8">
        <v>0.84737351895961566</v>
      </c>
      <c r="W43" s="8">
        <v>0.84583380848215939</v>
      </c>
      <c r="X43" s="8">
        <v>0.84429689571822786</v>
      </c>
      <c r="Y43" s="8">
        <v>0.84276277558426682</v>
      </c>
      <c r="Z43" s="8">
        <v>0.84123144300596009</v>
      </c>
      <c r="AA43" s="8">
        <v>0.83970289291821099</v>
      </c>
      <c r="AB43" s="8">
        <v>0.83817712026512659</v>
      </c>
      <c r="AC43" s="8">
        <v>0.83665412000000039</v>
      </c>
    </row>
    <row r="44" spans="2:29" x14ac:dyDescent="0.25">
      <c r="B44" s="5" t="s">
        <v>32</v>
      </c>
      <c r="C44" s="6">
        <f>R44*C$46</f>
        <v>5.8549075496409966</v>
      </c>
      <c r="D44" s="6">
        <f t="shared" ref="D44:N44" si="7">S44*D$46</f>
        <v>7.5581946702916687</v>
      </c>
      <c r="E44" s="6">
        <f t="shared" si="7"/>
        <v>9.716881825342826</v>
      </c>
      <c r="F44" s="6">
        <f t="shared" si="7"/>
        <v>12.41561240055645</v>
      </c>
      <c r="G44" s="6">
        <f t="shared" si="7"/>
        <v>15.734296347483914</v>
      </c>
      <c r="H44" s="6">
        <f t="shared" si="7"/>
        <v>19.735504550825617</v>
      </c>
      <c r="I44" s="6">
        <f t="shared" si="7"/>
        <v>24.44705571398168</v>
      </c>
      <c r="J44" s="6">
        <f t="shared" si="7"/>
        <v>29.84028902570336</v>
      </c>
      <c r="K44" s="6">
        <f t="shared" si="7"/>
        <v>35.805988615586791</v>
      </c>
      <c r="L44" s="6">
        <f t="shared" si="7"/>
        <v>42.131911315449074</v>
      </c>
      <c r="M44" s="6">
        <f t="shared" si="7"/>
        <v>48.488057111884224</v>
      </c>
      <c r="N44" s="6">
        <f t="shared" si="7"/>
        <v>54.427548411363297</v>
      </c>
      <c r="O44" s="7">
        <f>((N44/I44)^(1/5)-1)</f>
        <v>0.17359551758328662</v>
      </c>
      <c r="P44" s="4"/>
      <c r="Q44" s="5" t="s">
        <v>32</v>
      </c>
      <c r="R44" s="8">
        <v>0.14643956000000002</v>
      </c>
      <c r="S44" s="8">
        <v>0.14799051235242167</v>
      </c>
      <c r="T44" s="8">
        <v>0.14953864656439675</v>
      </c>
      <c r="U44" s="8">
        <v>0.15108396775659572</v>
      </c>
      <c r="V44" s="8">
        <v>0.15262648104038434</v>
      </c>
      <c r="W44" s="8">
        <v>0.15416619151784061</v>
      </c>
      <c r="X44" s="8">
        <v>0.15570310428177214</v>
      </c>
      <c r="Y44" s="8">
        <v>0.15723722441573318</v>
      </c>
      <c r="Z44" s="8">
        <v>0.15876855699403991</v>
      </c>
      <c r="AA44" s="8">
        <v>0.16029710708178901</v>
      </c>
      <c r="AB44" s="8">
        <v>0.16182287973487341</v>
      </c>
      <c r="AC44" s="8">
        <v>0.16334587999999961</v>
      </c>
    </row>
    <row r="45" spans="2:29" x14ac:dyDescent="0.25">
      <c r="B45" s="5" t="s">
        <v>2</v>
      </c>
      <c r="C45" s="10">
        <f t="shared" ref="C45:N45" si="8">SUM(C43:C44)</f>
        <v>39.981734099999997</v>
      </c>
      <c r="D45" s="10">
        <f t="shared" si="8"/>
        <v>51.072156925119188</v>
      </c>
      <c r="E45" s="10">
        <f t="shared" si="8"/>
        <v>64.979067609511802</v>
      </c>
      <c r="F45" s="10">
        <f t="shared" si="8"/>
        <v>82.176901923562525</v>
      </c>
      <c r="G45" s="10">
        <f t="shared" si="8"/>
        <v>103.09021239453647</v>
      </c>
      <c r="H45" s="10">
        <f t="shared" si="8"/>
        <v>128.01447811948938</v>
      </c>
      <c r="I45" s="10">
        <f t="shared" si="8"/>
        <v>157.01071489069631</v>
      </c>
      <c r="J45" s="10">
        <f t="shared" si="8"/>
        <v>189.77878257890143</v>
      </c>
      <c r="K45" s="10">
        <f t="shared" si="8"/>
        <v>225.52317217905386</v>
      </c>
      <c r="L45" s="10">
        <f t="shared" si="8"/>
        <v>262.83637978539406</v>
      </c>
      <c r="M45" s="10">
        <f t="shared" si="8"/>
        <v>299.63659768832349</v>
      </c>
      <c r="N45" s="10">
        <f t="shared" si="8"/>
        <v>333.20429270308762</v>
      </c>
      <c r="O45" s="7">
        <f>((N45/I45)^(1/5)-1)</f>
        <v>0.16240176135620543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39.981734099999997</v>
      </c>
      <c r="D46" s="11">
        <f t="shared" ref="D46:O46" si="9">D3</f>
        <v>51.072156925119188</v>
      </c>
      <c r="E46" s="11">
        <f t="shared" si="9"/>
        <v>64.979067609511802</v>
      </c>
      <c r="F46" s="11">
        <f t="shared" si="9"/>
        <v>82.176901923562525</v>
      </c>
      <c r="G46" s="11">
        <f t="shared" si="9"/>
        <v>103.09021239453647</v>
      </c>
      <c r="H46" s="11">
        <f t="shared" si="9"/>
        <v>128.01447811948938</v>
      </c>
      <c r="I46" s="11">
        <f t="shared" si="9"/>
        <v>157.01071489069631</v>
      </c>
      <c r="J46" s="11">
        <f t="shared" si="9"/>
        <v>189.77878257890143</v>
      </c>
      <c r="K46" s="11">
        <f t="shared" si="9"/>
        <v>225.52317217905386</v>
      </c>
      <c r="L46" s="11">
        <f t="shared" si="9"/>
        <v>262.83637978539406</v>
      </c>
      <c r="M46" s="11">
        <f t="shared" si="9"/>
        <v>299.63659768832349</v>
      </c>
      <c r="N46" s="11">
        <f t="shared" si="9"/>
        <v>333.20429270308762</v>
      </c>
      <c r="O46" s="12">
        <f t="shared" si="9"/>
        <v>0.16240176135620543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0.2750661767690723</v>
      </c>
      <c r="E49" s="14">
        <f t="shared" si="10"/>
        <v>0.26998744588096191</v>
      </c>
      <c r="F49" s="14">
        <f t="shared" si="10"/>
        <v>0.26236934954879532</v>
      </c>
      <c r="G49" s="14">
        <f t="shared" si="10"/>
        <v>0.25221188777257431</v>
      </c>
      <c r="H49" s="14">
        <f t="shared" si="10"/>
        <v>0.23951506055229776</v>
      </c>
      <c r="I49" s="14">
        <f t="shared" si="10"/>
        <v>0.22427886788796547</v>
      </c>
      <c r="J49" s="14">
        <f t="shared" si="10"/>
        <v>0.20650330977957765</v>
      </c>
      <c r="K49" s="14">
        <f t="shared" si="10"/>
        <v>0.18618838622713518</v>
      </c>
      <c r="L49" s="14">
        <f t="shared" si="10"/>
        <v>0.16333409723063674</v>
      </c>
      <c r="M49" s="14">
        <f t="shared" si="10"/>
        <v>0.13794044279008388</v>
      </c>
      <c r="N49" s="14">
        <f t="shared" si="10"/>
        <v>0.11000742290547438</v>
      </c>
    </row>
    <row r="50" spans="2:29" x14ac:dyDescent="0.25">
      <c r="B50" s="5" t="s">
        <v>32</v>
      </c>
      <c r="C50" s="5"/>
      <c r="D50" s="14">
        <f t="shared" ref="D50:N50" si="11">D44/C44-1</f>
        <v>0.29091614277583466</v>
      </c>
      <c r="E50" s="14">
        <f t="shared" si="11"/>
        <v>0.2856088324287438</v>
      </c>
      <c r="F50" s="14">
        <f t="shared" si="11"/>
        <v>0.27773627627898101</v>
      </c>
      <c r="G50" s="14">
        <f t="shared" si="11"/>
        <v>0.26729925515222486</v>
      </c>
      <c r="H50" s="14">
        <f t="shared" si="11"/>
        <v>0.25429851548344207</v>
      </c>
      <c r="I50" s="14">
        <f t="shared" si="11"/>
        <v>0.23873477118470521</v>
      </c>
      <c r="J50" s="14">
        <f t="shared" si="11"/>
        <v>0.22060870539257627</v>
      </c>
      <c r="K50" s="14">
        <f t="shared" si="11"/>
        <v>0.19992097210401649</v>
      </c>
      <c r="L50" s="14">
        <f t="shared" si="11"/>
        <v>0.17667219770908749</v>
      </c>
      <c r="M50" s="14">
        <f t="shared" si="11"/>
        <v>0.15086298242786955</v>
      </c>
      <c r="N50" s="14">
        <f t="shared" si="11"/>
        <v>0.12249390165858642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16.372865556132624</v>
      </c>
      <c r="D55" s="6">
        <f t="shared" ref="D55:N55" si="12">S55*D$60</f>
        <v>20.891101488251763</v>
      </c>
      <c r="E55" s="6">
        <f t="shared" si="12"/>
        <v>26.550009719138693</v>
      </c>
      <c r="F55" s="6">
        <f t="shared" si="12"/>
        <v>33.539381023095245</v>
      </c>
      <c r="G55" s="6">
        <f t="shared" si="12"/>
        <v>42.027812243658019</v>
      </c>
      <c r="H55" s="6">
        <f t="shared" si="12"/>
        <v>52.130574258141394</v>
      </c>
      <c r="I55" s="6">
        <f t="shared" si="12"/>
        <v>63.867038716181114</v>
      </c>
      <c r="J55" s="6">
        <f t="shared" si="12"/>
        <v>77.109735826250386</v>
      </c>
      <c r="K55" s="6">
        <f t="shared" si="12"/>
        <v>91.530703540719301</v>
      </c>
      <c r="L55" s="6">
        <f t="shared" si="12"/>
        <v>106.55532931010977</v>
      </c>
      <c r="M55" s="6">
        <f t="shared" si="12"/>
        <v>121.33850114411844</v>
      </c>
      <c r="N55" s="6">
        <f t="shared" si="12"/>
        <v>134.78092314765163</v>
      </c>
      <c r="O55" s="7">
        <f>((N55/I55)^(1/5)-1)</f>
        <v>0.16110188290432137</v>
      </c>
      <c r="P55" s="4"/>
      <c r="Q55" s="5" t="s">
        <v>37</v>
      </c>
      <c r="R55" s="8">
        <v>0.40950864000000003</v>
      </c>
      <c r="S55" s="8">
        <v>0.40905069897247165</v>
      </c>
      <c r="T55" s="8">
        <v>0.40859327004643314</v>
      </c>
      <c r="U55" s="8">
        <v>0.4081363526492171</v>
      </c>
      <c r="V55" s="8">
        <v>0.40767994620879638</v>
      </c>
      <c r="W55" s="8">
        <v>0.40722405015378371</v>
      </c>
      <c r="X55" s="8">
        <v>0.40676866391343058</v>
      </c>
      <c r="Y55" s="8">
        <v>0.40631378691762682</v>
      </c>
      <c r="Z55" s="8">
        <v>0.40585941859689967</v>
      </c>
      <c r="AA55" s="8">
        <v>0.40540555838241349</v>
      </c>
      <c r="AB55" s="8">
        <v>0.40495220570596829</v>
      </c>
      <c r="AC55" s="8">
        <v>0.40449936000000009</v>
      </c>
    </row>
    <row r="56" spans="2:29" x14ac:dyDescent="0.25">
      <c r="B56" s="5" t="s">
        <v>38</v>
      </c>
      <c r="C56" s="6">
        <f>R56*C$60</f>
        <v>12.496069986352447</v>
      </c>
      <c r="D56" s="6">
        <f t="shared" ref="D56:N58" si="13">S56*D$60</f>
        <v>16.011614597503222</v>
      </c>
      <c r="E56" s="6">
        <f t="shared" si="13"/>
        <v>20.434473339855256</v>
      </c>
      <c r="F56" s="6">
        <f t="shared" si="13"/>
        <v>25.922609837939344</v>
      </c>
      <c r="G56" s="6">
        <f t="shared" si="13"/>
        <v>32.620102301722184</v>
      </c>
      <c r="H56" s="6">
        <f t="shared" si="13"/>
        <v>40.631779211118179</v>
      </c>
      <c r="I56" s="6">
        <f t="shared" si="13"/>
        <v>49.98904579005977</v>
      </c>
      <c r="J56" s="6">
        <f t="shared" si="13"/>
        <v>60.608279927860309</v>
      </c>
      <c r="K56" s="6">
        <f t="shared" si="13"/>
        <v>72.246059041050884</v>
      </c>
      <c r="L56" s="6">
        <f t="shared" si="13"/>
        <v>84.459225669225845</v>
      </c>
      <c r="M56" s="6">
        <f t="shared" si="13"/>
        <v>96.581744552648217</v>
      </c>
      <c r="N56" s="6">
        <f t="shared" si="13"/>
        <v>107.73313255581742</v>
      </c>
      <c r="O56" s="7">
        <f>((N56/I56)^(1/5)-1)</f>
        <v>0.16599016773619768</v>
      </c>
      <c r="P56" s="4"/>
      <c r="Q56" s="5" t="s">
        <v>38</v>
      </c>
      <c r="R56" s="8">
        <v>0.31254447231073074</v>
      </c>
      <c r="S56" s="8">
        <v>0.31350966087018961</v>
      </c>
      <c r="T56" s="8">
        <v>0.31447778633351775</v>
      </c>
      <c r="U56" s="8">
        <v>0.31544885766138347</v>
      </c>
      <c r="V56" s="8">
        <v>0.316422883841599</v>
      </c>
      <c r="W56" s="8">
        <v>0.31739987388920388</v>
      </c>
      <c r="X56" s="8">
        <v>0.31837983684654808</v>
      </c>
      <c r="Y56" s="8">
        <v>0.31936278178337524</v>
      </c>
      <c r="Z56" s="8">
        <v>0.32034871779690655</v>
      </c>
      <c r="AA56" s="8">
        <v>0.32133765401192488</v>
      </c>
      <c r="AB56" s="8">
        <v>0.32232959958085888</v>
      </c>
      <c r="AC56" s="8">
        <v>0.32332456368386731</v>
      </c>
    </row>
    <row r="57" spans="2:29" x14ac:dyDescent="0.25">
      <c r="B57" s="5" t="s">
        <v>40</v>
      </c>
      <c r="C57" s="6">
        <f>R57*C$60</f>
        <v>6.1159248005344375</v>
      </c>
      <c r="D57" s="6">
        <f t="shared" si="13"/>
        <v>7.8226854190142987</v>
      </c>
      <c r="E57" s="6">
        <f t="shared" si="13"/>
        <v>9.9658933879268137</v>
      </c>
      <c r="F57" s="6">
        <f t="shared" si="13"/>
        <v>12.620122227156987</v>
      </c>
      <c r="G57" s="6">
        <f t="shared" si="13"/>
        <v>15.852662236475634</v>
      </c>
      <c r="H57" s="6">
        <f t="shared" si="13"/>
        <v>19.711277750494332</v>
      </c>
      <c r="I57" s="6">
        <f t="shared" si="13"/>
        <v>24.207828530724104</v>
      </c>
      <c r="J57" s="6">
        <f t="shared" si="13"/>
        <v>29.298473699573215</v>
      </c>
      <c r="K57" s="6">
        <f t="shared" si="13"/>
        <v>34.862557953777738</v>
      </c>
      <c r="L57" s="6">
        <f t="shared" si="13"/>
        <v>40.684055016437895</v>
      </c>
      <c r="M57" s="6">
        <f t="shared" si="13"/>
        <v>46.441285570110324</v>
      </c>
      <c r="N57" s="6">
        <f t="shared" si="13"/>
        <v>51.711903626792314</v>
      </c>
      <c r="O57" s="7">
        <f>((N57/I57)^(1/5)-1)</f>
        <v>0.16393020372726208</v>
      </c>
      <c r="P57" s="4"/>
      <c r="Q57" s="5" t="s">
        <v>40</v>
      </c>
      <c r="R57" s="8">
        <v>0.15296797245556285</v>
      </c>
      <c r="S57" s="8">
        <v>0.15316927833072996</v>
      </c>
      <c r="T57" s="8">
        <v>0.15337082778436145</v>
      </c>
      <c r="U57" s="8">
        <v>0.15357262115935802</v>
      </c>
      <c r="V57" s="8">
        <v>0.15377465879889668</v>
      </c>
      <c r="W57" s="8">
        <v>0.15397694104643167</v>
      </c>
      <c r="X57" s="8">
        <v>0.15417946824569578</v>
      </c>
      <c r="Y57" s="8">
        <v>0.15438224074070153</v>
      </c>
      <c r="Z57" s="8">
        <v>0.15458525887574273</v>
      </c>
      <c r="AA57" s="8">
        <v>0.15478852299539519</v>
      </c>
      <c r="AB57" s="8">
        <v>0.15499203344451834</v>
      </c>
      <c r="AC57" s="8">
        <v>0.15519579056825616</v>
      </c>
    </row>
    <row r="58" spans="2:29" x14ac:dyDescent="0.25">
      <c r="B58" s="5" t="s">
        <v>39</v>
      </c>
      <c r="C58" s="6">
        <f>R58*C$60</f>
        <v>4.9968737569804889</v>
      </c>
      <c r="D58" s="6">
        <f t="shared" si="13"/>
        <v>6.3467554203499015</v>
      </c>
      <c r="E58" s="6">
        <f t="shared" si="13"/>
        <v>8.0286911625910466</v>
      </c>
      <c r="F58" s="6">
        <f t="shared" si="13"/>
        <v>10.094788835370958</v>
      </c>
      <c r="G58" s="6">
        <f t="shared" si="13"/>
        <v>12.589635612680636</v>
      </c>
      <c r="H58" s="6">
        <f t="shared" si="13"/>
        <v>15.540846899735483</v>
      </c>
      <c r="I58" s="6">
        <f t="shared" si="13"/>
        <v>18.946801853731326</v>
      </c>
      <c r="J58" s="6">
        <f t="shared" si="13"/>
        <v>22.762293125217528</v>
      </c>
      <c r="K58" s="6">
        <f t="shared" si="13"/>
        <v>26.883851643505931</v>
      </c>
      <c r="L58" s="6">
        <f t="shared" si="13"/>
        <v>31.137769789620538</v>
      </c>
      <c r="M58" s="6">
        <f t="shared" si="13"/>
        <v>35.275066421446525</v>
      </c>
      <c r="N58" s="6">
        <f t="shared" si="13"/>
        <v>38.978333372826235</v>
      </c>
      <c r="O58" s="7">
        <f>((N58/I58)^(1/5)-1)</f>
        <v>0.15520077207922789</v>
      </c>
      <c r="P58" s="4"/>
      <c r="Q58" s="5" t="s">
        <v>39</v>
      </c>
      <c r="R58" s="8">
        <v>0.12497891523370643</v>
      </c>
      <c r="S58" s="8">
        <v>0.12427036182660871</v>
      </c>
      <c r="T58" s="8">
        <v>0.12355811583568777</v>
      </c>
      <c r="U58" s="8">
        <v>0.12284216853004147</v>
      </c>
      <c r="V58" s="8">
        <v>0.122122511150708</v>
      </c>
      <c r="W58" s="8">
        <v>0.12139913491058078</v>
      </c>
      <c r="X58" s="8">
        <v>0.12067203099432561</v>
      </c>
      <c r="Y58" s="8">
        <v>0.11994119055829647</v>
      </c>
      <c r="Z58" s="8">
        <v>0.11920660473045107</v>
      </c>
      <c r="AA58" s="8">
        <v>0.1184682646102664</v>
      </c>
      <c r="AB58" s="8">
        <v>0.11772616126865453</v>
      </c>
      <c r="AC58" s="8">
        <v>0.1169802857478764</v>
      </c>
    </row>
    <row r="59" spans="2:29" x14ac:dyDescent="0.25">
      <c r="B59" s="5" t="s">
        <v>2</v>
      </c>
      <c r="C59" s="10">
        <f t="shared" ref="C59:N59" si="14">SUM(C55:C58)</f>
        <v>39.981734099999997</v>
      </c>
      <c r="D59" s="10">
        <f t="shared" si="14"/>
        <v>51.072156925119188</v>
      </c>
      <c r="E59" s="10">
        <f t="shared" si="14"/>
        <v>64.979067609511802</v>
      </c>
      <c r="F59" s="10">
        <f t="shared" si="14"/>
        <v>82.176901923562539</v>
      </c>
      <c r="G59" s="10">
        <f t="shared" si="14"/>
        <v>103.09021239453648</v>
      </c>
      <c r="H59" s="10">
        <f t="shared" si="14"/>
        <v>128.01447811948938</v>
      </c>
      <c r="I59" s="10">
        <f t="shared" si="14"/>
        <v>157.01071489069631</v>
      </c>
      <c r="J59" s="10">
        <f t="shared" si="14"/>
        <v>189.77878257890143</v>
      </c>
      <c r="K59" s="10">
        <f t="shared" si="14"/>
        <v>225.52317217905386</v>
      </c>
      <c r="L59" s="10">
        <f t="shared" si="14"/>
        <v>262.83637978539406</v>
      </c>
      <c r="M59" s="10">
        <f t="shared" si="14"/>
        <v>299.63659768832349</v>
      </c>
      <c r="N59" s="10">
        <f t="shared" si="14"/>
        <v>333.20429270308762</v>
      </c>
      <c r="O59" s="7">
        <f>((N59/I59)^(1/5)-1)</f>
        <v>0.16240176135620543</v>
      </c>
      <c r="Q59" s="5" t="s">
        <v>2</v>
      </c>
      <c r="R59" s="8">
        <v>1</v>
      </c>
      <c r="S59" s="8">
        <v>0.99999999999999989</v>
      </c>
      <c r="T59" s="8">
        <v>1.0000000000000002</v>
      </c>
      <c r="U59" s="8">
        <v>1</v>
      </c>
      <c r="V59" s="8">
        <v>1</v>
      </c>
      <c r="W59" s="8">
        <v>1</v>
      </c>
      <c r="X59" s="8">
        <v>1.0000000000000002</v>
      </c>
      <c r="Y59" s="8">
        <v>1</v>
      </c>
      <c r="Z59" s="8">
        <v>1</v>
      </c>
      <c r="AA59" s="8">
        <v>1</v>
      </c>
      <c r="AB59" s="8">
        <v>1</v>
      </c>
      <c r="AC59" s="8">
        <v>1</v>
      </c>
    </row>
    <row r="60" spans="2:29" x14ac:dyDescent="0.25">
      <c r="B60" s="13" t="s">
        <v>26</v>
      </c>
      <c r="C60" s="11">
        <f>C3</f>
        <v>39.981734099999997</v>
      </c>
      <c r="D60" s="11">
        <f t="shared" ref="D60:O60" si="15">D3</f>
        <v>51.072156925119188</v>
      </c>
      <c r="E60" s="11">
        <f t="shared" si="15"/>
        <v>64.979067609511802</v>
      </c>
      <c r="F60" s="11">
        <f t="shared" si="15"/>
        <v>82.176901923562525</v>
      </c>
      <c r="G60" s="11">
        <f t="shared" si="15"/>
        <v>103.09021239453647</v>
      </c>
      <c r="H60" s="11">
        <f t="shared" si="15"/>
        <v>128.01447811948938</v>
      </c>
      <c r="I60" s="11">
        <f t="shared" si="15"/>
        <v>157.01071489069631</v>
      </c>
      <c r="J60" s="11">
        <f t="shared" si="15"/>
        <v>189.77878257890143</v>
      </c>
      <c r="K60" s="11">
        <f t="shared" si="15"/>
        <v>225.52317217905386</v>
      </c>
      <c r="L60" s="11">
        <f t="shared" si="15"/>
        <v>262.83637978539406</v>
      </c>
      <c r="M60" s="11">
        <f t="shared" si="15"/>
        <v>299.63659768832349</v>
      </c>
      <c r="N60" s="11">
        <f t="shared" si="15"/>
        <v>333.20429270308762</v>
      </c>
      <c r="O60" s="12">
        <f t="shared" si="15"/>
        <v>0.16240176135620543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0.27595877561132176</v>
      </c>
      <c r="E63" s="14">
        <f t="shared" si="16"/>
        <v>0.27087648940240183</v>
      </c>
      <c r="F63" s="14">
        <f t="shared" si="16"/>
        <v>0.26325306008902261</v>
      </c>
      <c r="G63" s="14">
        <f t="shared" si="16"/>
        <v>0.25308848767118364</v>
      </c>
      <c r="H63" s="14">
        <f t="shared" si="16"/>
        <v>0.24038277214888515</v>
      </c>
      <c r="I63" s="14">
        <f t="shared" si="16"/>
        <v>0.2251359135221267</v>
      </c>
      <c r="J63" s="14">
        <f t="shared" si="16"/>
        <v>0.20734791179090872</v>
      </c>
      <c r="K63" s="14">
        <f t="shared" si="16"/>
        <v>0.18701876695523056</v>
      </c>
      <c r="L63" s="14">
        <f t="shared" si="16"/>
        <v>0.16414847901509311</v>
      </c>
      <c r="M63" s="14">
        <f t="shared" si="16"/>
        <v>0.13873704797049569</v>
      </c>
      <c r="N63" s="14">
        <f t="shared" si="16"/>
        <v>0.11078447382143874</v>
      </c>
    </row>
    <row r="64" spans="2:29" x14ac:dyDescent="0.25">
      <c r="B64" s="5" t="s">
        <v>38</v>
      </c>
      <c r="C64" s="5"/>
      <c r="D64" s="14">
        <f t="shared" ref="D64:N64" si="17">D56/C56-1</f>
        <v>0.28133201998630519</v>
      </c>
      <c r="E64" s="14">
        <f t="shared" si="17"/>
        <v>0.27622815397028821</v>
      </c>
      <c r="F64" s="14">
        <f t="shared" si="17"/>
        <v>0.26857244651273038</v>
      </c>
      <c r="G64" s="14">
        <f t="shared" si="17"/>
        <v>0.25836489866003554</v>
      </c>
      <c r="H64" s="14">
        <f t="shared" si="17"/>
        <v>0.24560551145092568</v>
      </c>
      <c r="I64" s="14">
        <f t="shared" si="17"/>
        <v>0.2302942859165058</v>
      </c>
      <c r="J64" s="14">
        <f t="shared" si="17"/>
        <v>0.21243122308032047</v>
      </c>
      <c r="K64" s="14">
        <f t="shared" si="17"/>
        <v>0.19201632395841917</v>
      </c>
      <c r="L64" s="14">
        <f t="shared" si="17"/>
        <v>0.16904958955941551</v>
      </c>
      <c r="M64" s="14">
        <f t="shared" si="17"/>
        <v>0.1435310208845475</v>
      </c>
      <c r="N64" s="14">
        <f t="shared" si="17"/>
        <v>0.1154606189277354</v>
      </c>
    </row>
    <row r="65" spans="2:29" x14ac:dyDescent="0.25">
      <c r="B65" s="5" t="s">
        <v>40</v>
      </c>
      <c r="C65" s="5"/>
      <c r="D65" s="14">
        <f t="shared" ref="D65:N65" si="18">D57/C57-1</f>
        <v>0.27906828061893707</v>
      </c>
      <c r="E65" s="14">
        <f t="shared" si="18"/>
        <v>0.27397343164319277</v>
      </c>
      <c r="F65" s="14">
        <f t="shared" si="18"/>
        <v>0.26633124958427112</v>
      </c>
      <c r="G65" s="14">
        <f t="shared" si="18"/>
        <v>0.25614173548673014</v>
      </c>
      <c r="H65" s="14">
        <f t="shared" si="18"/>
        <v>0.24340489038745505</v>
      </c>
      <c r="I65" s="14">
        <f t="shared" si="18"/>
        <v>0.22812071531572853</v>
      </c>
      <c r="J65" s="14">
        <f t="shared" si="18"/>
        <v>0.21028921129328726</v>
      </c>
      <c r="K65" s="14">
        <f t="shared" si="18"/>
        <v>0.18991037933438748</v>
      </c>
      <c r="L65" s="14">
        <f t="shared" si="18"/>
        <v>0.16698422044585892</v>
      </c>
      <c r="M65" s="14">
        <f t="shared" si="18"/>
        <v>0.1415107356271712</v>
      </c>
      <c r="N65" s="14">
        <f t="shared" si="18"/>
        <v>0.11348992587048801</v>
      </c>
    </row>
    <row r="66" spans="2:29" x14ac:dyDescent="0.25">
      <c r="B66" s="5" t="s">
        <v>39</v>
      </c>
      <c r="C66" s="5"/>
      <c r="D66" s="14">
        <f t="shared" ref="D66:N66" si="19">D58/C58-1</f>
        <v>0.27014524060842371</v>
      </c>
      <c r="E66" s="14">
        <f t="shared" si="19"/>
        <v>0.26500717781691652</v>
      </c>
      <c r="F66" s="14">
        <f t="shared" si="19"/>
        <v>0.2573392886759307</v>
      </c>
      <c r="G66" s="14">
        <f t="shared" si="19"/>
        <v>0.24714204704986287</v>
      </c>
      <c r="H66" s="14">
        <f t="shared" si="19"/>
        <v>0.23441594164030466</v>
      </c>
      <c r="I66" s="14">
        <f t="shared" si="19"/>
        <v>0.21916147658940099</v>
      </c>
      <c r="J66" s="14">
        <f t="shared" si="19"/>
        <v>0.20137917211261658</v>
      </c>
      <c r="K66" s="14">
        <f t="shared" si="19"/>
        <v>0.18106956516267148</v>
      </c>
      <c r="L66" s="14">
        <f t="shared" si="19"/>
        <v>0.15823321012642855</v>
      </c>
      <c r="M66" s="14">
        <f t="shared" si="19"/>
        <v>0.13287067955666854</v>
      </c>
      <c r="N66" s="14">
        <f t="shared" si="19"/>
        <v>0.10498256494077629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29.716500634754471</v>
      </c>
      <c r="D71" s="6">
        <f t="shared" ref="D71:N71" si="20">S71*D$74</f>
        <v>37.86379746955226</v>
      </c>
      <c r="E71" s="6">
        <f t="shared" si="20"/>
        <v>48.052653307525745</v>
      </c>
      <c r="F71" s="6">
        <f t="shared" si="20"/>
        <v>60.617439944964204</v>
      </c>
      <c r="G71" s="6">
        <f t="shared" si="20"/>
        <v>75.852376126992112</v>
      </c>
      <c r="H71" s="6">
        <f t="shared" si="20"/>
        <v>93.95389183277986</v>
      </c>
      <c r="I71" s="6">
        <f t="shared" si="20"/>
        <v>114.94468762920044</v>
      </c>
      <c r="J71" s="6">
        <f t="shared" si="20"/>
        <v>138.58339571093197</v>
      </c>
      <c r="K71" s="6">
        <f t="shared" si="20"/>
        <v>164.27014590843473</v>
      </c>
      <c r="L71" s="6">
        <f t="shared" si="20"/>
        <v>190.96636300049551</v>
      </c>
      <c r="M71" s="6">
        <f t="shared" si="20"/>
        <v>217.15517639414952</v>
      </c>
      <c r="N71" s="6">
        <f t="shared" si="20"/>
        <v>240.87395630644548</v>
      </c>
      <c r="O71" s="7">
        <f>((N71/I71)^(1/5)-1)</f>
        <v>0.1594717942794257</v>
      </c>
      <c r="P71" s="4"/>
      <c r="Q71" s="5" t="s">
        <v>34</v>
      </c>
      <c r="R71" s="8">
        <v>0.74325192000000007</v>
      </c>
      <c r="S71" s="8">
        <v>0.74137846821443787</v>
      </c>
      <c r="T71" s="8">
        <v>0.73950973867916314</v>
      </c>
      <c r="U71" s="8">
        <v>0.73764571949120183</v>
      </c>
      <c r="V71" s="8">
        <v>0.73578639877758278</v>
      </c>
      <c r="W71" s="8">
        <v>0.73393176469526211</v>
      </c>
      <c r="X71" s="8">
        <v>0.73208180543104773</v>
      </c>
      <c r="Y71" s="8">
        <v>0.73023650920152394</v>
      </c>
      <c r="Z71" s="8">
        <v>0.72839586425297631</v>
      </c>
      <c r="AA71" s="8">
        <v>0.72655985886131735</v>
      </c>
      <c r="AB71" s="8">
        <v>0.72472848133201129</v>
      </c>
      <c r="AC71" s="8">
        <v>0.72290171999999997</v>
      </c>
    </row>
    <row r="72" spans="2:29" x14ac:dyDescent="0.25">
      <c r="B72" s="5" t="s">
        <v>35</v>
      </c>
      <c r="C72" s="6">
        <f>R72*C$74</f>
        <v>10.265233465245524</v>
      </c>
      <c r="D72" s="6">
        <f t="shared" ref="D72:N72" si="21">S72*D$74</f>
        <v>13.20835945556693</v>
      </c>
      <c r="E72" s="6">
        <f t="shared" si="21"/>
        <v>16.926414301986057</v>
      </c>
      <c r="F72" s="6">
        <f t="shared" si="21"/>
        <v>21.559461978598318</v>
      </c>
      <c r="G72" s="6">
        <f t="shared" si="21"/>
        <v>27.237836267544349</v>
      </c>
      <c r="H72" s="6">
        <f t="shared" si="21"/>
        <v>34.060586286709523</v>
      </c>
      <c r="I72" s="6">
        <f t="shared" si="21"/>
        <v>42.066027261495861</v>
      </c>
      <c r="J72" s="6">
        <f t="shared" si="21"/>
        <v>51.195386867969461</v>
      </c>
      <c r="K72" s="6">
        <f t="shared" si="21"/>
        <v>61.253026270619138</v>
      </c>
      <c r="L72" s="6">
        <f t="shared" si="21"/>
        <v>71.870016784898539</v>
      </c>
      <c r="M72" s="6">
        <f t="shared" si="21"/>
        <v>82.48142129417397</v>
      </c>
      <c r="N72" s="6">
        <f t="shared" si="21"/>
        <v>92.330336396642139</v>
      </c>
      <c r="O72" s="7">
        <f>((N72/I72)^(1/5)-1)</f>
        <v>0.17026060056726666</v>
      </c>
      <c r="P72" s="4"/>
      <c r="Q72" s="5" t="s">
        <v>35</v>
      </c>
      <c r="R72" s="8">
        <v>0.25674807999999993</v>
      </c>
      <c r="S72" s="8">
        <v>0.25862153178556213</v>
      </c>
      <c r="T72" s="8">
        <v>0.26049026132083686</v>
      </c>
      <c r="U72" s="8">
        <v>0.26235428050879817</v>
      </c>
      <c r="V72" s="8">
        <v>0.26421360122241722</v>
      </c>
      <c r="W72" s="8">
        <v>0.26606823530473789</v>
      </c>
      <c r="X72" s="8">
        <v>0.26791819456895227</v>
      </c>
      <c r="Y72" s="8">
        <v>0.26976349079847606</v>
      </c>
      <c r="Z72" s="8">
        <v>0.27160413574702369</v>
      </c>
      <c r="AA72" s="8">
        <v>0.27344014113868265</v>
      </c>
      <c r="AB72" s="8">
        <v>0.27527151866798871</v>
      </c>
      <c r="AC72" s="8">
        <v>0.27709828000000003</v>
      </c>
    </row>
    <row r="73" spans="2:29" x14ac:dyDescent="0.25">
      <c r="B73" s="5" t="s">
        <v>2</v>
      </c>
      <c r="C73" s="10">
        <f t="shared" ref="C73:N73" si="22">SUM(C71:C72)</f>
        <v>39.981734099999997</v>
      </c>
      <c r="D73" s="10">
        <f t="shared" si="22"/>
        <v>51.072156925119188</v>
      </c>
      <c r="E73" s="10">
        <f t="shared" si="22"/>
        <v>64.979067609511802</v>
      </c>
      <c r="F73" s="10">
        <f t="shared" si="22"/>
        <v>82.176901923562525</v>
      </c>
      <c r="G73" s="10">
        <f t="shared" si="22"/>
        <v>103.09021239453647</v>
      </c>
      <c r="H73" s="10">
        <f t="shared" si="22"/>
        <v>128.01447811948938</v>
      </c>
      <c r="I73" s="10">
        <f t="shared" si="22"/>
        <v>157.01071489069631</v>
      </c>
      <c r="J73" s="10">
        <f t="shared" si="22"/>
        <v>189.77878257890143</v>
      </c>
      <c r="K73" s="10">
        <f t="shared" si="22"/>
        <v>225.52317217905386</v>
      </c>
      <c r="L73" s="10">
        <f t="shared" si="22"/>
        <v>262.83637978539406</v>
      </c>
      <c r="M73" s="10">
        <f t="shared" si="22"/>
        <v>299.63659768832349</v>
      </c>
      <c r="N73" s="10">
        <f t="shared" si="22"/>
        <v>333.20429270308762</v>
      </c>
      <c r="O73" s="7">
        <f>((N73/I73)^(1/5)-1)</f>
        <v>0.16240176135620543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39.981734099999997</v>
      </c>
      <c r="D74" s="11">
        <f t="shared" ref="D74:O74" si="23">D3</f>
        <v>51.072156925119188</v>
      </c>
      <c r="E74" s="11">
        <f t="shared" si="23"/>
        <v>64.979067609511802</v>
      </c>
      <c r="F74" s="11">
        <f t="shared" si="23"/>
        <v>82.176901923562525</v>
      </c>
      <c r="G74" s="11">
        <f t="shared" si="23"/>
        <v>103.09021239453647</v>
      </c>
      <c r="H74" s="11">
        <f t="shared" si="23"/>
        <v>128.01447811948938</v>
      </c>
      <c r="I74" s="11">
        <f t="shared" si="23"/>
        <v>157.01071489069631</v>
      </c>
      <c r="J74" s="11">
        <f t="shared" si="23"/>
        <v>189.77878257890143</v>
      </c>
      <c r="K74" s="11">
        <f t="shared" si="23"/>
        <v>225.52317217905386</v>
      </c>
      <c r="L74" s="11">
        <f t="shared" si="23"/>
        <v>262.83637978539406</v>
      </c>
      <c r="M74" s="11">
        <f t="shared" si="23"/>
        <v>299.63659768832349</v>
      </c>
      <c r="N74" s="11">
        <f t="shared" si="23"/>
        <v>333.20429270308762</v>
      </c>
      <c r="O74" s="12">
        <f t="shared" si="23"/>
        <v>0.16240176135620543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0.27416743764470186</v>
      </c>
      <c r="E77" s="14">
        <f t="shared" si="24"/>
        <v>0.26909228653482886</v>
      </c>
      <c r="F77" s="14">
        <f t="shared" si="24"/>
        <v>0.26147955987001925</v>
      </c>
      <c r="G77" s="14">
        <f t="shared" si="24"/>
        <v>0.25132925765027392</v>
      </c>
      <c r="H77" s="14">
        <f t="shared" si="24"/>
        <v>0.23864137987559109</v>
      </c>
      <c r="I77" s="14">
        <f t="shared" si="24"/>
        <v>0.22341592654597253</v>
      </c>
      <c r="J77" s="14">
        <f t="shared" si="24"/>
        <v>0.20565289766141714</v>
      </c>
      <c r="K77" s="14">
        <f t="shared" si="24"/>
        <v>0.18535229322192515</v>
      </c>
      <c r="L77" s="14">
        <f t="shared" si="24"/>
        <v>0.16251411322749676</v>
      </c>
      <c r="M77" s="14">
        <f t="shared" si="24"/>
        <v>0.13713835767813243</v>
      </c>
      <c r="N77" s="14">
        <f t="shared" si="24"/>
        <v>0.10922502657383104</v>
      </c>
    </row>
    <row r="78" spans="2:29" x14ac:dyDescent="0.25">
      <c r="B78" s="5" t="s">
        <v>35</v>
      </c>
      <c r="C78" s="5"/>
      <c r="D78" s="14">
        <f t="shared" ref="D78:N78" si="25">D72/C72-1</f>
        <v>0.28670813969168818</v>
      </c>
      <c r="E78" s="14">
        <f t="shared" si="25"/>
        <v>0.28149255469058865</v>
      </c>
      <c r="F78" s="14">
        <f t="shared" si="25"/>
        <v>0.27371701968021922</v>
      </c>
      <c r="G78" s="14">
        <f t="shared" si="25"/>
        <v>0.26338200343695251</v>
      </c>
      <c r="H78" s="14">
        <f t="shared" si="25"/>
        <v>0.2504879591810647</v>
      </c>
      <c r="I78" s="14">
        <f t="shared" si="25"/>
        <v>0.23503532521135928</v>
      </c>
      <c r="J78" s="14">
        <f t="shared" si="25"/>
        <v>0.21702452550897156</v>
      </c>
      <c r="K78" s="14">
        <f t="shared" si="25"/>
        <v>0.19645597031208828</v>
      </c>
      <c r="L78" s="14">
        <f t="shared" si="25"/>
        <v>0.17333005666320833</v>
      </c>
      <c r="M78" s="14">
        <f t="shared" si="25"/>
        <v>0.14764716893046725</v>
      </c>
      <c r="N78" s="14">
        <f t="shared" si="25"/>
        <v>0.1194076793044283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9.8943756938888381</v>
      </c>
      <c r="D83" s="6">
        <f t="shared" ref="D83:N83" si="26">S83*D$92</f>
        <v>12.569483436993362</v>
      </c>
      <c r="E83" s="6">
        <f t="shared" si="26"/>
        <v>15.904248970869222</v>
      </c>
      <c r="F83" s="6">
        <f t="shared" si="26"/>
        <v>20.003035918647917</v>
      </c>
      <c r="G83" s="6">
        <f t="shared" si="26"/>
        <v>24.955716595606194</v>
      </c>
      <c r="H83" s="6">
        <f t="shared" si="26"/>
        <v>30.818972888723188</v>
      </c>
      <c r="I83" s="6">
        <f t="shared" si="26"/>
        <v>37.591947185195956</v>
      </c>
      <c r="J83" s="6">
        <f t="shared" si="26"/>
        <v>45.187638660918616</v>
      </c>
      <c r="K83" s="6">
        <f t="shared" si="26"/>
        <v>53.403487903644333</v>
      </c>
      <c r="L83" s="6">
        <f t="shared" si="26"/>
        <v>61.897112255505974</v>
      </c>
      <c r="M83" s="6">
        <f t="shared" si="26"/>
        <v>70.175615170723276</v>
      </c>
      <c r="N83" s="6">
        <f t="shared" si="26"/>
        <v>77.608344475798148</v>
      </c>
      <c r="O83" s="7">
        <f t="shared" ref="O83:O91" si="27">((N83/I83)^(1/5)-1)</f>
        <v>0.15601300396572992</v>
      </c>
      <c r="P83" s="4"/>
      <c r="Q83" s="5" t="s">
        <v>43</v>
      </c>
      <c r="R83" s="8">
        <v>0.24747239999999995</v>
      </c>
      <c r="S83" s="8">
        <v>0.246112249682786</v>
      </c>
      <c r="T83" s="8">
        <v>0.24475957498259204</v>
      </c>
      <c r="U83" s="8">
        <v>0.24341433481215796</v>
      </c>
      <c r="V83" s="8">
        <v>0.24207648831004627</v>
      </c>
      <c r="W83" s="8">
        <v>0.24074599483940087</v>
      </c>
      <c r="X83" s="8">
        <v>0.23942281398671264</v>
      </c>
      <c r="Y83" s="8">
        <v>0.23810690556059205</v>
      </c>
      <c r="Z83" s="8">
        <v>0.23679822959054822</v>
      </c>
      <c r="AA83" s="8">
        <v>0.23549674632577489</v>
      </c>
      <c r="AB83" s="8">
        <v>0.23420241623394303</v>
      </c>
      <c r="AC83" s="8">
        <v>0.23291519999999985</v>
      </c>
    </row>
    <row r="84" spans="2:29" x14ac:dyDescent="0.25">
      <c r="B84" s="5" t="s">
        <v>44</v>
      </c>
      <c r="C84" s="6">
        <f t="shared" ref="C84:C90" si="28">R84*C$92</f>
        <v>3.7905333425021936</v>
      </c>
      <c r="D84" s="6">
        <f t="shared" ref="D84:D90" si="29">S84*D$92</f>
        <v>4.9010947935711409</v>
      </c>
      <c r="E84" s="6">
        <f t="shared" ref="E84:E90" si="30">T84*E$92</f>
        <v>6.3117855179941866</v>
      </c>
      <c r="F84" s="6">
        <f t="shared" ref="F84:F90" si="31">U84*F$92</f>
        <v>8.0797519292686015</v>
      </c>
      <c r="G84" s="6">
        <f t="shared" ref="G84:G90" si="32">V84*G$92</f>
        <v>10.259704613717288</v>
      </c>
      <c r="H84" s="6">
        <f t="shared" ref="H84:H90" si="33">W84*H$92</f>
        <v>12.895712191507384</v>
      </c>
      <c r="I84" s="6">
        <f t="shared" ref="I84:I90" si="34">X84*I$92</f>
        <v>16.00973025844031</v>
      </c>
      <c r="J84" s="6">
        <f t="shared" ref="J84:J90" si="35">Y84*J$92</f>
        <v>19.587117502144576</v>
      </c>
      <c r="K84" s="6">
        <f t="shared" ref="K84:K90" si="36">Z84*K$92</f>
        <v>23.560356797509822</v>
      </c>
      <c r="L84" s="6">
        <f t="shared" ref="L84:L90" si="37">AA84*L$92</f>
        <v>27.793526966922038</v>
      </c>
      <c r="M84" s="6">
        <f t="shared" ref="M84:M90" si="38">AB84*M$92</f>
        <v>32.071569503102907</v>
      </c>
      <c r="N84" s="6">
        <f t="shared" ref="N84:N90" si="39">AC84*N$92</f>
        <v>36.099633924885197</v>
      </c>
      <c r="O84" s="7">
        <f t="shared" si="27"/>
        <v>0.17658621713230493</v>
      </c>
      <c r="P84" s="4"/>
      <c r="Q84" s="5" t="s">
        <v>44</v>
      </c>
      <c r="R84" s="8">
        <v>9.4806626771653552E-2</v>
      </c>
      <c r="S84" s="8">
        <v>9.5964123871976115E-2</v>
      </c>
      <c r="T84" s="8">
        <v>9.7135673843837228E-2</v>
      </c>
      <c r="U84" s="8">
        <v>9.8321447269745524E-2</v>
      </c>
      <c r="V84" s="8">
        <v>9.9521616799588902E-2</v>
      </c>
      <c r="W84" s="8">
        <v>0.10073635717571304</v>
      </c>
      <c r="X84" s="8">
        <v>0.10196584525830325</v>
      </c>
      <c r="Y84" s="8">
        <v>0.10321026005107362</v>
      </c>
      <c r="Z84" s="8">
        <v>0.10446978272726717</v>
      </c>
      <c r="AA84" s="8">
        <v>0.10574459665597075</v>
      </c>
      <c r="AB84" s="8">
        <v>0.10703488742874849</v>
      </c>
      <c r="AC84" s="8">
        <v>0.1083408428865979</v>
      </c>
    </row>
    <row r="85" spans="2:29" x14ac:dyDescent="0.25">
      <c r="B85" s="5" t="s">
        <v>45</v>
      </c>
      <c r="C85" s="6">
        <f t="shared" si="28"/>
        <v>5.6463152914355579</v>
      </c>
      <c r="D85" s="6">
        <f t="shared" si="29"/>
        <v>7.2554857987798398</v>
      </c>
      <c r="E85" s="6">
        <f t="shared" si="30"/>
        <v>9.2861183878175151</v>
      </c>
      <c r="F85" s="6">
        <f t="shared" si="31"/>
        <v>11.813772410664532</v>
      </c>
      <c r="G85" s="6">
        <f t="shared" si="32"/>
        <v>14.908502410173298</v>
      </c>
      <c r="H85" s="6">
        <f t="shared" si="33"/>
        <v>18.623147547952001</v>
      </c>
      <c r="I85" s="6">
        <f t="shared" si="34"/>
        <v>22.977372054228564</v>
      </c>
      <c r="J85" s="6">
        <f t="shared" si="35"/>
        <v>27.938009452682138</v>
      </c>
      <c r="K85" s="6">
        <f t="shared" si="36"/>
        <v>33.397609618590018</v>
      </c>
      <c r="L85" s="6">
        <f t="shared" si="37"/>
        <v>39.154868718852136</v>
      </c>
      <c r="M85" s="6">
        <f t="shared" si="38"/>
        <v>44.902540548793176</v>
      </c>
      <c r="N85" s="6">
        <f t="shared" si="39"/>
        <v>50.229873846213486</v>
      </c>
      <c r="O85" s="7">
        <f t="shared" si="27"/>
        <v>0.16931722215899092</v>
      </c>
      <c r="P85" s="4"/>
      <c r="Q85" s="5" t="s">
        <v>45</v>
      </c>
      <c r="R85" s="8">
        <v>0.14122237112860891</v>
      </c>
      <c r="S85" s="8">
        <v>0.14206343016641465</v>
      </c>
      <c r="T85" s="8">
        <v>0.1429093818892869</v>
      </c>
      <c r="U85" s="8">
        <v>0.14376025542619267</v>
      </c>
      <c r="V85" s="8">
        <v>0.14461608007088958</v>
      </c>
      <c r="W85" s="8">
        <v>0.14547688528299946</v>
      </c>
      <c r="X85" s="8">
        <v>0.14634270068908584</v>
      </c>
      <c r="Y85" s="8">
        <v>0.14721355608373543</v>
      </c>
      <c r="Z85" s="8">
        <v>0.1480894814306444</v>
      </c>
      <c r="AA85" s="8">
        <v>0.14897050686370772</v>
      </c>
      <c r="AB85" s="8">
        <v>0.14985666268811387</v>
      </c>
      <c r="AC85" s="8">
        <v>0.15074797938144341</v>
      </c>
    </row>
    <row r="86" spans="2:29" x14ac:dyDescent="0.25">
      <c r="B86" s="5" t="s">
        <v>46</v>
      </c>
      <c r="C86" s="6">
        <f t="shared" si="28"/>
        <v>3.2377472300539565</v>
      </c>
      <c r="D86" s="6">
        <f t="shared" si="29"/>
        <v>4.1506518359385636</v>
      </c>
      <c r="E86" s="6">
        <f t="shared" si="30"/>
        <v>5.2997577603015609</v>
      </c>
      <c r="F86" s="6">
        <f t="shared" si="31"/>
        <v>6.7263954701343911</v>
      </c>
      <c r="G86" s="6">
        <f t="shared" si="32"/>
        <v>8.468369739061826</v>
      </c>
      <c r="H86" s="6">
        <f t="shared" si="33"/>
        <v>10.553362838771289</v>
      </c>
      <c r="I86" s="6">
        <f t="shared" si="34"/>
        <v>12.990029477232071</v>
      </c>
      <c r="J86" s="6">
        <f t="shared" si="35"/>
        <v>15.757134215698272</v>
      </c>
      <c r="K86" s="6">
        <f t="shared" si="36"/>
        <v>18.791833354422216</v>
      </c>
      <c r="L86" s="6">
        <f t="shared" si="37"/>
        <v>21.979182487292459</v>
      </c>
      <c r="M86" s="6">
        <f t="shared" si="38"/>
        <v>25.145986068632915</v>
      </c>
      <c r="N86" s="6">
        <f t="shared" si="39"/>
        <v>28.062854109491077</v>
      </c>
      <c r="O86" s="7">
        <f t="shared" si="27"/>
        <v>0.16655263873543813</v>
      </c>
      <c r="P86" s="4"/>
      <c r="Q86" s="5" t="s">
        <v>46</v>
      </c>
      <c r="R86" s="8">
        <v>8.0980660367454063E-2</v>
      </c>
      <c r="S86" s="8">
        <v>8.1270345445252162E-2</v>
      </c>
      <c r="T86" s="8">
        <v>8.156100041555181E-2</v>
      </c>
      <c r="U86" s="8">
        <v>8.1852629056167137E-2</v>
      </c>
      <c r="V86" s="8">
        <v>8.2145235152417145E-2</v>
      </c>
      <c r="W86" s="8">
        <v>8.243882249725476E-2</v>
      </c>
      <c r="X86" s="8">
        <v>8.2733394891394113E-2</v>
      </c>
      <c r="Y86" s="8">
        <v>8.3028956143435945E-2</v>
      </c>
      <c r="Z86" s="8">
        <v>8.3325510069991671E-2</v>
      </c>
      <c r="AA86" s="8">
        <v>8.3623060495805271E-2</v>
      </c>
      <c r="AB86" s="8">
        <v>8.3921611253873971E-2</v>
      </c>
      <c r="AC86" s="8">
        <v>8.4221166185567076E-2</v>
      </c>
    </row>
    <row r="87" spans="2:29" x14ac:dyDescent="0.25">
      <c r="B87" s="5" t="s">
        <v>47</v>
      </c>
      <c r="C87" s="6">
        <f t="shared" si="28"/>
        <v>5.0540444566695912</v>
      </c>
      <c r="D87" s="6">
        <f t="shared" si="29"/>
        <v>6.3909598258460933</v>
      </c>
      <c r="E87" s="6">
        <f t="shared" si="30"/>
        <v>8.0493250631620548</v>
      </c>
      <c r="F87" s="6">
        <f t="shared" si="31"/>
        <v>10.077191440315012</v>
      </c>
      <c r="G87" s="6">
        <f t="shared" si="32"/>
        <v>12.514416010061634</v>
      </c>
      <c r="H87" s="6">
        <f t="shared" si="33"/>
        <v>15.383505499294122</v>
      </c>
      <c r="I87" s="6">
        <f t="shared" si="34"/>
        <v>18.677908453115172</v>
      </c>
      <c r="J87" s="6">
        <f t="shared" si="35"/>
        <v>22.348532196557457</v>
      </c>
      <c r="K87" s="6">
        <f t="shared" si="36"/>
        <v>26.29024224740397</v>
      </c>
      <c r="L87" s="6">
        <f t="shared" si="37"/>
        <v>30.331272793259924</v>
      </c>
      <c r="M87" s="6">
        <f t="shared" si="38"/>
        <v>34.229569375194977</v>
      </c>
      <c r="N87" s="6">
        <f t="shared" si="39"/>
        <v>37.680639790208666</v>
      </c>
      <c r="O87" s="7">
        <f t="shared" si="27"/>
        <v>0.15068911570537513</v>
      </c>
      <c r="P87" s="4"/>
      <c r="Q87" s="5" t="s">
        <v>47</v>
      </c>
      <c r="R87" s="8">
        <v>0.12640883569553807</v>
      </c>
      <c r="S87" s="8">
        <v>0.1251358902898182</v>
      </c>
      <c r="T87" s="8">
        <v>0.12387566272163275</v>
      </c>
      <c r="U87" s="8">
        <v>0.12262802812508543</v>
      </c>
      <c r="V87" s="8">
        <v>0.12139286280803965</v>
      </c>
      <c r="W87" s="8">
        <v>0.12017004424245731</v>
      </c>
      <c r="X87" s="8">
        <v>0.11895945105477598</v>
      </c>
      <c r="Y87" s="8">
        <v>0.11776096301632638</v>
      </c>
      <c r="Z87" s="8">
        <v>0.11657446103379064</v>
      </c>
      <c r="AA87" s="8">
        <v>0.11539982713970347</v>
      </c>
      <c r="AB87" s="8">
        <v>0.11423694448299652</v>
      </c>
      <c r="AC87" s="8">
        <v>0.11308569731958767</v>
      </c>
    </row>
    <row r="88" spans="2:29" x14ac:dyDescent="0.25">
      <c r="B88" s="5" t="s">
        <v>42</v>
      </c>
      <c r="C88" s="6">
        <f t="shared" si="28"/>
        <v>5.2909527905759788</v>
      </c>
      <c r="D88" s="6">
        <f t="shared" si="29"/>
        <v>6.8104167884200137</v>
      </c>
      <c r="E88" s="6">
        <f t="shared" si="30"/>
        <v>8.7313187761610553</v>
      </c>
      <c r="F88" s="6">
        <f t="shared" si="31"/>
        <v>11.126860979425343</v>
      </c>
      <c r="G88" s="6">
        <f t="shared" si="32"/>
        <v>14.065543411362857</v>
      </c>
      <c r="H88" s="6">
        <f t="shared" si="33"/>
        <v>17.600054529856401</v>
      </c>
      <c r="I88" s="6">
        <f t="shared" si="34"/>
        <v>21.752026286949985</v>
      </c>
      <c r="J88" s="6">
        <f t="shared" si="35"/>
        <v>26.49312914699539</v>
      </c>
      <c r="K88" s="6">
        <f t="shared" si="36"/>
        <v>31.72426830725777</v>
      </c>
      <c r="L88" s="6">
        <f t="shared" si="37"/>
        <v>37.256361259877437</v>
      </c>
      <c r="M88" s="6">
        <f t="shared" si="38"/>
        <v>42.798052913395118</v>
      </c>
      <c r="N88" s="6">
        <f t="shared" si="39"/>
        <v>47.957177914811027</v>
      </c>
      <c r="O88" s="7">
        <f t="shared" si="27"/>
        <v>0.17130711090634887</v>
      </c>
      <c r="P88" s="4"/>
      <c r="Q88" s="5" t="s">
        <v>42</v>
      </c>
      <c r="R88" s="8">
        <v>0.13233424986876643</v>
      </c>
      <c r="S88" s="8">
        <v>0.13334891648311015</v>
      </c>
      <c r="T88" s="8">
        <v>0.13437125365712299</v>
      </c>
      <c r="U88" s="8">
        <v>0.13540131982311865</v>
      </c>
      <c r="V88" s="8">
        <v>0.13643917385224338</v>
      </c>
      <c r="W88" s="8">
        <v>0.13748487505786977</v>
      </c>
      <c r="X88" s="8">
        <v>0.13853848319901449</v>
      </c>
      <c r="Y88" s="8">
        <v>0.13960005848378096</v>
      </c>
      <c r="Z88" s="8">
        <v>0.14066966157282643</v>
      </c>
      <c r="AA88" s="8">
        <v>0.14174735358285356</v>
      </c>
      <c r="AB88" s="8">
        <v>0.14283319609012804</v>
      </c>
      <c r="AC88" s="8">
        <v>0.14392725113402069</v>
      </c>
    </row>
    <row r="89" spans="2:29" x14ac:dyDescent="0.25">
      <c r="B89" s="5" t="s">
        <v>48</v>
      </c>
      <c r="C89" s="6">
        <f t="shared" si="28"/>
        <v>2.2506291721106773</v>
      </c>
      <c r="D89" s="6">
        <f t="shared" si="29"/>
        <v>2.8213524622786426</v>
      </c>
      <c r="E89" s="6">
        <f t="shared" si="30"/>
        <v>3.5227116381445875</v>
      </c>
      <c r="F89" s="6">
        <f t="shared" si="31"/>
        <v>4.3720337717775131</v>
      </c>
      <c r="G89" s="6">
        <f t="shared" si="32"/>
        <v>5.3824618185024065</v>
      </c>
      <c r="H89" s="6">
        <f t="shared" si="33"/>
        <v>6.5592177994534762</v>
      </c>
      <c r="I89" s="6">
        <f t="shared" si="34"/>
        <v>7.8949858181259263</v>
      </c>
      <c r="J89" s="6">
        <f t="shared" si="35"/>
        <v>9.3647995868094931</v>
      </c>
      <c r="K89" s="6">
        <f t="shared" si="36"/>
        <v>10.921202040353343</v>
      </c>
      <c r="L89" s="6">
        <f t="shared" si="37"/>
        <v>12.490874925363874</v>
      </c>
      <c r="M89" s="6">
        <f t="shared" si="38"/>
        <v>13.974298992648743</v>
      </c>
      <c r="N89" s="6">
        <f t="shared" si="39"/>
        <v>15.25011907593235</v>
      </c>
      <c r="O89" s="7">
        <f t="shared" si="27"/>
        <v>0.14073397388893727</v>
      </c>
      <c r="P89" s="4"/>
      <c r="Q89" s="5" t="s">
        <v>48</v>
      </c>
      <c r="R89" s="8">
        <v>5.629143464566929E-2</v>
      </c>
      <c r="S89" s="8">
        <v>5.5242477156687238E-2</v>
      </c>
      <c r="T89" s="8">
        <v>5.4213022250705921E-2</v>
      </c>
      <c r="U89" s="8">
        <v>5.3202708661908356E-2</v>
      </c>
      <c r="V89" s="8">
        <v>5.2211181774494665E-2</v>
      </c>
      <c r="W89" s="8">
        <v>5.1238093501666804E-2</v>
      </c>
      <c r="X89" s="8">
        <v>5.0283102166766486E-2</v>
      </c>
      <c r="Y89" s="8">
        <v>4.9345872386530001E-2</v>
      </c>
      <c r="Z89" s="8">
        <v>4.8426074956423842E-2</v>
      </c>
      <c r="AA89" s="8">
        <v>4.7523386738025669E-2</v>
      </c>
      <c r="AB89" s="8">
        <v>4.6637490548416094E-2</v>
      </c>
      <c r="AC89" s="8">
        <v>4.5768075051546404E-2</v>
      </c>
    </row>
    <row r="90" spans="2:29" x14ac:dyDescent="0.25">
      <c r="B90" s="5" t="s">
        <v>49</v>
      </c>
      <c r="C90" s="6">
        <f t="shared" si="28"/>
        <v>4.8171361227632037</v>
      </c>
      <c r="D90" s="6">
        <f t="shared" si="29"/>
        <v>6.1727119832915269</v>
      </c>
      <c r="E90" s="6">
        <f t="shared" si="30"/>
        <v>7.873801495061624</v>
      </c>
      <c r="F90" s="6">
        <f t="shared" si="31"/>
        <v>9.9778600033292122</v>
      </c>
      <c r="G90" s="6">
        <f t="shared" si="32"/>
        <v>12.53549779605096</v>
      </c>
      <c r="H90" s="6">
        <f t="shared" si="33"/>
        <v>15.580504823931507</v>
      </c>
      <c r="I90" s="6">
        <f t="shared" si="34"/>
        <v>19.116715357408331</v>
      </c>
      <c r="J90" s="6">
        <f t="shared" si="35"/>
        <v>23.102421817095468</v>
      </c>
      <c r="K90" s="6">
        <f t="shared" si="36"/>
        <v>27.434171909872397</v>
      </c>
      <c r="L90" s="6">
        <f t="shared" si="37"/>
        <v>31.93318037832023</v>
      </c>
      <c r="M90" s="6">
        <f t="shared" si="38"/>
        <v>36.338965115832359</v>
      </c>
      <c r="N90" s="6">
        <f t="shared" si="39"/>
        <v>40.315649565747698</v>
      </c>
      <c r="O90" s="7">
        <f t="shared" si="27"/>
        <v>0.16094615517231148</v>
      </c>
      <c r="P90" s="4"/>
      <c r="Q90" s="5" t="s">
        <v>49</v>
      </c>
      <c r="R90" s="8">
        <v>0.1204834215223097</v>
      </c>
      <c r="S90" s="8">
        <v>0.1208625669039554</v>
      </c>
      <c r="T90" s="8">
        <v>0.12117443023927042</v>
      </c>
      <c r="U90" s="8">
        <v>0.12141927682562426</v>
      </c>
      <c r="V90" s="8">
        <v>0.12159736123228039</v>
      </c>
      <c r="W90" s="8">
        <v>0.12170892740263788</v>
      </c>
      <c r="X90" s="8">
        <v>0.12175420875394724</v>
      </c>
      <c r="Y90" s="8">
        <v>0.1217334282745255</v>
      </c>
      <c r="Z90" s="8">
        <v>0.12164679861850768</v>
      </c>
      <c r="AA90" s="8">
        <v>0.12149452219815871</v>
      </c>
      <c r="AB90" s="8">
        <v>0.12127679127377987</v>
      </c>
      <c r="AC90" s="8">
        <v>0.12099378804123706</v>
      </c>
    </row>
    <row r="91" spans="2:29" x14ac:dyDescent="0.25">
      <c r="B91" s="5" t="s">
        <v>2</v>
      </c>
      <c r="C91" s="10">
        <f>SUM(C83:C90)</f>
        <v>39.981734099999997</v>
      </c>
      <c r="D91" s="10">
        <f t="shared" ref="D91:N91" si="40">SUM(D83:D90)</f>
        <v>51.072156925119181</v>
      </c>
      <c r="E91" s="10">
        <f t="shared" si="40"/>
        <v>64.979067609511802</v>
      </c>
      <c r="F91" s="10">
        <f t="shared" si="40"/>
        <v>82.176901923562525</v>
      </c>
      <c r="G91" s="10">
        <f t="shared" si="40"/>
        <v>103.09021239453647</v>
      </c>
      <c r="H91" s="10">
        <f t="shared" si="40"/>
        <v>128.01447811948935</v>
      </c>
      <c r="I91" s="10">
        <f t="shared" si="40"/>
        <v>157.01071489069631</v>
      </c>
      <c r="J91" s="10">
        <f t="shared" si="40"/>
        <v>189.77878257890137</v>
      </c>
      <c r="K91" s="10">
        <f t="shared" si="40"/>
        <v>225.52317217905386</v>
      </c>
      <c r="L91" s="10">
        <f t="shared" si="40"/>
        <v>262.83637978539406</v>
      </c>
      <c r="M91" s="10">
        <f t="shared" si="40"/>
        <v>299.63659768832349</v>
      </c>
      <c r="N91" s="10">
        <f t="shared" si="40"/>
        <v>333.20429270308762</v>
      </c>
      <c r="O91" s="7">
        <f t="shared" si="27"/>
        <v>0.16240176135620543</v>
      </c>
      <c r="Q91" s="5" t="s">
        <v>2</v>
      </c>
      <c r="R91" s="8">
        <f>SUM(R83:R90)</f>
        <v>1</v>
      </c>
      <c r="S91" s="8">
        <f t="shared" ref="S91:AC91" si="41">SUM(S83:S90)</f>
        <v>1</v>
      </c>
      <c r="T91" s="8">
        <f t="shared" si="41"/>
        <v>1</v>
      </c>
      <c r="U91" s="8">
        <f t="shared" si="41"/>
        <v>1</v>
      </c>
      <c r="V91" s="8">
        <f t="shared" si="41"/>
        <v>0.99999999999999989</v>
      </c>
      <c r="W91" s="8">
        <f t="shared" si="41"/>
        <v>0.99999999999999989</v>
      </c>
      <c r="X91" s="8">
        <f t="shared" si="41"/>
        <v>1</v>
      </c>
      <c r="Y91" s="8">
        <f t="shared" si="41"/>
        <v>1</v>
      </c>
      <c r="Z91" s="8">
        <f t="shared" si="41"/>
        <v>1</v>
      </c>
      <c r="AA91" s="8">
        <f t="shared" si="41"/>
        <v>1</v>
      </c>
      <c r="AB91" s="8">
        <f t="shared" si="41"/>
        <v>0.99999999999999989</v>
      </c>
      <c r="AC91" s="8">
        <f t="shared" si="41"/>
        <v>1.0000000000000002</v>
      </c>
    </row>
    <row r="92" spans="2:29" x14ac:dyDescent="0.25">
      <c r="B92" s="13" t="s">
        <v>26</v>
      </c>
      <c r="C92" s="11">
        <f>C3</f>
        <v>39.981734099999997</v>
      </c>
      <c r="D92" s="11">
        <f t="shared" ref="D92:O92" si="42">D3</f>
        <v>51.072156925119188</v>
      </c>
      <c r="E92" s="11">
        <f t="shared" si="42"/>
        <v>64.979067609511802</v>
      </c>
      <c r="F92" s="11">
        <f t="shared" si="42"/>
        <v>82.176901923562525</v>
      </c>
      <c r="G92" s="11">
        <f t="shared" si="42"/>
        <v>103.09021239453647</v>
      </c>
      <c r="H92" s="11">
        <f t="shared" si="42"/>
        <v>128.01447811948938</v>
      </c>
      <c r="I92" s="11">
        <f t="shared" si="42"/>
        <v>157.01071489069631</v>
      </c>
      <c r="J92" s="11">
        <f t="shared" si="42"/>
        <v>189.77878257890143</v>
      </c>
      <c r="K92" s="11">
        <f t="shared" si="42"/>
        <v>225.52317217905386</v>
      </c>
      <c r="L92" s="11">
        <f t="shared" si="42"/>
        <v>262.83637978539406</v>
      </c>
      <c r="M92" s="11">
        <f t="shared" si="42"/>
        <v>299.63659768832349</v>
      </c>
      <c r="N92" s="11">
        <f t="shared" si="42"/>
        <v>333.20429270308762</v>
      </c>
      <c r="O92" s="12">
        <f t="shared" si="42"/>
        <v>0.16240176135620543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0.27036650172448762</v>
      </c>
      <c r="E95" s="14">
        <f t="shared" ref="E95:N95" si="43">E83/D83-1</f>
        <v>0.26530649016659513</v>
      </c>
      <c r="F95" s="14">
        <f t="shared" si="43"/>
        <v>0.25771647282975607</v>
      </c>
      <c r="G95" s="14">
        <f t="shared" si="43"/>
        <v>0.24759644971397154</v>
      </c>
      <c r="H95" s="14">
        <f t="shared" si="43"/>
        <v>0.23494642081924044</v>
      </c>
      <c r="I95" s="14">
        <f t="shared" si="43"/>
        <v>0.21976638614556276</v>
      </c>
      <c r="J95" s="14">
        <f t="shared" si="43"/>
        <v>0.20205634569293895</v>
      </c>
      <c r="K95" s="14">
        <f t="shared" si="43"/>
        <v>0.18181629946136901</v>
      </c>
      <c r="L95" s="14">
        <f t="shared" si="43"/>
        <v>0.15904624745085272</v>
      </c>
      <c r="M95" s="14">
        <f t="shared" si="43"/>
        <v>0.13374618966139096</v>
      </c>
      <c r="N95" s="14">
        <f t="shared" si="43"/>
        <v>0.10591612609298151</v>
      </c>
    </row>
    <row r="96" spans="2:29" x14ac:dyDescent="0.25">
      <c r="B96" s="5" t="s">
        <v>44</v>
      </c>
      <c r="C96" s="5"/>
      <c r="D96" s="14">
        <f t="shared" ref="D96:N96" si="44">D84/C84-1</f>
        <v>0.29298289995672411</v>
      </c>
      <c r="E96" s="14">
        <f t="shared" si="44"/>
        <v>0.28783175674820161</v>
      </c>
      <c r="F96" s="14">
        <f t="shared" si="44"/>
        <v>0.28010559076098862</v>
      </c>
      <c r="G96" s="14">
        <f t="shared" si="44"/>
        <v>0.26980440780018111</v>
      </c>
      <c r="H96" s="14">
        <f t="shared" si="44"/>
        <v>0.25692821353411466</v>
      </c>
      <c r="I96" s="14">
        <f t="shared" si="44"/>
        <v>0.24147701349784301</v>
      </c>
      <c r="J96" s="14">
        <f t="shared" si="44"/>
        <v>0.22345081309650872</v>
      </c>
      <c r="K96" s="14">
        <f t="shared" si="44"/>
        <v>0.20284961760862563</v>
      </c>
      <c r="L96" s="14">
        <f t="shared" si="44"/>
        <v>0.17967343218926279</v>
      </c>
      <c r="M96" s="14">
        <f t="shared" si="44"/>
        <v>0.15392226187314417</v>
      </c>
      <c r="N96" s="14">
        <f t="shared" si="44"/>
        <v>0.12559611157765693</v>
      </c>
    </row>
    <row r="97" spans="2:14" x14ac:dyDescent="0.25">
      <c r="B97" s="5" t="s">
        <v>45</v>
      </c>
      <c r="C97" s="5"/>
      <c r="D97" s="14">
        <f t="shared" ref="D97:N97" si="45">D85/C85-1</f>
        <v>0.28499480179314518</v>
      </c>
      <c r="E97" s="14">
        <f t="shared" si="45"/>
        <v>0.27987548254579564</v>
      </c>
      <c r="F97" s="14">
        <f t="shared" si="45"/>
        <v>0.27219704910967457</v>
      </c>
      <c r="G97" s="14">
        <f t="shared" si="45"/>
        <v>0.26195950725401573</v>
      </c>
      <c r="H97" s="14">
        <f t="shared" si="45"/>
        <v>0.2491628626121356</v>
      </c>
      <c r="I97" s="14">
        <f t="shared" si="45"/>
        <v>0.23380712068489196</v>
      </c>
      <c r="J97" s="14">
        <f t="shared" si="45"/>
        <v>0.21589228684403272</v>
      </c>
      <c r="K97" s="14">
        <f t="shared" si="45"/>
        <v>0.19541836633546339</v>
      </c>
      <c r="L97" s="14">
        <f t="shared" si="45"/>
        <v>0.1723853642824027</v>
      </c>
      <c r="M97" s="14">
        <f t="shared" si="45"/>
        <v>0.14679328568847105</v>
      </c>
      <c r="N97" s="14">
        <f t="shared" si="45"/>
        <v>0.11864213544067481</v>
      </c>
    </row>
    <row r="98" spans="2:14" x14ac:dyDescent="0.25">
      <c r="B98" s="5" t="s">
        <v>46</v>
      </c>
      <c r="C98" s="5"/>
      <c r="D98" s="14">
        <f t="shared" ref="D98:N98" si="46">D86/C86-1</f>
        <v>0.28195672516084391</v>
      </c>
      <c r="E98" s="14">
        <f t="shared" si="46"/>
        <v>0.27684950937426822</v>
      </c>
      <c r="F98" s="14">
        <f t="shared" si="46"/>
        <v>0.26918922983975269</v>
      </c>
      <c r="G98" s="14">
        <f t="shared" si="46"/>
        <v>0.25897589231288998</v>
      </c>
      <c r="H98" s="14">
        <f t="shared" si="46"/>
        <v>0.24620950241367834</v>
      </c>
      <c r="I98" s="14">
        <f t="shared" si="46"/>
        <v>0.23089006562996928</v>
      </c>
      <c r="J98" s="14">
        <f t="shared" si="46"/>
        <v>0.21301758732081177</v>
      </c>
      <c r="K98" s="14">
        <f t="shared" si="46"/>
        <v>0.19259207271970702</v>
      </c>
      <c r="L98" s="14">
        <f t="shared" si="46"/>
        <v>0.16961352693776277</v>
      </c>
      <c r="M98" s="14">
        <f t="shared" si="46"/>
        <v>0.14408195496676846</v>
      </c>
      <c r="N98" s="14">
        <f t="shared" si="46"/>
        <v>0.11599736168217567</v>
      </c>
    </row>
    <row r="99" spans="2:14" x14ac:dyDescent="0.25">
      <c r="B99" s="5" t="s">
        <v>47</v>
      </c>
      <c r="C99" s="5"/>
      <c r="D99" s="14">
        <f t="shared" ref="D99:N99" si="47">D87/C87-1</f>
        <v>0.26452386413266238</v>
      </c>
      <c r="E99" s="14">
        <f t="shared" si="47"/>
        <v>0.25948609950719126</v>
      </c>
      <c r="F99" s="14">
        <f t="shared" si="47"/>
        <v>0.25192998931469934</v>
      </c>
      <c r="G99" s="14">
        <f t="shared" si="47"/>
        <v>0.24185553923251013</v>
      </c>
      <c r="H99" s="14">
        <f t="shared" si="47"/>
        <v>0.22926275480419789</v>
      </c>
      <c r="I99" s="14">
        <f t="shared" si="47"/>
        <v>0.21415164144298671</v>
      </c>
      <c r="J99" s="14">
        <f t="shared" si="47"/>
        <v>0.19652220443505186</v>
      </c>
      <c r="K99" s="14">
        <f t="shared" si="47"/>
        <v>0.17637444894272258</v>
      </c>
      <c r="L99" s="14">
        <f t="shared" si="47"/>
        <v>0.15370838000760467</v>
      </c>
      <c r="M99" s="14">
        <f t="shared" si="47"/>
        <v>0.12852400255360585</v>
      </c>
      <c r="N99" s="14">
        <f t="shared" si="47"/>
        <v>0.10082132138987898</v>
      </c>
    </row>
    <row r="100" spans="2:14" x14ac:dyDescent="0.25">
      <c r="B100" s="5" t="s">
        <v>42</v>
      </c>
      <c r="C100" s="5"/>
      <c r="D100" s="14">
        <f t="shared" ref="D100:N100" si="48">D88/C88-1</f>
        <v>0.28718154517470662</v>
      </c>
      <c r="E100" s="14">
        <f t="shared" si="48"/>
        <v>0.28205351411197288</v>
      </c>
      <c r="F100" s="14">
        <f t="shared" si="48"/>
        <v>0.2743620138809717</v>
      </c>
      <c r="G100" s="14">
        <f t="shared" si="48"/>
        <v>0.26410705026075409</v>
      </c>
      <c r="H100" s="14">
        <f t="shared" si="48"/>
        <v>0.25128862889422288</v>
      </c>
      <c r="I100" s="14">
        <f t="shared" si="48"/>
        <v>0.23590675529159633</v>
      </c>
      <c r="J100" s="14">
        <f t="shared" si="48"/>
        <v>0.21796143483376551</v>
      </c>
      <c r="K100" s="14">
        <f t="shared" si="48"/>
        <v>0.19745267277556189</v>
      </c>
      <c r="L100" s="14">
        <f t="shared" si="48"/>
        <v>0.17438047424892233</v>
      </c>
      <c r="M100" s="14">
        <f t="shared" si="48"/>
        <v>0.14874484426598333</v>
      </c>
      <c r="N100" s="14">
        <f t="shared" si="48"/>
        <v>0.12054578772206681</v>
      </c>
    </row>
    <row r="101" spans="2:14" x14ac:dyDescent="0.25">
      <c r="B101" s="5" t="s">
        <v>48</v>
      </c>
      <c r="C101" s="5"/>
      <c r="D101" s="14">
        <f t="shared" ref="D101:N101" si="49">D89/C89-1</f>
        <v>0.25358388544867716</v>
      </c>
      <c r="E101" s="14">
        <f t="shared" si="49"/>
        <v>0.24858970484655352</v>
      </c>
      <c r="F101" s="14">
        <f t="shared" si="49"/>
        <v>0.24109896604544767</v>
      </c>
      <c r="G101" s="14">
        <f t="shared" si="49"/>
        <v>0.23111167467356708</v>
      </c>
      <c r="H101" s="14">
        <f t="shared" si="49"/>
        <v>0.21862783622652526</v>
      </c>
      <c r="I101" s="14">
        <f t="shared" si="49"/>
        <v>0.20364745607071444</v>
      </c>
      <c r="J101" s="14">
        <f t="shared" si="49"/>
        <v>0.18617053944657558</v>
      </c>
      <c r="K101" s="14">
        <f t="shared" si="49"/>
        <v>0.1661970914717783</v>
      </c>
      <c r="L101" s="14">
        <f t="shared" si="49"/>
        <v>0.14372711714430908</v>
      </c>
      <c r="M101" s="14">
        <f t="shared" si="49"/>
        <v>0.11876062134547838</v>
      </c>
      <c r="N101" s="14">
        <f t="shared" si="49"/>
        <v>9.1297608842830558E-2</v>
      </c>
    </row>
    <row r="102" spans="2:14" x14ac:dyDescent="0.25">
      <c r="B102" s="5" t="s">
        <v>49</v>
      </c>
      <c r="C102" s="5"/>
      <c r="D102" s="14">
        <f t="shared" ref="D102:N102" si="50">D90/C90-1</f>
        <v>0.28140700739648983</v>
      </c>
      <c r="E102" s="14">
        <f t="shared" si="50"/>
        <v>0.27558219407849505</v>
      </c>
      <c r="F102" s="14">
        <f t="shared" si="50"/>
        <v>0.26722270171368101</v>
      </c>
      <c r="G102" s="14">
        <f t="shared" si="50"/>
        <v>0.25633129667768095</v>
      </c>
      <c r="H102" s="14">
        <f t="shared" si="50"/>
        <v>0.24291073856195888</v>
      </c>
      <c r="I102" s="14">
        <f t="shared" si="50"/>
        <v>0.22696379696537416</v>
      </c>
      <c r="J102" s="14">
        <f t="shared" si="50"/>
        <v>0.20849326807298763</v>
      </c>
      <c r="K102" s="14">
        <f t="shared" si="50"/>
        <v>0.18750199122290701</v>
      </c>
      <c r="L102" s="14">
        <f t="shared" si="50"/>
        <v>0.16399286565776872</v>
      </c>
      <c r="M102" s="14">
        <f t="shared" si="50"/>
        <v>0.13796886765789429</v>
      </c>
      <c r="N102" s="14">
        <f t="shared" si="50"/>
        <v>0.10943306825715737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C102"/>
  <sheetViews>
    <sheetView topLeftCell="A73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'Asia Pacific'!C10</f>
        <v>25.431806400000003</v>
      </c>
      <c r="D3" s="6">
        <f>'Asia Pacific'!D10</f>
        <v>31.800441782828777</v>
      </c>
      <c r="E3" s="6">
        <f>'Asia Pacific'!E10</f>
        <v>39.60552734807014</v>
      </c>
      <c r="F3" s="6">
        <f>'Asia Pacific'!F10</f>
        <v>49.030402741775148</v>
      </c>
      <c r="G3" s="6">
        <f>'Asia Pacific'!G10</f>
        <v>60.209705371168084</v>
      </c>
      <c r="H3" s="6">
        <f>'Asia Pacific'!H10</f>
        <v>73.188278000062255</v>
      </c>
      <c r="I3" s="6">
        <f>'Asia Pacific'!I10</f>
        <v>87.870905408698391</v>
      </c>
      <c r="J3" s="6">
        <f>'Asia Pacific'!J10</f>
        <v>103.96731732664203</v>
      </c>
      <c r="K3" s="6">
        <f>'Asia Pacific'!K10</f>
        <v>120.94104717159114</v>
      </c>
      <c r="L3" s="6">
        <f>'Asia Pacific'!L10</f>
        <v>137.97531717375608</v>
      </c>
      <c r="M3" s="6">
        <f>'Asia Pacific'!M10</f>
        <v>153.97285150572873</v>
      </c>
      <c r="N3" s="6">
        <f>'Asia Pacific'!N10</f>
        <v>167.60742534763131</v>
      </c>
      <c r="O3" s="7">
        <f>'Asia Pacific'!O10</f>
        <v>0.13786209621152179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20.811040458848645</v>
      </c>
      <c r="D31" s="6">
        <f t="shared" ref="D31:N31" si="0">S31*D$34</f>
        <v>25.993082426055516</v>
      </c>
      <c r="E31" s="6">
        <f t="shared" si="0"/>
        <v>32.336162359685638</v>
      </c>
      <c r="F31" s="6">
        <f t="shared" si="0"/>
        <v>39.985836234465026</v>
      </c>
      <c r="G31" s="6">
        <f t="shared" si="0"/>
        <v>49.047318673929645</v>
      </c>
      <c r="H31" s="6">
        <f t="shared" si="0"/>
        <v>59.552273113131413</v>
      </c>
      <c r="I31" s="6">
        <f t="shared" si="0"/>
        <v>71.418374505607531</v>
      </c>
      <c r="J31" s="6">
        <f t="shared" si="0"/>
        <v>84.405305071067787</v>
      </c>
      <c r="K31" s="6">
        <f t="shared" si="0"/>
        <v>98.074177914770644</v>
      </c>
      <c r="L31" s="6">
        <f t="shared" si="0"/>
        <v>111.76103081059918</v>
      </c>
      <c r="M31" s="6">
        <f t="shared" si="0"/>
        <v>124.57795468201023</v>
      </c>
      <c r="N31" s="6">
        <f t="shared" si="0"/>
        <v>135.45603041586671</v>
      </c>
      <c r="O31" s="7">
        <f>((N31/I31)^(1/5)-1)</f>
        <v>0.13657389423989352</v>
      </c>
      <c r="P31" s="4"/>
      <c r="Q31" s="5" t="s">
        <v>28</v>
      </c>
      <c r="R31" s="8">
        <v>0.81830760000000002</v>
      </c>
      <c r="S31" s="8">
        <v>0.81738117361913354</v>
      </c>
      <c r="T31" s="8">
        <v>0.81645579606860808</v>
      </c>
      <c r="U31" s="8">
        <v>0.81553146616101679</v>
      </c>
      <c r="V31" s="8">
        <v>0.81460818271029711</v>
      </c>
      <c r="W31" s="8">
        <v>0.81368594453172893</v>
      </c>
      <c r="X31" s="8">
        <v>0.81276475044193386</v>
      </c>
      <c r="Y31" s="8">
        <v>0.81184459925887298</v>
      </c>
      <c r="Z31" s="8">
        <v>0.81092548980184553</v>
      </c>
      <c r="AA31" s="8">
        <v>0.81000742089148792</v>
      </c>
      <c r="AB31" s="8">
        <v>0.80909039134977101</v>
      </c>
      <c r="AC31" s="8">
        <v>0.80817439999999985</v>
      </c>
    </row>
    <row r="32" spans="2:29" x14ac:dyDescent="0.25">
      <c r="B32" s="5" t="s">
        <v>29</v>
      </c>
      <c r="C32" s="6">
        <f>R32*C$34</f>
        <v>4.62076594115136</v>
      </c>
      <c r="D32" s="6">
        <f t="shared" ref="D32:N32" si="1">S32*D$34</f>
        <v>5.8073593567732598</v>
      </c>
      <c r="E32" s="6">
        <f t="shared" si="1"/>
        <v>7.2693649883845062</v>
      </c>
      <c r="F32" s="6">
        <f t="shared" si="1"/>
        <v>9.0445665073101242</v>
      </c>
      <c r="G32" s="6">
        <f t="shared" si="1"/>
        <v>11.162386697238436</v>
      </c>
      <c r="H32" s="6">
        <f t="shared" si="1"/>
        <v>13.636004886930841</v>
      </c>
      <c r="I32" s="6">
        <f t="shared" si="1"/>
        <v>16.452530903090867</v>
      </c>
      <c r="J32" s="6">
        <f t="shared" si="1"/>
        <v>19.562012255574249</v>
      </c>
      <c r="K32" s="6">
        <f t="shared" si="1"/>
        <v>22.86686925682049</v>
      </c>
      <c r="L32" s="6">
        <f t="shared" si="1"/>
        <v>26.214286363156898</v>
      </c>
      <c r="M32" s="6">
        <f t="shared" si="1"/>
        <v>29.394896823718494</v>
      </c>
      <c r="N32" s="6">
        <f t="shared" si="1"/>
        <v>32.151394931764607</v>
      </c>
      <c r="O32" s="7">
        <f>((N32/I32)^(1/5)-1)</f>
        <v>0.14338744989797458</v>
      </c>
      <c r="P32" s="4"/>
      <c r="Q32" s="5" t="s">
        <v>29</v>
      </c>
      <c r="R32" s="8">
        <v>0.18169239999999998</v>
      </c>
      <c r="S32" s="8">
        <v>0.18261882638086646</v>
      </c>
      <c r="T32" s="8">
        <v>0.18354420393139192</v>
      </c>
      <c r="U32" s="8">
        <v>0.18446853383898321</v>
      </c>
      <c r="V32" s="8">
        <v>0.18539181728970289</v>
      </c>
      <c r="W32" s="8">
        <v>0.18631405546827107</v>
      </c>
      <c r="X32" s="8">
        <v>0.18723524955806614</v>
      </c>
      <c r="Y32" s="8">
        <v>0.18815540074112702</v>
      </c>
      <c r="Z32" s="8">
        <v>0.18907451019815447</v>
      </c>
      <c r="AA32" s="8">
        <v>0.18999257910851208</v>
      </c>
      <c r="AB32" s="8">
        <v>0.19090960865022899</v>
      </c>
      <c r="AC32" s="8">
        <v>0.19182560000000015</v>
      </c>
    </row>
    <row r="33" spans="2:29" x14ac:dyDescent="0.25">
      <c r="B33" s="5" t="s">
        <v>2</v>
      </c>
      <c r="C33" s="10">
        <f t="shared" ref="C33:N33" si="2">SUM(C31:C32)</f>
        <v>25.431806400000006</v>
      </c>
      <c r="D33" s="10">
        <f t="shared" si="2"/>
        <v>31.800441782828777</v>
      </c>
      <c r="E33" s="10">
        <f t="shared" si="2"/>
        <v>39.60552734807014</v>
      </c>
      <c r="F33" s="10">
        <f t="shared" si="2"/>
        <v>49.030402741775148</v>
      </c>
      <c r="G33" s="10">
        <f t="shared" si="2"/>
        <v>60.209705371168084</v>
      </c>
      <c r="H33" s="10">
        <f t="shared" si="2"/>
        <v>73.188278000062255</v>
      </c>
      <c r="I33" s="10">
        <f t="shared" si="2"/>
        <v>87.870905408698405</v>
      </c>
      <c r="J33" s="10">
        <f t="shared" si="2"/>
        <v>103.96731732664203</v>
      </c>
      <c r="K33" s="10">
        <f t="shared" si="2"/>
        <v>120.94104717159114</v>
      </c>
      <c r="L33" s="10">
        <f t="shared" si="2"/>
        <v>137.97531717375608</v>
      </c>
      <c r="M33" s="10">
        <f t="shared" si="2"/>
        <v>153.97285150572873</v>
      </c>
      <c r="N33" s="10">
        <f t="shared" si="2"/>
        <v>167.60742534763131</v>
      </c>
      <c r="O33" s="7">
        <f>((N33/I33)^(1/5)-1)</f>
        <v>0.13786209621152179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25.431806400000003</v>
      </c>
      <c r="D34" s="11">
        <f t="shared" ref="D34:O34" si="3">D3</f>
        <v>31.800441782828777</v>
      </c>
      <c r="E34" s="11">
        <f t="shared" si="3"/>
        <v>39.60552734807014</v>
      </c>
      <c r="F34" s="11">
        <f t="shared" si="3"/>
        <v>49.030402741775148</v>
      </c>
      <c r="G34" s="11">
        <f t="shared" si="3"/>
        <v>60.209705371168084</v>
      </c>
      <c r="H34" s="11">
        <f t="shared" si="3"/>
        <v>73.188278000062255</v>
      </c>
      <c r="I34" s="11">
        <f t="shared" si="3"/>
        <v>87.870905408698391</v>
      </c>
      <c r="J34" s="11">
        <f t="shared" si="3"/>
        <v>103.96731732664203</v>
      </c>
      <c r="K34" s="11">
        <f t="shared" si="3"/>
        <v>120.94104717159114</v>
      </c>
      <c r="L34" s="11">
        <f t="shared" si="3"/>
        <v>137.97531717375608</v>
      </c>
      <c r="M34" s="11">
        <f t="shared" si="3"/>
        <v>153.97285150572873</v>
      </c>
      <c r="N34" s="11">
        <f t="shared" si="3"/>
        <v>167.60742534763131</v>
      </c>
      <c r="O34" s="12">
        <f t="shared" si="3"/>
        <v>0.13786209621152179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0.24900446363812234</v>
      </c>
      <c r="E37" s="14">
        <f t="shared" ref="E37:N37" si="4">E31/D31-1</f>
        <v>0.24402953946207662</v>
      </c>
      <c r="F37" s="14">
        <f t="shared" si="4"/>
        <v>0.23656715319800736</v>
      </c>
      <c r="G37" s="14">
        <f t="shared" si="4"/>
        <v>0.22661730484591569</v>
      </c>
      <c r="H37" s="14">
        <f t="shared" si="4"/>
        <v>0.21417999440580049</v>
      </c>
      <c r="I37" s="14">
        <f t="shared" si="4"/>
        <v>0.19925522187766198</v>
      </c>
      <c r="J37" s="14">
        <f t="shared" si="4"/>
        <v>0.18184298726150039</v>
      </c>
      <c r="K37" s="14">
        <f t="shared" si="4"/>
        <v>0.16194329055731638</v>
      </c>
      <c r="L37" s="14">
        <f t="shared" si="4"/>
        <v>0.13955613176510973</v>
      </c>
      <c r="M37" s="14">
        <f t="shared" si="4"/>
        <v>0.1146815108848791</v>
      </c>
      <c r="N37" s="14">
        <f t="shared" si="4"/>
        <v>8.7319427916625836E-2</v>
      </c>
    </row>
    <row r="38" spans="2:29" x14ac:dyDescent="0.25">
      <c r="B38" s="5" t="s">
        <v>29</v>
      </c>
      <c r="C38" s="5"/>
      <c r="D38" s="14">
        <f t="shared" ref="D38:N38" si="5">D32/C32-1</f>
        <v>0.25679582795016787</v>
      </c>
      <c r="E38" s="14">
        <f t="shared" si="5"/>
        <v>0.25175050169851731</v>
      </c>
      <c r="F38" s="14">
        <f t="shared" si="5"/>
        <v>0.24420310739138262</v>
      </c>
      <c r="G38" s="14">
        <f t="shared" si="5"/>
        <v>0.23415386334067168</v>
      </c>
      <c r="H38" s="14">
        <f t="shared" si="5"/>
        <v>0.22160298301656023</v>
      </c>
      <c r="I38" s="14">
        <f t="shared" si="5"/>
        <v>0.20655067518048997</v>
      </c>
      <c r="J38" s="14">
        <f t="shared" si="5"/>
        <v>0.18899714401382561</v>
      </c>
      <c r="K38" s="14">
        <f t="shared" si="5"/>
        <v>0.16894258924229599</v>
      </c>
      <c r="L38" s="14">
        <f t="shared" si="5"/>
        <v>0.14638720625640422</v>
      </c>
      <c r="M38" s="14">
        <f t="shared" si="5"/>
        <v>0.12133118622797268</v>
      </c>
      <c r="N38" s="14">
        <f t="shared" si="5"/>
        <v>9.3774716222916554E-2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21.507897386015042</v>
      </c>
      <c r="D43" s="6">
        <f t="shared" ref="D43:N43" si="6">S43*D$46</f>
        <v>26.845039829538756</v>
      </c>
      <c r="E43" s="6">
        <f t="shared" si="6"/>
        <v>33.373123213201922</v>
      </c>
      <c r="F43" s="6">
        <f t="shared" si="6"/>
        <v>41.239810831073761</v>
      </c>
      <c r="G43" s="6">
        <f t="shared" si="6"/>
        <v>50.55077965985874</v>
      </c>
      <c r="H43" s="6">
        <f t="shared" si="6"/>
        <v>61.335659250884611</v>
      </c>
      <c r="I43" s="6">
        <f t="shared" si="6"/>
        <v>73.506672260417375</v>
      </c>
      <c r="J43" s="6">
        <f t="shared" si="6"/>
        <v>86.813776933249912</v>
      </c>
      <c r="K43" s="6">
        <f t="shared" si="6"/>
        <v>100.80351823136932</v>
      </c>
      <c r="L43" s="6">
        <f t="shared" si="6"/>
        <v>114.79250121071526</v>
      </c>
      <c r="M43" s="6">
        <f t="shared" si="6"/>
        <v>127.86933978286741</v>
      </c>
      <c r="N43" s="6">
        <f t="shared" si="6"/>
        <v>138.93948257983672</v>
      </c>
      <c r="O43" s="7">
        <f>((N43/I43)^(1/5)-1)</f>
        <v>0.13579455674723873</v>
      </c>
      <c r="P43" s="4"/>
      <c r="Q43" s="5" t="s">
        <v>31</v>
      </c>
      <c r="R43" s="8">
        <v>0.84570860000000003</v>
      </c>
      <c r="S43" s="8">
        <v>0.84417191474472597</v>
      </c>
      <c r="T43" s="8">
        <v>0.84263802170603075</v>
      </c>
      <c r="U43" s="8">
        <v>0.84110691581034869</v>
      </c>
      <c r="V43" s="8">
        <v>0.83957859199333329</v>
      </c>
      <c r="W43" s="8">
        <v>0.83805304519983981</v>
      </c>
      <c r="X43" s="8">
        <v>0.83653027038390915</v>
      </c>
      <c r="Y43" s="8">
        <v>0.83501026250875032</v>
      </c>
      <c r="Z43" s="8">
        <v>0.83349301654672547</v>
      </c>
      <c r="AA43" s="8">
        <v>0.83197852747933121</v>
      </c>
      <c r="AB43" s="8">
        <v>0.83046679029718362</v>
      </c>
      <c r="AC43" s="8">
        <v>0.8289578000000003</v>
      </c>
    </row>
    <row r="44" spans="2:29" x14ac:dyDescent="0.25">
      <c r="B44" s="5" t="s">
        <v>32</v>
      </c>
      <c r="C44" s="6">
        <f>R44*C$46</f>
        <v>3.9239090139849595</v>
      </c>
      <c r="D44" s="6">
        <f t="shared" ref="D44:N44" si="7">S44*D$46</f>
        <v>4.9554019532900213</v>
      </c>
      <c r="E44" s="6">
        <f t="shared" si="7"/>
        <v>6.2324041348682186</v>
      </c>
      <c r="F44" s="6">
        <f t="shared" si="7"/>
        <v>7.790591910701389</v>
      </c>
      <c r="G44" s="6">
        <f t="shared" si="7"/>
        <v>9.6589257113093474</v>
      </c>
      <c r="H44" s="6">
        <f t="shared" si="7"/>
        <v>11.85261874917764</v>
      </c>
      <c r="I44" s="6">
        <f t="shared" si="7"/>
        <v>14.364233148281022</v>
      </c>
      <c r="J44" s="6">
        <f t="shared" si="7"/>
        <v>17.153540393392124</v>
      </c>
      <c r="K44" s="6">
        <f t="shared" si="7"/>
        <v>20.13752894022182</v>
      </c>
      <c r="L44" s="6">
        <f t="shared" si="7"/>
        <v>23.182815963040817</v>
      </c>
      <c r="M44" s="6">
        <f t="shared" si="7"/>
        <v>26.103511722861313</v>
      </c>
      <c r="N44" s="6">
        <f t="shared" si="7"/>
        <v>28.667942767794575</v>
      </c>
      <c r="O44" s="7">
        <f>((N44/I44)^(1/5)-1)</f>
        <v>0.1482139439011847</v>
      </c>
      <c r="P44" s="4"/>
      <c r="Q44" s="5" t="s">
        <v>32</v>
      </c>
      <c r="R44" s="8">
        <v>0.15429139999999997</v>
      </c>
      <c r="S44" s="8">
        <v>0.15582808525527403</v>
      </c>
      <c r="T44" s="8">
        <v>0.15736197829396925</v>
      </c>
      <c r="U44" s="8">
        <v>0.15889308418965131</v>
      </c>
      <c r="V44" s="8">
        <v>0.16042140800666671</v>
      </c>
      <c r="W44" s="8">
        <v>0.16194695480016019</v>
      </c>
      <c r="X44" s="8">
        <v>0.16346972961609085</v>
      </c>
      <c r="Y44" s="8">
        <v>0.16498973749124968</v>
      </c>
      <c r="Z44" s="8">
        <v>0.16650698345327453</v>
      </c>
      <c r="AA44" s="8">
        <v>0.16802147252066879</v>
      </c>
      <c r="AB44" s="8">
        <v>0.16953320970281638</v>
      </c>
      <c r="AC44" s="8">
        <v>0.1710421999999997</v>
      </c>
    </row>
    <row r="45" spans="2:29" x14ac:dyDescent="0.25">
      <c r="B45" s="5" t="s">
        <v>2</v>
      </c>
      <c r="C45" s="10">
        <f t="shared" ref="C45:N45" si="8">SUM(C43:C44)</f>
        <v>25.431806400000003</v>
      </c>
      <c r="D45" s="10">
        <f t="shared" si="8"/>
        <v>31.800441782828777</v>
      </c>
      <c r="E45" s="10">
        <f t="shared" si="8"/>
        <v>39.60552734807014</v>
      </c>
      <c r="F45" s="10">
        <f t="shared" si="8"/>
        <v>49.030402741775148</v>
      </c>
      <c r="G45" s="10">
        <f t="shared" si="8"/>
        <v>60.209705371168084</v>
      </c>
      <c r="H45" s="10">
        <f t="shared" si="8"/>
        <v>73.188278000062255</v>
      </c>
      <c r="I45" s="10">
        <f t="shared" si="8"/>
        <v>87.870905408698391</v>
      </c>
      <c r="J45" s="10">
        <f t="shared" si="8"/>
        <v>103.96731732664203</v>
      </c>
      <c r="K45" s="10">
        <f t="shared" si="8"/>
        <v>120.94104717159115</v>
      </c>
      <c r="L45" s="10">
        <f t="shared" si="8"/>
        <v>137.97531717375608</v>
      </c>
      <c r="M45" s="10">
        <f t="shared" si="8"/>
        <v>153.97285150572873</v>
      </c>
      <c r="N45" s="10">
        <f t="shared" si="8"/>
        <v>167.60742534763131</v>
      </c>
      <c r="O45" s="7">
        <f>((N45/I45)^(1/5)-1)</f>
        <v>0.13786209621152179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25.431806400000003</v>
      </c>
      <c r="D46" s="11">
        <f t="shared" ref="D46:O46" si="9">D3</f>
        <v>31.800441782828777</v>
      </c>
      <c r="E46" s="11">
        <f t="shared" si="9"/>
        <v>39.60552734807014</v>
      </c>
      <c r="F46" s="11">
        <f t="shared" si="9"/>
        <v>49.030402741775148</v>
      </c>
      <c r="G46" s="11">
        <f t="shared" si="9"/>
        <v>60.209705371168084</v>
      </c>
      <c r="H46" s="11">
        <f t="shared" si="9"/>
        <v>73.188278000062255</v>
      </c>
      <c r="I46" s="11">
        <f t="shared" si="9"/>
        <v>87.870905408698391</v>
      </c>
      <c r="J46" s="11">
        <f t="shared" si="9"/>
        <v>103.96731732664203</v>
      </c>
      <c r="K46" s="11">
        <f t="shared" si="9"/>
        <v>120.94104717159114</v>
      </c>
      <c r="L46" s="11">
        <f t="shared" si="9"/>
        <v>137.97531717375608</v>
      </c>
      <c r="M46" s="11">
        <f t="shared" si="9"/>
        <v>153.97285150572873</v>
      </c>
      <c r="N46" s="11">
        <f t="shared" si="9"/>
        <v>167.60742534763131</v>
      </c>
      <c r="O46" s="12">
        <f t="shared" si="9"/>
        <v>0.13786209621152179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0.24814803361457605</v>
      </c>
      <c r="E49" s="14">
        <f t="shared" si="10"/>
        <v>0.24317652069489704</v>
      </c>
      <c r="F49" s="14">
        <f t="shared" si="10"/>
        <v>0.23571925131537852</v>
      </c>
      <c r="G49" s="14">
        <f t="shared" si="10"/>
        <v>0.22577622547602139</v>
      </c>
      <c r="H49" s="14">
        <f t="shared" si="10"/>
        <v>0.21334744317682408</v>
      </c>
      <c r="I49" s="14">
        <f t="shared" si="10"/>
        <v>0.19843290441778749</v>
      </c>
      <c r="J49" s="14">
        <f t="shared" si="10"/>
        <v>0.18103260919891051</v>
      </c>
      <c r="K49" s="14">
        <f t="shared" si="10"/>
        <v>0.1611465575201958</v>
      </c>
      <c r="L49" s="14">
        <f t="shared" si="10"/>
        <v>0.13877474938164069</v>
      </c>
      <c r="M49" s="14">
        <f t="shared" si="10"/>
        <v>0.11391718478324697</v>
      </c>
      <c r="N49" s="14">
        <f t="shared" si="10"/>
        <v>8.6573863725012634E-2</v>
      </c>
    </row>
    <row r="50" spans="2:29" x14ac:dyDescent="0.25">
      <c r="B50" s="5" t="s">
        <v>32</v>
      </c>
      <c r="C50" s="5"/>
      <c r="D50" s="14">
        <f t="shared" ref="D50:N50" si="11">D44/C44-1</f>
        <v>0.26287381680583888</v>
      </c>
      <c r="E50" s="14">
        <f t="shared" si="11"/>
        <v>0.25769901081997237</v>
      </c>
      <c r="F50" s="14">
        <f t="shared" si="11"/>
        <v>0.25001391792223981</v>
      </c>
      <c r="G50" s="14">
        <f t="shared" si="11"/>
        <v>0.23981923607647304</v>
      </c>
      <c r="H50" s="14">
        <f t="shared" si="11"/>
        <v>0.22711563412272273</v>
      </c>
      <c r="I50" s="14">
        <f t="shared" si="11"/>
        <v>0.21190375327626576</v>
      </c>
      <c r="J50" s="14">
        <f t="shared" si="11"/>
        <v>0.19418420853499585</v>
      </c>
      <c r="K50" s="14">
        <f t="shared" si="11"/>
        <v>0.17395759000160615</v>
      </c>
      <c r="L50" s="14">
        <f t="shared" si="11"/>
        <v>0.15122446412660251</v>
      </c>
      <c r="M50" s="14">
        <f t="shared" si="11"/>
        <v>0.12598537487753059</v>
      </c>
      <c r="N50" s="14">
        <f t="shared" si="11"/>
        <v>9.8240844839560193E-2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10.318741819626242</v>
      </c>
      <c r="D55" s="6">
        <f t="shared" ref="D55:N55" si="12">S55*D$60</f>
        <v>12.88833336414535</v>
      </c>
      <c r="E55" s="6">
        <f t="shared" si="12"/>
        <v>16.033689820541877</v>
      </c>
      <c r="F55" s="6">
        <f t="shared" si="12"/>
        <v>19.827009194370056</v>
      </c>
      <c r="G55" s="6">
        <f t="shared" si="12"/>
        <v>24.320489927330492</v>
      </c>
      <c r="H55" s="6">
        <f t="shared" si="12"/>
        <v>29.529861928573471</v>
      </c>
      <c r="I55" s="6">
        <f t="shared" si="12"/>
        <v>35.414332346510463</v>
      </c>
      <c r="J55" s="6">
        <f t="shared" si="12"/>
        <v>41.854760893914118</v>
      </c>
      <c r="K55" s="6">
        <f t="shared" si="12"/>
        <v>48.633533187626774</v>
      </c>
      <c r="L55" s="6">
        <f t="shared" si="12"/>
        <v>55.421409696127796</v>
      </c>
      <c r="M55" s="6">
        <f t="shared" si="12"/>
        <v>61.778077610683376</v>
      </c>
      <c r="N55" s="6">
        <f t="shared" si="12"/>
        <v>67.173435758943128</v>
      </c>
      <c r="O55" s="7">
        <f>((N55/I55)^(1/5)-1)</f>
        <v>0.13658965971903458</v>
      </c>
      <c r="P55" s="4"/>
      <c r="Q55" s="5" t="s">
        <v>37</v>
      </c>
      <c r="R55" s="8">
        <v>0.40574160000000004</v>
      </c>
      <c r="S55" s="8">
        <v>0.40528787153845885</v>
      </c>
      <c r="T55" s="8">
        <v>0.40483465046762346</v>
      </c>
      <c r="U55" s="8">
        <v>0.40438193622009433</v>
      </c>
      <c r="V55" s="8">
        <v>0.40392972822910639</v>
      </c>
      <c r="W55" s="8">
        <v>0.40347802592852849</v>
      </c>
      <c r="X55" s="8">
        <v>0.40302682875286244</v>
      </c>
      <c r="Y55" s="8">
        <v>0.40257613613724236</v>
      </c>
      <c r="Z55" s="8">
        <v>0.40212594751743408</v>
      </c>
      <c r="AA55" s="8">
        <v>0.40167626232983472</v>
      </c>
      <c r="AB55" s="8">
        <v>0.40122708001147106</v>
      </c>
      <c r="AC55" s="8">
        <v>0.40077840000000009</v>
      </c>
    </row>
    <row r="56" spans="2:29" x14ac:dyDescent="0.25">
      <c r="B56" s="5" t="s">
        <v>38</v>
      </c>
      <c r="C56" s="6">
        <f>R56*C$60</f>
        <v>7.9992784217383166</v>
      </c>
      <c r="D56" s="6">
        <f t="shared" ref="D56:N58" si="13">S56*D$60</f>
        <v>10.033227362097346</v>
      </c>
      <c r="E56" s="6">
        <f t="shared" si="13"/>
        <v>12.534215303996339</v>
      </c>
      <c r="F56" s="6">
        <f t="shared" si="13"/>
        <v>15.564694969185908</v>
      </c>
      <c r="G56" s="6">
        <f t="shared" si="13"/>
        <v>19.17235281308686</v>
      </c>
      <c r="H56" s="6">
        <f t="shared" si="13"/>
        <v>23.376750961114222</v>
      </c>
      <c r="I56" s="6">
        <f t="shared" si="13"/>
        <v>28.152786538962015</v>
      </c>
      <c r="J56" s="6">
        <f t="shared" si="13"/>
        <v>33.41232854817968</v>
      </c>
      <c r="K56" s="6">
        <f t="shared" si="13"/>
        <v>38.986765282288125</v>
      </c>
      <c r="L56" s="6">
        <f t="shared" si="13"/>
        <v>44.614744272096402</v>
      </c>
      <c r="M56" s="6">
        <f t="shared" si="13"/>
        <v>49.940701970493556</v>
      </c>
      <c r="N56" s="6">
        <f t="shared" si="13"/>
        <v>54.530211525537027</v>
      </c>
      <c r="O56" s="7">
        <f>((N56/I56)^(1/5)-1)</f>
        <v>0.14136134229454078</v>
      </c>
      <c r="P56" s="4"/>
      <c r="Q56" s="5" t="s">
        <v>38</v>
      </c>
      <c r="R56" s="8">
        <v>0.31453834996708357</v>
      </c>
      <c r="S56" s="8">
        <v>0.31550591122652166</v>
      </c>
      <c r="T56" s="8">
        <v>0.31647641486604505</v>
      </c>
      <c r="U56" s="8">
        <v>0.31744986985237206</v>
      </c>
      <c r="V56" s="8">
        <v>0.31842628517939403</v>
      </c>
      <c r="W56" s="8">
        <v>0.31940566986825863</v>
      </c>
      <c r="X56" s="8">
        <v>0.32038803296745311</v>
      </c>
      <c r="Y56" s="8">
        <v>0.32137338355288736</v>
      </c>
      <c r="Z56" s="8">
        <v>0.3223617307279778</v>
      </c>
      <c r="AA56" s="8">
        <v>0.32335308362373133</v>
      </c>
      <c r="AB56" s="8">
        <v>0.32434745139882959</v>
      </c>
      <c r="AC56" s="8">
        <v>0.32534484323971313</v>
      </c>
    </row>
    <row r="57" spans="2:29" x14ac:dyDescent="0.25">
      <c r="B57" s="5" t="s">
        <v>40</v>
      </c>
      <c r="C57" s="6">
        <f>R57*C$60</f>
        <v>3.9150697250671986</v>
      </c>
      <c r="D57" s="6">
        <f t="shared" si="13"/>
        <v>4.9018655122621473</v>
      </c>
      <c r="E57" s="6">
        <f t="shared" si="13"/>
        <v>6.1129372577131962</v>
      </c>
      <c r="F57" s="6">
        <f t="shared" si="13"/>
        <v>7.5774913933263219</v>
      </c>
      <c r="G57" s="6">
        <f t="shared" si="13"/>
        <v>9.3173476469558256</v>
      </c>
      <c r="H57" s="6">
        <f t="shared" si="13"/>
        <v>11.340523108881527</v>
      </c>
      <c r="I57" s="6">
        <f t="shared" si="13"/>
        <v>13.633343434068687</v>
      </c>
      <c r="J57" s="6">
        <f t="shared" si="13"/>
        <v>16.151757323842958</v>
      </c>
      <c r="K57" s="6">
        <f t="shared" si="13"/>
        <v>18.813183474987913</v>
      </c>
      <c r="L57" s="6">
        <f t="shared" si="13"/>
        <v>21.490946621023109</v>
      </c>
      <c r="M57" s="6">
        <f t="shared" si="13"/>
        <v>24.013962602623831</v>
      </c>
      <c r="N57" s="6">
        <f t="shared" si="13"/>
        <v>26.174501532257754</v>
      </c>
      <c r="O57" s="7">
        <f>((N57/I57)^(1/5)-1)</f>
        <v>0.13934489022541063</v>
      </c>
      <c r="P57" s="4"/>
      <c r="Q57" s="5" t="s">
        <v>40</v>
      </c>
      <c r="R57" s="8">
        <v>0.15394383173140222</v>
      </c>
      <c r="S57" s="8">
        <v>0.15414457276216201</v>
      </c>
      <c r="T57" s="8">
        <v>0.15434555899205976</v>
      </c>
      <c r="U57" s="8">
        <v>0.15454679075825961</v>
      </c>
      <c r="V57" s="8">
        <v>0.15474826839822928</v>
      </c>
      <c r="W57" s="8">
        <v>0.15494999224974088</v>
      </c>
      <c r="X57" s="8">
        <v>0.15515196265087208</v>
      </c>
      <c r="Y57" s="8">
        <v>0.15535417994000703</v>
      </c>
      <c r="Z57" s="8">
        <v>0.15555664445583781</v>
      </c>
      <c r="AA57" s="8">
        <v>0.15575935653736511</v>
      </c>
      <c r="AB57" s="8">
        <v>0.15596231652389944</v>
      </c>
      <c r="AC57" s="8">
        <v>0.15616552475506218</v>
      </c>
    </row>
    <row r="58" spans="2:29" x14ac:dyDescent="0.25">
      <c r="B58" s="5" t="s">
        <v>39</v>
      </c>
      <c r="C58" s="6">
        <f>R58*C$60</f>
        <v>3.1987164335682463</v>
      </c>
      <c r="D58" s="6">
        <f t="shared" si="13"/>
        <v>3.977015544323931</v>
      </c>
      <c r="E58" s="6">
        <f t="shared" si="13"/>
        <v>4.9246849658187317</v>
      </c>
      <c r="F58" s="6">
        <f t="shared" si="13"/>
        <v>6.0612071848928641</v>
      </c>
      <c r="G58" s="6">
        <f t="shared" si="13"/>
        <v>7.3995149837949095</v>
      </c>
      <c r="H58" s="6">
        <f t="shared" si="13"/>
        <v>8.9411420014930396</v>
      </c>
      <c r="I58" s="6">
        <f t="shared" si="13"/>
        <v>10.670443089157235</v>
      </c>
      <c r="J58" s="6">
        <f t="shared" si="13"/>
        <v>12.54847056070528</v>
      </c>
      <c r="K58" s="6">
        <f t="shared" si="13"/>
        <v>14.507565226688326</v>
      </c>
      <c r="L58" s="6">
        <f t="shared" si="13"/>
        <v>16.448216584508771</v>
      </c>
      <c r="M58" s="6">
        <f t="shared" si="13"/>
        <v>18.240109321927978</v>
      </c>
      <c r="N58" s="6">
        <f t="shared" si="13"/>
        <v>19.729276530893383</v>
      </c>
      <c r="O58" s="7">
        <f>((N58/I58)^(1/5)-1)</f>
        <v>0.13079984748065665</v>
      </c>
      <c r="P58" s="4"/>
      <c r="Q58" s="5" t="s">
        <v>39</v>
      </c>
      <c r="R58" s="8">
        <v>0.1257762183015142</v>
      </c>
      <c r="S58" s="8">
        <v>0.12506164447285736</v>
      </c>
      <c r="T58" s="8">
        <v>0.12434337567427181</v>
      </c>
      <c r="U58" s="8">
        <v>0.12362140316927403</v>
      </c>
      <c r="V58" s="8">
        <v>0.12289571819327036</v>
      </c>
      <c r="W58" s="8">
        <v>0.12216631195347202</v>
      </c>
      <c r="X58" s="8">
        <v>0.12143317562881242</v>
      </c>
      <c r="Y58" s="8">
        <v>0.1206963003698633</v>
      </c>
      <c r="Z58" s="8">
        <v>0.11995567729875031</v>
      </c>
      <c r="AA58" s="8">
        <v>0.11921129750906882</v>
      </c>
      <c r="AB58" s="8">
        <v>0.11846315206579996</v>
      </c>
      <c r="AC58" s="8">
        <v>0.11771123200522454</v>
      </c>
    </row>
    <row r="59" spans="2:29" x14ac:dyDescent="0.25">
      <c r="B59" s="5" t="s">
        <v>2</v>
      </c>
      <c r="C59" s="10">
        <f t="shared" ref="C59:N59" si="14">SUM(C55:C58)</f>
        <v>25.431806400000003</v>
      </c>
      <c r="D59" s="10">
        <f t="shared" si="14"/>
        <v>31.800441782828774</v>
      </c>
      <c r="E59" s="10">
        <f t="shared" si="14"/>
        <v>39.605527348070147</v>
      </c>
      <c r="F59" s="10">
        <f t="shared" si="14"/>
        <v>49.030402741775148</v>
      </c>
      <c r="G59" s="10">
        <f t="shared" si="14"/>
        <v>60.209705371168084</v>
      </c>
      <c r="H59" s="10">
        <f t="shared" si="14"/>
        <v>73.188278000062255</v>
      </c>
      <c r="I59" s="10">
        <f t="shared" si="14"/>
        <v>87.870905408698405</v>
      </c>
      <c r="J59" s="10">
        <f t="shared" si="14"/>
        <v>103.96731732664205</v>
      </c>
      <c r="K59" s="10">
        <f t="shared" si="14"/>
        <v>120.94104717159114</v>
      </c>
      <c r="L59" s="10">
        <f t="shared" si="14"/>
        <v>137.97531717375608</v>
      </c>
      <c r="M59" s="10">
        <f t="shared" si="14"/>
        <v>153.97285150572873</v>
      </c>
      <c r="N59" s="10">
        <f t="shared" si="14"/>
        <v>167.60742534763128</v>
      </c>
      <c r="O59" s="7">
        <f>((N59/I59)^(1/5)-1)</f>
        <v>0.13786209621152179</v>
      </c>
      <c r="Q59" s="5" t="s">
        <v>2</v>
      </c>
      <c r="R59" s="8">
        <v>1</v>
      </c>
      <c r="S59" s="8">
        <v>0.99999999999999989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0.99999999999999989</v>
      </c>
      <c r="AB59" s="8">
        <v>1</v>
      </c>
      <c r="AC59" s="8">
        <v>1</v>
      </c>
    </row>
    <row r="60" spans="2:29" x14ac:dyDescent="0.25">
      <c r="B60" s="13" t="s">
        <v>26</v>
      </c>
      <c r="C60" s="11">
        <f>C3</f>
        <v>25.431806400000003</v>
      </c>
      <c r="D60" s="11">
        <f t="shared" ref="D60:O60" si="15">D3</f>
        <v>31.800441782828777</v>
      </c>
      <c r="E60" s="11">
        <f t="shared" si="15"/>
        <v>39.60552734807014</v>
      </c>
      <c r="F60" s="11">
        <f t="shared" si="15"/>
        <v>49.030402741775148</v>
      </c>
      <c r="G60" s="11">
        <f t="shared" si="15"/>
        <v>60.209705371168084</v>
      </c>
      <c r="H60" s="11">
        <f t="shared" si="15"/>
        <v>73.188278000062255</v>
      </c>
      <c r="I60" s="11">
        <f t="shared" si="15"/>
        <v>87.870905408698391</v>
      </c>
      <c r="J60" s="11">
        <f t="shared" si="15"/>
        <v>103.96731732664203</v>
      </c>
      <c r="K60" s="11">
        <f t="shared" si="15"/>
        <v>120.94104717159114</v>
      </c>
      <c r="L60" s="11">
        <f t="shared" si="15"/>
        <v>137.97531717375608</v>
      </c>
      <c r="M60" s="11">
        <f t="shared" si="15"/>
        <v>153.97285150572873</v>
      </c>
      <c r="N60" s="11">
        <f t="shared" si="15"/>
        <v>167.60742534763131</v>
      </c>
      <c r="O60" s="12">
        <f t="shared" si="15"/>
        <v>0.13786209621152179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0.24902178864788982</v>
      </c>
      <c r="E63" s="14">
        <f t="shared" si="16"/>
        <v>0.24404679546439567</v>
      </c>
      <c r="F63" s="14">
        <f t="shared" si="16"/>
        <v>0.23658430568915545</v>
      </c>
      <c r="G63" s="14">
        <f t="shared" si="16"/>
        <v>0.22663431932216849</v>
      </c>
      <c r="H63" s="14">
        <f t="shared" si="16"/>
        <v>0.21419683636343501</v>
      </c>
      <c r="I63" s="14">
        <f t="shared" si="16"/>
        <v>0.1992718568129539</v>
      </c>
      <c r="J63" s="14">
        <f t="shared" si="16"/>
        <v>0.18185938067072605</v>
      </c>
      <c r="K63" s="14">
        <f t="shared" si="16"/>
        <v>0.16195940793675212</v>
      </c>
      <c r="L63" s="14">
        <f t="shared" si="16"/>
        <v>0.1395719386110319</v>
      </c>
      <c r="M63" s="14">
        <f t="shared" si="16"/>
        <v>0.11469697269356383</v>
      </c>
      <c r="N63" s="14">
        <f t="shared" si="16"/>
        <v>8.7334510184349456E-2</v>
      </c>
    </row>
    <row r="64" spans="2:29" x14ac:dyDescent="0.25">
      <c r="B64" s="5" t="s">
        <v>38</v>
      </c>
      <c r="C64" s="5"/>
      <c r="D64" s="14">
        <f t="shared" ref="D64:N64" si="17">D56/C56-1</f>
        <v>0.2542665516969258</v>
      </c>
      <c r="E64" s="14">
        <f t="shared" si="17"/>
        <v>0.24927053396068821</v>
      </c>
      <c r="F64" s="14">
        <f t="shared" si="17"/>
        <v>0.24177657649006146</v>
      </c>
      <c r="G64" s="14">
        <f t="shared" si="17"/>
        <v>0.23178468007520792</v>
      </c>
      <c r="H64" s="14">
        <f t="shared" si="17"/>
        <v>0.21929484550052103</v>
      </c>
      <c r="I64" s="14">
        <f t="shared" si="17"/>
        <v>0.2043070735446697</v>
      </c>
      <c r="J64" s="14">
        <f t="shared" si="17"/>
        <v>0.18682136498064694</v>
      </c>
      <c r="K64" s="14">
        <f t="shared" si="17"/>
        <v>0.16683772057581248</v>
      </c>
      <c r="L64" s="14">
        <f t="shared" si="17"/>
        <v>0.14435614109193851</v>
      </c>
      <c r="M64" s="14">
        <f t="shared" si="17"/>
        <v>0.11937662728525811</v>
      </c>
      <c r="N64" s="14">
        <f t="shared" si="17"/>
        <v>9.1899179906503647E-2</v>
      </c>
    </row>
    <row r="65" spans="2:29" x14ac:dyDescent="0.25">
      <c r="B65" s="5" t="s">
        <v>40</v>
      </c>
      <c r="C65" s="5"/>
      <c r="D65" s="14">
        <f t="shared" ref="D65:N65" si="18">D57/C57-1</f>
        <v>0.25205062910546538</v>
      </c>
      <c r="E65" s="14">
        <f t="shared" si="18"/>
        <v>0.24706343787309559</v>
      </c>
      <c r="F65" s="14">
        <f t="shared" si="18"/>
        <v>0.23958272003612957</v>
      </c>
      <c r="G65" s="14">
        <f t="shared" si="18"/>
        <v>0.22960847638333659</v>
      </c>
      <c r="H65" s="14">
        <f t="shared" si="18"/>
        <v>0.21714070769772298</v>
      </c>
      <c r="I65" s="14">
        <f t="shared" si="18"/>
        <v>0.20217941475658185</v>
      </c>
      <c r="J65" s="14">
        <f t="shared" si="18"/>
        <v>0.18472459833153954</v>
      </c>
      <c r="K65" s="14">
        <f t="shared" si="18"/>
        <v>0.16477625918860239</v>
      </c>
      <c r="L65" s="14">
        <f t="shared" si="18"/>
        <v>0.14233439808819592</v>
      </c>
      <c r="M65" s="14">
        <f t="shared" si="18"/>
        <v>0.11739901578521583</v>
      </c>
      <c r="N65" s="14">
        <f t="shared" si="18"/>
        <v>8.9970113029069765E-2</v>
      </c>
    </row>
    <row r="66" spans="2:29" x14ac:dyDescent="0.25">
      <c r="B66" s="5" t="s">
        <v>39</v>
      </c>
      <c r="C66" s="5"/>
      <c r="D66" s="14">
        <f t="shared" ref="D66:N66" si="19">D58/C58-1</f>
        <v>0.24331606971721254</v>
      </c>
      <c r="E66" s="14">
        <f t="shared" si="19"/>
        <v>0.23828657719161583</v>
      </c>
      <c r="F66" s="14">
        <f t="shared" si="19"/>
        <v>0.23078069500130649</v>
      </c>
      <c r="G66" s="14">
        <f t="shared" si="19"/>
        <v>0.22079888676923698</v>
      </c>
      <c r="H66" s="14">
        <f t="shared" si="19"/>
        <v>0.20834163064394429</v>
      </c>
      <c r="I66" s="14">
        <f t="shared" si="19"/>
        <v>0.19340941989014682</v>
      </c>
      <c r="J66" s="14">
        <f t="shared" si="19"/>
        <v>0.17600276350814337</v>
      </c>
      <c r="K66" s="14">
        <f t="shared" si="19"/>
        <v>0.15612218688370083</v>
      </c>
      <c r="L66" s="14">
        <f t="shared" si="19"/>
        <v>0.13376823247021452</v>
      </c>
      <c r="M66" s="14">
        <f t="shared" si="19"/>
        <v>0.10894146050501585</v>
      </c>
      <c r="N66" s="14">
        <f t="shared" si="19"/>
        <v>8.16424497618089E-2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18.728358623694724</v>
      </c>
      <c r="D71" s="6">
        <f t="shared" ref="D71:N71" si="20">S71*D$74</f>
        <v>23.359287421704551</v>
      </c>
      <c r="E71" s="6">
        <f t="shared" si="20"/>
        <v>29.019248819013164</v>
      </c>
      <c r="F71" s="6">
        <f t="shared" si="20"/>
        <v>35.834368508481916</v>
      </c>
      <c r="G71" s="6">
        <f t="shared" si="20"/>
        <v>43.893956194185911</v>
      </c>
      <c r="H71" s="6">
        <f t="shared" si="20"/>
        <v>53.221079816530548</v>
      </c>
      <c r="I71" s="6">
        <f t="shared" si="20"/>
        <v>63.73693615663128</v>
      </c>
      <c r="J71" s="6">
        <f t="shared" si="20"/>
        <v>75.22234163034345</v>
      </c>
      <c r="K71" s="6">
        <f t="shared" si="20"/>
        <v>87.282597901370522</v>
      </c>
      <c r="L71" s="6">
        <f t="shared" si="20"/>
        <v>99.325159150212187</v>
      </c>
      <c r="M71" s="6">
        <f t="shared" si="20"/>
        <v>110.56201629609207</v>
      </c>
      <c r="N71" s="6">
        <f t="shared" si="20"/>
        <v>120.04912009860652</v>
      </c>
      <c r="O71" s="7">
        <f>((N71/I71)^(1/5)-1)</f>
        <v>0.13499398417775677</v>
      </c>
      <c r="P71" s="4"/>
      <c r="Q71" s="5" t="s">
        <v>34</v>
      </c>
      <c r="R71" s="8">
        <v>0.73641480000000004</v>
      </c>
      <c r="S71" s="8">
        <v>0.73455858196026136</v>
      </c>
      <c r="T71" s="8">
        <v>0.73270704273117537</v>
      </c>
      <c r="U71" s="8">
        <v>0.73086017051926278</v>
      </c>
      <c r="V71" s="8">
        <v>0.72901795356077093</v>
      </c>
      <c r="W71" s="8">
        <v>0.72718038012159925</v>
      </c>
      <c r="X71" s="8">
        <v>0.72534743849722438</v>
      </c>
      <c r="Y71" s="8">
        <v>0.72351911701262517</v>
      </c>
      <c r="Z71" s="8">
        <v>0.72169540402220911</v>
      </c>
      <c r="AA71" s="8">
        <v>0.71987628790973757</v>
      </c>
      <c r="AB71" s="8">
        <v>0.71806175708825193</v>
      </c>
      <c r="AC71" s="8">
        <v>0.71625179999999988</v>
      </c>
    </row>
    <row r="72" spans="2:29" x14ac:dyDescent="0.25">
      <c r="B72" s="5" t="s">
        <v>35</v>
      </c>
      <c r="C72" s="6">
        <f>R72*C$74</f>
        <v>6.7034477763052802</v>
      </c>
      <c r="D72" s="6">
        <f t="shared" ref="D72:N72" si="21">S72*D$74</f>
        <v>8.4411543611242248</v>
      </c>
      <c r="E72" s="6">
        <f t="shared" si="21"/>
        <v>10.586278529056978</v>
      </c>
      <c r="F72" s="6">
        <f t="shared" si="21"/>
        <v>13.196034233293235</v>
      </c>
      <c r="G72" s="6">
        <f t="shared" si="21"/>
        <v>16.31574917698217</v>
      </c>
      <c r="H72" s="6">
        <f t="shared" si="21"/>
        <v>19.967198183531703</v>
      </c>
      <c r="I72" s="6">
        <f t="shared" si="21"/>
        <v>24.133969252067114</v>
      </c>
      <c r="J72" s="6">
        <f t="shared" si="21"/>
        <v>28.744975696298585</v>
      </c>
      <c r="K72" s="6">
        <f t="shared" si="21"/>
        <v>33.658449270220622</v>
      </c>
      <c r="L72" s="6">
        <f t="shared" si="21"/>
        <v>38.650158023543888</v>
      </c>
      <c r="M72" s="6">
        <f t="shared" si="21"/>
        <v>43.410835209636659</v>
      </c>
      <c r="N72" s="6">
        <f t="shared" si="21"/>
        <v>47.558305249024777</v>
      </c>
      <c r="O72" s="7">
        <f>((N72/I72)^(1/5)-1)</f>
        <v>0.14530069165220394</v>
      </c>
      <c r="P72" s="4"/>
      <c r="Q72" s="5" t="s">
        <v>35</v>
      </c>
      <c r="R72" s="8">
        <v>0.26358519999999996</v>
      </c>
      <c r="S72" s="8">
        <v>0.26544141803973864</v>
      </c>
      <c r="T72" s="8">
        <v>0.26729295726882463</v>
      </c>
      <c r="U72" s="8">
        <v>0.26913982948073722</v>
      </c>
      <c r="V72" s="8">
        <v>0.27098204643922907</v>
      </c>
      <c r="W72" s="8">
        <v>0.27281961987840075</v>
      </c>
      <c r="X72" s="8">
        <v>0.27465256150277562</v>
      </c>
      <c r="Y72" s="8">
        <v>0.27648088298737483</v>
      </c>
      <c r="Z72" s="8">
        <v>0.27830459597779089</v>
      </c>
      <c r="AA72" s="8">
        <v>0.28012371209026243</v>
      </c>
      <c r="AB72" s="8">
        <v>0.28193824291174807</v>
      </c>
      <c r="AC72" s="8">
        <v>0.28374820000000012</v>
      </c>
    </row>
    <row r="73" spans="2:29" x14ac:dyDescent="0.25">
      <c r="B73" s="5" t="s">
        <v>2</v>
      </c>
      <c r="C73" s="10">
        <f t="shared" ref="C73:N73" si="22">SUM(C71:C72)</f>
        <v>25.431806400000006</v>
      </c>
      <c r="D73" s="10">
        <f t="shared" si="22"/>
        <v>31.800441782828777</v>
      </c>
      <c r="E73" s="10">
        <f t="shared" si="22"/>
        <v>39.60552734807014</v>
      </c>
      <c r="F73" s="10">
        <f t="shared" si="22"/>
        <v>49.030402741775148</v>
      </c>
      <c r="G73" s="10">
        <f t="shared" si="22"/>
        <v>60.209705371168084</v>
      </c>
      <c r="H73" s="10">
        <f t="shared" si="22"/>
        <v>73.188278000062255</v>
      </c>
      <c r="I73" s="10">
        <f t="shared" si="22"/>
        <v>87.870905408698391</v>
      </c>
      <c r="J73" s="10">
        <f t="shared" si="22"/>
        <v>103.96731732664203</v>
      </c>
      <c r="K73" s="10">
        <f t="shared" si="22"/>
        <v>120.94104717159115</v>
      </c>
      <c r="L73" s="10">
        <f t="shared" si="22"/>
        <v>137.97531717375608</v>
      </c>
      <c r="M73" s="10">
        <f t="shared" si="22"/>
        <v>153.97285150572873</v>
      </c>
      <c r="N73" s="10">
        <f t="shared" si="22"/>
        <v>167.60742534763131</v>
      </c>
      <c r="O73" s="7">
        <f>((N73/I73)^(1/5)-1)</f>
        <v>0.13786209621152179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25.431806400000003</v>
      </c>
      <c r="D74" s="11">
        <f t="shared" ref="D74:O74" si="23">D3</f>
        <v>31.800441782828777</v>
      </c>
      <c r="E74" s="11">
        <f t="shared" si="23"/>
        <v>39.60552734807014</v>
      </c>
      <c r="F74" s="11">
        <f t="shared" si="23"/>
        <v>49.030402741775148</v>
      </c>
      <c r="G74" s="11">
        <f t="shared" si="23"/>
        <v>60.209705371168084</v>
      </c>
      <c r="H74" s="11">
        <f t="shared" si="23"/>
        <v>73.188278000062255</v>
      </c>
      <c r="I74" s="11">
        <f t="shared" si="23"/>
        <v>87.870905408698391</v>
      </c>
      <c r="J74" s="11">
        <f t="shared" si="23"/>
        <v>103.96731732664203</v>
      </c>
      <c r="K74" s="11">
        <f t="shared" si="23"/>
        <v>120.94104717159114</v>
      </c>
      <c r="L74" s="11">
        <f t="shared" si="23"/>
        <v>137.97531717375608</v>
      </c>
      <c r="M74" s="11">
        <f t="shared" si="23"/>
        <v>153.97285150572873</v>
      </c>
      <c r="N74" s="11">
        <f t="shared" si="23"/>
        <v>167.60742534763131</v>
      </c>
      <c r="O74" s="12">
        <f t="shared" si="23"/>
        <v>0.13786209621152179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0.2472682679277014</v>
      </c>
      <c r="E77" s="14">
        <f t="shared" si="24"/>
        <v>0.24230025921294129</v>
      </c>
      <c r="F77" s="14">
        <f t="shared" si="24"/>
        <v>0.23484824614080102</v>
      </c>
      <c r="G77" s="14">
        <f t="shared" si="24"/>
        <v>0.22491222871128058</v>
      </c>
      <c r="H77" s="14">
        <f t="shared" si="24"/>
        <v>0.2124922069243802</v>
      </c>
      <c r="I77" s="14">
        <f t="shared" si="24"/>
        <v>0.19758818078009921</v>
      </c>
      <c r="J77" s="14">
        <f t="shared" si="24"/>
        <v>0.18020015027843805</v>
      </c>
      <c r="K77" s="14">
        <f t="shared" si="24"/>
        <v>0.16032811541939784</v>
      </c>
      <c r="L77" s="14">
        <f t="shared" si="24"/>
        <v>0.13797207620297658</v>
      </c>
      <c r="M77" s="14">
        <f t="shared" si="24"/>
        <v>0.11313203262917582</v>
      </c>
      <c r="N77" s="14">
        <f t="shared" si="24"/>
        <v>8.5807984697994222E-2</v>
      </c>
    </row>
    <row r="78" spans="2:29" x14ac:dyDescent="0.25">
      <c r="B78" s="5" t="s">
        <v>35</v>
      </c>
      <c r="C78" s="5"/>
      <c r="D78" s="14">
        <f t="shared" ref="D78:N78" si="25">D72/C72-1</f>
        <v>0.25922579586003902</v>
      </c>
      <c r="E78" s="14">
        <f t="shared" si="25"/>
        <v>0.25412687366696352</v>
      </c>
      <c r="F78" s="14">
        <f t="shared" si="25"/>
        <v>0.24652248635562146</v>
      </c>
      <c r="G78" s="14">
        <f t="shared" si="25"/>
        <v>0.23641306839125797</v>
      </c>
      <c r="H78" s="14">
        <f t="shared" si="25"/>
        <v>0.22379904023658947</v>
      </c>
      <c r="I78" s="14">
        <f t="shared" si="25"/>
        <v>0.20868080890648089</v>
      </c>
      <c r="J78" s="14">
        <f t="shared" si="25"/>
        <v>0.19105876849646397</v>
      </c>
      <c r="K78" s="14">
        <f t="shared" si="25"/>
        <v>0.17093330068651724</v>
      </c>
      <c r="L78" s="14">
        <f t="shared" si="25"/>
        <v>0.14830477522146834</v>
      </c>
      <c r="M78" s="14">
        <f t="shared" si="25"/>
        <v>0.12317355036925814</v>
      </c>
      <c r="N78" s="14">
        <f t="shared" si="25"/>
        <v>9.5539973358251151E-2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5.7767636147020793</v>
      </c>
      <c r="D83" s="6">
        <f t="shared" ref="D83:N83" si="26">S83*D$92</f>
        <v>7.1836803799327544</v>
      </c>
      <c r="E83" s="6">
        <f t="shared" si="26"/>
        <v>8.8976661854397854</v>
      </c>
      <c r="F83" s="6">
        <f t="shared" si="26"/>
        <v>10.954491650448897</v>
      </c>
      <c r="G83" s="6">
        <f t="shared" si="26"/>
        <v>13.378263025853308</v>
      </c>
      <c r="H83" s="6">
        <f t="shared" si="26"/>
        <v>16.172651097261163</v>
      </c>
      <c r="I83" s="6">
        <f t="shared" si="26"/>
        <v>19.310399101772958</v>
      </c>
      <c r="J83" s="6">
        <f t="shared" si="26"/>
        <v>22.722151256966995</v>
      </c>
      <c r="K83" s="6">
        <f t="shared" si="26"/>
        <v>26.286501746556102</v>
      </c>
      <c r="L83" s="6">
        <f t="shared" si="26"/>
        <v>29.824071362454195</v>
      </c>
      <c r="M83" s="6">
        <f t="shared" si="26"/>
        <v>33.099096696662151</v>
      </c>
      <c r="N83" s="6">
        <f t="shared" si="26"/>
        <v>35.832053992398542</v>
      </c>
      <c r="O83" s="7">
        <f t="shared" ref="O83:O91" si="27">((N83/I83)^(1/5)-1)</f>
        <v>0.13160821298612846</v>
      </c>
      <c r="P83" s="4"/>
      <c r="Q83" s="5" t="s">
        <v>43</v>
      </c>
      <c r="R83" s="8">
        <v>0.22714719999999994</v>
      </c>
      <c r="S83" s="8">
        <v>0.22589876043205515</v>
      </c>
      <c r="T83" s="8">
        <v>0.2246571824998902</v>
      </c>
      <c r="U83" s="8">
        <v>0.22342242849079011</v>
      </c>
      <c r="V83" s="8">
        <v>0.22219446089931541</v>
      </c>
      <c r="W83" s="8">
        <v>0.2209732424261629</v>
      </c>
      <c r="X83" s="8">
        <v>0.21975873597703263</v>
      </c>
      <c r="Y83" s="8">
        <v>0.21855090466150129</v>
      </c>
      <c r="Z83" s="8">
        <v>0.21734971179190155</v>
      </c>
      <c r="AA83" s="8">
        <v>0.2161551208822077</v>
      </c>
      <c r="AB83" s="8">
        <v>0.21496709564692751</v>
      </c>
      <c r="AC83" s="8">
        <v>0.21378559999999985</v>
      </c>
    </row>
    <row r="84" spans="2:29" x14ac:dyDescent="0.25">
      <c r="B84" s="5" t="s">
        <v>44</v>
      </c>
      <c r="C84" s="6">
        <f t="shared" ref="C84:C90" si="28">R84*C$92</f>
        <v>2.4762258627146991</v>
      </c>
      <c r="D84" s="6">
        <f t="shared" ref="D84:D90" si="29">S84*D$92</f>
        <v>3.1335247715596868</v>
      </c>
      <c r="E84" s="6">
        <f t="shared" ref="E84:E90" si="30">T84*E$92</f>
        <v>3.9495089080624171</v>
      </c>
      <c r="F84" s="6">
        <f t="shared" ref="F84:F90" si="31">U84*F$92</f>
        <v>4.9481226738334882</v>
      </c>
      <c r="G84" s="6">
        <f t="shared" ref="G84:G90" si="32">V84*G$92</f>
        <v>6.1493551623307381</v>
      </c>
      <c r="H84" s="6">
        <f t="shared" ref="H84:H90" si="33">W84*H$92</f>
        <v>7.5647234222529729</v>
      </c>
      <c r="I84" s="6">
        <f t="shared" ref="I84:I90" si="34">X84*I$92</f>
        <v>9.1914799779450025</v>
      </c>
      <c r="J84" s="6">
        <f t="shared" ref="J84:J90" si="35">Y84*J$92</f>
        <v>11.00592035699399</v>
      </c>
      <c r="K84" s="6">
        <f t="shared" ref="K84:K90" si="36">Z84*K$92</f>
        <v>12.956652065149857</v>
      </c>
      <c r="L84" s="6">
        <f t="shared" ref="L84:L90" si="37">AA84*L$92</f>
        <v>14.959269056335787</v>
      </c>
      <c r="M84" s="6">
        <f t="shared" ref="M84:M90" si="38">AB84*M$92</f>
        <v>16.894423557009969</v>
      </c>
      <c r="N84" s="6">
        <f t="shared" ref="N84:N90" si="39">AC84*N$92</f>
        <v>18.611573067697812</v>
      </c>
      <c r="O84" s="7">
        <f t="shared" si="27"/>
        <v>0.15154132304675771</v>
      </c>
      <c r="P84" s="4"/>
      <c r="Q84" s="5" t="s">
        <v>44</v>
      </c>
      <c r="R84" s="8">
        <v>9.736728188976379E-2</v>
      </c>
      <c r="S84" s="8">
        <v>9.8537145897504175E-2</v>
      </c>
      <c r="T84" s="8">
        <v>9.9721154407375029E-2</v>
      </c>
      <c r="U84" s="8">
        <v>0.10091947846917361</v>
      </c>
      <c r="V84" s="8">
        <v>0.10213229120492272</v>
      </c>
      <c r="W84" s="8">
        <v>0.10335976783394929</v>
      </c>
      <c r="X84" s="8">
        <v>0.10460208569826723</v>
      </c>
      <c r="Y84" s="8">
        <v>0.10585942428826793</v>
      </c>
      <c r="Z84" s="8">
        <v>0.10713196526872272</v>
      </c>
      <c r="AA84" s="8">
        <v>0.10841989250510053</v>
      </c>
      <c r="AB84" s="8">
        <v>0.1097233920902049</v>
      </c>
      <c r="AC84" s="8">
        <v>0.11104265237113398</v>
      </c>
    </row>
    <row r="85" spans="2:29" x14ac:dyDescent="0.25">
      <c r="B85" s="5" t="s">
        <v>45</v>
      </c>
      <c r="C85" s="6">
        <f t="shared" si="28"/>
        <v>3.6885447746687698</v>
      </c>
      <c r="D85" s="6">
        <f t="shared" si="29"/>
        <v>4.6388093758150539</v>
      </c>
      <c r="E85" s="6">
        <f t="shared" si="30"/>
        <v>5.8106548756210863</v>
      </c>
      <c r="F85" s="6">
        <f t="shared" si="31"/>
        <v>7.2348749863177098</v>
      </c>
      <c r="G85" s="6">
        <f t="shared" si="32"/>
        <v>8.9357032887716681</v>
      </c>
      <c r="H85" s="6">
        <f t="shared" si="33"/>
        <v>10.92448081656498</v>
      </c>
      <c r="I85" s="6">
        <f t="shared" si="34"/>
        <v>13.191731014386864</v>
      </c>
      <c r="J85" s="6">
        <f t="shared" si="35"/>
        <v>15.698252023836522</v>
      </c>
      <c r="K85" s="6">
        <f t="shared" si="36"/>
        <v>18.366496371630031</v>
      </c>
      <c r="L85" s="6">
        <f t="shared" si="37"/>
        <v>21.074267282734883</v>
      </c>
      <c r="M85" s="6">
        <f t="shared" si="38"/>
        <v>23.653427336748589</v>
      </c>
      <c r="N85" s="6">
        <f t="shared" si="39"/>
        <v>25.896577489269337</v>
      </c>
      <c r="O85" s="7">
        <f t="shared" si="27"/>
        <v>0.14442705639387099</v>
      </c>
      <c r="P85" s="4"/>
      <c r="Q85" s="5" t="s">
        <v>45</v>
      </c>
      <c r="R85" s="8">
        <v>0.14503668031496061</v>
      </c>
      <c r="S85" s="8">
        <v>0.14587248213387599</v>
      </c>
      <c r="T85" s="8">
        <v>0.14671323082141013</v>
      </c>
      <c r="U85" s="8">
        <v>0.14755895488807422</v>
      </c>
      <c r="V85" s="8">
        <v>0.14840968301848897</v>
      </c>
      <c r="W85" s="8">
        <v>0.14926544407228282</v>
      </c>
      <c r="X85" s="8">
        <v>0.15012626708499816</v>
      </c>
      <c r="Y85" s="8">
        <v>0.15099218126900524</v>
      </c>
      <c r="Z85" s="8">
        <v>0.15186321601442437</v>
      </c>
      <c r="AA85" s="8">
        <v>0.15273940089005544</v>
      </c>
      <c r="AB85" s="8">
        <v>0.15362076564431579</v>
      </c>
      <c r="AC85" s="8">
        <v>0.15450734020618567</v>
      </c>
    </row>
    <row r="86" spans="2:29" x14ac:dyDescent="0.25">
      <c r="B86" s="5" t="s">
        <v>46</v>
      </c>
      <c r="C86" s="6">
        <f t="shared" si="28"/>
        <v>2.1151095910688054</v>
      </c>
      <c r="D86" s="6">
        <f t="shared" si="29"/>
        <v>2.6537275637054862</v>
      </c>
      <c r="E86" s="6">
        <f t="shared" si="30"/>
        <v>3.316247110300369</v>
      </c>
      <c r="F86" s="6">
        <f t="shared" si="31"/>
        <v>4.1193133440615046</v>
      </c>
      <c r="G86" s="6">
        <f t="shared" si="32"/>
        <v>5.0756834755067546</v>
      </c>
      <c r="H86" s="6">
        <f t="shared" si="33"/>
        <v>6.1906833732348954</v>
      </c>
      <c r="I86" s="6">
        <f t="shared" si="34"/>
        <v>7.4578143369996948</v>
      </c>
      <c r="J86" s="6">
        <f t="shared" si="35"/>
        <v>8.8538685803795456</v>
      </c>
      <c r="K86" s="6">
        <f t="shared" si="36"/>
        <v>10.334276706083703</v>
      </c>
      <c r="L86" s="6">
        <f t="shared" si="37"/>
        <v>11.829822996448703</v>
      </c>
      <c r="M86" s="6">
        <f t="shared" si="38"/>
        <v>13.246216071871839</v>
      </c>
      <c r="N86" s="6">
        <f t="shared" si="39"/>
        <v>14.468120669414741</v>
      </c>
      <c r="O86" s="7">
        <f t="shared" si="27"/>
        <v>0.14172132008073435</v>
      </c>
      <c r="P86" s="4"/>
      <c r="Q86" s="5" t="s">
        <v>46</v>
      </c>
      <c r="R86" s="8">
        <v>8.3167886614173236E-2</v>
      </c>
      <c r="S86" s="8">
        <v>8.3449392993603447E-2</v>
      </c>
      <c r="T86" s="8">
        <v>8.3731926636294612E-2</v>
      </c>
      <c r="U86" s="8">
        <v>8.4015490669256634E-2</v>
      </c>
      <c r="V86" s="8">
        <v>8.4300088236892251E-2</v>
      </c>
      <c r="W86" s="8">
        <v>8.4585722500939695E-2</v>
      </c>
      <c r="X86" s="8">
        <v>8.487239664041793E-2</v>
      </c>
      <c r="Y86" s="8">
        <v>8.5160113851573876E-2</v>
      </c>
      <c r="Z86" s="8">
        <v>8.5448877347832394E-2</v>
      </c>
      <c r="AA86" s="8">
        <v>8.5738690359748071E-2</v>
      </c>
      <c r="AB86" s="8">
        <v>8.6029556134959273E-2</v>
      </c>
      <c r="AC86" s="8">
        <v>8.6321477938144403E-2</v>
      </c>
    </row>
    <row r="87" spans="2:29" x14ac:dyDescent="0.25">
      <c r="B87" s="5" t="s">
        <v>47</v>
      </c>
      <c r="C87" s="6">
        <f t="shared" si="28"/>
        <v>3.3016344836195985</v>
      </c>
      <c r="D87" s="6">
        <f t="shared" si="29"/>
        <v>4.0860729636570801</v>
      </c>
      <c r="E87" s="6">
        <f t="shared" si="30"/>
        <v>5.0367492606040578</v>
      </c>
      <c r="F87" s="6">
        <f t="shared" si="31"/>
        <v>6.1713750485031511</v>
      </c>
      <c r="G87" s="6">
        <f t="shared" si="32"/>
        <v>7.5007606546622059</v>
      </c>
      <c r="H87" s="6">
        <f t="shared" si="33"/>
        <v>9.0240820079332842</v>
      </c>
      <c r="I87" s="6">
        <f t="shared" si="34"/>
        <v>10.723330050248013</v>
      </c>
      <c r="J87" s="6">
        <f t="shared" si="35"/>
        <v>12.557547858897394</v>
      </c>
      <c r="K87" s="6">
        <f t="shared" si="36"/>
        <v>14.457910142690178</v>
      </c>
      <c r="L87" s="6">
        <f t="shared" si="37"/>
        <v>16.325156252227202</v>
      </c>
      <c r="M87" s="6">
        <f t="shared" si="38"/>
        <v>18.031198727042401</v>
      </c>
      <c r="N87" s="6">
        <f t="shared" si="39"/>
        <v>19.426678457524009</v>
      </c>
      <c r="O87" s="7">
        <f t="shared" si="27"/>
        <v>0.12619546907871859</v>
      </c>
      <c r="P87" s="4"/>
      <c r="Q87" s="5" t="s">
        <v>47</v>
      </c>
      <c r="R87" s="8">
        <v>0.12982304251968504</v>
      </c>
      <c r="S87" s="8">
        <v>0.12849107542472663</v>
      </c>
      <c r="T87" s="8">
        <v>0.12717288716645464</v>
      </c>
      <c r="U87" s="8">
        <v>0.12586833277722564</v>
      </c>
      <c r="V87" s="8">
        <v>0.12457726887090877</v>
      </c>
      <c r="W87" s="8">
        <v>0.12329955362422391</v>
      </c>
      <c r="X87" s="8">
        <v>0.12203504675833809</v>
      </c>
      <c r="Y87" s="8">
        <v>0.12078360952071496</v>
      </c>
      <c r="Z87" s="8">
        <v>0.11954510466721276</v>
      </c>
      <c r="AA87" s="8">
        <v>0.118319396444427</v>
      </c>
      <c r="AB87" s="8">
        <v>0.11710635057227299</v>
      </c>
      <c r="AC87" s="8">
        <v>0.11590583422680417</v>
      </c>
    </row>
    <row r="88" spans="2:29" x14ac:dyDescent="0.25">
      <c r="B88" s="5" t="s">
        <v>42</v>
      </c>
      <c r="C88" s="6">
        <f t="shared" si="28"/>
        <v>3.4563986000392681</v>
      </c>
      <c r="D88" s="6">
        <f t="shared" si="29"/>
        <v>4.3542536127138298</v>
      </c>
      <c r="E88" s="6">
        <f t="shared" si="30"/>
        <v>5.4634970068722302</v>
      </c>
      <c r="F88" s="6">
        <f t="shared" si="31"/>
        <v>6.8142034041225239</v>
      </c>
      <c r="G88" s="6">
        <f t="shared" si="32"/>
        <v>8.4304592816452288</v>
      </c>
      <c r="H88" s="6">
        <f t="shared" si="33"/>
        <v>10.324326625606208</v>
      </c>
      <c r="I88" s="6">
        <f t="shared" si="34"/>
        <v>12.488237519856375</v>
      </c>
      <c r="J88" s="6">
        <f t="shared" si="35"/>
        <v>14.886379752787125</v>
      </c>
      <c r="K88" s="6">
        <f t="shared" si="36"/>
        <v>17.446268323153912</v>
      </c>
      <c r="L88" s="6">
        <f t="shared" si="37"/>
        <v>20.052436411177524</v>
      </c>
      <c r="M88" s="6">
        <f t="shared" si="38"/>
        <v>22.544840945943321</v>
      </c>
      <c r="N88" s="6">
        <f t="shared" si="39"/>
        <v>24.724863491394196</v>
      </c>
      <c r="O88" s="7">
        <f t="shared" si="27"/>
        <v>0.14637458823427729</v>
      </c>
      <c r="P88" s="4"/>
      <c r="Q88" s="5" t="s">
        <v>42</v>
      </c>
      <c r="R88" s="8">
        <v>0.13590849763779531</v>
      </c>
      <c r="S88" s="8">
        <v>0.13692431200955793</v>
      </c>
      <c r="T88" s="8">
        <v>0.13794784144285482</v>
      </c>
      <c r="U88" s="8">
        <v>0.13897914402234043</v>
      </c>
      <c r="V88" s="8">
        <v>0.14001827827714672</v>
      </c>
      <c r="W88" s="8">
        <v>0.14106530318417146</v>
      </c>
      <c r="X88" s="8">
        <v>0.14212027817139297</v>
      </c>
      <c r="Y88" s="8">
        <v>0.14318326312121196</v>
      </c>
      <c r="Z88" s="8">
        <v>0.14425431837382019</v>
      </c>
      <c r="AA88" s="8">
        <v>0.14533350473059573</v>
      </c>
      <c r="AB88" s="8">
        <v>0.14642088345752638</v>
      </c>
      <c r="AC88" s="8">
        <v>0.14751651628865986</v>
      </c>
    </row>
    <row r="89" spans="2:29" x14ac:dyDescent="0.25">
      <c r="B89" s="5" t="s">
        <v>48</v>
      </c>
      <c r="C89" s="6">
        <f t="shared" si="28"/>
        <v>1.4702591059868524</v>
      </c>
      <c r="D89" s="6">
        <f t="shared" si="29"/>
        <v>1.8038373470041145</v>
      </c>
      <c r="E89" s="6">
        <f t="shared" si="30"/>
        <v>2.2042860860406086</v>
      </c>
      <c r="F89" s="6">
        <f t="shared" si="31"/>
        <v>2.6774781733746074</v>
      </c>
      <c r="G89" s="6">
        <f t="shared" si="32"/>
        <v>3.2260840458703597</v>
      </c>
      <c r="H89" s="6">
        <f t="shared" si="33"/>
        <v>3.8476873384210024</v>
      </c>
      <c r="I89" s="6">
        <f t="shared" si="34"/>
        <v>4.53265625978971</v>
      </c>
      <c r="J89" s="6">
        <f t="shared" si="35"/>
        <v>5.262042176463722</v>
      </c>
      <c r="K89" s="6">
        <f t="shared" si="36"/>
        <v>6.0059453337743536</v>
      </c>
      <c r="L89" s="6">
        <f t="shared" si="37"/>
        <v>6.7229452015909219</v>
      </c>
      <c r="M89" s="6">
        <f t="shared" si="38"/>
        <v>7.3612775973207123</v>
      </c>
      <c r="N89" s="6">
        <f t="shared" si="39"/>
        <v>7.8623707393650486</v>
      </c>
      <c r="O89" s="7">
        <f t="shared" si="27"/>
        <v>0.11645223308674901</v>
      </c>
      <c r="P89" s="4"/>
      <c r="Q89" s="5" t="s">
        <v>48</v>
      </c>
      <c r="R89" s="8">
        <v>5.7811823622047245E-2</v>
      </c>
      <c r="S89" s="8">
        <v>5.672365683857037E-2</v>
      </c>
      <c r="T89" s="8">
        <v>5.5656021612044429E-2</v>
      </c>
      <c r="U89" s="8">
        <v>5.4608529068706342E-2</v>
      </c>
      <c r="V89" s="8">
        <v>5.3580797746524043E-2</v>
      </c>
      <c r="W89" s="8">
        <v>5.2572453452419385E-2</v>
      </c>
      <c r="X89" s="8">
        <v>5.1583129122293299E-2</v>
      </c>
      <c r="Y89" s="8">
        <v>5.0612464683796383E-2</v>
      </c>
      <c r="Z89" s="8">
        <v>4.9660106921789085E-2</v>
      </c>
      <c r="AA89" s="8">
        <v>4.8725709346437183E-2</v>
      </c>
      <c r="AB89" s="8">
        <v>4.7808932063889378E-2</v>
      </c>
      <c r="AC89" s="8">
        <v>4.6909441649484553E-2</v>
      </c>
    </row>
    <row r="90" spans="2:29" x14ac:dyDescent="0.25">
      <c r="B90" s="5" t="s">
        <v>49</v>
      </c>
      <c r="C90" s="6">
        <f t="shared" si="28"/>
        <v>3.1468703671999299</v>
      </c>
      <c r="D90" s="6">
        <f t="shared" si="29"/>
        <v>3.9465357684407678</v>
      </c>
      <c r="E90" s="6">
        <f t="shared" si="30"/>
        <v>4.9269179151295903</v>
      </c>
      <c r="F90" s="6">
        <f t="shared" si="31"/>
        <v>6.1105434611132665</v>
      </c>
      <c r="G90" s="6">
        <f t="shared" si="32"/>
        <v>7.5133964365278247</v>
      </c>
      <c r="H90" s="6">
        <f t="shared" si="33"/>
        <v>9.1396433187877442</v>
      </c>
      <c r="I90" s="6">
        <f t="shared" si="34"/>
        <v>10.975257147699779</v>
      </c>
      <c r="J90" s="6">
        <f t="shared" si="35"/>
        <v>12.981155320316732</v>
      </c>
      <c r="K90" s="6">
        <f t="shared" si="36"/>
        <v>15.086996482553005</v>
      </c>
      <c r="L90" s="6">
        <f t="shared" si="37"/>
        <v>17.18734861078687</v>
      </c>
      <c r="M90" s="6">
        <f t="shared" si="38"/>
        <v>19.142370573129725</v>
      </c>
      <c r="N90" s="6">
        <f t="shared" si="39"/>
        <v>20.785187440567629</v>
      </c>
      <c r="O90" s="7">
        <f t="shared" si="27"/>
        <v>0.13623417650730518</v>
      </c>
      <c r="P90" s="4"/>
      <c r="Q90" s="5" t="s">
        <v>49</v>
      </c>
      <c r="R90" s="8">
        <v>0.1237375874015748</v>
      </c>
      <c r="S90" s="8">
        <v>0.12410317427010624</v>
      </c>
      <c r="T90" s="8">
        <v>0.12439975541367623</v>
      </c>
      <c r="U90" s="8">
        <v>0.124627641614433</v>
      </c>
      <c r="V90" s="8">
        <v>0.12478713174580118</v>
      </c>
      <c r="W90" s="8">
        <v>0.12487851290585045</v>
      </c>
      <c r="X90" s="8">
        <v>0.12490206054725972</v>
      </c>
      <c r="Y90" s="8">
        <v>0.12485803860392829</v>
      </c>
      <c r="Z90" s="8">
        <v>0.124746699614297</v>
      </c>
      <c r="AA90" s="8">
        <v>0.12456828484142837</v>
      </c>
      <c r="AB90" s="8">
        <v>0.12432302438990364</v>
      </c>
      <c r="AC90" s="8">
        <v>0.12401113731958757</v>
      </c>
    </row>
    <row r="91" spans="2:29" x14ac:dyDescent="0.25">
      <c r="B91" s="5" t="s">
        <v>2</v>
      </c>
      <c r="C91" s="10">
        <f>SUM(C83:C90)</f>
        <v>25.431806400000003</v>
      </c>
      <c r="D91" s="10">
        <f t="shared" ref="D91:N91" si="40">SUM(D83:D90)</f>
        <v>31.800441782828777</v>
      </c>
      <c r="E91" s="10">
        <f t="shared" si="40"/>
        <v>39.605527348070147</v>
      </c>
      <c r="F91" s="10">
        <f t="shared" si="40"/>
        <v>49.030402741775148</v>
      </c>
      <c r="G91" s="10">
        <f t="shared" si="40"/>
        <v>60.209705371168091</v>
      </c>
      <c r="H91" s="10">
        <f t="shared" si="40"/>
        <v>73.18827800006224</v>
      </c>
      <c r="I91" s="10">
        <f t="shared" si="40"/>
        <v>87.870905408698391</v>
      </c>
      <c r="J91" s="10">
        <f t="shared" si="40"/>
        <v>103.96731732664202</v>
      </c>
      <c r="K91" s="10">
        <f t="shared" si="40"/>
        <v>120.94104717159114</v>
      </c>
      <c r="L91" s="10">
        <f t="shared" si="40"/>
        <v>137.97531717375608</v>
      </c>
      <c r="M91" s="10">
        <f t="shared" si="40"/>
        <v>153.97285150572873</v>
      </c>
      <c r="N91" s="10">
        <f t="shared" si="40"/>
        <v>167.60742534763131</v>
      </c>
      <c r="O91" s="7">
        <f t="shared" si="27"/>
        <v>0.13786209621152179</v>
      </c>
      <c r="Q91" s="5" t="s">
        <v>2</v>
      </c>
      <c r="R91" s="8">
        <f>SUM(R83:R90)</f>
        <v>1</v>
      </c>
      <c r="S91" s="8">
        <f t="shared" ref="S91:AC91" si="41">SUM(S83:S90)</f>
        <v>0.99999999999999989</v>
      </c>
      <c r="T91" s="8">
        <f t="shared" si="41"/>
        <v>1.0000000000000002</v>
      </c>
      <c r="U91" s="8">
        <f t="shared" si="41"/>
        <v>1</v>
      </c>
      <c r="V91" s="8">
        <f t="shared" si="41"/>
        <v>1.0000000000000002</v>
      </c>
      <c r="W91" s="8">
        <f t="shared" si="41"/>
        <v>0.99999999999999978</v>
      </c>
      <c r="X91" s="8">
        <f t="shared" si="41"/>
        <v>1</v>
      </c>
      <c r="Y91" s="8">
        <f t="shared" si="41"/>
        <v>1</v>
      </c>
      <c r="Z91" s="8">
        <f t="shared" si="41"/>
        <v>1.0000000000000002</v>
      </c>
      <c r="AA91" s="8">
        <f t="shared" si="41"/>
        <v>0.99999999999999989</v>
      </c>
      <c r="AB91" s="8">
        <f t="shared" si="41"/>
        <v>0.99999999999999989</v>
      </c>
      <c r="AC91" s="8">
        <f t="shared" si="41"/>
        <v>0.99999999999999989</v>
      </c>
    </row>
    <row r="92" spans="2:29" x14ac:dyDescent="0.25">
      <c r="B92" s="13" t="s">
        <v>26</v>
      </c>
      <c r="C92" s="11">
        <f>C3</f>
        <v>25.431806400000003</v>
      </c>
      <c r="D92" s="11">
        <f t="shared" ref="D92:O92" si="42">D3</f>
        <v>31.800441782828777</v>
      </c>
      <c r="E92" s="11">
        <f t="shared" si="42"/>
        <v>39.60552734807014</v>
      </c>
      <c r="F92" s="11">
        <f t="shared" si="42"/>
        <v>49.030402741775148</v>
      </c>
      <c r="G92" s="11">
        <f t="shared" si="42"/>
        <v>60.209705371168084</v>
      </c>
      <c r="H92" s="11">
        <f t="shared" si="42"/>
        <v>73.188278000062255</v>
      </c>
      <c r="I92" s="11">
        <f t="shared" si="42"/>
        <v>87.870905408698391</v>
      </c>
      <c r="J92" s="11">
        <f t="shared" si="42"/>
        <v>103.96731732664203</v>
      </c>
      <c r="K92" s="11">
        <f t="shared" si="42"/>
        <v>120.94104717159114</v>
      </c>
      <c r="L92" s="11">
        <f t="shared" si="42"/>
        <v>137.97531717375608</v>
      </c>
      <c r="M92" s="11">
        <f t="shared" si="42"/>
        <v>153.97285150572873</v>
      </c>
      <c r="N92" s="11">
        <f t="shared" si="42"/>
        <v>167.60742534763131</v>
      </c>
      <c r="O92" s="12">
        <f t="shared" si="42"/>
        <v>0.13786209621152179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0.24354757422478213</v>
      </c>
      <c r="E95" s="14">
        <f t="shared" ref="E95:N95" si="43">E83/D83-1</f>
        <v>0.23859438544829525</v>
      </c>
      <c r="F95" s="14">
        <f t="shared" si="43"/>
        <v>0.23116460228356495</v>
      </c>
      <c r="G95" s="14">
        <f t="shared" si="43"/>
        <v>0.22125822473059142</v>
      </c>
      <c r="H95" s="14">
        <f t="shared" si="43"/>
        <v>0.20887525278937469</v>
      </c>
      <c r="I95" s="14">
        <f t="shared" si="43"/>
        <v>0.19401568645991341</v>
      </c>
      <c r="J95" s="14">
        <f t="shared" si="43"/>
        <v>0.17667952574220958</v>
      </c>
      <c r="K95" s="14">
        <f t="shared" si="43"/>
        <v>0.15686677063626253</v>
      </c>
      <c r="L95" s="14">
        <f t="shared" si="43"/>
        <v>0.13457742114207205</v>
      </c>
      <c r="M95" s="14">
        <f t="shared" si="43"/>
        <v>0.10981147725963791</v>
      </c>
      <c r="N95" s="14">
        <f t="shared" si="43"/>
        <v>8.2568938988960117E-2</v>
      </c>
    </row>
    <row r="96" spans="2:29" x14ac:dyDescent="0.25">
      <c r="B96" s="5" t="s">
        <v>44</v>
      </c>
      <c r="C96" s="5"/>
      <c r="D96" s="14">
        <f t="shared" ref="D96:N96" si="44">D84/C84-1</f>
        <v>0.26544384288288936</v>
      </c>
      <c r="E96" s="14">
        <f t="shared" si="44"/>
        <v>0.26040455907951254</v>
      </c>
      <c r="F96" s="14">
        <f t="shared" si="44"/>
        <v>0.2528450470721888</v>
      </c>
      <c r="G96" s="14">
        <f t="shared" si="44"/>
        <v>0.24276530063605151</v>
      </c>
      <c r="H96" s="14">
        <f t="shared" si="44"/>
        <v>0.23016531368888771</v>
      </c>
      <c r="I96" s="14">
        <f t="shared" si="44"/>
        <v>0.21504508028762004</v>
      </c>
      <c r="J96" s="14">
        <f t="shared" si="44"/>
        <v>0.19740459462488569</v>
      </c>
      <c r="K96" s="14">
        <f t="shared" si="44"/>
        <v>0.17724385102570972</v>
      </c>
      <c r="L96" s="14">
        <f t="shared" si="44"/>
        <v>0.15456284394426767</v>
      </c>
      <c r="M96" s="14">
        <f t="shared" si="44"/>
        <v>0.12936156796074028</v>
      </c>
      <c r="N96" s="14">
        <f t="shared" si="44"/>
        <v>0.10164001777825371</v>
      </c>
    </row>
    <row r="97" spans="2:14" x14ac:dyDescent="0.25">
      <c r="B97" s="5" t="s">
        <v>45</v>
      </c>
      <c r="C97" s="5"/>
      <c r="D97" s="14">
        <f t="shared" ref="D97:N97" si="45">D85/C85-1</f>
        <v>0.25762588207475878</v>
      </c>
      <c r="E97" s="14">
        <f t="shared" si="45"/>
        <v>0.25261773116084019</v>
      </c>
      <c r="F97" s="14">
        <f t="shared" si="45"/>
        <v>0.24510492210990109</v>
      </c>
      <c r="G97" s="14">
        <f t="shared" si="45"/>
        <v>0.23508744873553344</v>
      </c>
      <c r="H97" s="14">
        <f t="shared" si="45"/>
        <v>0.22256530499309979</v>
      </c>
      <c r="I97" s="14">
        <f t="shared" si="45"/>
        <v>0.20753848497623917</v>
      </c>
      <c r="J97" s="14">
        <f t="shared" si="45"/>
        <v>0.19000698291346696</v>
      </c>
      <c r="K97" s="14">
        <f t="shared" si="45"/>
        <v>0.16997079316486929</v>
      </c>
      <c r="L97" s="14">
        <f t="shared" si="45"/>
        <v>0.14742991021888274</v>
      </c>
      <c r="M97" s="14">
        <f t="shared" si="45"/>
        <v>0.12238432868917282</v>
      </c>
      <c r="N97" s="14">
        <f t="shared" si="45"/>
        <v>9.4834043311589289E-2</v>
      </c>
    </row>
    <row r="98" spans="2:14" x14ac:dyDescent="0.25">
      <c r="B98" s="5" t="s">
        <v>46</v>
      </c>
      <c r="C98" s="5"/>
      <c r="D98" s="14">
        <f t="shared" ref="D98:N98" si="46">D86/C86-1</f>
        <v>0.25465251300028702</v>
      </c>
      <c r="E98" s="14">
        <f t="shared" si="46"/>
        <v>0.24965620271501621</v>
      </c>
      <c r="F98" s="14">
        <f t="shared" si="46"/>
        <v>0.24216115598466303</v>
      </c>
      <c r="G98" s="14">
        <f t="shared" si="46"/>
        <v>0.23216736663744575</v>
      </c>
      <c r="H98" s="14">
        <f t="shared" si="46"/>
        <v>0.21967482864301724</v>
      </c>
      <c r="I98" s="14">
        <f t="shared" si="46"/>
        <v>0.20468353610898204</v>
      </c>
      <c r="J98" s="14">
        <f t="shared" si="46"/>
        <v>0.18719348327749974</v>
      </c>
      <c r="K98" s="14">
        <f t="shared" si="46"/>
        <v>0.1672046645219909</v>
      </c>
      <c r="L98" s="14">
        <f t="shared" si="46"/>
        <v>0.14471707434392433</v>
      </c>
      <c r="M98" s="14">
        <f t="shared" si="46"/>
        <v>0.11973070736969893</v>
      </c>
      <c r="N98" s="14">
        <f t="shared" si="46"/>
        <v>9.2245558347610057E-2</v>
      </c>
    </row>
    <row r="99" spans="2:14" x14ac:dyDescent="0.25">
      <c r="B99" s="5" t="s">
        <v>47</v>
      </c>
      <c r="C99" s="5"/>
      <c r="D99" s="14">
        <f t="shared" ref="D99:N99" si="47">D87/C87-1</f>
        <v>0.23759095197524638</v>
      </c>
      <c r="E99" s="14">
        <f t="shared" si="47"/>
        <v>0.23266258468769774</v>
      </c>
      <c r="F99" s="14">
        <f t="shared" si="47"/>
        <v>0.2252694603588461</v>
      </c>
      <c r="G99" s="14">
        <f t="shared" si="47"/>
        <v>0.21541157290083901</v>
      </c>
      <c r="H99" s="14">
        <f t="shared" si="47"/>
        <v>0.20308891636533377</v>
      </c>
      <c r="I99" s="14">
        <f t="shared" si="47"/>
        <v>0.18830148494006149</v>
      </c>
      <c r="J99" s="14">
        <f t="shared" si="47"/>
        <v>0.17104927294548378</v>
      </c>
      <c r="K99" s="14">
        <f t="shared" si="47"/>
        <v>0.15133227483153266</v>
      </c>
      <c r="L99" s="14">
        <f t="shared" si="47"/>
        <v>0.12915048517444916</v>
      </c>
      <c r="M99" s="14">
        <f t="shared" si="47"/>
        <v>0.10450389867370768</v>
      </c>
      <c r="N99" s="14">
        <f t="shared" si="47"/>
        <v>7.7392510149018934E-2</v>
      </c>
    </row>
    <row r="100" spans="2:14" x14ac:dyDescent="0.25">
      <c r="B100" s="5" t="s">
        <v>42</v>
      </c>
      <c r="C100" s="5"/>
      <c r="D100" s="14">
        <f t="shared" ref="D100:N100" si="48">D88/C88-1</f>
        <v>0.25976605032311983</v>
      </c>
      <c r="E100" s="14">
        <f t="shared" si="48"/>
        <v>0.25474937677483012</v>
      </c>
      <c r="F100" s="14">
        <f t="shared" si="48"/>
        <v>0.24722378278075663</v>
      </c>
      <c r="G100" s="14">
        <f t="shared" si="48"/>
        <v>0.2371892621439633</v>
      </c>
      <c r="H100" s="14">
        <f t="shared" si="48"/>
        <v>0.22464580880952734</v>
      </c>
      <c r="I100" s="14">
        <f t="shared" si="48"/>
        <v>0.20959341686103516</v>
      </c>
      <c r="J100" s="14">
        <f t="shared" si="48"/>
        <v>0.19203208051718179</v>
      </c>
      <c r="K100" s="14">
        <f t="shared" si="48"/>
        <v>0.17196179412845547</v>
      </c>
      <c r="L100" s="14">
        <f t="shared" si="48"/>
        <v>0.14938255217391228</v>
      </c>
      <c r="M100" s="14">
        <f t="shared" si="48"/>
        <v>0.12429434925805283</v>
      </c>
      <c r="N100" s="14">
        <f t="shared" si="48"/>
        <v>9.669718010776851E-2</v>
      </c>
    </row>
    <row r="101" spans="2:14" x14ac:dyDescent="0.25">
      <c r="B101" s="5" t="s">
        <v>48</v>
      </c>
      <c r="C101" s="5"/>
      <c r="D101" s="14">
        <f t="shared" ref="D101:N101" si="49">D89/C89-1</f>
        <v>0.22688398232593232</v>
      </c>
      <c r="E101" s="14">
        <f t="shared" si="49"/>
        <v>0.22199825261494643</v>
      </c>
      <c r="F101" s="14">
        <f t="shared" si="49"/>
        <v>0.21466908961166542</v>
      </c>
      <c r="G101" s="14">
        <f t="shared" si="49"/>
        <v>0.20489648728090559</v>
      </c>
      <c r="H101" s="14">
        <f t="shared" si="49"/>
        <v>0.19268043972578575</v>
      </c>
      <c r="I101" s="14">
        <f t="shared" si="49"/>
        <v>0.17802094118432255</v>
      </c>
      <c r="J101" s="14">
        <f t="shared" si="49"/>
        <v>0.16091798602611251</v>
      </c>
      <c r="K101" s="14">
        <f t="shared" si="49"/>
        <v>0.14137156874910506</v>
      </c>
      <c r="L101" s="14">
        <f t="shared" si="49"/>
        <v>0.11938168397646387</v>
      </c>
      <c r="M101" s="14">
        <f t="shared" si="49"/>
        <v>9.4948326453521359E-2</v>
      </c>
      <c r="N101" s="14">
        <f t="shared" si="49"/>
        <v>6.8071491044804366E-2</v>
      </c>
    </row>
    <row r="102" spans="2:14" x14ac:dyDescent="0.25">
      <c r="B102" s="5" t="s">
        <v>49</v>
      </c>
      <c r="C102" s="5"/>
      <c r="D102" s="14">
        <f t="shared" ref="D102:N102" si="50">D90/C90-1</f>
        <v>0.25411450359563958</v>
      </c>
      <c r="E102" s="14">
        <f t="shared" si="50"/>
        <v>0.24841587767394313</v>
      </c>
      <c r="F102" s="14">
        <f t="shared" si="50"/>
        <v>0.24023650614291681</v>
      </c>
      <c r="G102" s="14">
        <f t="shared" si="50"/>
        <v>0.22957908479698075</v>
      </c>
      <c r="H102" s="14">
        <f t="shared" si="50"/>
        <v>0.21644630307987045</v>
      </c>
      <c r="I102" s="14">
        <f t="shared" si="50"/>
        <v>0.20084086051133831</v>
      </c>
      <c r="J102" s="14">
        <f t="shared" si="50"/>
        <v>0.1827654829060068</v>
      </c>
      <c r="K102" s="14">
        <f t="shared" si="50"/>
        <v>0.16222293858085446</v>
      </c>
      <c r="L102" s="14">
        <f t="shared" si="50"/>
        <v>0.13921605474375021</v>
      </c>
      <c r="M102" s="14">
        <f t="shared" si="50"/>
        <v>0.11374773425587437</v>
      </c>
      <c r="N102" s="14">
        <f t="shared" si="50"/>
        <v>8.5820972964755882E-2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AC102"/>
  <sheetViews>
    <sheetView topLeftCell="A70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'Asia Pacific'!C11</f>
        <v>17.508820560000004</v>
      </c>
      <c r="D3" s="6">
        <f>'Asia Pacific'!D11</f>
        <v>22.281650572918849</v>
      </c>
      <c r="E3" s="6">
        <f>'Asia Pacific'!E11</f>
        <v>28.242590491097516</v>
      </c>
      <c r="F3" s="6">
        <f>'Asia Pacific'!F11</f>
        <v>35.583504008326436</v>
      </c>
      <c r="G3" s="6">
        <f>'Asia Pacific'!G11</f>
        <v>44.471755803975412</v>
      </c>
      <c r="H3" s="6">
        <f>'Asia Pacific'!H11</f>
        <v>55.016609935967132</v>
      </c>
      <c r="I3" s="6">
        <f>'Asia Pacific'!I11</f>
        <v>67.225171869210783</v>
      </c>
      <c r="J3" s="6">
        <f>'Asia Pacific'!J11</f>
        <v>80.950247460011326</v>
      </c>
      <c r="K3" s="6">
        <f>'Asia Pacific'!K11</f>
        <v>95.836201098273776</v>
      </c>
      <c r="L3" s="6">
        <f>'Asia Pacific'!L11</f>
        <v>111.27351046446545</v>
      </c>
      <c r="M3" s="6">
        <f>'Asia Pacific'!M11</f>
        <v>126.37729747655683</v>
      </c>
      <c r="N3" s="6">
        <f>'Asia Pacific'!N11</f>
        <v>140.00794745505527</v>
      </c>
      <c r="O3" s="7">
        <f>'Asia Pacific'!O11</f>
        <v>0.15804158082140018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13.224625076226012</v>
      </c>
      <c r="D31" s="6">
        <f t="shared" ref="D31:N31" si="0">S31*D$34</f>
        <v>16.810548412138004</v>
      </c>
      <c r="E31" s="6">
        <f t="shared" si="0"/>
        <v>21.283698457269885</v>
      </c>
      <c r="F31" s="6">
        <f t="shared" si="0"/>
        <v>26.785473395514781</v>
      </c>
      <c r="G31" s="6">
        <f t="shared" si="0"/>
        <v>33.438203496830276</v>
      </c>
      <c r="H31" s="6">
        <f t="shared" si="0"/>
        <v>41.320020865974911</v>
      </c>
      <c r="I31" s="6">
        <f t="shared" si="0"/>
        <v>50.432055934213068</v>
      </c>
      <c r="J31" s="6">
        <f t="shared" si="0"/>
        <v>60.659800620837018</v>
      </c>
      <c r="K31" s="6">
        <f t="shared" si="0"/>
        <v>71.73323779607307</v>
      </c>
      <c r="L31" s="6">
        <f t="shared" si="0"/>
        <v>83.193745829990206</v>
      </c>
      <c r="M31" s="6">
        <f t="shared" si="0"/>
        <v>94.379136470506239</v>
      </c>
      <c r="N31" s="6">
        <f t="shared" si="0"/>
        <v>104.44019407594347</v>
      </c>
      <c r="O31" s="7">
        <f>((N31/I31)^(1/5)-1)</f>
        <v>0.15673053315348984</v>
      </c>
      <c r="P31" s="4"/>
      <c r="Q31" s="5" t="s">
        <v>28</v>
      </c>
      <c r="R31" s="8">
        <v>0.75531216000000001</v>
      </c>
      <c r="S31" s="8">
        <v>0.75445705232311511</v>
      </c>
      <c r="T31" s="8">
        <v>0.75360291273489322</v>
      </c>
      <c r="U31" s="8">
        <v>0.75274974013933704</v>
      </c>
      <c r="V31" s="8">
        <v>0.75189753344169008</v>
      </c>
      <c r="W31" s="8">
        <v>0.75104629154843527</v>
      </c>
      <c r="X31" s="8">
        <v>0.75019601336729369</v>
      </c>
      <c r="Y31" s="8">
        <v>0.74934669780722285</v>
      </c>
      <c r="Z31" s="8">
        <v>0.74849834377841529</v>
      </c>
      <c r="AA31" s="8">
        <v>0.74765095019229799</v>
      </c>
      <c r="AB31" s="8">
        <v>0.74680451596152941</v>
      </c>
      <c r="AC31" s="8">
        <v>0.74595903999999991</v>
      </c>
    </row>
    <row r="32" spans="2:29" x14ac:dyDescent="0.25">
      <c r="B32" s="5" t="s">
        <v>29</v>
      </c>
      <c r="C32" s="6">
        <f>R32*C$34</f>
        <v>4.2841954837739911</v>
      </c>
      <c r="D32" s="6">
        <f t="shared" ref="D32:N32" si="1">S32*D$34</f>
        <v>5.4711021607808457</v>
      </c>
      <c r="E32" s="6">
        <f t="shared" si="1"/>
        <v>6.9588920338276301</v>
      </c>
      <c r="F32" s="6">
        <f t="shared" si="1"/>
        <v>8.7980306128116528</v>
      </c>
      <c r="G32" s="6">
        <f t="shared" si="1"/>
        <v>11.033552307145134</v>
      </c>
      <c r="H32" s="6">
        <f t="shared" si="1"/>
        <v>13.696589069992221</v>
      </c>
      <c r="I32" s="6">
        <f t="shared" si="1"/>
        <v>16.793115934997715</v>
      </c>
      <c r="J32" s="6">
        <f t="shared" si="1"/>
        <v>20.290446839174308</v>
      </c>
      <c r="K32" s="6">
        <f t="shared" si="1"/>
        <v>24.10296330220071</v>
      </c>
      <c r="L32" s="6">
        <f t="shared" si="1"/>
        <v>28.079764634475243</v>
      </c>
      <c r="M32" s="6">
        <f t="shared" si="1"/>
        <v>31.998161006050594</v>
      </c>
      <c r="N32" s="6">
        <f t="shared" si="1"/>
        <v>35.567753379111814</v>
      </c>
      <c r="O32" s="7">
        <f>((N32/I32)^(1/5)-1)</f>
        <v>0.16194355015746087</v>
      </c>
      <c r="P32" s="4"/>
      <c r="Q32" s="5" t="s">
        <v>29</v>
      </c>
      <c r="R32" s="8">
        <v>0.24468783999999999</v>
      </c>
      <c r="S32" s="8">
        <v>0.24554294767688489</v>
      </c>
      <c r="T32" s="8">
        <v>0.24639708726510678</v>
      </c>
      <c r="U32" s="8">
        <v>0.24725025986066296</v>
      </c>
      <c r="V32" s="8">
        <v>0.24810246655830992</v>
      </c>
      <c r="W32" s="8">
        <v>0.24895370845156473</v>
      </c>
      <c r="X32" s="8">
        <v>0.24980398663270631</v>
      </c>
      <c r="Y32" s="8">
        <v>0.25065330219277715</v>
      </c>
      <c r="Z32" s="8">
        <v>0.25150165622158471</v>
      </c>
      <c r="AA32" s="8">
        <v>0.25234904980770201</v>
      </c>
      <c r="AB32" s="8">
        <v>0.25319548403847059</v>
      </c>
      <c r="AC32" s="8">
        <v>0.25404096000000009</v>
      </c>
    </row>
    <row r="33" spans="2:29" x14ac:dyDescent="0.25">
      <c r="B33" s="5" t="s">
        <v>2</v>
      </c>
      <c r="C33" s="10">
        <f t="shared" ref="C33:N33" si="2">SUM(C31:C32)</f>
        <v>17.508820560000004</v>
      </c>
      <c r="D33" s="10">
        <f t="shared" si="2"/>
        <v>22.281650572918849</v>
      </c>
      <c r="E33" s="10">
        <f t="shared" si="2"/>
        <v>28.242590491097516</v>
      </c>
      <c r="F33" s="10">
        <f t="shared" si="2"/>
        <v>35.583504008326436</v>
      </c>
      <c r="G33" s="10">
        <f t="shared" si="2"/>
        <v>44.471755803975412</v>
      </c>
      <c r="H33" s="10">
        <f t="shared" si="2"/>
        <v>55.016609935967132</v>
      </c>
      <c r="I33" s="10">
        <f t="shared" si="2"/>
        <v>67.225171869210783</v>
      </c>
      <c r="J33" s="10">
        <f t="shared" si="2"/>
        <v>80.950247460011326</v>
      </c>
      <c r="K33" s="10">
        <f t="shared" si="2"/>
        <v>95.836201098273776</v>
      </c>
      <c r="L33" s="10">
        <f t="shared" si="2"/>
        <v>111.27351046446545</v>
      </c>
      <c r="M33" s="10">
        <f t="shared" si="2"/>
        <v>126.37729747655683</v>
      </c>
      <c r="N33" s="10">
        <f t="shared" si="2"/>
        <v>140.00794745505527</v>
      </c>
      <c r="O33" s="7">
        <f>((N33/I33)^(1/5)-1)</f>
        <v>0.15804158082140018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17.508820560000004</v>
      </c>
      <c r="D34" s="11">
        <f t="shared" ref="D34:O34" si="3">D3</f>
        <v>22.281650572918849</v>
      </c>
      <c r="E34" s="11">
        <f t="shared" si="3"/>
        <v>28.242590491097516</v>
      </c>
      <c r="F34" s="11">
        <f t="shared" si="3"/>
        <v>35.583504008326436</v>
      </c>
      <c r="G34" s="11">
        <f t="shared" si="3"/>
        <v>44.471755803975412</v>
      </c>
      <c r="H34" s="11">
        <f t="shared" si="3"/>
        <v>55.016609935967132</v>
      </c>
      <c r="I34" s="11">
        <f t="shared" si="3"/>
        <v>67.225171869210783</v>
      </c>
      <c r="J34" s="11">
        <f t="shared" si="3"/>
        <v>80.950247460011326</v>
      </c>
      <c r="K34" s="11">
        <f t="shared" si="3"/>
        <v>95.836201098273776</v>
      </c>
      <c r="L34" s="11">
        <f t="shared" si="3"/>
        <v>111.27351046446545</v>
      </c>
      <c r="M34" s="11">
        <f t="shared" si="3"/>
        <v>126.37729747655683</v>
      </c>
      <c r="N34" s="11">
        <f t="shared" si="3"/>
        <v>140.00794745505527</v>
      </c>
      <c r="O34" s="12">
        <f t="shared" si="3"/>
        <v>0.15804158082140018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0.27115500932865233</v>
      </c>
      <c r="E37" s="14">
        <f t="shared" ref="E37:N37" si="4">E31/D31-1</f>
        <v>0.26609185705696881</v>
      </c>
      <c r="F37" s="14">
        <f t="shared" si="4"/>
        <v>0.2584971286494453</v>
      </c>
      <c r="G37" s="14">
        <f t="shared" si="4"/>
        <v>0.24837082410608025</v>
      </c>
      <c r="H37" s="14">
        <f t="shared" si="4"/>
        <v>0.23571294342687343</v>
      </c>
      <c r="I37" s="14">
        <f t="shared" si="4"/>
        <v>0.2205234866118253</v>
      </c>
      <c r="J37" s="14">
        <f t="shared" si="4"/>
        <v>0.20280245366093541</v>
      </c>
      <c r="K37" s="14">
        <f t="shared" si="4"/>
        <v>0.18254984457420487</v>
      </c>
      <c r="L37" s="14">
        <f t="shared" si="4"/>
        <v>0.15976565935163367</v>
      </c>
      <c r="M37" s="14">
        <f t="shared" si="4"/>
        <v>0.13444989799321982</v>
      </c>
      <c r="N37" s="14">
        <f t="shared" si="4"/>
        <v>0.1066025604989651</v>
      </c>
    </row>
    <row r="38" spans="2:29" x14ac:dyDescent="0.25">
      <c r="B38" s="5" t="s">
        <v>29</v>
      </c>
      <c r="C38" s="5"/>
      <c r="D38" s="14">
        <f t="shared" ref="D38:N38" si="5">D32/C32-1</f>
        <v>0.27704307179776411</v>
      </c>
      <c r="E38" s="14">
        <f t="shared" si="5"/>
        <v>0.27193604310880648</v>
      </c>
      <c r="F38" s="14">
        <f t="shared" si="5"/>
        <v>0.26428612055537704</v>
      </c>
      <c r="G38" s="14">
        <f t="shared" si="5"/>
        <v>0.25409342075692765</v>
      </c>
      <c r="H38" s="14">
        <f t="shared" si="5"/>
        <v>0.24135805846704073</v>
      </c>
      <c r="I38" s="14">
        <f t="shared" si="5"/>
        <v>0.22608014661034526</v>
      </c>
      <c r="J38" s="14">
        <f t="shared" si="5"/>
        <v>0.20825979631856018</v>
      </c>
      <c r="K38" s="14">
        <f t="shared" si="5"/>
        <v>0.18789711696568756</v>
      </c>
      <c r="L38" s="14">
        <f t="shared" si="5"/>
        <v>0.16499221620237181</v>
      </c>
      <c r="M38" s="14">
        <f t="shared" si="5"/>
        <v>0.13954519998947923</v>
      </c>
      <c r="N38" s="14">
        <f t="shared" si="5"/>
        <v>0.11155617263086581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13.667451162301308</v>
      </c>
      <c r="D43" s="6">
        <f t="shared" ref="D43:N43" si="6">S43*D$46</f>
        <v>17.361536207336087</v>
      </c>
      <c r="E43" s="6">
        <f t="shared" si="6"/>
        <v>21.966227258082363</v>
      </c>
      <c r="F43" s="6">
        <f t="shared" si="6"/>
        <v>27.625478416271704</v>
      </c>
      <c r="G43" s="6">
        <f t="shared" si="6"/>
        <v>34.463193970443342</v>
      </c>
      <c r="H43" s="6">
        <f t="shared" si="6"/>
        <v>42.557413639951228</v>
      </c>
      <c r="I43" s="6">
        <f t="shared" si="6"/>
        <v>51.906706539283789</v>
      </c>
      <c r="J43" s="6">
        <f t="shared" si="6"/>
        <v>62.390703943061283</v>
      </c>
      <c r="K43" s="6">
        <f t="shared" si="6"/>
        <v>73.729526953114217</v>
      </c>
      <c r="L43" s="6">
        <f t="shared" si="6"/>
        <v>85.450340781998094</v>
      </c>
      <c r="M43" s="6">
        <f t="shared" si="6"/>
        <v>96.872660179445802</v>
      </c>
      <c r="N43" s="6">
        <f t="shared" si="6"/>
        <v>107.12602813547072</v>
      </c>
      <c r="O43" s="7">
        <f>((N43/I43)^(1/5)-1)</f>
        <v>0.15593737445263134</v>
      </c>
      <c r="P43" s="4"/>
      <c r="Q43" s="5" t="s">
        <v>31</v>
      </c>
      <c r="R43" s="8">
        <v>0.78060375999999998</v>
      </c>
      <c r="S43" s="8">
        <v>0.77918537275857491</v>
      </c>
      <c r="T43" s="8">
        <v>0.77776956278165932</v>
      </c>
      <c r="U43" s="8">
        <v>0.77635632538626387</v>
      </c>
      <c r="V43" s="8">
        <v>0.77494565589790843</v>
      </c>
      <c r="W43" s="8">
        <v>0.7735375496506065</v>
      </c>
      <c r="X43" s="8">
        <v>0.77213200198684995</v>
      </c>
      <c r="Y43" s="8">
        <v>0.77072900825759316</v>
      </c>
      <c r="Z43" s="8">
        <v>0.76932856382223869</v>
      </c>
      <c r="AA43" s="8">
        <v>0.76793066404862065</v>
      </c>
      <c r="AB43" s="8">
        <v>0.76653530431299033</v>
      </c>
      <c r="AC43" s="8">
        <v>0.76514248000000029</v>
      </c>
    </row>
    <row r="44" spans="2:29" x14ac:dyDescent="0.25">
      <c r="B44" s="5" t="s">
        <v>32</v>
      </c>
      <c r="C44" s="6">
        <f>R44*C$46</f>
        <v>3.8413693976986956</v>
      </c>
      <c r="D44" s="6">
        <f t="shared" ref="D44:N44" si="7">S44*D$46</f>
        <v>4.9201143655827613</v>
      </c>
      <c r="E44" s="6">
        <f t="shared" si="7"/>
        <v>6.276363233015152</v>
      </c>
      <c r="F44" s="6">
        <f t="shared" si="7"/>
        <v>7.9580255920547325</v>
      </c>
      <c r="G44" s="6">
        <f t="shared" si="7"/>
        <v>10.00856183353207</v>
      </c>
      <c r="H44" s="6">
        <f t="shared" si="7"/>
        <v>12.459196296015906</v>
      </c>
      <c r="I44" s="6">
        <f t="shared" si="7"/>
        <v>15.318465329926994</v>
      </c>
      <c r="J44" s="6">
        <f t="shared" si="7"/>
        <v>18.559543516950047</v>
      </c>
      <c r="K44" s="6">
        <f t="shared" si="7"/>
        <v>22.106674145159559</v>
      </c>
      <c r="L44" s="6">
        <f t="shared" si="7"/>
        <v>25.823169682467359</v>
      </c>
      <c r="M44" s="6">
        <f t="shared" si="7"/>
        <v>29.504637297111035</v>
      </c>
      <c r="N44" s="6">
        <f t="shared" si="7"/>
        <v>32.881919319584554</v>
      </c>
      <c r="O44" s="7">
        <f>((N44/I44)^(1/5)-1)</f>
        <v>0.1650602371494081</v>
      </c>
      <c r="P44" s="4"/>
      <c r="Q44" s="5" t="s">
        <v>32</v>
      </c>
      <c r="R44" s="8">
        <v>0.21939624000000002</v>
      </c>
      <c r="S44" s="8">
        <v>0.22081462724142509</v>
      </c>
      <c r="T44" s="8">
        <v>0.22223043721834068</v>
      </c>
      <c r="U44" s="8">
        <v>0.22364367461373613</v>
      </c>
      <c r="V44" s="8">
        <v>0.22505434410209157</v>
      </c>
      <c r="W44" s="8">
        <v>0.2264624503493935</v>
      </c>
      <c r="X44" s="8">
        <v>0.22786799801315005</v>
      </c>
      <c r="Y44" s="8">
        <v>0.22927099174240684</v>
      </c>
      <c r="Z44" s="8">
        <v>0.23067143617776131</v>
      </c>
      <c r="AA44" s="8">
        <v>0.23206933595137935</v>
      </c>
      <c r="AB44" s="8">
        <v>0.23346469568700967</v>
      </c>
      <c r="AC44" s="8">
        <v>0.23485751999999971</v>
      </c>
    </row>
    <row r="45" spans="2:29" x14ac:dyDescent="0.25">
      <c r="B45" s="5" t="s">
        <v>2</v>
      </c>
      <c r="C45" s="10">
        <f t="shared" ref="C45:N45" si="8">SUM(C43:C44)</f>
        <v>17.508820560000004</v>
      </c>
      <c r="D45" s="10">
        <f t="shared" si="8"/>
        <v>22.281650572918849</v>
      </c>
      <c r="E45" s="10">
        <f t="shared" si="8"/>
        <v>28.242590491097516</v>
      </c>
      <c r="F45" s="10">
        <f t="shared" si="8"/>
        <v>35.583504008326436</v>
      </c>
      <c r="G45" s="10">
        <f t="shared" si="8"/>
        <v>44.471755803975412</v>
      </c>
      <c r="H45" s="10">
        <f t="shared" si="8"/>
        <v>55.016609935967132</v>
      </c>
      <c r="I45" s="10">
        <f t="shared" si="8"/>
        <v>67.225171869210783</v>
      </c>
      <c r="J45" s="10">
        <f t="shared" si="8"/>
        <v>80.950247460011326</v>
      </c>
      <c r="K45" s="10">
        <f t="shared" si="8"/>
        <v>95.836201098273776</v>
      </c>
      <c r="L45" s="10">
        <f t="shared" si="8"/>
        <v>111.27351046446546</v>
      </c>
      <c r="M45" s="10">
        <f t="shared" si="8"/>
        <v>126.37729747655683</v>
      </c>
      <c r="N45" s="10">
        <f t="shared" si="8"/>
        <v>140.00794745505527</v>
      </c>
      <c r="O45" s="7">
        <f>((N45/I45)^(1/5)-1)</f>
        <v>0.15804158082140018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17.508820560000004</v>
      </c>
      <c r="D46" s="11">
        <f t="shared" ref="D46:O46" si="9">D3</f>
        <v>22.281650572918849</v>
      </c>
      <c r="E46" s="11">
        <f t="shared" si="9"/>
        <v>28.242590491097516</v>
      </c>
      <c r="F46" s="11">
        <f t="shared" si="9"/>
        <v>35.583504008326436</v>
      </c>
      <c r="G46" s="11">
        <f t="shared" si="9"/>
        <v>44.471755803975412</v>
      </c>
      <c r="H46" s="11">
        <f t="shared" si="9"/>
        <v>55.016609935967132</v>
      </c>
      <c r="I46" s="11">
        <f t="shared" si="9"/>
        <v>67.225171869210783</v>
      </c>
      <c r="J46" s="11">
        <f t="shared" si="9"/>
        <v>80.950247460011326</v>
      </c>
      <c r="K46" s="11">
        <f t="shared" si="9"/>
        <v>95.836201098273776</v>
      </c>
      <c r="L46" s="11">
        <f t="shared" si="9"/>
        <v>111.27351046446545</v>
      </c>
      <c r="M46" s="11">
        <f t="shared" si="9"/>
        <v>126.37729747655683</v>
      </c>
      <c r="N46" s="11">
        <f t="shared" si="9"/>
        <v>140.00794745505527</v>
      </c>
      <c r="O46" s="12">
        <f t="shared" si="9"/>
        <v>0.15804158082140018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0.27028339089471998</v>
      </c>
      <c r="E49" s="14">
        <f t="shared" si="10"/>
        <v>0.26522371037653758</v>
      </c>
      <c r="F49" s="14">
        <f t="shared" si="10"/>
        <v>0.25763418959926532</v>
      </c>
      <c r="G49" s="14">
        <f t="shared" si="10"/>
        <v>0.24751482856290186</v>
      </c>
      <c r="H49" s="14">
        <f t="shared" si="10"/>
        <v>0.23486562726744742</v>
      </c>
      <c r="I49" s="14">
        <f t="shared" si="10"/>
        <v>0.21968658571290178</v>
      </c>
      <c r="J49" s="14">
        <f t="shared" si="10"/>
        <v>0.20197770389926473</v>
      </c>
      <c r="K49" s="14">
        <f t="shared" si="10"/>
        <v>0.18173898182653803</v>
      </c>
      <c r="L49" s="14">
        <f t="shared" si="10"/>
        <v>0.15897041949472057</v>
      </c>
      <c r="M49" s="14">
        <f t="shared" si="10"/>
        <v>0.13367201690381147</v>
      </c>
      <c r="N49" s="14">
        <f t="shared" si="10"/>
        <v>0.1058437740538114</v>
      </c>
    </row>
    <row r="50" spans="2:29" x14ac:dyDescent="0.25">
      <c r="B50" s="5" t="s">
        <v>32</v>
      </c>
      <c r="C50" s="5"/>
      <c r="D50" s="14">
        <f t="shared" ref="D50:N50" si="11">D44/C44-1</f>
        <v>0.28082302330266007</v>
      </c>
      <c r="E50" s="14">
        <f t="shared" si="11"/>
        <v>0.27565393132314919</v>
      </c>
      <c r="F50" s="14">
        <f t="shared" si="11"/>
        <v>0.26793579284794089</v>
      </c>
      <c r="G50" s="14">
        <f t="shared" si="11"/>
        <v>0.25766896798178007</v>
      </c>
      <c r="H50" s="14">
        <f t="shared" si="11"/>
        <v>0.24485380649529298</v>
      </c>
      <c r="I50" s="14">
        <f t="shared" si="11"/>
        <v>0.22949064819095932</v>
      </c>
      <c r="J50" s="14">
        <f t="shared" si="11"/>
        <v>0.21157982325364566</v>
      </c>
      <c r="K50" s="14">
        <f t="shared" si="11"/>
        <v>0.19112165258644387</v>
      </c>
      <c r="L50" s="14">
        <f t="shared" si="11"/>
        <v>0.16811644813254545</v>
      </c>
      <c r="M50" s="14">
        <f t="shared" si="11"/>
        <v>0.14256451318380203</v>
      </c>
      <c r="N50" s="14">
        <f t="shared" si="11"/>
        <v>0.11446614267663646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6.5571681575828755</v>
      </c>
      <c r="D55" s="6">
        <f t="shared" ref="D55:N55" si="12">S55*D$60</f>
        <v>8.3352927682235372</v>
      </c>
      <c r="E55" s="6">
        <f t="shared" si="12"/>
        <v>10.553392684694838</v>
      </c>
      <c r="F55" s="6">
        <f t="shared" si="12"/>
        <v>13.28159861842968</v>
      </c>
      <c r="G55" s="6">
        <f t="shared" si="12"/>
        <v>16.580590199825743</v>
      </c>
      <c r="H55" s="6">
        <f t="shared" si="12"/>
        <v>20.489134121548126</v>
      </c>
      <c r="I55" s="6">
        <f t="shared" si="12"/>
        <v>25.007816295676047</v>
      </c>
      <c r="J55" s="6">
        <f t="shared" si="12"/>
        <v>30.079880035027728</v>
      </c>
      <c r="K55" s="6">
        <f t="shared" si="12"/>
        <v>35.571450866944552</v>
      </c>
      <c r="L55" s="6">
        <f t="shared" si="12"/>
        <v>41.255119412894139</v>
      </c>
      <c r="M55" s="6">
        <f t="shared" si="12"/>
        <v>46.802515200919245</v>
      </c>
      <c r="N55" s="6">
        <f t="shared" si="12"/>
        <v>51.792501565808209</v>
      </c>
      <c r="O55" s="7">
        <f>((N55/I55)^(1/5)-1)</f>
        <v>0.1567465782264803</v>
      </c>
      <c r="P55" s="4"/>
      <c r="Q55" s="5" t="s">
        <v>37</v>
      </c>
      <c r="R55" s="8">
        <v>0.37450656000000004</v>
      </c>
      <c r="S55" s="8">
        <v>0.37408776073143629</v>
      </c>
      <c r="T55" s="8">
        <v>0.37366942979332668</v>
      </c>
      <c r="U55" s="8">
        <v>0.37325156666195169</v>
      </c>
      <c r="V55" s="8">
        <v>0.37283417081417713</v>
      </c>
      <c r="W55" s="8">
        <v>0.37241724172745416</v>
      </c>
      <c r="X55" s="8">
        <v>0.37200077887981808</v>
      </c>
      <c r="Y55" s="8">
        <v>0.3715847817498879</v>
      </c>
      <c r="Z55" s="8">
        <v>0.37116924981686567</v>
      </c>
      <c r="AA55" s="8">
        <v>0.37075418256053605</v>
      </c>
      <c r="AB55" s="8">
        <v>0.370339579461265</v>
      </c>
      <c r="AC55" s="8">
        <v>0.36992544000000005</v>
      </c>
    </row>
    <row r="56" spans="2:29" x14ac:dyDescent="0.25">
      <c r="B56" s="5" t="s">
        <v>38</v>
      </c>
      <c r="C56" s="6">
        <f>R56*C$60</f>
        <v>5.7966613110884602</v>
      </c>
      <c r="D56" s="6">
        <f t="shared" ref="D56:N58" si="13">S56*D$60</f>
        <v>7.3988037520678489</v>
      </c>
      <c r="E56" s="6">
        <f t="shared" si="13"/>
        <v>9.4061489097528348</v>
      </c>
      <c r="F56" s="6">
        <f t="shared" si="13"/>
        <v>11.886370467935915</v>
      </c>
      <c r="G56" s="6">
        <f t="shared" si="13"/>
        <v>14.899720172701866</v>
      </c>
      <c r="H56" s="6">
        <f t="shared" si="13"/>
        <v>18.487619938110214</v>
      </c>
      <c r="I56" s="6">
        <f t="shared" si="13"/>
        <v>22.657526603809153</v>
      </c>
      <c r="J56" s="6">
        <f t="shared" si="13"/>
        <v>27.36479590259751</v>
      </c>
      <c r="K56" s="6">
        <f t="shared" si="13"/>
        <v>32.493547940060644</v>
      </c>
      <c r="L56" s="6">
        <f t="shared" si="13"/>
        <v>37.840154470653573</v>
      </c>
      <c r="M56" s="6">
        <f t="shared" si="13"/>
        <v>43.104617735909407</v>
      </c>
      <c r="N56" s="6">
        <f t="shared" si="13"/>
        <v>47.896204699828054</v>
      </c>
      <c r="O56" s="7">
        <f>((N56/I56)^(1/5)-1)</f>
        <v>0.16149600542104214</v>
      </c>
      <c r="P56" s="4"/>
      <c r="Q56" s="5" t="s">
        <v>38</v>
      </c>
      <c r="R56" s="8">
        <v>0.33107091886767609</v>
      </c>
      <c r="S56" s="8">
        <v>0.33205815376444175</v>
      </c>
      <c r="T56" s="8">
        <v>0.3330483764482508</v>
      </c>
      <c r="U56" s="8">
        <v>0.33404159593598592</v>
      </c>
      <c r="V56" s="8">
        <v>0.33503782127194431</v>
      </c>
      <c r="W56" s="8">
        <v>0.33603706152792095</v>
      </c>
      <c r="X56" s="8">
        <v>0.33703932580329082</v>
      </c>
      <c r="Y56" s="8">
        <v>0.33804462322509227</v>
      </c>
      <c r="Z56" s="8">
        <v>0.33905296294811005</v>
      </c>
      <c r="AA56" s="8">
        <v>0.3400643541549595</v>
      </c>
      <c r="AB56" s="8">
        <v>0.3410788060561698</v>
      </c>
      <c r="AC56" s="8">
        <v>0.34209632789026839</v>
      </c>
    </row>
    <row r="57" spans="2:29" x14ac:dyDescent="0.25">
      <c r="B57" s="5" t="s">
        <v>40</v>
      </c>
      <c r="C57" s="6">
        <f>R57*C$60</f>
        <v>2.8370475446682946</v>
      </c>
      <c r="D57" s="6">
        <f t="shared" si="13"/>
        <v>3.6147831236504251</v>
      </c>
      <c r="E57" s="6">
        <f t="shared" si="13"/>
        <v>4.5873791639508328</v>
      </c>
      <c r="F57" s="6">
        <f t="shared" si="13"/>
        <v>5.7867417316552459</v>
      </c>
      <c r="G57" s="6">
        <f t="shared" si="13"/>
        <v>7.2409408508622279</v>
      </c>
      <c r="H57" s="6">
        <f t="shared" si="13"/>
        <v>8.9687091882491714</v>
      </c>
      <c r="I57" s="6">
        <f t="shared" si="13"/>
        <v>10.972194213485023</v>
      </c>
      <c r="J57" s="6">
        <f t="shared" si="13"/>
        <v>13.228337019310398</v>
      </c>
      <c r="K57" s="6">
        <f t="shared" si="13"/>
        <v>15.679861479233729</v>
      </c>
      <c r="L57" s="6">
        <f t="shared" si="13"/>
        <v>18.227623023017102</v>
      </c>
      <c r="M57" s="6">
        <f t="shared" si="13"/>
        <v>20.72683477541224</v>
      </c>
      <c r="N57" s="6">
        <f t="shared" si="13"/>
        <v>22.990178255917446</v>
      </c>
      <c r="O57" s="7">
        <f>((N57/I57)^(1/5)-1)</f>
        <v>0.15944398128405024</v>
      </c>
      <c r="P57" s="4"/>
      <c r="Q57" s="5" t="s">
        <v>40</v>
      </c>
      <c r="R57" s="8">
        <v>0.16203533156023697</v>
      </c>
      <c r="S57" s="8">
        <v>0.16223138908945273</v>
      </c>
      <c r="T57" s="8">
        <v>0.16242770525589154</v>
      </c>
      <c r="U57" s="8">
        <v>0.16262428034915183</v>
      </c>
      <c r="V57" s="8">
        <v>0.162821114659362</v>
      </c>
      <c r="W57" s="8">
        <v>0.16301820847717979</v>
      </c>
      <c r="X57" s="8">
        <v>0.16321556209379218</v>
      </c>
      <c r="Y57" s="8">
        <v>0.16341317580091494</v>
      </c>
      <c r="Z57" s="8">
        <v>0.16361104989079286</v>
      </c>
      <c r="AA57" s="8">
        <v>0.16380918465619893</v>
      </c>
      <c r="AB57" s="8">
        <v>0.16400758039043442</v>
      </c>
      <c r="AC57" s="8">
        <v>0.16420623738732867</v>
      </c>
    </row>
    <row r="58" spans="2:29" x14ac:dyDescent="0.25">
      <c r="B58" s="5" t="s">
        <v>39</v>
      </c>
      <c r="C58" s="6">
        <f>R58*C$60</f>
        <v>2.3179435466603739</v>
      </c>
      <c r="D58" s="6">
        <f t="shared" si="13"/>
        <v>2.9327709289770363</v>
      </c>
      <c r="E58" s="6">
        <f t="shared" si="13"/>
        <v>3.6956697326990131</v>
      </c>
      <c r="F58" s="6">
        <f t="shared" si="13"/>
        <v>4.6287931903055979</v>
      </c>
      <c r="G58" s="6">
        <f t="shared" si="13"/>
        <v>5.7505045805855772</v>
      </c>
      <c r="H58" s="6">
        <f t="shared" si="13"/>
        <v>7.0711466880596197</v>
      </c>
      <c r="I58" s="6">
        <f t="shared" si="13"/>
        <v>8.5876347562405613</v>
      </c>
      <c r="J58" s="6">
        <f t="shared" si="13"/>
        <v>10.277234503075695</v>
      </c>
      <c r="K58" s="6">
        <f t="shared" si="13"/>
        <v>12.091340812034851</v>
      </c>
      <c r="L58" s="6">
        <f t="shared" si="13"/>
        <v>13.950613557900633</v>
      </c>
      <c r="M58" s="6">
        <f t="shared" si="13"/>
        <v>15.743329764315947</v>
      </c>
      <c r="N58" s="6">
        <f t="shared" si="13"/>
        <v>17.329062933501554</v>
      </c>
      <c r="O58" s="7">
        <f>((N58/I58)^(1/5)-1)</f>
        <v>0.15074819613135637</v>
      </c>
      <c r="P58" s="4"/>
      <c r="Q58" s="5" t="s">
        <v>39</v>
      </c>
      <c r="R58" s="8">
        <v>0.13238718957208695</v>
      </c>
      <c r="S58" s="8">
        <v>0.13162269641466914</v>
      </c>
      <c r="T58" s="8">
        <v>0.13085448850253106</v>
      </c>
      <c r="U58" s="8">
        <v>0.13008255705291064</v>
      </c>
      <c r="V58" s="8">
        <v>0.12930689325451658</v>
      </c>
      <c r="W58" s="8">
        <v>0.12852748826744512</v>
      </c>
      <c r="X58" s="8">
        <v>0.12774433322309897</v>
      </c>
      <c r="Y58" s="8">
        <v>0.12695741922410494</v>
      </c>
      <c r="Z58" s="8">
        <v>0.12616673734423142</v>
      </c>
      <c r="AA58" s="8">
        <v>0.12537227862830552</v>
      </c>
      <c r="AB58" s="8">
        <v>0.1245740340921308</v>
      </c>
      <c r="AC58" s="8">
        <v>0.12377199472240283</v>
      </c>
    </row>
    <row r="59" spans="2:29" x14ac:dyDescent="0.25">
      <c r="B59" s="5" t="s">
        <v>2</v>
      </c>
      <c r="C59" s="10">
        <f t="shared" ref="C59:N59" si="14">SUM(C55:C58)</f>
        <v>17.508820560000004</v>
      </c>
      <c r="D59" s="10">
        <f t="shared" si="14"/>
        <v>22.281650572918846</v>
      </c>
      <c r="E59" s="10">
        <f t="shared" si="14"/>
        <v>28.242590491097516</v>
      </c>
      <c r="F59" s="10">
        <f t="shared" si="14"/>
        <v>35.583504008326443</v>
      </c>
      <c r="G59" s="10">
        <f t="shared" si="14"/>
        <v>44.471755803975412</v>
      </c>
      <c r="H59" s="10">
        <f t="shared" si="14"/>
        <v>55.016609935967132</v>
      </c>
      <c r="I59" s="10">
        <f t="shared" si="14"/>
        <v>67.225171869210783</v>
      </c>
      <c r="J59" s="10">
        <f t="shared" si="14"/>
        <v>80.950247460011326</v>
      </c>
      <c r="K59" s="10">
        <f t="shared" si="14"/>
        <v>95.836201098273762</v>
      </c>
      <c r="L59" s="10">
        <f t="shared" si="14"/>
        <v>111.27351046446546</v>
      </c>
      <c r="M59" s="10">
        <f t="shared" si="14"/>
        <v>126.37729747655683</v>
      </c>
      <c r="N59" s="10">
        <f t="shared" si="14"/>
        <v>140.00794745505524</v>
      </c>
      <c r="O59" s="7">
        <f>((N59/I59)^(1/5)-1)</f>
        <v>0.15804158082139996</v>
      </c>
      <c r="Q59" s="5" t="s">
        <v>2</v>
      </c>
      <c r="R59" s="8">
        <v>1</v>
      </c>
      <c r="S59" s="8">
        <v>1</v>
      </c>
      <c r="T59" s="8">
        <v>1.0000000000000002</v>
      </c>
      <c r="U59" s="8">
        <v>1.0000000000000002</v>
      </c>
      <c r="V59" s="8">
        <v>1</v>
      </c>
      <c r="W59" s="8">
        <v>1.0000000000000002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8">
        <v>1</v>
      </c>
    </row>
    <row r="60" spans="2:29" x14ac:dyDescent="0.25">
      <c r="B60" s="13" t="s">
        <v>26</v>
      </c>
      <c r="C60" s="11">
        <f>C3</f>
        <v>17.508820560000004</v>
      </c>
      <c r="D60" s="11">
        <f t="shared" ref="D60:O60" si="15">D3</f>
        <v>22.281650572918849</v>
      </c>
      <c r="E60" s="11">
        <f t="shared" si="15"/>
        <v>28.242590491097516</v>
      </c>
      <c r="F60" s="11">
        <f t="shared" si="15"/>
        <v>35.583504008326436</v>
      </c>
      <c r="G60" s="11">
        <f t="shared" si="15"/>
        <v>44.471755803975412</v>
      </c>
      <c r="H60" s="11">
        <f t="shared" si="15"/>
        <v>55.016609935967132</v>
      </c>
      <c r="I60" s="11">
        <f t="shared" si="15"/>
        <v>67.225171869210783</v>
      </c>
      <c r="J60" s="11">
        <f t="shared" si="15"/>
        <v>80.950247460011326</v>
      </c>
      <c r="K60" s="11">
        <f t="shared" si="15"/>
        <v>95.836201098273776</v>
      </c>
      <c r="L60" s="11">
        <f t="shared" si="15"/>
        <v>111.27351046446545</v>
      </c>
      <c r="M60" s="11">
        <f t="shared" si="15"/>
        <v>126.37729747655683</v>
      </c>
      <c r="N60" s="11">
        <f t="shared" si="15"/>
        <v>140.00794745505527</v>
      </c>
      <c r="O60" s="12">
        <f t="shared" si="15"/>
        <v>0.15804158082140018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0.27117264158985965</v>
      </c>
      <c r="E63" s="14">
        <f t="shared" si="16"/>
        <v>0.26610941908691155</v>
      </c>
      <c r="F63" s="14">
        <f t="shared" si="16"/>
        <v>0.25851458533249216</v>
      </c>
      <c r="G63" s="14">
        <f t="shared" si="16"/>
        <v>0.24838814032659817</v>
      </c>
      <c r="H63" s="14">
        <f t="shared" si="16"/>
        <v>0.23573008406923068</v>
      </c>
      <c r="I63" s="14">
        <f t="shared" si="16"/>
        <v>0.22054041656038992</v>
      </c>
      <c r="J63" s="14">
        <f t="shared" si="16"/>
        <v>0.20281913780007499</v>
      </c>
      <c r="K63" s="14">
        <f t="shared" si="16"/>
        <v>0.18256624778828723</v>
      </c>
      <c r="L63" s="14">
        <f t="shared" si="16"/>
        <v>0.15978174652502708</v>
      </c>
      <c r="M63" s="14">
        <f t="shared" si="16"/>
        <v>0.13446563401029188</v>
      </c>
      <c r="N63" s="14">
        <f t="shared" si="16"/>
        <v>0.10661791024408362</v>
      </c>
    </row>
    <row r="64" spans="2:29" x14ac:dyDescent="0.25">
      <c r="B64" s="5" t="s">
        <v>38</v>
      </c>
      <c r="C64" s="5"/>
      <c r="D64" s="14">
        <f t="shared" ref="D64:N64" si="17">D56/C56-1</f>
        <v>0.27639055570051041</v>
      </c>
      <c r="E64" s="14">
        <f t="shared" si="17"/>
        <v>0.27130671726817512</v>
      </c>
      <c r="F64" s="14">
        <f t="shared" si="17"/>
        <v>0.26368087322234968</v>
      </c>
      <c r="G64" s="14">
        <f t="shared" si="17"/>
        <v>0.2535130225744362</v>
      </c>
      <c r="H64" s="14">
        <f t="shared" si="17"/>
        <v>0.24080316434276572</v>
      </c>
      <c r="I64" s="14">
        <f t="shared" si="17"/>
        <v>0.22555129755253844</v>
      </c>
      <c r="J64" s="14">
        <f t="shared" si="17"/>
        <v>0.20775742123577512</v>
      </c>
      <c r="K64" s="14">
        <f t="shared" si="17"/>
        <v>0.18742153443126197</v>
      </c>
      <c r="L64" s="14">
        <f t="shared" si="17"/>
        <v>0.16454363618449941</v>
      </c>
      <c r="M64" s="14">
        <f t="shared" si="17"/>
        <v>0.13912372554764851</v>
      </c>
      <c r="N64" s="14">
        <f t="shared" si="17"/>
        <v>0.11116180157948352</v>
      </c>
    </row>
    <row r="65" spans="2:29" x14ac:dyDescent="0.25">
      <c r="B65" s="5" t="s">
        <v>40</v>
      </c>
      <c r="C65" s="5"/>
      <c r="D65" s="14">
        <f t="shared" ref="D65:N65" si="18">D57/C57-1</f>
        <v>0.274135546456999</v>
      </c>
      <c r="E65" s="14">
        <f t="shared" si="18"/>
        <v>0.26906068968204711</v>
      </c>
      <c r="F65" s="14">
        <f t="shared" si="18"/>
        <v>0.26144831827493298</v>
      </c>
      <c r="G65" s="14">
        <f t="shared" si="18"/>
        <v>0.25129843124880935</v>
      </c>
      <c r="H65" s="14">
        <f t="shared" si="18"/>
        <v>0.23861102762373854</v>
      </c>
      <c r="I65" s="14">
        <f t="shared" si="18"/>
        <v>0.22338610642664425</v>
      </c>
      <c r="J65" s="14">
        <f t="shared" si="18"/>
        <v>0.20562366669125631</v>
      </c>
      <c r="K65" s="14">
        <f t="shared" si="18"/>
        <v>0.18532370745806181</v>
      </c>
      <c r="L65" s="14">
        <f t="shared" si="18"/>
        <v>0.16248622777424448</v>
      </c>
      <c r="M65" s="14">
        <f t="shared" si="18"/>
        <v>0.13711122669364162</v>
      </c>
      <c r="N65" s="14">
        <f t="shared" si="18"/>
        <v>0.10919870327668924</v>
      </c>
    </row>
    <row r="66" spans="2:29" x14ac:dyDescent="0.25">
      <c r="B66" s="5" t="s">
        <v>39</v>
      </c>
      <c r="C66" s="5"/>
      <c r="D66" s="14">
        <f t="shared" ref="D66:N66" si="19">D58/C58-1</f>
        <v>0.26524691820147561</v>
      </c>
      <c r="E66" s="14">
        <f t="shared" si="19"/>
        <v>0.2601290118448083</v>
      </c>
      <c r="F66" s="14">
        <f t="shared" si="19"/>
        <v>0.25249103006969942</v>
      </c>
      <c r="G66" s="14">
        <f t="shared" si="19"/>
        <v>0.24233344290024816</v>
      </c>
      <c r="H66" s="14">
        <f t="shared" si="19"/>
        <v>0.22965673515550189</v>
      </c>
      <c r="I66" s="14">
        <f t="shared" si="19"/>
        <v>0.21446140705038585</v>
      </c>
      <c r="J66" s="14">
        <f t="shared" si="19"/>
        <v>0.19674797482593398</v>
      </c>
      <c r="K66" s="14">
        <f t="shared" si="19"/>
        <v>0.17651697141057188</v>
      </c>
      <c r="L66" s="14">
        <f t="shared" si="19"/>
        <v>0.15376894711421873</v>
      </c>
      <c r="M66" s="14">
        <f t="shared" si="19"/>
        <v>0.12850447035715118</v>
      </c>
      <c r="N66" s="14">
        <f t="shared" si="19"/>
        <v>0.10072412843564083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11.901159943502865</v>
      </c>
      <c r="D71" s="6">
        <f t="shared" ref="D71:N71" si="20">S71*D$74</f>
        <v>15.10718989149148</v>
      </c>
      <c r="E71" s="6">
        <f t="shared" si="20"/>
        <v>19.1005022318414</v>
      </c>
      <c r="F71" s="6">
        <f t="shared" si="20"/>
        <v>24.004512965561009</v>
      </c>
      <c r="G71" s="6">
        <f t="shared" si="20"/>
        <v>29.924878243798769</v>
      </c>
      <c r="H71" s="6">
        <f t="shared" si="20"/>
        <v>36.927156824914768</v>
      </c>
      <c r="I71" s="6">
        <f t="shared" si="20"/>
        <v>45.007811387169184</v>
      </c>
      <c r="J71" s="6">
        <f t="shared" si="20"/>
        <v>54.060254171075854</v>
      </c>
      <c r="K71" s="6">
        <f t="shared" si="20"/>
        <v>63.840079864437783</v>
      </c>
      <c r="L71" s="6">
        <f t="shared" si="20"/>
        <v>73.936612654098838</v>
      </c>
      <c r="M71" s="6">
        <f t="shared" si="20"/>
        <v>83.760787782222636</v>
      </c>
      <c r="N71" s="6">
        <f t="shared" si="20"/>
        <v>92.56105736490025</v>
      </c>
      <c r="O71" s="7">
        <f>((N71/I71)^(1/5)-1)</f>
        <v>0.15512260408018275</v>
      </c>
      <c r="P71" s="4"/>
      <c r="Q71" s="5" t="s">
        <v>34</v>
      </c>
      <c r="R71" s="8">
        <v>0.67972368000000005</v>
      </c>
      <c r="S71" s="8">
        <v>0.67801035843604784</v>
      </c>
      <c r="T71" s="8">
        <v>0.6763013554957773</v>
      </c>
      <c r="U71" s="8">
        <v>0.67459666029360188</v>
      </c>
      <c r="V71" s="8">
        <v>0.67289626197137309</v>
      </c>
      <c r="W71" s="8">
        <v>0.67120014969831177</v>
      </c>
      <c r="X71" s="8">
        <v>0.66950831267093902</v>
      </c>
      <c r="Y71" s="8">
        <v>0.66782074011300729</v>
      </c>
      <c r="Z71" s="8">
        <v>0.66613742127543163</v>
      </c>
      <c r="AA71" s="8">
        <v>0.66445834543622195</v>
      </c>
      <c r="AB71" s="8">
        <v>0.66278350190041357</v>
      </c>
      <c r="AC71" s="8">
        <v>0.6611128799999999</v>
      </c>
    </row>
    <row r="72" spans="2:29" x14ac:dyDescent="0.25">
      <c r="B72" s="5" t="s">
        <v>35</v>
      </c>
      <c r="C72" s="6">
        <f>R72*C$74</f>
        <v>5.6076606164971396</v>
      </c>
      <c r="D72" s="6">
        <f t="shared" ref="D72:N72" si="21">S72*D$74</f>
        <v>7.1744606814273695</v>
      </c>
      <c r="E72" s="6">
        <f t="shared" si="21"/>
        <v>9.1420882592561146</v>
      </c>
      <c r="F72" s="6">
        <f t="shared" si="21"/>
        <v>11.578991042765427</v>
      </c>
      <c r="G72" s="6">
        <f t="shared" si="21"/>
        <v>14.546877560176641</v>
      </c>
      <c r="H72" s="6">
        <f t="shared" si="21"/>
        <v>18.089453111052368</v>
      </c>
      <c r="I72" s="6">
        <f t="shared" si="21"/>
        <v>22.217360482041595</v>
      </c>
      <c r="J72" s="6">
        <f t="shared" si="21"/>
        <v>26.889993288935475</v>
      </c>
      <c r="K72" s="6">
        <f t="shared" si="21"/>
        <v>31.996121233835993</v>
      </c>
      <c r="L72" s="6">
        <f t="shared" si="21"/>
        <v>37.336897810366608</v>
      </c>
      <c r="M72" s="6">
        <f t="shared" si="21"/>
        <v>42.616509694334198</v>
      </c>
      <c r="N72" s="6">
        <f t="shared" si="21"/>
        <v>47.446890090155023</v>
      </c>
      <c r="O72" s="7">
        <f>((N72/I72)^(1/5)-1)</f>
        <v>0.16386620556805953</v>
      </c>
      <c r="P72" s="4"/>
      <c r="Q72" s="5" t="s">
        <v>35</v>
      </c>
      <c r="R72" s="8">
        <v>0.32027631999999995</v>
      </c>
      <c r="S72" s="8">
        <v>0.32198964156395216</v>
      </c>
      <c r="T72" s="8">
        <v>0.3236986445042227</v>
      </c>
      <c r="U72" s="8">
        <v>0.32540333970639812</v>
      </c>
      <c r="V72" s="8">
        <v>0.32710373802862691</v>
      </c>
      <c r="W72" s="8">
        <v>0.32879985030168823</v>
      </c>
      <c r="X72" s="8">
        <v>0.33049168732906098</v>
      </c>
      <c r="Y72" s="8">
        <v>0.33217925988699271</v>
      </c>
      <c r="Z72" s="8">
        <v>0.33386257872456837</v>
      </c>
      <c r="AA72" s="8">
        <v>0.33554165456377805</v>
      </c>
      <c r="AB72" s="8">
        <v>0.33721649809958643</v>
      </c>
      <c r="AC72" s="8">
        <v>0.3388871200000001</v>
      </c>
    </row>
    <row r="73" spans="2:29" x14ac:dyDescent="0.25">
      <c r="B73" s="5" t="s">
        <v>2</v>
      </c>
      <c r="C73" s="10">
        <f t="shared" ref="C73:N73" si="22">SUM(C71:C72)</f>
        <v>17.508820560000004</v>
      </c>
      <c r="D73" s="10">
        <f t="shared" si="22"/>
        <v>22.281650572918849</v>
      </c>
      <c r="E73" s="10">
        <f t="shared" si="22"/>
        <v>28.242590491097516</v>
      </c>
      <c r="F73" s="10">
        <f t="shared" si="22"/>
        <v>35.583504008326436</v>
      </c>
      <c r="G73" s="10">
        <f t="shared" si="22"/>
        <v>44.471755803975412</v>
      </c>
      <c r="H73" s="10">
        <f t="shared" si="22"/>
        <v>55.016609935967139</v>
      </c>
      <c r="I73" s="10">
        <f t="shared" si="22"/>
        <v>67.225171869210783</v>
      </c>
      <c r="J73" s="10">
        <f t="shared" si="22"/>
        <v>80.950247460011326</v>
      </c>
      <c r="K73" s="10">
        <f t="shared" si="22"/>
        <v>95.836201098273776</v>
      </c>
      <c r="L73" s="10">
        <f t="shared" si="22"/>
        <v>111.27351046446545</v>
      </c>
      <c r="M73" s="10">
        <f t="shared" si="22"/>
        <v>126.37729747655683</v>
      </c>
      <c r="N73" s="10">
        <f t="shared" si="22"/>
        <v>140.00794745505527</v>
      </c>
      <c r="O73" s="7">
        <f>((N73/I73)^(1/5)-1)</f>
        <v>0.15804158082140018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17.508820560000004</v>
      </c>
      <c r="D74" s="11">
        <f t="shared" ref="D74:O74" si="23">D3</f>
        <v>22.281650572918849</v>
      </c>
      <c r="E74" s="11">
        <f t="shared" si="23"/>
        <v>28.242590491097516</v>
      </c>
      <c r="F74" s="11">
        <f t="shared" si="23"/>
        <v>35.583504008326436</v>
      </c>
      <c r="G74" s="11">
        <f t="shared" si="23"/>
        <v>44.471755803975412</v>
      </c>
      <c r="H74" s="11">
        <f t="shared" si="23"/>
        <v>55.016609935967132</v>
      </c>
      <c r="I74" s="11">
        <f t="shared" si="23"/>
        <v>67.225171869210783</v>
      </c>
      <c r="J74" s="11">
        <f t="shared" si="23"/>
        <v>80.950247460011326</v>
      </c>
      <c r="K74" s="11">
        <f t="shared" si="23"/>
        <v>95.836201098273776</v>
      </c>
      <c r="L74" s="11">
        <f t="shared" si="23"/>
        <v>111.27351046446545</v>
      </c>
      <c r="M74" s="11">
        <f t="shared" si="23"/>
        <v>126.37729747655683</v>
      </c>
      <c r="N74" s="11">
        <f t="shared" si="23"/>
        <v>140.00794745505527</v>
      </c>
      <c r="O74" s="12">
        <f t="shared" si="23"/>
        <v>0.15804158082140018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0.26938802294971809</v>
      </c>
      <c r="E77" s="14">
        <f t="shared" si="24"/>
        <v>0.26433190878198953</v>
      </c>
      <c r="F77" s="14">
        <f t="shared" si="24"/>
        <v>0.25674773753039859</v>
      </c>
      <c r="G77" s="14">
        <f t="shared" si="24"/>
        <v>0.24663550919494348</v>
      </c>
      <c r="H77" s="14">
        <f t="shared" si="24"/>
        <v>0.23399522377562421</v>
      </c>
      <c r="I77" s="14">
        <f t="shared" si="24"/>
        <v>0.21882688127244054</v>
      </c>
      <c r="J77" s="14">
        <f t="shared" si="24"/>
        <v>0.20113048168539338</v>
      </c>
      <c r="K77" s="14">
        <f t="shared" si="24"/>
        <v>0.1809060250144825</v>
      </c>
      <c r="L77" s="14">
        <f t="shared" si="24"/>
        <v>0.15815351125970856</v>
      </c>
      <c r="M77" s="14">
        <f t="shared" si="24"/>
        <v>0.13287294042107001</v>
      </c>
      <c r="N77" s="14">
        <f t="shared" si="24"/>
        <v>0.10506431249856729</v>
      </c>
    </row>
    <row r="78" spans="2:29" x14ac:dyDescent="0.25">
      <c r="B78" s="5" t="s">
        <v>35</v>
      </c>
      <c r="C78" s="5"/>
      <c r="D78" s="14">
        <f t="shared" ref="D78:N78" si="25">D72/C72-1</f>
        <v>0.27940351103290229</v>
      </c>
      <c r="E78" s="14">
        <f t="shared" si="25"/>
        <v>0.27425442346103734</v>
      </c>
      <c r="F78" s="14">
        <f t="shared" si="25"/>
        <v>0.26655865863491468</v>
      </c>
      <c r="G78" s="14">
        <f t="shared" si="25"/>
        <v>0.25631650516437299</v>
      </c>
      <c r="H78" s="14">
        <f t="shared" si="25"/>
        <v>0.24352824420367969</v>
      </c>
      <c r="I78" s="14">
        <f t="shared" si="25"/>
        <v>0.22819414968754037</v>
      </c>
      <c r="J78" s="14">
        <f t="shared" si="25"/>
        <v>0.21031448855820623</v>
      </c>
      <c r="K78" s="14">
        <f t="shared" si="25"/>
        <v>0.18988952098405898</v>
      </c>
      <c r="L78" s="14">
        <f t="shared" si="25"/>
        <v>0.16691950057004812</v>
      </c>
      <c r="M78" s="14">
        <f t="shared" si="25"/>
        <v>0.14140467456034078</v>
      </c>
      <c r="N78" s="14">
        <f t="shared" si="25"/>
        <v>0.11334528403350252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4.0150001690752797</v>
      </c>
      <c r="D83" s="6">
        <f t="shared" ref="D83:N83" si="26">S83*D$92</f>
        <v>5.0813896116589126</v>
      </c>
      <c r="E83" s="6">
        <f t="shared" si="26"/>
        <v>6.4053980792129401</v>
      </c>
      <c r="F83" s="6">
        <f t="shared" si="26"/>
        <v>8.0259558881403024</v>
      </c>
      <c r="G83" s="6">
        <f t="shared" si="26"/>
        <v>9.9755946313781347</v>
      </c>
      <c r="H83" s="6">
        <f t="shared" si="26"/>
        <v>12.273114975743109</v>
      </c>
      <c r="I83" s="6">
        <f t="shared" si="26"/>
        <v>14.914179232784191</v>
      </c>
      <c r="J83" s="6">
        <f t="shared" si="26"/>
        <v>17.860436867887586</v>
      </c>
      <c r="K83" s="6">
        <f t="shared" si="26"/>
        <v>21.028580006109276</v>
      </c>
      <c r="L83" s="6">
        <f t="shared" si="26"/>
        <v>24.281673017692565</v>
      </c>
      <c r="M83" s="6">
        <f t="shared" si="26"/>
        <v>27.425991756656877</v>
      </c>
      <c r="N83" s="6">
        <f t="shared" si="26"/>
        <v>30.217075251539828</v>
      </c>
      <c r="O83" s="7">
        <f t="shared" ref="O83:O91" si="27">((N83/I83)^(1/5)-1)</f>
        <v>0.15167678772325588</v>
      </c>
      <c r="P83" s="4"/>
      <c r="Q83" s="5" t="s">
        <v>43</v>
      </c>
      <c r="R83" s="8">
        <v>0.22931299999999993</v>
      </c>
      <c r="S83" s="8">
        <v>0.22805265682762482</v>
      </c>
      <c r="T83" s="8">
        <v>0.22679924071526006</v>
      </c>
      <c r="U83" s="8">
        <v>0.22555271359060797</v>
      </c>
      <c r="V83" s="8">
        <v>0.22431303759062279</v>
      </c>
      <c r="W83" s="8">
        <v>0.22308017506036038</v>
      </c>
      <c r="X83" s="8">
        <v>0.22185408855183461</v>
      </c>
      <c r="Y83" s="8">
        <v>0.22063474082287982</v>
      </c>
      <c r="Z83" s="8">
        <v>0.21942209483601963</v>
      </c>
      <c r="AA83" s="8">
        <v>0.2182161137573419</v>
      </c>
      <c r="AB83" s="8">
        <v>0.21701676095537997</v>
      </c>
      <c r="AC83" s="8">
        <v>0.21582399999999985</v>
      </c>
    </row>
    <row r="84" spans="2:29" x14ac:dyDescent="0.25">
      <c r="B84" s="5" t="s">
        <v>44</v>
      </c>
      <c r="C84" s="6">
        <f t="shared" ref="C84:C90" si="28">R84*C$92</f>
        <v>1.7000088681479968</v>
      </c>
      <c r="D84" s="6">
        <f t="shared" ref="D84:D90" si="29">S84*D$92</f>
        <v>2.1894611934232064</v>
      </c>
      <c r="E84" s="6">
        <f t="shared" ref="E84:E90" si="30">T84*E$92</f>
        <v>2.8086028362915627</v>
      </c>
      <c r="F84" s="6">
        <f t="shared" ref="F84:F90" si="31">U84*F$92</f>
        <v>3.5812177510786602</v>
      </c>
      <c r="G84" s="6">
        <f t="shared" ref="G84:G90" si="32">V84*G$92</f>
        <v>4.52963086686837</v>
      </c>
      <c r="H84" s="6">
        <f t="shared" ref="H84:H90" si="33">W84*H$92</f>
        <v>5.6711244800620308</v>
      </c>
      <c r="I84" s="6">
        <f t="shared" ref="I84:I90" si="34">X84*I$92</f>
        <v>7.0130089076599385</v>
      </c>
      <c r="J84" s="6">
        <f t="shared" ref="J84:J90" si="35">Y84*J$92</f>
        <v>8.5464953092627347</v>
      </c>
      <c r="K84" s="6">
        <f t="shared" ref="K84:K90" si="36">Z84*K$92</f>
        <v>10.239934215101984</v>
      </c>
      <c r="L84" s="6">
        <f t="shared" ref="L84:L90" si="37">AA84*L$92</f>
        <v>12.032541024463278</v>
      </c>
      <c r="M84" s="6">
        <f t="shared" ref="M84:M90" si="38">AB84*M$92</f>
        <v>13.830341193519201</v>
      </c>
      <c r="N84" s="6">
        <f t="shared" ref="N84:N90" si="39">AC84*N$92</f>
        <v>15.506545867919185</v>
      </c>
      <c r="O84" s="7">
        <f t="shared" si="27"/>
        <v>0.17198522195676436</v>
      </c>
      <c r="P84" s="4"/>
      <c r="Q84" s="5" t="s">
        <v>44</v>
      </c>
      <c r="R84" s="8">
        <v>9.7094425196850409E-2</v>
      </c>
      <c r="S84" s="8">
        <v>9.8262971419374137E-2</v>
      </c>
      <c r="T84" s="8">
        <v>9.9445652380112798E-2</v>
      </c>
      <c r="U84" s="8">
        <v>0.10064263907907062</v>
      </c>
      <c r="V84" s="8">
        <v>0.10185410458796092</v>
      </c>
      <c r="W84" s="8">
        <v>0.10308022407528478</v>
      </c>
      <c r="X84" s="8">
        <v>0.10432117483171369</v>
      </c>
      <c r="Y84" s="8">
        <v>0.10557713629578</v>
      </c>
      <c r="Z84" s="8">
        <v>0.10684829007987909</v>
      </c>
      <c r="AA84" s="8">
        <v>0.10813481999658671</v>
      </c>
      <c r="AB84" s="8">
        <v>0.10943691208529562</v>
      </c>
      <c r="AC84" s="8">
        <v>0.11075475463917522</v>
      </c>
    </row>
    <row r="85" spans="2:29" x14ac:dyDescent="0.25">
      <c r="B85" s="5" t="s">
        <v>45</v>
      </c>
      <c r="C85" s="6">
        <f t="shared" si="28"/>
        <v>2.5323048765121197</v>
      </c>
      <c r="D85" s="6">
        <f t="shared" si="29"/>
        <v>3.2412359411409639</v>
      </c>
      <c r="E85" s="6">
        <f t="shared" si="30"/>
        <v>4.1321141803392196</v>
      </c>
      <c r="F85" s="6">
        <f t="shared" si="31"/>
        <v>5.2362611915122184</v>
      </c>
      <c r="G85" s="6">
        <f t="shared" si="32"/>
        <v>6.5820620805802159</v>
      </c>
      <c r="H85" s="6">
        <f t="shared" si="33"/>
        <v>8.189868569224986</v>
      </c>
      <c r="I85" s="6">
        <f t="shared" si="34"/>
        <v>10.06516114198541</v>
      </c>
      <c r="J85" s="6">
        <f t="shared" si="35"/>
        <v>12.190260599158755</v>
      </c>
      <c r="K85" s="6">
        <f t="shared" si="36"/>
        <v>14.515456127224912</v>
      </c>
      <c r="L85" s="6">
        <f t="shared" si="37"/>
        <v>16.951161496263936</v>
      </c>
      <c r="M85" s="6">
        <f t="shared" si="38"/>
        <v>19.363488156872315</v>
      </c>
      <c r="N85" s="6">
        <f t="shared" si="39"/>
        <v>21.576170117314582</v>
      </c>
      <c r="O85" s="7">
        <f t="shared" si="27"/>
        <v>0.16474465210888201</v>
      </c>
      <c r="P85" s="4"/>
      <c r="Q85" s="5" t="s">
        <v>45</v>
      </c>
      <c r="R85" s="8">
        <v>0.14463023753280838</v>
      </c>
      <c r="S85" s="8">
        <v>0.14546659954717928</v>
      </c>
      <c r="T85" s="8">
        <v>0.14630790265651175</v>
      </c>
      <c r="U85" s="8">
        <v>0.14715417543721801</v>
      </c>
      <c r="V85" s="8">
        <v>0.14800544663882673</v>
      </c>
      <c r="W85" s="8">
        <v>0.14886174518490017</v>
      </c>
      <c r="X85" s="8">
        <v>0.14972310017395832</v>
      </c>
      <c r="Y85" s="8">
        <v>0.1505895408804109</v>
      </c>
      <c r="Z85" s="8">
        <v>0.15146109675549699</v>
      </c>
      <c r="AA85" s="8">
        <v>0.1523377974282315</v>
      </c>
      <c r="AB85" s="8">
        <v>0.15321967270635986</v>
      </c>
      <c r="AC85" s="8">
        <v>0.15410675257731971</v>
      </c>
    </row>
    <row r="86" spans="2:29" x14ac:dyDescent="0.25">
      <c r="B86" s="5" t="s">
        <v>46</v>
      </c>
      <c r="C86" s="6">
        <f t="shared" si="28"/>
        <v>1.4520909082097471</v>
      </c>
      <c r="D86" s="6">
        <f t="shared" si="29"/>
        <v>1.8542165587408692</v>
      </c>
      <c r="E86" s="6">
        <f t="shared" si="30"/>
        <v>2.3582732072891228</v>
      </c>
      <c r="F86" s="6">
        <f t="shared" si="31"/>
        <v>2.9813646593727703</v>
      </c>
      <c r="G86" s="6">
        <f t="shared" si="32"/>
        <v>3.7387615342085794</v>
      </c>
      <c r="H86" s="6">
        <f t="shared" si="33"/>
        <v>4.641033659338901</v>
      </c>
      <c r="I86" s="6">
        <f t="shared" si="34"/>
        <v>5.6902390586228853</v>
      </c>
      <c r="J86" s="6">
        <f t="shared" si="35"/>
        <v>6.8753492517285375</v>
      </c>
      <c r="K86" s="6">
        <f t="shared" si="36"/>
        <v>8.1674118513681027</v>
      </c>
      <c r="L86" s="6">
        <f t="shared" si="37"/>
        <v>9.5153600072873097</v>
      </c>
      <c r="M86" s="6">
        <f t="shared" si="38"/>
        <v>10.843796308223284</v>
      </c>
      <c r="N86" s="6">
        <f t="shared" si="39"/>
        <v>12.054358649148867</v>
      </c>
      <c r="O86" s="7">
        <f t="shared" si="27"/>
        <v>0.16199087948253976</v>
      </c>
      <c r="P86" s="4"/>
      <c r="Q86" s="5" t="s">
        <v>46</v>
      </c>
      <c r="R86" s="8">
        <v>8.2934821522309715E-2</v>
      </c>
      <c r="S86" s="8">
        <v>8.3217199402385686E-2</v>
      </c>
      <c r="T86" s="8">
        <v>8.3500598432444978E-2</v>
      </c>
      <c r="U86" s="8">
        <v>8.3785021808845464E-2</v>
      </c>
      <c r="V86" s="8">
        <v>8.4070472744284239E-2</v>
      </c>
      <c r="W86" s="8">
        <v>8.4356954467760162E-2</v>
      </c>
      <c r="X86" s="8">
        <v>8.4644470224538346E-2</v>
      </c>
      <c r="Y86" s="8">
        <v>8.4933023276116557E-2</v>
      </c>
      <c r="Z86" s="8">
        <v>8.5222616900193629E-2</v>
      </c>
      <c r="AA86" s="8">
        <v>8.5513254390639407E-2</v>
      </c>
      <c r="AB86" s="8">
        <v>8.5804939057466584E-2</v>
      </c>
      <c r="AC86" s="8">
        <v>8.6097674226804186E-2</v>
      </c>
    </row>
    <row r="87" spans="2:29" x14ac:dyDescent="0.25">
      <c r="B87" s="5" t="s">
        <v>47</v>
      </c>
      <c r="C87" s="6">
        <f t="shared" si="28"/>
        <v>2.2666784908639954</v>
      </c>
      <c r="D87" s="6">
        <f t="shared" si="29"/>
        <v>2.8550271147114565</v>
      </c>
      <c r="E87" s="6">
        <f t="shared" si="30"/>
        <v>3.5817689207243646</v>
      </c>
      <c r="F87" s="6">
        <f t="shared" si="31"/>
        <v>4.4665501098300275</v>
      </c>
      <c r="G87" s="6">
        <f t="shared" si="32"/>
        <v>5.5250796367195383</v>
      </c>
      <c r="H87" s="6">
        <f t="shared" si="33"/>
        <v>6.7651769309546026</v>
      </c>
      <c r="I87" s="6">
        <f t="shared" si="34"/>
        <v>8.1817954608633521</v>
      </c>
      <c r="J87" s="6">
        <f t="shared" si="35"/>
        <v>9.751390196432574</v>
      </c>
      <c r="K87" s="6">
        <f t="shared" si="36"/>
        <v>11.426412317362079</v>
      </c>
      <c r="L87" s="6">
        <f t="shared" si="37"/>
        <v>13.131197226010222</v>
      </c>
      <c r="M87" s="6">
        <f t="shared" si="38"/>
        <v>14.760943436846162</v>
      </c>
      <c r="N87" s="6">
        <f t="shared" si="39"/>
        <v>16.185664665054343</v>
      </c>
      <c r="O87" s="7">
        <f t="shared" si="27"/>
        <v>0.14618939014951104</v>
      </c>
      <c r="P87" s="4"/>
      <c r="Q87" s="5" t="s">
        <v>47</v>
      </c>
      <c r="R87" s="8">
        <v>0.12945923359580053</v>
      </c>
      <c r="S87" s="8">
        <v>0.12813355569723639</v>
      </c>
      <c r="T87" s="8">
        <v>0.12682154357807196</v>
      </c>
      <c r="U87" s="8">
        <v>0.12552305441265335</v>
      </c>
      <c r="V87" s="8">
        <v>0.12423794691338994</v>
      </c>
      <c r="W87" s="8">
        <v>0.12296608131305206</v>
      </c>
      <c r="X87" s="8">
        <v>0.12170731934730278</v>
      </c>
      <c r="Y87" s="8">
        <v>0.12046152423746044</v>
      </c>
      <c r="Z87" s="8">
        <v>0.11922856067348744</v>
      </c>
      <c r="AA87" s="8">
        <v>0.11800829479720237</v>
      </c>
      <c r="AB87" s="8">
        <v>0.11680059418571075</v>
      </c>
      <c r="AC87" s="8">
        <v>0.11560532783505159</v>
      </c>
    </row>
    <row r="88" spans="2:29" x14ac:dyDescent="0.25">
      <c r="B88" s="5" t="s">
        <v>42</v>
      </c>
      <c r="C88" s="6">
        <f t="shared" si="28"/>
        <v>2.3729290451232457</v>
      </c>
      <c r="D88" s="6">
        <f t="shared" si="29"/>
        <v>3.0424107056331078</v>
      </c>
      <c r="E88" s="6">
        <f t="shared" si="30"/>
        <v>3.88524081012892</v>
      </c>
      <c r="F88" s="6">
        <f t="shared" si="31"/>
        <v>4.9317989465686027</v>
      </c>
      <c r="G88" s="6">
        <f t="shared" si="32"/>
        <v>6.2098980423084749</v>
      </c>
      <c r="H88" s="6">
        <f t="shared" si="33"/>
        <v>7.7399447671007779</v>
      </c>
      <c r="I88" s="6">
        <f t="shared" si="34"/>
        <v>9.5284025181880079</v>
      </c>
      <c r="J88" s="6">
        <f t="shared" si="35"/>
        <v>11.559812410258788</v>
      </c>
      <c r="K88" s="6">
        <f t="shared" si="36"/>
        <v>13.788179155372527</v>
      </c>
      <c r="L88" s="6">
        <f t="shared" si="37"/>
        <v>16.129248217227783</v>
      </c>
      <c r="M88" s="6">
        <f t="shared" si="38"/>
        <v>18.45596219272262</v>
      </c>
      <c r="N88" s="6">
        <f t="shared" si="39"/>
        <v>20.599936846432801</v>
      </c>
      <c r="O88" s="7">
        <f t="shared" si="27"/>
        <v>0.16672675947278237</v>
      </c>
      <c r="P88" s="4"/>
      <c r="Q88" s="5" t="s">
        <v>42</v>
      </c>
      <c r="R88" s="8">
        <v>0.13552763517060371</v>
      </c>
      <c r="S88" s="8">
        <v>0.13654332724034629</v>
      </c>
      <c r="T88" s="8">
        <v>0.1375667296296211</v>
      </c>
      <c r="U88" s="8">
        <v>0.13859790046012826</v>
      </c>
      <c r="V88" s="8">
        <v>0.13963689829744388</v>
      </c>
      <c r="W88" s="8">
        <v>0.14068378215431965</v>
      </c>
      <c r="X88" s="8">
        <v>0.14173861149400838</v>
      </c>
      <c r="Y88" s="8">
        <v>0.14280144623361687</v>
      </c>
      <c r="Z88" s="8">
        <v>0.14387234674748478</v>
      </c>
      <c r="AA88" s="8">
        <v>0.1449513738705904</v>
      </c>
      <c r="AB88" s="8">
        <v>0.14603858890198396</v>
      </c>
      <c r="AC88" s="8">
        <v>0.14713405360824749</v>
      </c>
    </row>
    <row r="89" spans="2:29" x14ac:dyDescent="0.25">
      <c r="B89" s="5" t="s">
        <v>48</v>
      </c>
      <c r="C89" s="6">
        <f t="shared" si="28"/>
        <v>1.009380265462873</v>
      </c>
      <c r="D89" s="6">
        <f t="shared" si="29"/>
        <v>1.2603799741296382</v>
      </c>
      <c r="E89" s="6">
        <f t="shared" si="30"/>
        <v>1.5675275831416964</v>
      </c>
      <c r="F89" s="6">
        <f t="shared" si="31"/>
        <v>1.9378323850621419</v>
      </c>
      <c r="G89" s="6">
        <f t="shared" si="32"/>
        <v>2.3763418256927191</v>
      </c>
      <c r="H89" s="6">
        <f t="shared" si="33"/>
        <v>2.8845355789683693</v>
      </c>
      <c r="I89" s="6">
        <f t="shared" si="34"/>
        <v>3.4583721883244274</v>
      </c>
      <c r="J89" s="6">
        <f t="shared" si="35"/>
        <v>4.0861661105616918</v>
      </c>
      <c r="K89" s="6">
        <f t="shared" si="36"/>
        <v>4.7466339921845231</v>
      </c>
      <c r="L89" s="6">
        <f t="shared" si="37"/>
        <v>5.4076247735580205</v>
      </c>
      <c r="M89" s="6">
        <f t="shared" si="38"/>
        <v>6.0261884903975487</v>
      </c>
      <c r="N89" s="6">
        <f t="shared" si="39"/>
        <v>6.5506667306994402</v>
      </c>
      <c r="O89" s="7">
        <f t="shared" si="27"/>
        <v>0.1362731775324828</v>
      </c>
      <c r="P89" s="4"/>
      <c r="Q89" s="5" t="s">
        <v>48</v>
      </c>
      <c r="R89" s="8">
        <v>5.7649814960629923E-2</v>
      </c>
      <c r="S89" s="8">
        <v>5.6565826216730362E-2</v>
      </c>
      <c r="T89" s="8">
        <v>5.5502259385016552E-2</v>
      </c>
      <c r="U89" s="8">
        <v>5.4458728533555739E-2</v>
      </c>
      <c r="V89" s="8">
        <v>5.3434855060979933E-2</v>
      </c>
      <c r="W89" s="8">
        <v>5.2430267556027713E-2</v>
      </c>
      <c r="X89" s="8">
        <v>5.1444601659819129E-2</v>
      </c>
      <c r="Y89" s="8">
        <v>5.0477499930808981E-2</v>
      </c>
      <c r="Z89" s="8">
        <v>4.9528611712364924E-2</v>
      </c>
      <c r="AA89" s="8">
        <v>4.8597593002917924E-2</v>
      </c>
      <c r="AB89" s="8">
        <v>4.7684106328634027E-2</v>
      </c>
      <c r="AC89" s="8">
        <v>4.6787820618556714E-2</v>
      </c>
    </row>
    <row r="90" spans="2:29" x14ac:dyDescent="0.25">
      <c r="B90" s="5" t="s">
        <v>49</v>
      </c>
      <c r="C90" s="6">
        <f t="shared" si="28"/>
        <v>2.1604279366047456</v>
      </c>
      <c r="D90" s="6">
        <f t="shared" si="29"/>
        <v>2.7575294734806932</v>
      </c>
      <c r="E90" s="6">
        <f t="shared" si="30"/>
        <v>3.5036648739696918</v>
      </c>
      <c r="F90" s="6">
        <f t="shared" si="31"/>
        <v>4.4225230767617116</v>
      </c>
      <c r="G90" s="6">
        <f t="shared" si="32"/>
        <v>5.5343871862193827</v>
      </c>
      <c r="H90" s="6">
        <f t="shared" si="33"/>
        <v>6.8518109745743496</v>
      </c>
      <c r="I90" s="6">
        <f t="shared" si="34"/>
        <v>8.3740133607825733</v>
      </c>
      <c r="J90" s="6">
        <f t="shared" si="35"/>
        <v>10.080336714720655</v>
      </c>
      <c r="K90" s="6">
        <f t="shared" si="36"/>
        <v>11.923593433550378</v>
      </c>
      <c r="L90" s="6">
        <f t="shared" si="37"/>
        <v>13.824704701962332</v>
      </c>
      <c r="M90" s="6">
        <f t="shared" si="38"/>
        <v>15.670585941318812</v>
      </c>
      <c r="N90" s="6">
        <f t="shared" si="39"/>
        <v>17.317529326946239</v>
      </c>
      <c r="O90" s="7">
        <f t="shared" si="27"/>
        <v>0.15640631985788023</v>
      </c>
      <c r="P90" s="4"/>
      <c r="Q90" s="5" t="s">
        <v>49</v>
      </c>
      <c r="R90" s="8">
        <v>0.12339083202099738</v>
      </c>
      <c r="S90" s="8">
        <v>0.12375786364912296</v>
      </c>
      <c r="T90" s="8">
        <v>0.12405607322296086</v>
      </c>
      <c r="U90" s="8">
        <v>0.1242857666779206</v>
      </c>
      <c r="V90" s="8">
        <v>0.12444723816649159</v>
      </c>
      <c r="W90" s="8">
        <v>0.124540770188295</v>
      </c>
      <c r="X90" s="8">
        <v>0.12456663371682479</v>
      </c>
      <c r="Y90" s="8">
        <v>0.12452508832292634</v>
      </c>
      <c r="Z90" s="8">
        <v>0.12441638229507355</v>
      </c>
      <c r="AA90" s="8">
        <v>0.1242407527564898</v>
      </c>
      <c r="AB90" s="8">
        <v>0.12399842577916914</v>
      </c>
      <c r="AC90" s="8">
        <v>0.12368961649484531</v>
      </c>
    </row>
    <row r="91" spans="2:29" x14ac:dyDescent="0.25">
      <c r="B91" s="5" t="s">
        <v>2</v>
      </c>
      <c r="C91" s="10">
        <f>SUM(C83:C90)</f>
        <v>17.508820560000004</v>
      </c>
      <c r="D91" s="10">
        <f t="shared" ref="D91:N91" si="40">SUM(D83:D90)</f>
        <v>22.281650572918849</v>
      </c>
      <c r="E91" s="10">
        <f t="shared" si="40"/>
        <v>28.242590491097516</v>
      </c>
      <c r="F91" s="10">
        <f t="shared" si="40"/>
        <v>35.583504008326436</v>
      </c>
      <c r="G91" s="10">
        <f t="shared" si="40"/>
        <v>44.471755803975419</v>
      </c>
      <c r="H91" s="10">
        <f t="shared" si="40"/>
        <v>55.016609935967125</v>
      </c>
      <c r="I91" s="10">
        <f t="shared" si="40"/>
        <v>67.225171869210783</v>
      </c>
      <c r="J91" s="10">
        <f t="shared" si="40"/>
        <v>80.950247460011326</v>
      </c>
      <c r="K91" s="10">
        <f t="shared" si="40"/>
        <v>95.83620109827379</v>
      </c>
      <c r="L91" s="10">
        <f t="shared" si="40"/>
        <v>111.27351046446546</v>
      </c>
      <c r="M91" s="10">
        <f t="shared" si="40"/>
        <v>126.37729747655683</v>
      </c>
      <c r="N91" s="10">
        <f t="shared" si="40"/>
        <v>140.00794745505527</v>
      </c>
      <c r="O91" s="7">
        <f t="shared" si="27"/>
        <v>0.15804158082140018</v>
      </c>
      <c r="Q91" s="5" t="s">
        <v>2</v>
      </c>
      <c r="R91" s="8">
        <f>SUM(R83:R90)</f>
        <v>1</v>
      </c>
      <c r="S91" s="8">
        <f t="shared" ref="S91:AC91" si="41">SUM(S83:S90)</f>
        <v>1</v>
      </c>
      <c r="T91" s="8">
        <f t="shared" si="41"/>
        <v>1</v>
      </c>
      <c r="U91" s="8">
        <f t="shared" si="41"/>
        <v>1</v>
      </c>
      <c r="V91" s="8">
        <f t="shared" si="41"/>
        <v>1</v>
      </c>
      <c r="W91" s="8">
        <f t="shared" si="41"/>
        <v>1</v>
      </c>
      <c r="X91" s="8">
        <f t="shared" si="41"/>
        <v>0.99999999999999989</v>
      </c>
      <c r="Y91" s="8">
        <f t="shared" si="41"/>
        <v>0.99999999999999989</v>
      </c>
      <c r="Z91" s="8">
        <f t="shared" si="41"/>
        <v>1</v>
      </c>
      <c r="AA91" s="8">
        <f t="shared" si="41"/>
        <v>1</v>
      </c>
      <c r="AB91" s="8">
        <f t="shared" si="41"/>
        <v>1</v>
      </c>
      <c r="AC91" s="8">
        <f t="shared" si="41"/>
        <v>1</v>
      </c>
    </row>
    <row r="92" spans="2:29" x14ac:dyDescent="0.25">
      <c r="B92" s="13" t="s">
        <v>26</v>
      </c>
      <c r="C92" s="11">
        <f>C3</f>
        <v>17.508820560000004</v>
      </c>
      <c r="D92" s="11">
        <f t="shared" ref="D92:O92" si="42">D3</f>
        <v>22.281650572918849</v>
      </c>
      <c r="E92" s="11">
        <f t="shared" si="42"/>
        <v>28.242590491097516</v>
      </c>
      <c r="F92" s="11">
        <f t="shared" si="42"/>
        <v>35.583504008326436</v>
      </c>
      <c r="G92" s="11">
        <f t="shared" si="42"/>
        <v>44.471755803975412</v>
      </c>
      <c r="H92" s="11">
        <f t="shared" si="42"/>
        <v>55.016609935967132</v>
      </c>
      <c r="I92" s="11">
        <f t="shared" si="42"/>
        <v>67.225171869210783</v>
      </c>
      <c r="J92" s="11">
        <f t="shared" si="42"/>
        <v>80.950247460011326</v>
      </c>
      <c r="K92" s="11">
        <f t="shared" si="42"/>
        <v>95.836201098273776</v>
      </c>
      <c r="L92" s="11">
        <f t="shared" si="42"/>
        <v>111.27351046446545</v>
      </c>
      <c r="M92" s="11">
        <f t="shared" si="42"/>
        <v>126.37729747655683</v>
      </c>
      <c r="N92" s="11">
        <f t="shared" si="42"/>
        <v>140.00794745505527</v>
      </c>
      <c r="O92" s="12">
        <f t="shared" si="42"/>
        <v>0.15804158082140018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0.265601344377836</v>
      </c>
      <c r="E95" s="14">
        <f t="shared" ref="E95:N95" si="43">E83/D83-1</f>
        <v>0.26056031297347837</v>
      </c>
      <c r="F95" s="14">
        <f t="shared" si="43"/>
        <v>0.25299876586694325</v>
      </c>
      <c r="G95" s="14">
        <f t="shared" si="43"/>
        <v>0.24291670305823021</v>
      </c>
      <c r="H95" s="14">
        <f t="shared" si="43"/>
        <v>0.23031412454733746</v>
      </c>
      <c r="I95" s="14">
        <f t="shared" si="43"/>
        <v>0.21519103033426701</v>
      </c>
      <c r="J95" s="14">
        <f t="shared" si="43"/>
        <v>0.19754742041901729</v>
      </c>
      <c r="K95" s="14">
        <f t="shared" si="43"/>
        <v>0.1773832948015901</v>
      </c>
      <c r="L95" s="14">
        <f t="shared" si="43"/>
        <v>0.15469865348198453</v>
      </c>
      <c r="M95" s="14">
        <f t="shared" si="43"/>
        <v>0.12949349646020014</v>
      </c>
      <c r="N95" s="14">
        <f t="shared" si="43"/>
        <v>0.10176782373623716</v>
      </c>
    </row>
    <row r="96" spans="2:29" x14ac:dyDescent="0.25">
      <c r="B96" s="5" t="s">
        <v>44</v>
      </c>
      <c r="C96" s="5"/>
      <c r="D96" s="14">
        <f t="shared" ref="D96:N96" si="44">D84/C84-1</f>
        <v>0.28791163060721137</v>
      </c>
      <c r="E96" s="14">
        <f t="shared" si="44"/>
        <v>0.28278265206442543</v>
      </c>
      <c r="F96" s="14">
        <f t="shared" si="44"/>
        <v>0.27508870417835474</v>
      </c>
      <c r="G96" s="14">
        <f t="shared" si="44"/>
        <v>0.26482978185396533</v>
      </c>
      <c r="H96" s="14">
        <f t="shared" si="44"/>
        <v>0.25200588011332803</v>
      </c>
      <c r="I96" s="14">
        <f t="shared" si="44"/>
        <v>0.2366169940927183</v>
      </c>
      <c r="J96" s="14">
        <f t="shared" si="44"/>
        <v>0.21866311903979629</v>
      </c>
      <c r="K96" s="14">
        <f t="shared" si="44"/>
        <v>0.19814425031087213</v>
      </c>
      <c r="L96" s="14">
        <f t="shared" si="44"/>
        <v>0.17506038336823826</v>
      </c>
      <c r="M96" s="14">
        <f t="shared" si="44"/>
        <v>0.14941151377758266</v>
      </c>
      <c r="N96" s="14">
        <f t="shared" si="44"/>
        <v>0.12119763720546817</v>
      </c>
    </row>
    <row r="97" spans="2:14" x14ac:dyDescent="0.25">
      <c r="B97" s="5" t="s">
        <v>45</v>
      </c>
      <c r="C97" s="5"/>
      <c r="D97" s="14">
        <f t="shared" ref="D97:N97" si="45">D85/C85-1</f>
        <v>0.27995486294102689</v>
      </c>
      <c r="E97" s="14">
        <f t="shared" si="45"/>
        <v>0.2748575714252548</v>
      </c>
      <c r="F97" s="14">
        <f t="shared" si="45"/>
        <v>0.26721115704560594</v>
      </c>
      <c r="G97" s="14">
        <f t="shared" si="45"/>
        <v>0.25701561473852563</v>
      </c>
      <c r="H97" s="14">
        <f t="shared" si="45"/>
        <v>0.24427093955683876</v>
      </c>
      <c r="I97" s="14">
        <f t="shared" si="45"/>
        <v>0.2289771266668672</v>
      </c>
      <c r="J97" s="14">
        <f t="shared" si="45"/>
        <v>0.21113417134563206</v>
      </c>
      <c r="K97" s="14">
        <f t="shared" si="45"/>
        <v>0.19074206897813317</v>
      </c>
      <c r="L97" s="14">
        <f t="shared" si="45"/>
        <v>0.16780081505469613</v>
      </c>
      <c r="M97" s="14">
        <f t="shared" si="45"/>
        <v>0.14231040516840454</v>
      </c>
      <c r="N97" s="14">
        <f t="shared" si="45"/>
        <v>0.11427083501259361</v>
      </c>
    </row>
    <row r="98" spans="2:14" x14ac:dyDescent="0.25">
      <c r="B98" s="5" t="s">
        <v>46</v>
      </c>
      <c r="C98" s="5"/>
      <c r="D98" s="14">
        <f t="shared" ref="D98:N98" si="46">D86/C86-1</f>
        <v>0.27692870209269094</v>
      </c>
      <c r="E98" s="14">
        <f t="shared" si="46"/>
        <v>0.27184346195815445</v>
      </c>
      <c r="F98" s="14">
        <f t="shared" si="46"/>
        <v>0.26421512577836648</v>
      </c>
      <c r="G98" s="14">
        <f t="shared" si="46"/>
        <v>0.25404368850174563</v>
      </c>
      <c r="H98" s="14">
        <f t="shared" si="46"/>
        <v>0.24132914519281168</v>
      </c>
      <c r="I98" s="14">
        <f t="shared" si="46"/>
        <v>0.22607149102931512</v>
      </c>
      <c r="J98" s="14">
        <f t="shared" si="46"/>
        <v>0.20827072129944302</v>
      </c>
      <c r="K98" s="14">
        <f t="shared" si="46"/>
        <v>0.18792683139910693</v>
      </c>
      <c r="L98" s="14">
        <f t="shared" si="46"/>
        <v>0.16503981682929525</v>
      </c>
      <c r="M98" s="14">
        <f t="shared" si="46"/>
        <v>0.13960967319350992</v>
      </c>
      <c r="N98" s="14">
        <f t="shared" si="46"/>
        <v>0.11163639619526644</v>
      </c>
    </row>
    <row r="99" spans="2:14" x14ac:dyDescent="0.25">
      <c r="B99" s="5" t="s">
        <v>47</v>
      </c>
      <c r="C99" s="5"/>
      <c r="D99" s="14">
        <f t="shared" ref="D99:N99" si="47">D87/C87-1</f>
        <v>0.2595642153127764</v>
      </c>
      <c r="E99" s="14">
        <f t="shared" si="47"/>
        <v>0.25454812750048306</v>
      </c>
      <c r="F99" s="14">
        <f t="shared" si="47"/>
        <v>0.24702352627671131</v>
      </c>
      <c r="G99" s="14">
        <f t="shared" si="47"/>
        <v>0.23699040665857263</v>
      </c>
      <c r="H99" s="14">
        <f t="shared" si="47"/>
        <v>0.22444876377770373</v>
      </c>
      <c r="I99" s="14">
        <f t="shared" si="47"/>
        <v>0.20939859287743068</v>
      </c>
      <c r="J99" s="14">
        <f t="shared" si="47"/>
        <v>0.19183988931001661</v>
      </c>
      <c r="K99" s="14">
        <f t="shared" si="47"/>
        <v>0.17177264853397944</v>
      </c>
      <c r="L99" s="14">
        <f t="shared" si="47"/>
        <v>0.1491968661114893</v>
      </c>
      <c r="M99" s="14">
        <f t="shared" si="47"/>
        <v>0.1241125377058343</v>
      </c>
      <c r="N99" s="14">
        <f t="shared" si="47"/>
        <v>9.6519659078958542E-2</v>
      </c>
    </row>
    <row r="100" spans="2:14" x14ac:dyDescent="0.25">
      <c r="B100" s="5" t="s">
        <v>42</v>
      </c>
      <c r="C100" s="5"/>
      <c r="D100" s="14">
        <f t="shared" ref="D100:N100" si="48">D88/C88-1</f>
        <v>0.2821330295930069</v>
      </c>
      <c r="E100" s="14">
        <f t="shared" si="48"/>
        <v>0.27702706374760289</v>
      </c>
      <c r="F100" s="14">
        <f t="shared" si="48"/>
        <v>0.26936763706158939</v>
      </c>
      <c r="G100" s="14">
        <f t="shared" si="48"/>
        <v>0.25915474446279596</v>
      </c>
      <c r="H100" s="14">
        <f t="shared" si="48"/>
        <v>0.24638838099562776</v>
      </c>
      <c r="I100" s="14">
        <f t="shared" si="48"/>
        <v>0.23106854181818015</v>
      </c>
      <c r="J100" s="14">
        <f t="shared" si="48"/>
        <v>0.21319522219943821</v>
      </c>
      <c r="K100" s="14">
        <f t="shared" si="48"/>
        <v>0.19276841751654805</v>
      </c>
      <c r="L100" s="14">
        <f t="shared" si="48"/>
        <v>0.16978812325216008</v>
      </c>
      <c r="M100" s="14">
        <f t="shared" si="48"/>
        <v>0.14425433499185991</v>
      </c>
      <c r="N100" s="14">
        <f t="shared" si="48"/>
        <v>0.11616704842165171</v>
      </c>
    </row>
    <row r="101" spans="2:14" x14ac:dyDescent="0.25">
      <c r="B101" s="5" t="s">
        <v>48</v>
      </c>
      <c r="C101" s="5"/>
      <c r="D101" s="14">
        <f t="shared" ref="D101:N101" si="49">D89/C89-1</f>
        <v>0.24866714483630603</v>
      </c>
      <c r="E101" s="14">
        <f t="shared" si="49"/>
        <v>0.24369445351125996</v>
      </c>
      <c r="F101" s="14">
        <f t="shared" si="49"/>
        <v>0.23623495108026549</v>
      </c>
      <c r="G101" s="14">
        <f t="shared" si="49"/>
        <v>0.22628863260354448</v>
      </c>
      <c r="H101" s="14">
        <f t="shared" si="49"/>
        <v>0.21385549325485131</v>
      </c>
      <c r="I101" s="14">
        <f t="shared" si="49"/>
        <v>0.19893552831866468</v>
      </c>
      <c r="J101" s="14">
        <f t="shared" si="49"/>
        <v>0.18152873318745621</v>
      </c>
      <c r="K101" s="14">
        <f t="shared" si="49"/>
        <v>0.16163510335903664</v>
      </c>
      <c r="L101" s="14">
        <f t="shared" si="49"/>
        <v>0.13925463443396713</v>
      </c>
      <c r="M101" s="14">
        <f t="shared" si="49"/>
        <v>0.11438732211305691</v>
      </c>
      <c r="N101" s="14">
        <f t="shared" si="49"/>
        <v>8.7033162194913638E-2</v>
      </c>
    </row>
    <row r="102" spans="2:14" x14ac:dyDescent="0.25">
      <c r="B102" s="5" t="s">
        <v>49</v>
      </c>
      <c r="C102" s="5"/>
      <c r="D102" s="14">
        <f t="shared" ref="D102:N102" si="50">D90/C90-1</f>
        <v>0.27638114040236483</v>
      </c>
      <c r="E102" s="14">
        <f t="shared" si="50"/>
        <v>0.27058111532972617</v>
      </c>
      <c r="F102" s="14">
        <f t="shared" si="50"/>
        <v>0.26225630471071359</v>
      </c>
      <c r="G102" s="14">
        <f t="shared" si="50"/>
        <v>0.25140945341811705</v>
      </c>
      <c r="H102" s="14">
        <f t="shared" si="50"/>
        <v>0.23804329983188577</v>
      </c>
      <c r="I102" s="14">
        <f t="shared" si="50"/>
        <v>0.22216059255820131</v>
      </c>
      <c r="J102" s="14">
        <f t="shared" si="50"/>
        <v>0.20376410693696601</v>
      </c>
      <c r="K102" s="14">
        <f t="shared" si="50"/>
        <v>0.18285666153769986</v>
      </c>
      <c r="L102" s="14">
        <f t="shared" si="50"/>
        <v>0.15944113483965694</v>
      </c>
      <c r="M102" s="14">
        <f t="shared" si="50"/>
        <v>0.13352048229243318</v>
      </c>
      <c r="N102" s="14">
        <f t="shared" si="50"/>
        <v>0.10509775395729859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AC102"/>
  <sheetViews>
    <sheetView topLeftCell="A70" zoomScaleNormal="100" workbookViewId="0">
      <selection activeCell="O96" sqref="O96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'Asia Pacific'!C12</f>
        <v>41.204417099999986</v>
      </c>
      <c r="D3" s="6">
        <f>'Asia Pacific'!D12</f>
        <v>52.386419507855756</v>
      </c>
      <c r="E3" s="6">
        <f>'Asia Pacific'!E12</f>
        <v>66.320873770266644</v>
      </c>
      <c r="F3" s="6">
        <f>'Asia Pacific'!F12</f>
        <v>83.437294612203161</v>
      </c>
      <c r="G3" s="6">
        <f>'Asia Pacific'!G12</f>
        <v>104.1008948784374</v>
      </c>
      <c r="H3" s="6">
        <f>'Asia Pacific'!H12</f>
        <v>128.5336807732302</v>
      </c>
      <c r="I3" s="6">
        <f>'Asia Pacific'!I12</f>
        <v>156.7124411127248</v>
      </c>
      <c r="J3" s="6">
        <f>'Asia Pacific'!J12</f>
        <v>188.24993674723459</v>
      </c>
      <c r="K3" s="6">
        <f>'Asia Pacific'!K12</f>
        <v>222.27421877004201</v>
      </c>
      <c r="L3" s="6">
        <f>'Asia Pacific'!L12</f>
        <v>257.33144625874917</v>
      </c>
      <c r="M3" s="6">
        <f>'Asia Pacific'!M12</f>
        <v>291.34752199668327</v>
      </c>
      <c r="N3" s="6">
        <f>'Asia Pacific'!N12</f>
        <v>321.68927874790796</v>
      </c>
      <c r="O3" s="7">
        <f>'Asia Pacific'!O12</f>
        <v>0.15469323723558093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31.683075103260496</v>
      </c>
      <c r="D31" s="6">
        <f t="shared" ref="D31:N31" si="0">S31*D$34</f>
        <v>40.235584472107163</v>
      </c>
      <c r="E31" s="6">
        <f t="shared" si="0"/>
        <v>50.880325759410802</v>
      </c>
      <c r="F31" s="6">
        <f t="shared" si="0"/>
        <v>63.939303882111169</v>
      </c>
      <c r="G31" s="6">
        <f t="shared" si="0"/>
        <v>79.683829668132574</v>
      </c>
      <c r="H31" s="6">
        <f t="shared" si="0"/>
        <v>98.274473539548296</v>
      </c>
      <c r="I31" s="6">
        <f t="shared" si="0"/>
        <v>119.68378163086415</v>
      </c>
      <c r="J31" s="6">
        <f t="shared" si="0"/>
        <v>143.60670322672084</v>
      </c>
      <c r="K31" s="6">
        <f t="shared" si="0"/>
        <v>169.37020441217464</v>
      </c>
      <c r="L31" s="6">
        <f t="shared" si="0"/>
        <v>195.86138711328189</v>
      </c>
      <c r="M31" s="6">
        <f t="shared" si="0"/>
        <v>221.5008206405181</v>
      </c>
      <c r="N31" s="6">
        <f t="shared" si="0"/>
        <v>244.29166180571485</v>
      </c>
      <c r="O31" s="7">
        <f>((N31/I31)^(1/5)-1)</f>
        <v>0.15338598031069961</v>
      </c>
      <c r="P31" s="4"/>
      <c r="Q31" s="5" t="s">
        <v>28</v>
      </c>
      <c r="R31" s="8">
        <v>0.76892424000000004</v>
      </c>
      <c r="S31" s="8">
        <v>0.76805372174888797</v>
      </c>
      <c r="T31" s="8">
        <v>0.76718418903313312</v>
      </c>
      <c r="U31" s="8">
        <v>0.76631564073698644</v>
      </c>
      <c r="V31" s="8">
        <v>0.76544807574596196</v>
      </c>
      <c r="W31" s="8">
        <v>0.76458149294683542</v>
      </c>
      <c r="X31" s="8">
        <v>0.76371589122764305</v>
      </c>
      <c r="Y31" s="8">
        <v>0.76285126947767989</v>
      </c>
      <c r="Z31" s="8">
        <v>0.76198762658749819</v>
      </c>
      <c r="AA31" s="8">
        <v>0.76112496144890684</v>
      </c>
      <c r="AB31" s="8">
        <v>0.76026327295496854</v>
      </c>
      <c r="AC31" s="8">
        <v>0.75940255999999984</v>
      </c>
    </row>
    <row r="32" spans="2:29" x14ac:dyDescent="0.25">
      <c r="B32" s="5" t="s">
        <v>29</v>
      </c>
      <c r="C32" s="6">
        <f>R32*C$34</f>
        <v>9.5213419967394906</v>
      </c>
      <c r="D32" s="6">
        <f t="shared" ref="D32:N32" si="1">S32*D$34</f>
        <v>12.150835035748594</v>
      </c>
      <c r="E32" s="6">
        <f t="shared" si="1"/>
        <v>15.440548010855839</v>
      </c>
      <c r="F32" s="6">
        <f t="shared" si="1"/>
        <v>19.497990730091988</v>
      </c>
      <c r="G32" s="6">
        <f t="shared" si="1"/>
        <v>24.417065210304827</v>
      </c>
      <c r="H32" s="6">
        <f t="shared" si="1"/>
        <v>30.259207233681899</v>
      </c>
      <c r="I32" s="6">
        <f t="shared" si="1"/>
        <v>37.02865948186065</v>
      </c>
      <c r="J32" s="6">
        <f t="shared" si="1"/>
        <v>44.643233520513739</v>
      </c>
      <c r="K32" s="6">
        <f t="shared" si="1"/>
        <v>52.904014357867361</v>
      </c>
      <c r="L32" s="6">
        <f t="shared" si="1"/>
        <v>61.47005914546726</v>
      </c>
      <c r="M32" s="6">
        <f t="shared" si="1"/>
        <v>69.846701356165156</v>
      </c>
      <c r="N32" s="6">
        <f t="shared" si="1"/>
        <v>77.39761694219311</v>
      </c>
      <c r="O32" s="7">
        <f>((N32/I32)^(1/5)-1)</f>
        <v>0.15887853761822845</v>
      </c>
      <c r="P32" s="4"/>
      <c r="Q32" s="5" t="s">
        <v>29</v>
      </c>
      <c r="R32" s="8">
        <v>0.23107575999999996</v>
      </c>
      <c r="S32" s="8">
        <v>0.23194627825111203</v>
      </c>
      <c r="T32" s="8">
        <v>0.23281581096686688</v>
      </c>
      <c r="U32" s="8">
        <v>0.23368435926301356</v>
      </c>
      <c r="V32" s="8">
        <v>0.23455192425403804</v>
      </c>
      <c r="W32" s="8">
        <v>0.23541850705316458</v>
      </c>
      <c r="X32" s="8">
        <v>0.23628410877235695</v>
      </c>
      <c r="Y32" s="8">
        <v>0.23714873052232011</v>
      </c>
      <c r="Z32" s="8">
        <v>0.23801237341250181</v>
      </c>
      <c r="AA32" s="8">
        <v>0.23887503855109316</v>
      </c>
      <c r="AB32" s="8">
        <v>0.23973672704503146</v>
      </c>
      <c r="AC32" s="8">
        <v>0.24059744000000016</v>
      </c>
    </row>
    <row r="33" spans="2:29" x14ac:dyDescent="0.25">
      <c r="B33" s="5" t="s">
        <v>2</v>
      </c>
      <c r="C33" s="10">
        <f t="shared" ref="C33:N33" si="2">SUM(C31:C32)</f>
        <v>41.204417099999986</v>
      </c>
      <c r="D33" s="10">
        <f t="shared" si="2"/>
        <v>52.386419507855756</v>
      </c>
      <c r="E33" s="10">
        <f t="shared" si="2"/>
        <v>66.320873770266644</v>
      </c>
      <c r="F33" s="10">
        <f t="shared" si="2"/>
        <v>83.437294612203161</v>
      </c>
      <c r="G33" s="10">
        <f t="shared" si="2"/>
        <v>104.1008948784374</v>
      </c>
      <c r="H33" s="10">
        <f t="shared" si="2"/>
        <v>128.5336807732302</v>
      </c>
      <c r="I33" s="10">
        <f t="shared" si="2"/>
        <v>156.7124411127248</v>
      </c>
      <c r="J33" s="10">
        <f t="shared" si="2"/>
        <v>188.24993674723459</v>
      </c>
      <c r="K33" s="10">
        <f t="shared" si="2"/>
        <v>222.27421877004201</v>
      </c>
      <c r="L33" s="10">
        <f t="shared" si="2"/>
        <v>257.33144625874917</v>
      </c>
      <c r="M33" s="10">
        <f t="shared" si="2"/>
        <v>291.34752199668327</v>
      </c>
      <c r="N33" s="10">
        <f t="shared" si="2"/>
        <v>321.68927874790796</v>
      </c>
      <c r="O33" s="7">
        <f>((N33/I33)^(1/5)-1)</f>
        <v>0.15469323723558093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41.204417099999986</v>
      </c>
      <c r="D34" s="11">
        <f t="shared" ref="D34:O34" si="3">D3</f>
        <v>52.386419507855756</v>
      </c>
      <c r="E34" s="11">
        <f t="shared" si="3"/>
        <v>66.320873770266644</v>
      </c>
      <c r="F34" s="11">
        <f t="shared" si="3"/>
        <v>83.437294612203161</v>
      </c>
      <c r="G34" s="11">
        <f t="shared" si="3"/>
        <v>104.1008948784374</v>
      </c>
      <c r="H34" s="11">
        <f t="shared" si="3"/>
        <v>128.5336807732302</v>
      </c>
      <c r="I34" s="11">
        <f t="shared" si="3"/>
        <v>156.7124411127248</v>
      </c>
      <c r="J34" s="11">
        <f t="shared" si="3"/>
        <v>188.24993674723459</v>
      </c>
      <c r="K34" s="11">
        <f t="shared" si="3"/>
        <v>222.27421877004201</v>
      </c>
      <c r="L34" s="11">
        <f t="shared" si="3"/>
        <v>257.33144625874917</v>
      </c>
      <c r="M34" s="11">
        <f t="shared" si="3"/>
        <v>291.34752199668327</v>
      </c>
      <c r="N34" s="11">
        <f t="shared" si="3"/>
        <v>321.68927874790796</v>
      </c>
      <c r="O34" s="12">
        <f t="shared" si="3"/>
        <v>0.15469323723558093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0.26993937113025157</v>
      </c>
      <c r="E37" s="14">
        <f t="shared" ref="E37:N37" si="4">E31/D31-1</f>
        <v>0.26456037427971202</v>
      </c>
      <c r="F37" s="14">
        <f t="shared" si="4"/>
        <v>0.25666066259972764</v>
      </c>
      <c r="G37" s="14">
        <f t="shared" si="4"/>
        <v>0.24624174537543531</v>
      </c>
      <c r="H37" s="14">
        <f t="shared" si="4"/>
        <v>0.23330510027996998</v>
      </c>
      <c r="I37" s="14">
        <f t="shared" si="4"/>
        <v>0.21785217788727373</v>
      </c>
      <c r="J37" s="14">
        <f t="shared" si="4"/>
        <v>0.19988440597274226</v>
      </c>
      <c r="K37" s="14">
        <f t="shared" si="4"/>
        <v>0.17940319362933477</v>
      </c>
      <c r="L37" s="14">
        <f t="shared" si="4"/>
        <v>0.15640993522472835</v>
      </c>
      <c r="M37" s="14">
        <f t="shared" si="4"/>
        <v>0.13090601422324721</v>
      </c>
      <c r="N37" s="14">
        <f t="shared" si="4"/>
        <v>0.10289280689476477</v>
      </c>
    </row>
    <row r="38" spans="2:29" x14ac:dyDescent="0.25">
      <c r="B38" s="5" t="s">
        <v>29</v>
      </c>
      <c r="C38" s="5"/>
      <c r="D38" s="14">
        <f t="shared" ref="D38:N38" si="5">D32/C32-1</f>
        <v>0.27616832164095695</v>
      </c>
      <c r="E38" s="14">
        <f t="shared" si="5"/>
        <v>0.27073966237124303</v>
      </c>
      <c r="F38" s="14">
        <f t="shared" si="5"/>
        <v>0.26277841410702973</v>
      </c>
      <c r="G38" s="14">
        <f t="shared" si="5"/>
        <v>0.25228622519658117</v>
      </c>
      <c r="H38" s="14">
        <f t="shared" si="5"/>
        <v>0.23926470986822324</v>
      </c>
      <c r="I38" s="14">
        <f t="shared" si="5"/>
        <v>0.22371545281740191</v>
      </c>
      <c r="J38" s="14">
        <f t="shared" si="5"/>
        <v>0.2056400135787595</v>
      </c>
      <c r="K38" s="14">
        <f t="shared" si="5"/>
        <v>0.18503993071106195</v>
      </c>
      <c r="L38" s="14">
        <f t="shared" si="5"/>
        <v>0.16191672582075123</v>
      </c>
      <c r="M38" s="14">
        <f t="shared" si="5"/>
        <v>0.13627190744806006</v>
      </c>
      <c r="N38" s="14">
        <f t="shared" si="5"/>
        <v>0.10810697483799592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32.743981712101032</v>
      </c>
      <c r="D43" s="6">
        <f t="shared" ref="D43:N43" si="6">S43*D$46</f>
        <v>41.554358579487577</v>
      </c>
      <c r="E43" s="6">
        <f t="shared" si="6"/>
        <v>52.511963596943552</v>
      </c>
      <c r="F43" s="6">
        <f t="shared" si="6"/>
        <v>65.944470469671629</v>
      </c>
      <c r="G43" s="6">
        <f t="shared" si="6"/>
        <v>82.126400074721076</v>
      </c>
      <c r="H43" s="6">
        <f t="shared" si="6"/>
        <v>101.21745664738837</v>
      </c>
      <c r="I43" s="6">
        <f t="shared" si="6"/>
        <v>123.18337643678153</v>
      </c>
      <c r="J43" s="6">
        <f t="shared" si="6"/>
        <v>147.70446347592647</v>
      </c>
      <c r="K43" s="6">
        <f t="shared" si="6"/>
        <v>174.08366658092646</v>
      </c>
      <c r="L43" s="6">
        <f t="shared" si="6"/>
        <v>201.17404388866376</v>
      </c>
      <c r="M43" s="6">
        <f t="shared" si="6"/>
        <v>227.35293550903361</v>
      </c>
      <c r="N43" s="6">
        <f t="shared" si="6"/>
        <v>250.5739832006675</v>
      </c>
      <c r="O43" s="7">
        <f>((N43/I43)^(1/5)-1)</f>
        <v>0.15259511493668909</v>
      </c>
      <c r="P43" s="4"/>
      <c r="Q43" s="5" t="s">
        <v>31</v>
      </c>
      <c r="R43" s="8">
        <v>0.79467164000000001</v>
      </c>
      <c r="S43" s="8">
        <v>0.79322769087618539</v>
      </c>
      <c r="T43" s="8">
        <v>0.79178636546380998</v>
      </c>
      <c r="U43" s="8">
        <v>0.7903476589954882</v>
      </c>
      <c r="V43" s="8">
        <v>0.78891156671249762</v>
      </c>
      <c r="W43" s="8">
        <v>0.78747808386476237</v>
      </c>
      <c r="X43" s="8">
        <v>0.78604720571083764</v>
      </c>
      <c r="Y43" s="8">
        <v>0.78461892751789342</v>
      </c>
      <c r="Z43" s="8">
        <v>0.78319324456170059</v>
      </c>
      <c r="AA43" s="8">
        <v>0.78177015212661338</v>
      </c>
      <c r="AB43" s="8">
        <v>0.78034964550555475</v>
      </c>
      <c r="AC43" s="8">
        <v>0.77893172000000033</v>
      </c>
    </row>
    <row r="44" spans="2:29" x14ac:dyDescent="0.25">
      <c r="B44" s="5" t="s">
        <v>32</v>
      </c>
      <c r="C44" s="6">
        <f>R44*C$46</f>
        <v>8.4604353878989524</v>
      </c>
      <c r="D44" s="6">
        <f t="shared" ref="D44:N44" si="7">S44*D$46</f>
        <v>10.832060928368183</v>
      </c>
      <c r="E44" s="6">
        <f t="shared" si="7"/>
        <v>13.80891017332309</v>
      </c>
      <c r="F44" s="6">
        <f t="shared" si="7"/>
        <v>17.492824142531532</v>
      </c>
      <c r="G44" s="6">
        <f t="shared" si="7"/>
        <v>21.974494803716333</v>
      </c>
      <c r="H44" s="6">
        <f t="shared" si="7"/>
        <v>27.316224125841835</v>
      </c>
      <c r="I44" s="6">
        <f t="shared" si="7"/>
        <v>33.529064675943282</v>
      </c>
      <c r="J44" s="6">
        <f t="shared" si="7"/>
        <v>40.545473271308111</v>
      </c>
      <c r="K44" s="6">
        <f t="shared" si="7"/>
        <v>48.190552189115557</v>
      </c>
      <c r="L44" s="6">
        <f t="shared" si="7"/>
        <v>56.157402370085393</v>
      </c>
      <c r="M44" s="6">
        <f t="shared" si="7"/>
        <v>63.99458648764967</v>
      </c>
      <c r="N44" s="6">
        <f t="shared" si="7"/>
        <v>71.115295547240464</v>
      </c>
      <c r="O44" s="7">
        <f>((N44/I44)^(1/5)-1)</f>
        <v>0.16227344700958435</v>
      </c>
      <c r="P44" s="4"/>
      <c r="Q44" s="5" t="s">
        <v>32</v>
      </c>
      <c r="R44" s="8">
        <v>0.20532835999999999</v>
      </c>
      <c r="S44" s="8">
        <v>0.20677230912381461</v>
      </c>
      <c r="T44" s="8">
        <v>0.20821363453619002</v>
      </c>
      <c r="U44" s="8">
        <v>0.2096523410045118</v>
      </c>
      <c r="V44" s="8">
        <v>0.21108843328750238</v>
      </c>
      <c r="W44" s="8">
        <v>0.21252191613523763</v>
      </c>
      <c r="X44" s="8">
        <v>0.21395279428916236</v>
      </c>
      <c r="Y44" s="8">
        <v>0.21538107248210658</v>
      </c>
      <c r="Z44" s="8">
        <v>0.21680675543829941</v>
      </c>
      <c r="AA44" s="8">
        <v>0.21822984787338662</v>
      </c>
      <c r="AB44" s="8">
        <v>0.21965035449444525</v>
      </c>
      <c r="AC44" s="8">
        <v>0.22106827999999967</v>
      </c>
    </row>
    <row r="45" spans="2:29" x14ac:dyDescent="0.25">
      <c r="B45" s="5" t="s">
        <v>2</v>
      </c>
      <c r="C45" s="10">
        <f t="shared" ref="C45:N45" si="8">SUM(C43:C44)</f>
        <v>41.204417099999986</v>
      </c>
      <c r="D45" s="10">
        <f t="shared" si="8"/>
        <v>52.386419507855763</v>
      </c>
      <c r="E45" s="10">
        <f t="shared" si="8"/>
        <v>66.320873770266644</v>
      </c>
      <c r="F45" s="10">
        <f t="shared" si="8"/>
        <v>83.437294612203161</v>
      </c>
      <c r="G45" s="10">
        <f t="shared" si="8"/>
        <v>104.1008948784374</v>
      </c>
      <c r="H45" s="10">
        <f t="shared" si="8"/>
        <v>128.5336807732302</v>
      </c>
      <c r="I45" s="10">
        <f t="shared" si="8"/>
        <v>156.7124411127248</v>
      </c>
      <c r="J45" s="10">
        <f t="shared" si="8"/>
        <v>188.24993674723459</v>
      </c>
      <c r="K45" s="10">
        <f t="shared" si="8"/>
        <v>222.27421877004201</v>
      </c>
      <c r="L45" s="10">
        <f t="shared" si="8"/>
        <v>257.33144625874917</v>
      </c>
      <c r="M45" s="10">
        <f t="shared" si="8"/>
        <v>291.34752199668327</v>
      </c>
      <c r="N45" s="10">
        <f t="shared" si="8"/>
        <v>321.68927874790796</v>
      </c>
      <c r="O45" s="7">
        <f>((N45/I45)^(1/5)-1)</f>
        <v>0.15469323723558093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41.204417099999986</v>
      </c>
      <c r="D46" s="11">
        <f t="shared" ref="D46:O46" si="9">D3</f>
        <v>52.386419507855756</v>
      </c>
      <c r="E46" s="11">
        <f t="shared" si="9"/>
        <v>66.320873770266644</v>
      </c>
      <c r="F46" s="11">
        <f t="shared" si="9"/>
        <v>83.437294612203161</v>
      </c>
      <c r="G46" s="11">
        <f t="shared" si="9"/>
        <v>104.1008948784374</v>
      </c>
      <c r="H46" s="11">
        <f t="shared" si="9"/>
        <v>128.5336807732302</v>
      </c>
      <c r="I46" s="11">
        <f t="shared" si="9"/>
        <v>156.7124411127248</v>
      </c>
      <c r="J46" s="11">
        <f t="shared" si="9"/>
        <v>188.24993674723459</v>
      </c>
      <c r="K46" s="11">
        <f t="shared" si="9"/>
        <v>222.27421877004201</v>
      </c>
      <c r="L46" s="11">
        <f t="shared" si="9"/>
        <v>257.33144625874917</v>
      </c>
      <c r="M46" s="11">
        <f t="shared" si="9"/>
        <v>291.34752199668327</v>
      </c>
      <c r="N46" s="11">
        <f t="shared" si="9"/>
        <v>321.68927874790796</v>
      </c>
      <c r="O46" s="12">
        <f t="shared" si="9"/>
        <v>0.15469323723558093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0.26906858624742447</v>
      </c>
      <c r="E49" s="14">
        <f t="shared" si="10"/>
        <v>0.26369327772189366</v>
      </c>
      <c r="F49" s="14">
        <f t="shared" si="10"/>
        <v>0.25579898279617774</v>
      </c>
      <c r="G49" s="14">
        <f t="shared" si="10"/>
        <v>0.24538720972051231</v>
      </c>
      <c r="H49" s="14">
        <f t="shared" si="10"/>
        <v>0.23245943515480616</v>
      </c>
      <c r="I49" s="14">
        <f t="shared" si="10"/>
        <v>0.21701710867835677</v>
      </c>
      <c r="J49" s="14">
        <f t="shared" si="10"/>
        <v>0.19906165708754808</v>
      </c>
      <c r="K49" s="14">
        <f t="shared" si="10"/>
        <v>0.17859448850913973</v>
      </c>
      <c r="L49" s="14">
        <f t="shared" si="10"/>
        <v>0.15561699635470272</v>
      </c>
      <c r="M49" s="14">
        <f t="shared" si="10"/>
        <v>0.13013056313993521</v>
      </c>
      <c r="N49" s="14">
        <f t="shared" si="10"/>
        <v>0.10213656419101413</v>
      </c>
    </row>
    <row r="50" spans="2:29" x14ac:dyDescent="0.25">
      <c r="B50" s="5" t="s">
        <v>32</v>
      </c>
      <c r="C50" s="5"/>
      <c r="D50" s="14">
        <f t="shared" ref="D50:N50" si="11">D44/C44-1</f>
        <v>0.28031956178772899</v>
      </c>
      <c r="E50" s="14">
        <f t="shared" si="11"/>
        <v>0.27481836232649037</v>
      </c>
      <c r="F50" s="14">
        <f t="shared" si="11"/>
        <v>0.26677803845268366</v>
      </c>
      <c r="G50" s="14">
        <f t="shared" si="11"/>
        <v>0.25620052112044056</v>
      </c>
      <c r="H50" s="14">
        <f t="shared" si="11"/>
        <v>0.24308769643350825</v>
      </c>
      <c r="I50" s="14">
        <f t="shared" si="11"/>
        <v>0.22744141069716672</v>
      </c>
      <c r="J50" s="14">
        <f t="shared" si="11"/>
        <v>0.20926347523195377</v>
      </c>
      <c r="K50" s="14">
        <f t="shared" si="11"/>
        <v>0.18855567097837933</v>
      </c>
      <c r="L50" s="14">
        <f t="shared" si="11"/>
        <v>0.16531975291972789</v>
      </c>
      <c r="M50" s="14">
        <f t="shared" si="11"/>
        <v>0.13955745434797895</v>
      </c>
      <c r="N50" s="14">
        <f t="shared" si="11"/>
        <v>0.11127049099637554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15.70942465317086</v>
      </c>
      <c r="D55" s="6">
        <f t="shared" ref="D55:N55" si="12">S55*D$60</f>
        <v>19.950293592649558</v>
      </c>
      <c r="E55" s="6">
        <f t="shared" si="12"/>
        <v>25.228700676354798</v>
      </c>
      <c r="F55" s="6">
        <f t="shared" si="12"/>
        <v>31.7043554752407</v>
      </c>
      <c r="G55" s="6">
        <f t="shared" si="12"/>
        <v>39.511839366766942</v>
      </c>
      <c r="H55" s="6">
        <f t="shared" si="12"/>
        <v>48.730828951115278</v>
      </c>
      <c r="I55" s="6">
        <f t="shared" si="12"/>
        <v>59.347769373129779</v>
      </c>
      <c r="J55" s="6">
        <f t="shared" si="12"/>
        <v>71.211450764342914</v>
      </c>
      <c r="K55" s="6">
        <f t="shared" si="12"/>
        <v>83.988177442923714</v>
      </c>
      <c r="L55" s="6">
        <f t="shared" si="12"/>
        <v>97.126110059353749</v>
      </c>
      <c r="M55" s="6">
        <f t="shared" si="12"/>
        <v>109.84202560789046</v>
      </c>
      <c r="N55" s="6">
        <f t="shared" si="12"/>
        <v>121.14566033251677</v>
      </c>
      <c r="O55" s="7">
        <f>((N55/I55)^(1/5)-1)</f>
        <v>0.15340197899121311</v>
      </c>
      <c r="P55" s="4"/>
      <c r="Q55" s="5" t="s">
        <v>37</v>
      </c>
      <c r="R55" s="8">
        <v>0.38125584000000001</v>
      </c>
      <c r="S55" s="8">
        <v>0.3808294932173758</v>
      </c>
      <c r="T55" s="8">
        <v>0.38040362320536064</v>
      </c>
      <c r="U55" s="8">
        <v>0.37997822943079657</v>
      </c>
      <c r="V55" s="8">
        <v>0.37955331136112164</v>
      </c>
      <c r="W55" s="8">
        <v>0.37912886846436972</v>
      </c>
      <c r="X55" s="8">
        <v>0.37870490020916936</v>
      </c>
      <c r="Y55" s="8">
        <v>0.37828140606474342</v>
      </c>
      <c r="Z55" s="8">
        <v>0.37785838550090811</v>
      </c>
      <c r="AA55" s="8">
        <v>0.37743583798807295</v>
      </c>
      <c r="AB55" s="8">
        <v>0.37701376299723915</v>
      </c>
      <c r="AC55" s="8">
        <v>0.37659216000000006</v>
      </c>
    </row>
    <row r="56" spans="2:29" x14ac:dyDescent="0.25">
      <c r="B56" s="5" t="s">
        <v>38</v>
      </c>
      <c r="C56" s="6">
        <f>R56*C$60</f>
        <v>13.494387048881251</v>
      </c>
      <c r="D56" s="6">
        <f t="shared" ref="D56:N58" si="13">S56*D$60</f>
        <v>17.207971678682732</v>
      </c>
      <c r="E56" s="6">
        <f t="shared" si="13"/>
        <v>21.850572500623599</v>
      </c>
      <c r="F56" s="6">
        <f t="shared" si="13"/>
        <v>27.572392099541741</v>
      </c>
      <c r="G56" s="6">
        <f t="shared" si="13"/>
        <v>34.504074408414702</v>
      </c>
      <c r="H56" s="6">
        <f t="shared" si="13"/>
        <v>42.730166618448848</v>
      </c>
      <c r="I56" s="6">
        <f t="shared" si="13"/>
        <v>52.25440130584461</v>
      </c>
      <c r="J56" s="6">
        <f t="shared" si="13"/>
        <v>62.958740889650308</v>
      </c>
      <c r="K56" s="6">
        <f t="shared" si="13"/>
        <v>74.561067557000925</v>
      </c>
      <c r="L56" s="6">
        <f t="shared" si="13"/>
        <v>86.580033870573587</v>
      </c>
      <c r="M56" s="6">
        <f t="shared" si="13"/>
        <v>98.31915105598334</v>
      </c>
      <c r="N56" s="6">
        <f t="shared" si="13"/>
        <v>108.88431274186429</v>
      </c>
      <c r="O56" s="7">
        <f>((N56/I56)^(1/5)-1)</f>
        <v>0.15815980322194911</v>
      </c>
      <c r="P56" s="4"/>
      <c r="Q56" s="5" t="s">
        <v>38</v>
      </c>
      <c r="R56" s="8">
        <v>0.32749855473337725</v>
      </c>
      <c r="S56" s="8">
        <v>0.32848153854268014</v>
      </c>
      <c r="T56" s="8">
        <v>0.32946750032747268</v>
      </c>
      <c r="U56" s="8">
        <v>0.33045644909379801</v>
      </c>
      <c r="V56" s="8">
        <v>0.33144839387506159</v>
      </c>
      <c r="W56" s="8">
        <v>0.33244334373211454</v>
      </c>
      <c r="X56" s="8">
        <v>0.33344130775333597</v>
      </c>
      <c r="Y56" s="8">
        <v>0.33444229505471629</v>
      </c>
      <c r="Z56" s="8">
        <v>0.33544631477994075</v>
      </c>
      <c r="AA56" s="8">
        <v>0.33645337610047299</v>
      </c>
      <c r="AB56" s="8">
        <v>0.33746348821563898</v>
      </c>
      <c r="AC56" s="8">
        <v>0.33847666035271123</v>
      </c>
    </row>
    <row r="57" spans="2:29" x14ac:dyDescent="0.25">
      <c r="B57" s="5" t="s">
        <v>40</v>
      </c>
      <c r="C57" s="6">
        <f>R57*C$60</f>
        <v>6.604528984744741</v>
      </c>
      <c r="D57" s="6">
        <f t="shared" si="13"/>
        <v>8.4071814445642019</v>
      </c>
      <c r="E57" s="6">
        <f t="shared" si="13"/>
        <v>10.656524999920682</v>
      </c>
      <c r="F57" s="6">
        <f t="shared" si="13"/>
        <v>13.423299604735142</v>
      </c>
      <c r="G57" s="6">
        <f t="shared" si="13"/>
        <v>16.76823181973722</v>
      </c>
      <c r="H57" s="6">
        <f t="shared" si="13"/>
        <v>20.729246882466693</v>
      </c>
      <c r="I57" s="6">
        <f t="shared" si="13"/>
        <v>25.304855629772156</v>
      </c>
      <c r="J57" s="6">
        <f t="shared" si="13"/>
        <v>30.434703250269013</v>
      </c>
      <c r="K57" s="6">
        <f t="shared" si="13"/>
        <v>35.979672432021303</v>
      </c>
      <c r="L57" s="6">
        <f t="shared" si="13"/>
        <v>41.705649482397853</v>
      </c>
      <c r="M57" s="6">
        <f t="shared" si="13"/>
        <v>47.276716654384941</v>
      </c>
      <c r="N57" s="6">
        <f t="shared" si="13"/>
        <v>52.264470116094813</v>
      </c>
      <c r="O57" s="7">
        <f>((N57/I57)^(1/5)-1)</f>
        <v>0.15611367317964753</v>
      </c>
      <c r="P57" s="4"/>
      <c r="Q57" s="5" t="s">
        <v>40</v>
      </c>
      <c r="R57" s="8">
        <v>0.16028691702435813</v>
      </c>
      <c r="S57" s="8">
        <v>0.16048398656647034</v>
      </c>
      <c r="T57" s="8">
        <v>0.16068131184209875</v>
      </c>
      <c r="U57" s="8">
        <v>0.16087889315111986</v>
      </c>
      <c r="V57" s="8">
        <v>0.16107673079389112</v>
      </c>
      <c r="W57" s="8">
        <v>0.16127482507125079</v>
      </c>
      <c r="X57" s="8">
        <v>0.16147317628451799</v>
      </c>
      <c r="Y57" s="8">
        <v>0.16167178473549262</v>
      </c>
      <c r="Z57" s="8">
        <v>0.16187065072645582</v>
      </c>
      <c r="AA57" s="8">
        <v>0.16206977456016949</v>
      </c>
      <c r="AB57" s="8">
        <v>0.16226915653987661</v>
      </c>
      <c r="AC57" s="8">
        <v>0.16246879696930125</v>
      </c>
    </row>
    <row r="58" spans="2:29" x14ac:dyDescent="0.25">
      <c r="B58" s="5" t="s">
        <v>39</v>
      </c>
      <c r="C58" s="6">
        <f>R58*C$60</f>
        <v>5.3960764132031382</v>
      </c>
      <c r="D58" s="6">
        <f t="shared" si="13"/>
        <v>6.8209727919592602</v>
      </c>
      <c r="E58" s="6">
        <f t="shared" si="13"/>
        <v>8.58507559336757</v>
      </c>
      <c r="F58" s="6">
        <f t="shared" si="13"/>
        <v>10.737247432685587</v>
      </c>
      <c r="G58" s="6">
        <f t="shared" si="13"/>
        <v>13.316749283518538</v>
      </c>
      <c r="H58" s="6">
        <f t="shared" si="13"/>
        <v>16.343438321199386</v>
      </c>
      <c r="I58" s="6">
        <f t="shared" si="13"/>
        <v>19.805414803978266</v>
      </c>
      <c r="J58" s="6">
        <f t="shared" si="13"/>
        <v>23.645041842972361</v>
      </c>
      <c r="K58" s="6">
        <f t="shared" si="13"/>
        <v>27.745301338096063</v>
      </c>
      <c r="L58" s="6">
        <f t="shared" si="13"/>
        <v>31.919652846423968</v>
      </c>
      <c r="M58" s="6">
        <f t="shared" si="13"/>
        <v>35.909628678424518</v>
      </c>
      <c r="N58" s="6">
        <f t="shared" si="13"/>
        <v>39.394835557432067</v>
      </c>
      <c r="O58" s="7">
        <f>((N58/I58)^(1/5)-1)</f>
        <v>0.14744286520932337</v>
      </c>
      <c r="P58" s="4"/>
      <c r="Q58" s="5" t="s">
        <v>39</v>
      </c>
      <c r="R58" s="8">
        <v>0.1309586882422647</v>
      </c>
      <c r="S58" s="8">
        <v>0.13020498167347364</v>
      </c>
      <c r="T58" s="8">
        <v>0.12944756462506801</v>
      </c>
      <c r="U58" s="8">
        <v>0.12868642832428565</v>
      </c>
      <c r="V58" s="8">
        <v>0.12792156396992568</v>
      </c>
      <c r="W58" s="8">
        <v>0.12715296273226501</v>
      </c>
      <c r="X58" s="8">
        <v>0.12638061575297674</v>
      </c>
      <c r="Y58" s="8">
        <v>0.1256045141450477</v>
      </c>
      <c r="Z58" s="8">
        <v>0.12482464899269531</v>
      </c>
      <c r="AA58" s="8">
        <v>0.12404101135128452</v>
      </c>
      <c r="AB58" s="8">
        <v>0.12325359224724525</v>
      </c>
      <c r="AC58" s="8">
        <v>0.12246238267798741</v>
      </c>
    </row>
    <row r="59" spans="2:29" x14ac:dyDescent="0.25">
      <c r="B59" s="5" t="s">
        <v>2</v>
      </c>
      <c r="C59" s="10">
        <f t="shared" ref="C59:N59" si="14">SUM(C55:C58)</f>
        <v>41.204417099999993</v>
      </c>
      <c r="D59" s="10">
        <f t="shared" si="14"/>
        <v>52.386419507855749</v>
      </c>
      <c r="E59" s="10">
        <f t="shared" si="14"/>
        <v>66.320873770266644</v>
      </c>
      <c r="F59" s="10">
        <f t="shared" si="14"/>
        <v>83.437294612203175</v>
      </c>
      <c r="G59" s="10">
        <f t="shared" si="14"/>
        <v>104.1008948784374</v>
      </c>
      <c r="H59" s="10">
        <f t="shared" si="14"/>
        <v>128.5336807732302</v>
      </c>
      <c r="I59" s="10">
        <f t="shared" si="14"/>
        <v>156.7124411127248</v>
      </c>
      <c r="J59" s="10">
        <f t="shared" si="14"/>
        <v>188.24993674723459</v>
      </c>
      <c r="K59" s="10">
        <f t="shared" si="14"/>
        <v>222.27421877004201</v>
      </c>
      <c r="L59" s="10">
        <f t="shared" si="14"/>
        <v>257.33144625874917</v>
      </c>
      <c r="M59" s="10">
        <f t="shared" si="14"/>
        <v>291.34752199668321</v>
      </c>
      <c r="N59" s="10">
        <f t="shared" si="14"/>
        <v>321.68927874790796</v>
      </c>
      <c r="O59" s="7">
        <f>((N59/I59)^(1/5)-1)</f>
        <v>0.15469323723558093</v>
      </c>
      <c r="Q59" s="5" t="s">
        <v>2</v>
      </c>
      <c r="R59" s="8">
        <v>1</v>
      </c>
      <c r="S59" s="8">
        <v>0.99999999999999989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0.99999999999999989</v>
      </c>
      <c r="AA59" s="8">
        <v>1</v>
      </c>
      <c r="AB59" s="8">
        <v>1</v>
      </c>
      <c r="AC59" s="8">
        <v>1</v>
      </c>
    </row>
    <row r="60" spans="2:29" x14ac:dyDescent="0.25">
      <c r="B60" s="13" t="s">
        <v>26</v>
      </c>
      <c r="C60" s="11">
        <f>C3</f>
        <v>41.204417099999986</v>
      </c>
      <c r="D60" s="11">
        <f t="shared" ref="D60:O60" si="15">D3</f>
        <v>52.386419507855756</v>
      </c>
      <c r="E60" s="11">
        <f t="shared" si="15"/>
        <v>66.320873770266644</v>
      </c>
      <c r="F60" s="11">
        <f t="shared" si="15"/>
        <v>83.437294612203161</v>
      </c>
      <c r="G60" s="11">
        <f t="shared" si="15"/>
        <v>104.1008948784374</v>
      </c>
      <c r="H60" s="11">
        <f t="shared" si="15"/>
        <v>128.5336807732302</v>
      </c>
      <c r="I60" s="11">
        <f t="shared" si="15"/>
        <v>156.7124411127248</v>
      </c>
      <c r="J60" s="11">
        <f t="shared" si="15"/>
        <v>188.24993674723459</v>
      </c>
      <c r="K60" s="11">
        <f t="shared" si="15"/>
        <v>222.27421877004201</v>
      </c>
      <c r="L60" s="11">
        <f t="shared" si="15"/>
        <v>257.33144625874917</v>
      </c>
      <c r="M60" s="11">
        <f t="shared" si="15"/>
        <v>291.34752199668327</v>
      </c>
      <c r="N60" s="11">
        <f t="shared" si="15"/>
        <v>321.68927874790796</v>
      </c>
      <c r="O60" s="12">
        <f t="shared" si="15"/>
        <v>0.15469323723558093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0.26995698652927458</v>
      </c>
      <c r="E63" s="14">
        <f t="shared" si="16"/>
        <v>0.26457791506637296</v>
      </c>
      <c r="F63" s="14">
        <f t="shared" si="16"/>
        <v>0.25667809380905249</v>
      </c>
      <c r="G63" s="14">
        <f t="shared" si="16"/>
        <v>0.24625903206338462</v>
      </c>
      <c r="H63" s="14">
        <f t="shared" si="16"/>
        <v>0.23332220752300259</v>
      </c>
      <c r="I63" s="14">
        <f t="shared" si="16"/>
        <v>0.21786907078196771</v>
      </c>
      <c r="J63" s="14">
        <f t="shared" si="16"/>
        <v>0.19990104963548161</v>
      </c>
      <c r="K63" s="14">
        <f t="shared" si="16"/>
        <v>0.1794195531960483</v>
      </c>
      <c r="L63" s="14">
        <f t="shared" si="16"/>
        <v>0.1564259758506874</v>
      </c>
      <c r="M63" s="14">
        <f t="shared" si="16"/>
        <v>0.13092170108291179</v>
      </c>
      <c r="N63" s="14">
        <f t="shared" si="16"/>
        <v>0.10290810518168669</v>
      </c>
    </row>
    <row r="64" spans="2:29" x14ac:dyDescent="0.25">
      <c r="B64" s="5" t="s">
        <v>38</v>
      </c>
      <c r="C64" s="5"/>
      <c r="D64" s="14">
        <f t="shared" ref="D64:N64" si="17">D56/C56-1</f>
        <v>0.27519476181834834</v>
      </c>
      <c r="E64" s="14">
        <f t="shared" si="17"/>
        <v>0.2697936112768089</v>
      </c>
      <c r="F64" s="14">
        <f t="shared" si="17"/>
        <v>0.26186131273012858</v>
      </c>
      <c r="G64" s="14">
        <f t="shared" si="17"/>
        <v>0.25139938108555215</v>
      </c>
      <c r="H64" s="14">
        <f t="shared" si="17"/>
        <v>0.23840929951240786</v>
      </c>
      <c r="I64" s="14">
        <f t="shared" si="17"/>
        <v>0.22289252397353509</v>
      </c>
      <c r="J64" s="14">
        <f t="shared" si="17"/>
        <v>0.20485048754368607</v>
      </c>
      <c r="K64" s="14">
        <f t="shared" si="17"/>
        <v>0.18428460454262208</v>
      </c>
      <c r="L64" s="14">
        <f t="shared" si="17"/>
        <v>0.16119627450860086</v>
      </c>
      <c r="M64" s="14">
        <f t="shared" si="17"/>
        <v>0.13558688603608404</v>
      </c>
      <c r="N64" s="14">
        <f t="shared" si="17"/>
        <v>0.10745782049994612</v>
      </c>
    </row>
    <row r="65" spans="2:29" x14ac:dyDescent="0.25">
      <c r="B65" s="5" t="s">
        <v>40</v>
      </c>
      <c r="C65" s="5"/>
      <c r="D65" s="14">
        <f t="shared" ref="D65:N65" si="18">D57/C57-1</f>
        <v>0.27294186519330288</v>
      </c>
      <c r="E65" s="14">
        <f t="shared" si="18"/>
        <v>0.26755025690694834</v>
      </c>
      <c r="F65" s="14">
        <f t="shared" si="18"/>
        <v>0.2596319724145586</v>
      </c>
      <c r="G65" s="14">
        <f t="shared" si="18"/>
        <v>0.24918852394698354</v>
      </c>
      <c r="H65" s="14">
        <f t="shared" si="18"/>
        <v>0.23622139205322279</v>
      </c>
      <c r="I65" s="14">
        <f t="shared" si="18"/>
        <v>0.22073203012385489</v>
      </c>
      <c r="J65" s="14">
        <f t="shared" si="18"/>
        <v>0.20272186870180708</v>
      </c>
      <c r="K65" s="14">
        <f t="shared" si="18"/>
        <v>0.18219231960815252</v>
      </c>
      <c r="L65" s="14">
        <f t="shared" si="18"/>
        <v>0.15914477990857212</v>
      </c>
      <c r="M65" s="14">
        <f t="shared" si="18"/>
        <v>0.1335806357442868</v>
      </c>
      <c r="N65" s="14">
        <f t="shared" si="18"/>
        <v>0.10550126604968568</v>
      </c>
    </row>
    <row r="66" spans="2:29" x14ac:dyDescent="0.25">
      <c r="B66" s="5" t="s">
        <v>39</v>
      </c>
      <c r="C66" s="5"/>
      <c r="D66" s="14">
        <f t="shared" ref="D66:N66" si="19">D58/C58-1</f>
        <v>0.26406156430062411</v>
      </c>
      <c r="E66" s="14">
        <f t="shared" si="19"/>
        <v>0.25862920952974333</v>
      </c>
      <c r="F66" s="14">
        <f t="shared" si="19"/>
        <v>0.25068758171223138</v>
      </c>
      <c r="G66" s="14">
        <f t="shared" si="19"/>
        <v>0.24023865213170081</v>
      </c>
      <c r="H66" s="14">
        <f t="shared" si="19"/>
        <v>0.22728437498082399</v>
      </c>
      <c r="I66" s="14">
        <f t="shared" si="19"/>
        <v>0.21182669244624508</v>
      </c>
      <c r="J66" s="14">
        <f t="shared" si="19"/>
        <v>0.19386753960956371</v>
      </c>
      <c r="K66" s="14">
        <f t="shared" si="19"/>
        <v>0.17340884919357236</v>
      </c>
      <c r="L66" s="14">
        <f t="shared" si="19"/>
        <v>0.15045255618097242</v>
      </c>
      <c r="M66" s="14">
        <f t="shared" si="19"/>
        <v>0.12500060233103549</v>
      </c>
      <c r="N66" s="14">
        <f t="shared" si="19"/>
        <v>9.705494061824016E-2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28.512365540235187</v>
      </c>
      <c r="D71" s="6">
        <f t="shared" ref="D71:N71" si="20">S71*D$74</f>
        <v>36.158642782669418</v>
      </c>
      <c r="E71" s="6">
        <f t="shared" si="20"/>
        <v>45.661226486343665</v>
      </c>
      <c r="F71" s="6">
        <f t="shared" si="20"/>
        <v>57.300904351538932</v>
      </c>
      <c r="G71" s="6">
        <f t="shared" si="20"/>
        <v>71.311513522085761</v>
      </c>
      <c r="H71" s="6">
        <f t="shared" si="20"/>
        <v>87.826598830910669</v>
      </c>
      <c r="I71" s="6">
        <f t="shared" si="20"/>
        <v>106.81113371169828</v>
      </c>
      <c r="J71" s="6">
        <f t="shared" si="20"/>
        <v>127.98286175770922</v>
      </c>
      <c r="K71" s="6">
        <f t="shared" si="20"/>
        <v>150.73357495820861</v>
      </c>
      <c r="L71" s="6">
        <f t="shared" si="20"/>
        <v>174.06750193076306</v>
      </c>
      <c r="M71" s="6">
        <f t="shared" si="20"/>
        <v>196.58034524459217</v>
      </c>
      <c r="N71" s="6">
        <f t="shared" si="20"/>
        <v>216.50567314843741</v>
      </c>
      <c r="O71" s="7">
        <f>((N71/I71)^(1/5)-1)</f>
        <v>0.15178270037874309</v>
      </c>
      <c r="P71" s="4"/>
      <c r="Q71" s="5" t="s">
        <v>34</v>
      </c>
      <c r="R71" s="8">
        <v>0.69197352000000012</v>
      </c>
      <c r="S71" s="8">
        <v>0.69022932130811399</v>
      </c>
      <c r="T71" s="8">
        <v>0.68848951906925526</v>
      </c>
      <c r="U71" s="8">
        <v>0.68675410220165933</v>
      </c>
      <c r="V71" s="8">
        <v>0.68502305965149424</v>
      </c>
      <c r="W71" s="8">
        <v>0.68329638039279095</v>
      </c>
      <c r="X71" s="8">
        <v>0.68157405342737254</v>
      </c>
      <c r="Y71" s="8">
        <v>0.67985606778478402</v>
      </c>
      <c r="Z71" s="8">
        <v>0.67814241252222274</v>
      </c>
      <c r="AA71" s="8">
        <v>0.67643307672446906</v>
      </c>
      <c r="AB71" s="8">
        <v>0.67472804950381582</v>
      </c>
      <c r="AC71" s="8">
        <v>0.67302731999999987</v>
      </c>
    </row>
    <row r="72" spans="2:29" x14ac:dyDescent="0.25">
      <c r="B72" s="5" t="s">
        <v>35</v>
      </c>
      <c r="C72" s="6">
        <f>R72*C$74</f>
        <v>12.692051559764799</v>
      </c>
      <c r="D72" s="6">
        <f t="shared" ref="D72:N72" si="21">S72*D$74</f>
        <v>16.227776725186335</v>
      </c>
      <c r="E72" s="6">
        <f t="shared" si="21"/>
        <v>20.659647283922975</v>
      </c>
      <c r="F72" s="6">
        <f t="shared" si="21"/>
        <v>26.136390260664232</v>
      </c>
      <c r="G72" s="6">
        <f t="shared" si="21"/>
        <v>32.789381356351647</v>
      </c>
      <c r="H72" s="6">
        <f t="shared" si="21"/>
        <v>40.70708194231954</v>
      </c>
      <c r="I72" s="6">
        <f t="shared" si="21"/>
        <v>49.901307401026536</v>
      </c>
      <c r="J72" s="6">
        <f t="shared" si="21"/>
        <v>60.267074989525362</v>
      </c>
      <c r="K72" s="6">
        <f t="shared" si="21"/>
        <v>71.540643811833391</v>
      </c>
      <c r="L72" s="6">
        <f t="shared" si="21"/>
        <v>83.26394432798611</v>
      </c>
      <c r="M72" s="6">
        <f t="shared" si="21"/>
        <v>94.767176752091089</v>
      </c>
      <c r="N72" s="6">
        <f t="shared" si="21"/>
        <v>105.18360559947055</v>
      </c>
      <c r="O72" s="7">
        <f>((N72/I72)^(1/5)-1)</f>
        <v>0.16082626503972031</v>
      </c>
      <c r="P72" s="4"/>
      <c r="Q72" s="5" t="s">
        <v>35</v>
      </c>
      <c r="R72" s="8">
        <v>0.30802647999999988</v>
      </c>
      <c r="S72" s="8">
        <v>0.30977067869188601</v>
      </c>
      <c r="T72" s="8">
        <v>0.31151048093074474</v>
      </c>
      <c r="U72" s="8">
        <v>0.31324589779834067</v>
      </c>
      <c r="V72" s="8">
        <v>0.31497694034850576</v>
      </c>
      <c r="W72" s="8">
        <v>0.31670361960720905</v>
      </c>
      <c r="X72" s="8">
        <v>0.31842594657262746</v>
      </c>
      <c r="Y72" s="8">
        <v>0.32014393221521598</v>
      </c>
      <c r="Z72" s="8">
        <v>0.32185758747777726</v>
      </c>
      <c r="AA72" s="8">
        <v>0.32356692327553094</v>
      </c>
      <c r="AB72" s="8">
        <v>0.32527195049618418</v>
      </c>
      <c r="AC72" s="8">
        <v>0.32697268000000013</v>
      </c>
    </row>
    <row r="73" spans="2:29" x14ac:dyDescent="0.25">
      <c r="B73" s="5" t="s">
        <v>2</v>
      </c>
      <c r="C73" s="10">
        <f t="shared" ref="C73:N73" si="22">SUM(C71:C72)</f>
        <v>41.204417099999986</v>
      </c>
      <c r="D73" s="10">
        <f t="shared" si="22"/>
        <v>52.386419507855749</v>
      </c>
      <c r="E73" s="10">
        <f t="shared" si="22"/>
        <v>66.320873770266644</v>
      </c>
      <c r="F73" s="10">
        <f t="shared" si="22"/>
        <v>83.437294612203161</v>
      </c>
      <c r="G73" s="10">
        <f t="shared" si="22"/>
        <v>104.1008948784374</v>
      </c>
      <c r="H73" s="10">
        <f t="shared" si="22"/>
        <v>128.5336807732302</v>
      </c>
      <c r="I73" s="10">
        <f t="shared" si="22"/>
        <v>156.7124411127248</v>
      </c>
      <c r="J73" s="10">
        <f t="shared" si="22"/>
        <v>188.24993674723459</v>
      </c>
      <c r="K73" s="10">
        <f t="shared" si="22"/>
        <v>222.27421877004201</v>
      </c>
      <c r="L73" s="10">
        <f t="shared" si="22"/>
        <v>257.33144625874917</v>
      </c>
      <c r="M73" s="10">
        <f t="shared" si="22"/>
        <v>291.34752199668327</v>
      </c>
      <c r="N73" s="10">
        <f t="shared" si="22"/>
        <v>321.68927874790796</v>
      </c>
      <c r="O73" s="7">
        <f>((N73/I73)^(1/5)-1)</f>
        <v>0.15469323723558093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41.204417099999986</v>
      </c>
      <c r="D74" s="11">
        <f t="shared" ref="D74:O74" si="23">D3</f>
        <v>52.386419507855756</v>
      </c>
      <c r="E74" s="11">
        <f t="shared" si="23"/>
        <v>66.320873770266644</v>
      </c>
      <c r="F74" s="11">
        <f t="shared" si="23"/>
        <v>83.437294612203161</v>
      </c>
      <c r="G74" s="11">
        <f t="shared" si="23"/>
        <v>104.1008948784374</v>
      </c>
      <c r="H74" s="11">
        <f t="shared" si="23"/>
        <v>128.5336807732302</v>
      </c>
      <c r="I74" s="11">
        <f t="shared" si="23"/>
        <v>156.7124411127248</v>
      </c>
      <c r="J74" s="11">
        <f t="shared" si="23"/>
        <v>188.24993674723459</v>
      </c>
      <c r="K74" s="11">
        <f t="shared" si="23"/>
        <v>222.27421877004201</v>
      </c>
      <c r="L74" s="11">
        <f t="shared" si="23"/>
        <v>257.33144625874917</v>
      </c>
      <c r="M74" s="11">
        <f t="shared" si="23"/>
        <v>291.34752199668327</v>
      </c>
      <c r="N74" s="11">
        <f t="shared" si="23"/>
        <v>321.68927874790796</v>
      </c>
      <c r="O74" s="12">
        <f t="shared" si="23"/>
        <v>0.15469323723558093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0.26817407456579478</v>
      </c>
      <c r="E77" s="14">
        <f t="shared" si="24"/>
        <v>0.26280255486328064</v>
      </c>
      <c r="F77" s="14">
        <f t="shared" si="24"/>
        <v>0.25491382428539144</v>
      </c>
      <c r="G77" s="14">
        <f t="shared" si="24"/>
        <v>0.24450939001926142</v>
      </c>
      <c r="H77" s="14">
        <f t="shared" si="24"/>
        <v>0.23159072768396727</v>
      </c>
      <c r="I77" s="14">
        <f t="shared" si="24"/>
        <v>0.21615928583705979</v>
      </c>
      <c r="J77" s="14">
        <f t="shared" si="24"/>
        <v>0.19821649026923627</v>
      </c>
      <c r="K77" s="14">
        <f t="shared" si="24"/>
        <v>0.17776374811472739</v>
      </c>
      <c r="L77" s="14">
        <f t="shared" si="24"/>
        <v>0.15480245180295005</v>
      </c>
      <c r="M77" s="14">
        <f t="shared" si="24"/>
        <v>0.12933398287512499</v>
      </c>
      <c r="N77" s="14">
        <f t="shared" si="24"/>
        <v>0.10135971568802282</v>
      </c>
    </row>
    <row r="78" spans="2:29" x14ac:dyDescent="0.25">
      <c r="B78" s="5" t="s">
        <v>35</v>
      </c>
      <c r="C78" s="5"/>
      <c r="D78" s="14">
        <f t="shared" ref="D78:N78" si="25">D72/C72-1</f>
        <v>0.27857790750158729</v>
      </c>
      <c r="E78" s="14">
        <f t="shared" si="25"/>
        <v>0.2731039891532494</v>
      </c>
      <c r="F78" s="14">
        <f t="shared" si="25"/>
        <v>0.26509373085973142</v>
      </c>
      <c r="G78" s="14">
        <f t="shared" si="25"/>
        <v>0.25454896522953652</v>
      </c>
      <c r="H78" s="14">
        <f t="shared" si="25"/>
        <v>0.2414714843174115</v>
      </c>
      <c r="I78" s="14">
        <f t="shared" si="25"/>
        <v>0.22586304446324301</v>
      </c>
      <c r="J78" s="14">
        <f t="shared" si="25"/>
        <v>0.20772537090452237</v>
      </c>
      <c r="K78" s="14">
        <f t="shared" si="25"/>
        <v>0.18706016219083832</v>
      </c>
      <c r="L78" s="14">
        <f t="shared" si="25"/>
        <v>0.16386909442676267</v>
      </c>
      <c r="M78" s="14">
        <f t="shared" si="25"/>
        <v>0.1381538253675858</v>
      </c>
      <c r="N78" s="14">
        <f t="shared" si="25"/>
        <v>0.10991599839075739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9.6968167755782346</v>
      </c>
      <c r="D83" s="6">
        <f t="shared" ref="D83:N83" si="26">S83*D$92</f>
        <v>12.260568027366835</v>
      </c>
      <c r="E83" s="6">
        <f t="shared" si="26"/>
        <v>15.436490656922459</v>
      </c>
      <c r="F83" s="6">
        <f t="shared" si="26"/>
        <v>19.313679006164705</v>
      </c>
      <c r="G83" s="6">
        <f t="shared" si="26"/>
        <v>23.964353545498966</v>
      </c>
      <c r="H83" s="6">
        <f t="shared" si="26"/>
        <v>29.426232349511746</v>
      </c>
      <c r="I83" s="6">
        <f t="shared" si="26"/>
        <v>35.680230487777159</v>
      </c>
      <c r="J83" s="6">
        <f t="shared" si="26"/>
        <v>42.625106251067088</v>
      </c>
      <c r="K83" s="6">
        <f t="shared" si="26"/>
        <v>50.052547705037917</v>
      </c>
      <c r="L83" s="6">
        <f t="shared" si="26"/>
        <v>57.628380723257855</v>
      </c>
      <c r="M83" s="6">
        <f t="shared" si="26"/>
        <v>64.887545226873101</v>
      </c>
      <c r="N83" s="6">
        <f t="shared" si="26"/>
        <v>71.251344377008579</v>
      </c>
      <c r="O83" s="7">
        <f t="shared" ref="O83:O91" si="27">((N83/I83)^(1/5)-1)</f>
        <v>0.14834684720214364</v>
      </c>
      <c r="P83" s="4"/>
      <c r="Q83" s="5" t="s">
        <v>43</v>
      </c>
      <c r="R83" s="8">
        <v>0.23533439999999994</v>
      </c>
      <c r="S83" s="8">
        <v>0.23404096219113174</v>
      </c>
      <c r="T83" s="8">
        <v>0.23275463333601365</v>
      </c>
      <c r="U83" s="8">
        <v>0.23147537436262913</v>
      </c>
      <c r="V83" s="8">
        <v>0.23020314641370815</v>
      </c>
      <c r="W83" s="8">
        <v>0.22893791084554679</v>
      </c>
      <c r="X83" s="8">
        <v>0.22767962922683349</v>
      </c>
      <c r="Y83" s="8">
        <v>0.22642826333748162</v>
      </c>
      <c r="Z83" s="8">
        <v>0.22518377516746882</v>
      </c>
      <c r="AA83" s="8">
        <v>0.22394612691568205</v>
      </c>
      <c r="AB83" s="8">
        <v>0.2227152809887698</v>
      </c>
      <c r="AC83" s="8">
        <v>0.22149119999999983</v>
      </c>
    </row>
    <row r="84" spans="2:29" x14ac:dyDescent="0.25">
      <c r="B84" s="5" t="s">
        <v>44</v>
      </c>
      <c r="C84" s="6">
        <f t="shared" ref="C84:C90" si="28">R84*C$92</f>
        <v>3.9694614581948668</v>
      </c>
      <c r="D84" s="6">
        <f t="shared" ref="D84:D90" si="29">S84*D$92</f>
        <v>5.1077128926977746</v>
      </c>
      <c r="E84" s="6">
        <f t="shared" ref="E84:E90" si="30">T84*E$92</f>
        <v>6.5445236749989029</v>
      </c>
      <c r="F84" s="6">
        <f t="shared" ref="F84:F90" si="31">U84*F$92</f>
        <v>8.3331299820347891</v>
      </c>
      <c r="G84" s="6">
        <f t="shared" ref="G84:G90" si="32">V84*G$92</f>
        <v>10.522589727291118</v>
      </c>
      <c r="H84" s="6">
        <f t="shared" ref="H84:H90" si="33">W84*H$92</f>
        <v>13.149385127146587</v>
      </c>
      <c r="I84" s="6">
        <f t="shared" ref="I84:I90" si="34">X84*I$92</f>
        <v>16.226034499591442</v>
      </c>
      <c r="J84" s="6">
        <f t="shared" ref="J84:J90" si="35">Y84*J$92</f>
        <v>19.72714641345036</v>
      </c>
      <c r="K84" s="6">
        <f t="shared" ref="K84:K90" si="36">Z84*K$92</f>
        <v>23.574317113330736</v>
      </c>
      <c r="L84" s="6">
        <f t="shared" ref="L84:L90" si="37">AA84*L$92</f>
        <v>27.622537921872794</v>
      </c>
      <c r="M84" s="6">
        <f t="shared" ref="M84:M90" si="38">AB84*M$92</f>
        <v>31.652121441112332</v>
      </c>
      <c r="N84" s="6">
        <f t="shared" ref="N84:N90" si="39">AC84*N$92</f>
        <v>35.371130936920821</v>
      </c>
      <c r="O84" s="7">
        <f t="shared" si="27"/>
        <v>0.16865766045504915</v>
      </c>
      <c r="P84" s="4"/>
      <c r="Q84" s="5" t="s">
        <v>44</v>
      </c>
      <c r="R84" s="8">
        <v>9.6335823622047262E-2</v>
      </c>
      <c r="S84" s="8">
        <v>9.750070611204556E-2</v>
      </c>
      <c r="T84" s="8">
        <v>9.8679696194427721E-2</v>
      </c>
      <c r="U84" s="8">
        <v>9.9872964730762293E-2</v>
      </c>
      <c r="V84" s="8">
        <v>0.1010806846528913</v>
      </c>
      <c r="W84" s="8">
        <v>0.10230303098800869</v>
      </c>
      <c r="X84" s="8">
        <v>0.10354018088404286</v>
      </c>
      <c r="Y84" s="8">
        <v>0.10479231363534657</v>
      </c>
      <c r="Z84" s="8">
        <v>0.10605961070869847</v>
      </c>
      <c r="AA84" s="8">
        <v>0.10734225576961968</v>
      </c>
      <c r="AB84" s="8">
        <v>0.10864043470900935</v>
      </c>
      <c r="AC84" s="8">
        <v>0.10995433567010306</v>
      </c>
    </row>
    <row r="85" spans="2:29" x14ac:dyDescent="0.25">
      <c r="B85" s="5" t="s">
        <v>45</v>
      </c>
      <c r="C85" s="6">
        <f t="shared" si="28"/>
        <v>5.9128436304361021</v>
      </c>
      <c r="D85" s="6">
        <f t="shared" si="29"/>
        <v>7.561359230558919</v>
      </c>
      <c r="E85" s="6">
        <f t="shared" si="30"/>
        <v>9.6285308593989427</v>
      </c>
      <c r="F85" s="6">
        <f t="shared" si="31"/>
        <v>12.184247974201796</v>
      </c>
      <c r="G85" s="6">
        <f t="shared" si="32"/>
        <v>15.290503987886764</v>
      </c>
      <c r="H85" s="6">
        <f t="shared" si="33"/>
        <v>18.989485477891396</v>
      </c>
      <c r="I85" s="6">
        <f t="shared" si="34"/>
        <v>23.287814700394751</v>
      </c>
      <c r="J85" s="6">
        <f t="shared" si="35"/>
        <v>28.137739149881405</v>
      </c>
      <c r="K85" s="6">
        <f t="shared" si="36"/>
        <v>33.417398842579544</v>
      </c>
      <c r="L85" s="6">
        <f t="shared" si="37"/>
        <v>38.913983363811262</v>
      </c>
      <c r="M85" s="6">
        <f t="shared" si="38"/>
        <v>44.315282615880903</v>
      </c>
      <c r="N85" s="6">
        <f t="shared" si="39"/>
        <v>49.216217772631673</v>
      </c>
      <c r="O85" s="7">
        <f t="shared" si="27"/>
        <v>0.16143764841030706</v>
      </c>
      <c r="P85" s="4"/>
      <c r="Q85" s="5" t="s">
        <v>45</v>
      </c>
      <c r="R85" s="8">
        <v>0.1435002372703412</v>
      </c>
      <c r="S85" s="8">
        <v>0.14433815675119835</v>
      </c>
      <c r="T85" s="8">
        <v>0.1451810012749811</v>
      </c>
      <c r="U85" s="8">
        <v>0.14602879960132101</v>
      </c>
      <c r="V85" s="8">
        <v>0.14688158066020537</v>
      </c>
      <c r="W85" s="8">
        <v>0.1477393735529462</v>
      </c>
      <c r="X85" s="8">
        <v>0.14860220755315526</v>
      </c>
      <c r="Y85" s="8">
        <v>0.14947011210772559</v>
      </c>
      <c r="Z85" s="8">
        <v>0.15034311683781978</v>
      </c>
      <c r="AA85" s="8">
        <v>0.15122125153986385</v>
      </c>
      <c r="AB85" s="8">
        <v>0.15210454618654828</v>
      </c>
      <c r="AC85" s="8">
        <v>0.15299303092783517</v>
      </c>
    </row>
    <row r="86" spans="2:29" x14ac:dyDescent="0.25">
      <c r="B86" s="5" t="s">
        <v>46</v>
      </c>
      <c r="C86" s="6">
        <f t="shared" si="28"/>
        <v>3.3905816622081151</v>
      </c>
      <c r="D86" s="6">
        <f t="shared" si="29"/>
        <v>4.3256331061647657</v>
      </c>
      <c r="E86" s="6">
        <f t="shared" si="30"/>
        <v>5.4951788262087566</v>
      </c>
      <c r="F86" s="6">
        <f t="shared" si="31"/>
        <v>6.9373327614371245</v>
      </c>
      <c r="G86" s="6">
        <f t="shared" si="32"/>
        <v>8.6853553565290209</v>
      </c>
      <c r="H86" s="6">
        <f t="shared" si="33"/>
        <v>10.760959169429151</v>
      </c>
      <c r="I86" s="6">
        <f t="shared" si="34"/>
        <v>13.165535149298107</v>
      </c>
      <c r="J86" s="6">
        <f t="shared" si="35"/>
        <v>15.869782457548141</v>
      </c>
      <c r="K86" s="6">
        <f t="shared" si="36"/>
        <v>18.802968157291986</v>
      </c>
      <c r="L86" s="6">
        <f t="shared" si="37"/>
        <v>21.8439639729622</v>
      </c>
      <c r="M86" s="6">
        <f t="shared" si="38"/>
        <v>24.817114258280462</v>
      </c>
      <c r="N86" s="6">
        <f t="shared" si="39"/>
        <v>27.496536093299795</v>
      </c>
      <c r="O86" s="7">
        <f t="shared" si="27"/>
        <v>0.15869169443867492</v>
      </c>
      <c r="P86" s="4"/>
      <c r="Q86" s="5" t="s">
        <v>46</v>
      </c>
      <c r="R86" s="8">
        <v>8.2286849343832028E-2</v>
      </c>
      <c r="S86" s="8">
        <v>8.2571650187241802E-2</v>
      </c>
      <c r="T86" s="8">
        <v>8.285745518437948E-2</v>
      </c>
      <c r="U86" s="8">
        <v>8.3144267724405599E-2</v>
      </c>
      <c r="V86" s="8">
        <v>8.3432091209890577E-2</v>
      </c>
      <c r="W86" s="8">
        <v>8.3720929056832427E-2</v>
      </c>
      <c r="X86" s="8">
        <v>8.4010784694675308E-2</v>
      </c>
      <c r="Y86" s="8">
        <v>8.4301661566328623E-2</v>
      </c>
      <c r="Z86" s="8">
        <v>8.4593563128186958E-2</v>
      </c>
      <c r="AA86" s="8">
        <v>8.48864928501505E-2</v>
      </c>
      <c r="AB86" s="8">
        <v>8.5180454215646226E-2</v>
      </c>
      <c r="AC86" s="8">
        <v>8.5475450721649554E-2</v>
      </c>
    </row>
    <row r="87" spans="2:29" x14ac:dyDescent="0.25">
      <c r="B87" s="5" t="s">
        <v>47</v>
      </c>
      <c r="C87" s="6">
        <f t="shared" si="28"/>
        <v>5.2926152775931543</v>
      </c>
      <c r="D87" s="6">
        <f t="shared" si="29"/>
        <v>6.6603869694596218</v>
      </c>
      <c r="E87" s="6">
        <f t="shared" si="30"/>
        <v>8.3461325315070116</v>
      </c>
      <c r="F87" s="6">
        <f t="shared" si="31"/>
        <v>10.393208462477505</v>
      </c>
      <c r="G87" s="6">
        <f t="shared" si="32"/>
        <v>12.835073748074544</v>
      </c>
      <c r="H87" s="6">
        <f t="shared" si="33"/>
        <v>15.686116083531395</v>
      </c>
      <c r="I87" s="6">
        <f t="shared" si="34"/>
        <v>18.93026191248164</v>
      </c>
      <c r="J87" s="6">
        <f t="shared" si="35"/>
        <v>22.508302547270038</v>
      </c>
      <c r="K87" s="6">
        <f t="shared" si="36"/>
        <v>26.305820113560095</v>
      </c>
      <c r="L87" s="6">
        <f t="shared" si="37"/>
        <v>30.144671237573235</v>
      </c>
      <c r="M87" s="6">
        <f t="shared" si="38"/>
        <v>33.781897909169331</v>
      </c>
      <c r="N87" s="6">
        <f t="shared" si="39"/>
        <v>36.920231561895477</v>
      </c>
      <c r="O87" s="7">
        <f t="shared" si="27"/>
        <v>0.14293506951740631</v>
      </c>
      <c r="P87" s="4"/>
      <c r="Q87" s="5" t="s">
        <v>47</v>
      </c>
      <c r="R87" s="8">
        <v>0.12844776482939632</v>
      </c>
      <c r="S87" s="8">
        <v>0.12713957227904923</v>
      </c>
      <c r="T87" s="8">
        <v>0.12584473118399711</v>
      </c>
      <c r="U87" s="8">
        <v>0.12456310467378745</v>
      </c>
      <c r="V87" s="8">
        <v>0.12329455729523316</v>
      </c>
      <c r="W87" s="8">
        <v>0.12203895499737648</v>
      </c>
      <c r="X87" s="8">
        <v>0.12079616511662221</v>
      </c>
      <c r="Y87" s="8">
        <v>0.11956605636203853</v>
      </c>
      <c r="Z87" s="8">
        <v>0.11834849880082259</v>
      </c>
      <c r="AA87" s="8">
        <v>0.11714336384392947</v>
      </c>
      <c r="AB87" s="8">
        <v>0.11595052423186186</v>
      </c>
      <c r="AC87" s="8">
        <v>0.11476985402061859</v>
      </c>
    </row>
    <row r="88" spans="2:29" x14ac:dyDescent="0.25">
      <c r="B88" s="5" t="s">
        <v>42</v>
      </c>
      <c r="C88" s="6">
        <f t="shared" si="28"/>
        <v>5.5407066187303347</v>
      </c>
      <c r="D88" s="6">
        <f t="shared" si="29"/>
        <v>7.097527205653579</v>
      </c>
      <c r="E88" s="6">
        <f t="shared" si="30"/>
        <v>9.0532737973497621</v>
      </c>
      <c r="F88" s="6">
        <f t="shared" si="31"/>
        <v>11.475795252785154</v>
      </c>
      <c r="G88" s="6">
        <f t="shared" si="32"/>
        <v>14.42594579295092</v>
      </c>
      <c r="H88" s="6">
        <f t="shared" si="33"/>
        <v>17.946267087464427</v>
      </c>
      <c r="I88" s="6">
        <f t="shared" si="34"/>
        <v>22.045913533239954</v>
      </c>
      <c r="J88" s="6">
        <f t="shared" si="35"/>
        <v>26.682529350018179</v>
      </c>
      <c r="K88" s="6">
        <f t="shared" si="36"/>
        <v>31.743066019387641</v>
      </c>
      <c r="L88" s="6">
        <f t="shared" si="37"/>
        <v>37.02715574589508</v>
      </c>
      <c r="M88" s="6">
        <f t="shared" si="38"/>
        <v>42.238318524663164</v>
      </c>
      <c r="N88" s="6">
        <f t="shared" si="39"/>
        <v>46.989385624230621</v>
      </c>
      <c r="O88" s="7">
        <f t="shared" si="27"/>
        <v>0.1634141280717134</v>
      </c>
      <c r="P88" s="4"/>
      <c r="Q88" s="5" t="s">
        <v>42</v>
      </c>
      <c r="R88" s="8">
        <v>0.1344687538057743</v>
      </c>
      <c r="S88" s="8">
        <v>0.1354841058490216</v>
      </c>
      <c r="T88" s="8">
        <v>0.13650715502799329</v>
      </c>
      <c r="U88" s="8">
        <v>0.1375379595673846</v>
      </c>
      <c r="V88" s="8">
        <v>0.13857657813409432</v>
      </c>
      <c r="W88" s="8">
        <v>0.13962306984055581</v>
      </c>
      <c r="X88" s="8">
        <v>0.14067749424809298</v>
      </c>
      <c r="Y88" s="8">
        <v>0.14173991137030301</v>
      </c>
      <c r="Z88" s="8">
        <v>0.14281038167646437</v>
      </c>
      <c r="AA88" s="8">
        <v>0.14388896609497126</v>
      </c>
      <c r="AB88" s="8">
        <v>0.14497572601679451</v>
      </c>
      <c r="AC88" s="8">
        <v>0.14607072329896914</v>
      </c>
    </row>
    <row r="89" spans="2:29" x14ac:dyDescent="0.25">
      <c r="B89" s="5" t="s">
        <v>48</v>
      </c>
      <c r="C89" s="6">
        <f t="shared" si="28"/>
        <v>2.3568677408032017</v>
      </c>
      <c r="D89" s="6">
        <f t="shared" si="29"/>
        <v>2.9402937411714563</v>
      </c>
      <c r="E89" s="6">
        <f t="shared" si="30"/>
        <v>3.6526066436043707</v>
      </c>
      <c r="F89" s="6">
        <f t="shared" si="31"/>
        <v>4.5091391449892955</v>
      </c>
      <c r="G89" s="6">
        <f t="shared" si="32"/>
        <v>5.5203770060967923</v>
      </c>
      <c r="H89" s="6">
        <f t="shared" si="33"/>
        <v>6.6882448752733019</v>
      </c>
      <c r="I89" s="6">
        <f t="shared" si="34"/>
        <v>8.0016533814590662</v>
      </c>
      <c r="J89" s="6">
        <f t="shared" si="35"/>
        <v>9.4317488298818457</v>
      </c>
      <c r="K89" s="6">
        <f t="shared" si="36"/>
        <v>10.92767322544352</v>
      </c>
      <c r="L89" s="6">
        <f t="shared" si="37"/>
        <v>12.414029594511861</v>
      </c>
      <c r="M89" s="6">
        <f t="shared" si="38"/>
        <v>13.791536105738071</v>
      </c>
      <c r="N89" s="6">
        <f t="shared" si="39"/>
        <v>14.942366445067838</v>
      </c>
      <c r="O89" s="7">
        <f t="shared" si="27"/>
        <v>0.13304701152786746</v>
      </c>
      <c r="P89" s="4"/>
      <c r="Q89" s="5" t="s">
        <v>48</v>
      </c>
      <c r="R89" s="8">
        <v>5.719939527559055E-2</v>
      </c>
      <c r="S89" s="8">
        <v>5.6127022399966392E-2</v>
      </c>
      <c r="T89" s="8">
        <v>5.5074766599983012E-2</v>
      </c>
      <c r="U89" s="8">
        <v>5.4042250122642514E-2</v>
      </c>
      <c r="V89" s="8">
        <v>5.3029102319851792E-2</v>
      </c>
      <c r="W89" s="8">
        <v>5.2034959514411318E-2</v>
      </c>
      <c r="X89" s="8">
        <v>5.105946486854479E-2</v>
      </c>
      <c r="Y89" s="8">
        <v>5.0102268254920937E-2</v>
      </c>
      <c r="Z89" s="8">
        <v>4.9163026130119712E-2</v>
      </c>
      <c r="AA89" s="8">
        <v>4.8241401410496244E-2</v>
      </c>
      <c r="AB89" s="8">
        <v>4.7337063350396627E-2</v>
      </c>
      <c r="AC89" s="8">
        <v>4.6449687422680429E-2</v>
      </c>
    </row>
    <row r="90" spans="2:29" x14ac:dyDescent="0.25">
      <c r="B90" s="5" t="s">
        <v>49</v>
      </c>
      <c r="C90" s="6">
        <f t="shared" si="28"/>
        <v>5.0445239364559757</v>
      </c>
      <c r="D90" s="6">
        <f t="shared" si="29"/>
        <v>6.4329383347828006</v>
      </c>
      <c r="E90" s="6">
        <f t="shared" si="30"/>
        <v>8.1641367802764453</v>
      </c>
      <c r="F90" s="6">
        <f t="shared" si="31"/>
        <v>10.290762028112793</v>
      </c>
      <c r="G90" s="6">
        <f t="shared" si="32"/>
        <v>12.85669571410928</v>
      </c>
      <c r="H90" s="6">
        <f t="shared" si="33"/>
        <v>15.886990602982186</v>
      </c>
      <c r="I90" s="6">
        <f t="shared" si="34"/>
        <v>19.374997448482691</v>
      </c>
      <c r="J90" s="6">
        <f t="shared" si="35"/>
        <v>23.267581748117514</v>
      </c>
      <c r="K90" s="6">
        <f t="shared" si="36"/>
        <v>27.450427593410584</v>
      </c>
      <c r="L90" s="6">
        <f t="shared" si="37"/>
        <v>31.736723698864882</v>
      </c>
      <c r="M90" s="6">
        <f t="shared" si="38"/>
        <v>35.863705914965863</v>
      </c>
      <c r="N90" s="6">
        <f t="shared" si="39"/>
        <v>39.502065936853178</v>
      </c>
      <c r="O90" s="7">
        <f t="shared" si="27"/>
        <v>0.15312299078665315</v>
      </c>
      <c r="P90" s="4"/>
      <c r="Q90" s="5" t="s">
        <v>49</v>
      </c>
      <c r="R90" s="8">
        <v>0.12242677585301837</v>
      </c>
      <c r="S90" s="8">
        <v>0.12279782423034524</v>
      </c>
      <c r="T90" s="8">
        <v>0.12310056119822471</v>
      </c>
      <c r="U90" s="8">
        <v>0.12333527921706743</v>
      </c>
      <c r="V90" s="8">
        <v>0.12350225931412535</v>
      </c>
      <c r="W90" s="8">
        <v>0.1236017712043222</v>
      </c>
      <c r="X90" s="8">
        <v>0.12363407340803315</v>
      </c>
      <c r="Y90" s="8">
        <v>0.12359941336585505</v>
      </c>
      <c r="Z90" s="8">
        <v>0.12349802755041935</v>
      </c>
      <c r="AA90" s="8">
        <v>0.12333014157528696</v>
      </c>
      <c r="AB90" s="8">
        <v>0.12309597030097322</v>
      </c>
      <c r="AC90" s="8">
        <v>0.12279571793814428</v>
      </c>
    </row>
    <row r="91" spans="2:29" x14ac:dyDescent="0.25">
      <c r="B91" s="5" t="s">
        <v>2</v>
      </c>
      <c r="C91" s="10">
        <f>SUM(C83:C90)</f>
        <v>41.204417099999986</v>
      </c>
      <c r="D91" s="10">
        <f t="shared" ref="D91:N91" si="40">SUM(D83:D90)</f>
        <v>52.386419507855749</v>
      </c>
      <c r="E91" s="10">
        <f t="shared" si="40"/>
        <v>66.320873770266644</v>
      </c>
      <c r="F91" s="10">
        <f t="shared" si="40"/>
        <v>83.437294612203161</v>
      </c>
      <c r="G91" s="10">
        <f t="shared" si="40"/>
        <v>104.10089487843742</v>
      </c>
      <c r="H91" s="10">
        <f t="shared" si="40"/>
        <v>128.5336807732302</v>
      </c>
      <c r="I91" s="10">
        <f t="shared" si="40"/>
        <v>156.71244111272483</v>
      </c>
      <c r="J91" s="10">
        <f t="shared" si="40"/>
        <v>188.24993674723459</v>
      </c>
      <c r="K91" s="10">
        <f t="shared" si="40"/>
        <v>222.27421877004204</v>
      </c>
      <c r="L91" s="10">
        <f t="shared" si="40"/>
        <v>257.33144625874917</v>
      </c>
      <c r="M91" s="10">
        <f t="shared" si="40"/>
        <v>291.34752199668321</v>
      </c>
      <c r="N91" s="10">
        <f t="shared" si="40"/>
        <v>321.68927874790796</v>
      </c>
      <c r="O91" s="7">
        <f t="shared" si="27"/>
        <v>0.15469323723558093</v>
      </c>
      <c r="Q91" s="5" t="s">
        <v>2</v>
      </c>
      <c r="R91" s="8">
        <f>SUM(R83:R90)</f>
        <v>1</v>
      </c>
      <c r="S91" s="8">
        <f t="shared" ref="S91:AC91" si="41">SUM(S83:S90)</f>
        <v>0.99999999999999989</v>
      </c>
      <c r="T91" s="8">
        <f t="shared" si="41"/>
        <v>1</v>
      </c>
      <c r="U91" s="8">
        <f t="shared" si="41"/>
        <v>1</v>
      </c>
      <c r="V91" s="8">
        <f t="shared" si="41"/>
        <v>1</v>
      </c>
      <c r="W91" s="8">
        <f t="shared" si="41"/>
        <v>1</v>
      </c>
      <c r="X91" s="8">
        <f t="shared" si="41"/>
        <v>0.99999999999999989</v>
      </c>
      <c r="Y91" s="8">
        <f t="shared" si="41"/>
        <v>0.99999999999999978</v>
      </c>
      <c r="Z91" s="8">
        <f t="shared" si="41"/>
        <v>1</v>
      </c>
      <c r="AA91" s="8">
        <f t="shared" si="41"/>
        <v>1</v>
      </c>
      <c r="AB91" s="8">
        <f t="shared" si="41"/>
        <v>0.99999999999999989</v>
      </c>
      <c r="AC91" s="8">
        <f t="shared" si="41"/>
        <v>0.99999999999999989</v>
      </c>
    </row>
    <row r="92" spans="2:29" x14ac:dyDescent="0.25">
      <c r="B92" s="13" t="s">
        <v>26</v>
      </c>
      <c r="C92" s="11">
        <f>C3</f>
        <v>41.204417099999986</v>
      </c>
      <c r="D92" s="11">
        <f t="shared" ref="D92:O92" si="42">D3</f>
        <v>52.386419507855756</v>
      </c>
      <c r="E92" s="11">
        <f t="shared" si="42"/>
        <v>66.320873770266644</v>
      </c>
      <c r="F92" s="11">
        <f t="shared" si="42"/>
        <v>83.437294612203161</v>
      </c>
      <c r="G92" s="11">
        <f t="shared" si="42"/>
        <v>104.1008948784374</v>
      </c>
      <c r="H92" s="11">
        <f t="shared" si="42"/>
        <v>128.5336807732302</v>
      </c>
      <c r="I92" s="11">
        <f t="shared" si="42"/>
        <v>156.7124411127248</v>
      </c>
      <c r="J92" s="11">
        <f t="shared" si="42"/>
        <v>188.24993674723459</v>
      </c>
      <c r="K92" s="11">
        <f t="shared" si="42"/>
        <v>222.27421877004201</v>
      </c>
      <c r="L92" s="11">
        <f t="shared" si="42"/>
        <v>257.33144625874917</v>
      </c>
      <c r="M92" s="11">
        <f t="shared" si="42"/>
        <v>291.34752199668327</v>
      </c>
      <c r="N92" s="11">
        <f t="shared" si="42"/>
        <v>321.68927874790796</v>
      </c>
      <c r="O92" s="12">
        <f t="shared" si="42"/>
        <v>0.15469323723558093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0.26439101729193193</v>
      </c>
      <c r="E95" s="14">
        <f t="shared" ref="E95:N95" si="43">E83/D83-1</f>
        <v>0.25903552123087947</v>
      </c>
      <c r="F95" s="14">
        <f t="shared" si="43"/>
        <v>0.25117032332109313</v>
      </c>
      <c r="G95" s="14">
        <f t="shared" si="43"/>
        <v>0.24079692625365778</v>
      </c>
      <c r="H95" s="14">
        <f t="shared" si="43"/>
        <v>0.22791680124576708</v>
      </c>
      <c r="I95" s="14">
        <f t="shared" si="43"/>
        <v>0.21253139253381792</v>
      </c>
      <c r="J95" s="14">
        <f t="shared" si="43"/>
        <v>0.19464212165526806</v>
      </c>
      <c r="K95" s="14">
        <f t="shared" si="43"/>
        <v>0.17425039154676325</v>
      </c>
      <c r="L95" s="14">
        <f t="shared" si="43"/>
        <v>0.15135759048399877</v>
      </c>
      <c r="M95" s="14">
        <f t="shared" si="43"/>
        <v>0.12596509588695715</v>
      </c>
      <c r="N95" s="14">
        <f t="shared" si="43"/>
        <v>9.8074278012599603E-2</v>
      </c>
    </row>
    <row r="96" spans="2:29" x14ac:dyDescent="0.25">
      <c r="B96" s="5" t="s">
        <v>44</v>
      </c>
      <c r="C96" s="5"/>
      <c r="D96" s="14">
        <f t="shared" ref="D96:N96" si="44">D84/C84-1</f>
        <v>0.2867521064231553</v>
      </c>
      <c r="E96" s="14">
        <f t="shared" si="44"/>
        <v>0.28130218210879865</v>
      </c>
      <c r="F96" s="14">
        <f t="shared" si="44"/>
        <v>0.27329816436735355</v>
      </c>
      <c r="G96" s="14">
        <f t="shared" si="44"/>
        <v>0.26274158089175814</v>
      </c>
      <c r="H96" s="14">
        <f t="shared" si="44"/>
        <v>0.24963392738221857</v>
      </c>
      <c r="I96" s="14">
        <f t="shared" si="44"/>
        <v>0.23397667211778495</v>
      </c>
      <c r="J96" s="14">
        <f t="shared" si="44"/>
        <v>0.21577126031299088</v>
      </c>
      <c r="K96" s="14">
        <f t="shared" si="44"/>
        <v>0.19501911828754404</v>
      </c>
      <c r="L96" s="14">
        <f t="shared" si="44"/>
        <v>0.17172165747498513</v>
      </c>
      <c r="M96" s="14">
        <f t="shared" si="44"/>
        <v>0.145880278294368</v>
      </c>
      <c r="N96" s="14">
        <f t="shared" si="44"/>
        <v>0.1174963739074355</v>
      </c>
    </row>
    <row r="97" spans="2:14" x14ac:dyDescent="0.25">
      <c r="B97" s="5" t="s">
        <v>45</v>
      </c>
      <c r="C97" s="5"/>
      <c r="D97" s="14">
        <f t="shared" ref="D97:N97" si="45">D85/C85-1</f>
        <v>0.27880250234204662</v>
      </c>
      <c r="E97" s="14">
        <f t="shared" si="45"/>
        <v>0.27338624787004373</v>
      </c>
      <c r="F97" s="14">
        <f t="shared" si="45"/>
        <v>0.26543167925853162</v>
      </c>
      <c r="G97" s="14">
        <f t="shared" si="45"/>
        <v>0.25494031476230372</v>
      </c>
      <c r="H97" s="14">
        <f t="shared" si="45"/>
        <v>0.24191364084107292</v>
      </c>
      <c r="I97" s="14">
        <f t="shared" si="45"/>
        <v>0.22635311670280411</v>
      </c>
      <c r="J97" s="14">
        <f t="shared" si="45"/>
        <v>0.20826017863343971</v>
      </c>
      <c r="K97" s="14">
        <f t="shared" si="45"/>
        <v>0.18763624414083013</v>
      </c>
      <c r="L97" s="14">
        <f t="shared" si="45"/>
        <v>0.16448271593862418</v>
      </c>
      <c r="M97" s="14">
        <f t="shared" si="45"/>
        <v>0.13880098579403399</v>
      </c>
      <c r="N97" s="14">
        <f t="shared" si="45"/>
        <v>0.11059243826179421</v>
      </c>
    </row>
    <row r="98" spans="2:14" x14ac:dyDescent="0.25">
      <c r="B98" s="5" t="s">
        <v>46</v>
      </c>
      <c r="C98" s="5"/>
      <c r="D98" s="14">
        <f t="shared" ref="D98:N98" si="46">D86/C86-1</f>
        <v>0.27577906598707269</v>
      </c>
      <c r="E98" s="14">
        <f t="shared" si="46"/>
        <v>0.27037561701134316</v>
      </c>
      <c r="F98" s="14">
        <f t="shared" si="46"/>
        <v>0.26243985515997137</v>
      </c>
      <c r="G98" s="14">
        <f t="shared" si="46"/>
        <v>0.25197329509818411</v>
      </c>
      <c r="H98" s="14">
        <f t="shared" si="46"/>
        <v>0.23897741977129838</v>
      </c>
      <c r="I98" s="14">
        <f t="shared" si="46"/>
        <v>0.22345368493731721</v>
      </c>
      <c r="J98" s="14">
        <f t="shared" si="46"/>
        <v>0.20540352348641178</v>
      </c>
      <c r="K98" s="14">
        <f t="shared" si="46"/>
        <v>0.18482834957505889</v>
      </c>
      <c r="L98" s="14">
        <f t="shared" si="46"/>
        <v>0.16172956260051352</v>
      </c>
      <c r="M98" s="14">
        <f t="shared" si="46"/>
        <v>0.13610855103946973</v>
      </c>
      <c r="N98" s="14">
        <f t="shared" si="46"/>
        <v>0.10796669617319909</v>
      </c>
    </row>
    <row r="99" spans="2:14" x14ac:dyDescent="0.25">
      <c r="B99" s="5" t="s">
        <v>47</v>
      </c>
      <c r="C99" s="5"/>
      <c r="D99" s="14">
        <f t="shared" ref="D99:N99" si="47">D87/C87-1</f>
        <v>0.25843021268843658</v>
      </c>
      <c r="E99" s="14">
        <f t="shared" si="47"/>
        <v>0.25310024324069569</v>
      </c>
      <c r="F99" s="14">
        <f t="shared" si="47"/>
        <v>0.24527239691470193</v>
      </c>
      <c r="G99" s="14">
        <f t="shared" si="47"/>
        <v>0.23494816777830252</v>
      </c>
      <c r="H99" s="14">
        <f t="shared" si="47"/>
        <v>0.22212901861078516</v>
      </c>
      <c r="I99" s="14">
        <f t="shared" si="47"/>
        <v>0.20681638537382896</v>
      </c>
      <c r="J99" s="14">
        <f t="shared" si="47"/>
        <v>0.189011681472258</v>
      </c>
      <c r="K99" s="14">
        <f t="shared" si="47"/>
        <v>0.16871630183194997</v>
      </c>
      <c r="L99" s="14">
        <f t="shared" si="47"/>
        <v>0.1459316268202675</v>
      </c>
      <c r="M99" s="14">
        <f t="shared" si="47"/>
        <v>0.12065902603251977</v>
      </c>
      <c r="N99" s="14">
        <f t="shared" si="47"/>
        <v>9.2899861966438513E-2</v>
      </c>
    </row>
    <row r="100" spans="2:14" x14ac:dyDescent="0.25">
      <c r="B100" s="5" t="s">
        <v>42</v>
      </c>
      <c r="C100" s="5"/>
      <c r="D100" s="14">
        <f t="shared" ref="D100:N100" si="48">D88/C88-1</f>
        <v>0.28097870796125868</v>
      </c>
      <c r="E100" s="14">
        <f t="shared" si="48"/>
        <v>0.27555323636354934</v>
      </c>
      <c r="F100" s="14">
        <f t="shared" si="48"/>
        <v>0.26758513104337522</v>
      </c>
      <c r="G100" s="14">
        <f t="shared" si="48"/>
        <v>0.25707591283922304</v>
      </c>
      <c r="H100" s="14">
        <f t="shared" si="48"/>
        <v>0.24402707074039287</v>
      </c>
      <c r="I100" s="14">
        <f t="shared" si="48"/>
        <v>0.22844006643805903</v>
      </c>
      <c r="J100" s="14">
        <f t="shared" si="48"/>
        <v>0.21031633866237009</v>
      </c>
      <c r="K100" s="14">
        <f t="shared" si="48"/>
        <v>0.18965730733342245</v>
      </c>
      <c r="L100" s="14">
        <f t="shared" si="48"/>
        <v>0.1664643775519381</v>
      </c>
      <c r="M100" s="14">
        <f t="shared" si="48"/>
        <v>0.14073894345357063</v>
      </c>
      <c r="N100" s="14">
        <f t="shared" si="48"/>
        <v>0.11248239194922705</v>
      </c>
    </row>
    <row r="101" spans="2:14" x14ac:dyDescent="0.25">
      <c r="B101" s="5" t="s">
        <v>48</v>
      </c>
      <c r="C101" s="5"/>
      <c r="D101" s="14">
        <f t="shared" ref="D101:N101" si="49">D89/C89-1</f>
        <v>0.24754295299125584</v>
      </c>
      <c r="E101" s="14">
        <f t="shared" si="49"/>
        <v>0.24225909556543779</v>
      </c>
      <c r="F101" s="14">
        <f t="shared" si="49"/>
        <v>0.23449897154534649</v>
      </c>
      <c r="G101" s="14">
        <f t="shared" si="49"/>
        <v>0.22426406207296079</v>
      </c>
      <c r="H101" s="14">
        <f t="shared" si="49"/>
        <v>0.21155581727238881</v>
      </c>
      <c r="I101" s="14">
        <f t="shared" si="49"/>
        <v>0.19637566068214496</v>
      </c>
      <c r="J101" s="14">
        <f t="shared" si="49"/>
        <v>0.17872499347903625</v>
      </c>
      <c r="K101" s="14">
        <f t="shared" si="49"/>
        <v>0.15860519852079369</v>
      </c>
      <c r="L101" s="14">
        <f t="shared" si="49"/>
        <v>0.13601764423258689</v>
      </c>
      <c r="M101" s="14">
        <f t="shared" si="49"/>
        <v>0.11096368836072323</v>
      </c>
      <c r="N101" s="14">
        <f t="shared" si="49"/>
        <v>8.3444681615339134E-2</v>
      </c>
    </row>
    <row r="102" spans="2:14" x14ac:dyDescent="0.25">
      <c r="B102" s="5" t="s">
        <v>49</v>
      </c>
      <c r="C102" s="5"/>
      <c r="D102" s="14">
        <f t="shared" ref="D102:N102" si="50">D90/C90-1</f>
        <v>0.2752319972739099</v>
      </c>
      <c r="E102" s="14">
        <f t="shared" si="50"/>
        <v>0.26911472726748853</v>
      </c>
      <c r="F102" s="14">
        <f t="shared" si="50"/>
        <v>0.2604837847614232</v>
      </c>
      <c r="G102" s="14">
        <f t="shared" si="50"/>
        <v>0.24934340906793362</v>
      </c>
      <c r="H102" s="14">
        <f t="shared" si="50"/>
        <v>0.23569779951682146</v>
      </c>
      <c r="I102" s="14">
        <f t="shared" si="50"/>
        <v>0.21955113669204063</v>
      </c>
      <c r="J102" s="14">
        <f t="shared" si="50"/>
        <v>0.2009076032131123</v>
      </c>
      <c r="K102" s="14">
        <f t="shared" si="50"/>
        <v>0.17977140429006933</v>
      </c>
      <c r="L102" s="14">
        <f t="shared" si="50"/>
        <v>0.156146788273827</v>
      </c>
      <c r="M102" s="14">
        <f t="shared" si="50"/>
        <v>0.13003806742182999</v>
      </c>
      <c r="N102" s="14">
        <f t="shared" si="50"/>
        <v>0.10144963910071092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102"/>
  <sheetViews>
    <sheetView tabSelected="1" zoomScaleNormal="100" workbookViewId="0">
      <selection activeCell="L27" sqref="L27"/>
    </sheetView>
  </sheetViews>
  <sheetFormatPr defaultRowHeight="13.2" x14ac:dyDescent="0.25"/>
  <cols>
    <col min="2" max="2" width="23.44140625" customWidth="1"/>
    <col min="3" max="3" width="10.33203125" bestFit="1" customWidth="1"/>
    <col min="4" max="13" width="12" bestFit="1" customWidth="1"/>
    <col min="14" max="14" width="12" customWidth="1"/>
    <col min="15" max="15" width="16.6640625" bestFit="1" customWidth="1"/>
    <col min="16" max="16" width="12.33203125" customWidth="1"/>
    <col min="17" max="17" width="18.88671875" customWidth="1"/>
    <col min="18" max="18" width="13.109375" customWidth="1"/>
    <col min="23" max="23" width="9.33203125" bestFit="1" customWidth="1"/>
  </cols>
  <sheetData>
    <row r="2" spans="1:29" x14ac:dyDescent="0.25">
      <c r="B2" s="9" t="s">
        <v>21</v>
      </c>
      <c r="C2" s="9">
        <v>2023</v>
      </c>
      <c r="D2" s="9">
        <v>2024</v>
      </c>
      <c r="E2" s="9">
        <v>2025</v>
      </c>
      <c r="F2" s="9">
        <v>2026</v>
      </c>
      <c r="G2" s="9">
        <v>2027</v>
      </c>
      <c r="H2" s="9">
        <v>2028</v>
      </c>
      <c r="I2" s="9">
        <v>2029</v>
      </c>
      <c r="J2" s="9">
        <v>2030</v>
      </c>
      <c r="K2" s="9">
        <v>2031</v>
      </c>
      <c r="L2" s="9">
        <v>2032</v>
      </c>
      <c r="M2" s="9">
        <v>2033</v>
      </c>
      <c r="N2" s="9">
        <v>2034</v>
      </c>
      <c r="O2" s="9" t="s">
        <v>25</v>
      </c>
    </row>
    <row r="3" spans="1:29" x14ac:dyDescent="0.25">
      <c r="A3" s="2"/>
      <c r="B3" s="5" t="s">
        <v>0</v>
      </c>
      <c r="C3" s="6">
        <v>1042.8</v>
      </c>
      <c r="D3" s="6">
        <f>C3*(D4+1)</f>
        <v>1309.02684</v>
      </c>
      <c r="E3" s="6">
        <f t="shared" ref="E3:N3" si="0">D3*(E4+1)</f>
        <v>1636.6762580519999</v>
      </c>
      <c r="F3" s="6">
        <f t="shared" si="0"/>
        <v>2034.0612535070252</v>
      </c>
      <c r="G3" s="6">
        <f t="shared" si="0"/>
        <v>2507.5907133234609</v>
      </c>
      <c r="H3" s="6">
        <f t="shared" si="0"/>
        <v>3060.0129474686191</v>
      </c>
      <c r="I3" s="6">
        <f t="shared" si="0"/>
        <v>3688.2336055839269</v>
      </c>
      <c r="J3" s="6">
        <f t="shared" si="0"/>
        <v>4380.8838767125881</v>
      </c>
      <c r="K3" s="6">
        <f t="shared" si="0"/>
        <v>5115.9961912249601</v>
      </c>
      <c r="L3" s="6">
        <f t="shared" si="0"/>
        <v>5859.3504378099469</v>
      </c>
      <c r="M3" s="6">
        <f t="shared" si="0"/>
        <v>6564.2302954784836</v>
      </c>
      <c r="N3" s="6">
        <f t="shared" si="0"/>
        <v>7173.390866898887</v>
      </c>
      <c r="O3" s="7">
        <f>((N3/I3)^(1/5)-1)</f>
        <v>0.14230273067519805</v>
      </c>
    </row>
    <row r="4" spans="1:29" x14ac:dyDescent="0.25">
      <c r="B4" s="5" t="s">
        <v>1</v>
      </c>
      <c r="C4" s="5"/>
      <c r="D4" s="8">
        <v>0.25530000000000003</v>
      </c>
      <c r="E4" s="8">
        <f>D4-E5</f>
        <v>0.25030000000000002</v>
      </c>
      <c r="F4" s="8">
        <f t="shared" ref="F4:N4" si="1">E4-F5</f>
        <v>0.24280000000000002</v>
      </c>
      <c r="G4" s="8">
        <f t="shared" si="1"/>
        <v>0.23280000000000001</v>
      </c>
      <c r="H4" s="8">
        <f t="shared" si="1"/>
        <v>0.2203</v>
      </c>
      <c r="I4" s="8">
        <f t="shared" si="1"/>
        <v>0.20529999999999998</v>
      </c>
      <c r="J4" s="8">
        <f t="shared" si="1"/>
        <v>0.18779999999999997</v>
      </c>
      <c r="K4" s="8">
        <f t="shared" si="1"/>
        <v>0.16779999999999998</v>
      </c>
      <c r="L4" s="8">
        <f t="shared" si="1"/>
        <v>0.14529999999999998</v>
      </c>
      <c r="M4" s="8">
        <f t="shared" si="1"/>
        <v>0.12029999999999999</v>
      </c>
      <c r="N4" s="8">
        <f t="shared" si="1"/>
        <v>9.2799999999999994E-2</v>
      </c>
      <c r="O4" s="5"/>
      <c r="Q4" s="2"/>
    </row>
    <row r="5" spans="1:29" x14ac:dyDescent="0.25">
      <c r="E5" s="1">
        <v>5.0000000000000001E-3</v>
      </c>
      <c r="F5" s="1">
        <f>E5+F6</f>
        <v>7.4999999999999997E-3</v>
      </c>
      <c r="G5" s="1">
        <f t="shared" ref="G5:N5" si="2">F5+G6</f>
        <v>0.01</v>
      </c>
      <c r="H5" s="1">
        <f t="shared" si="2"/>
        <v>1.2500000000000001E-2</v>
      </c>
      <c r="I5" s="1">
        <f t="shared" si="2"/>
        <v>1.5000000000000001E-2</v>
      </c>
      <c r="J5" s="1">
        <f t="shared" si="2"/>
        <v>1.7500000000000002E-2</v>
      </c>
      <c r="K5" s="1">
        <f t="shared" si="2"/>
        <v>0.02</v>
      </c>
      <c r="L5" s="1">
        <f t="shared" si="2"/>
        <v>2.2499999999999999E-2</v>
      </c>
      <c r="M5" s="1">
        <f t="shared" si="2"/>
        <v>2.4999999999999998E-2</v>
      </c>
      <c r="N5" s="1">
        <f t="shared" si="2"/>
        <v>2.7499999999999997E-2</v>
      </c>
      <c r="Q5" s="2"/>
    </row>
    <row r="6" spans="1:29" x14ac:dyDescent="0.25">
      <c r="F6" s="1">
        <v>2.5000000000000001E-3</v>
      </c>
      <c r="G6" s="1">
        <f>F6</f>
        <v>2.5000000000000001E-3</v>
      </c>
      <c r="H6" s="1">
        <f t="shared" ref="H6:N6" si="3">G6</f>
        <v>2.5000000000000001E-3</v>
      </c>
      <c r="I6" s="1">
        <f t="shared" si="3"/>
        <v>2.5000000000000001E-3</v>
      </c>
      <c r="J6" s="1">
        <f t="shared" si="3"/>
        <v>2.5000000000000001E-3</v>
      </c>
      <c r="K6" s="1">
        <f t="shared" si="3"/>
        <v>2.5000000000000001E-3</v>
      </c>
      <c r="L6" s="1">
        <f t="shared" si="3"/>
        <v>2.5000000000000001E-3</v>
      </c>
      <c r="M6" s="1">
        <f t="shared" si="3"/>
        <v>2.5000000000000001E-3</v>
      </c>
      <c r="N6" s="1">
        <f t="shared" si="3"/>
        <v>2.5000000000000001E-3</v>
      </c>
    </row>
    <row r="7" spans="1:29" x14ac:dyDescent="0.25">
      <c r="B7" s="9" t="s">
        <v>3</v>
      </c>
      <c r="C7" s="9">
        <v>2014</v>
      </c>
      <c r="D7" s="9">
        <v>2015</v>
      </c>
      <c r="E7" s="9">
        <v>2016</v>
      </c>
      <c r="F7" s="9">
        <v>2017</v>
      </c>
      <c r="G7" s="9">
        <v>2018</v>
      </c>
      <c r="H7" s="9">
        <v>2019</v>
      </c>
      <c r="I7" s="9">
        <v>2020</v>
      </c>
      <c r="J7" s="9">
        <v>2021</v>
      </c>
      <c r="K7" s="9">
        <v>2022</v>
      </c>
      <c r="L7" s="9">
        <v>2023</v>
      </c>
      <c r="M7" s="9">
        <v>2024</v>
      </c>
      <c r="N7" s="9">
        <v>2025</v>
      </c>
      <c r="O7" s="9" t="s">
        <v>25</v>
      </c>
      <c r="Q7" s="9" t="s">
        <v>3</v>
      </c>
      <c r="R7" s="9">
        <v>2014</v>
      </c>
      <c r="S7" s="9">
        <v>2015</v>
      </c>
      <c r="T7" s="9">
        <v>2016</v>
      </c>
      <c r="U7" s="9">
        <v>2017</v>
      </c>
      <c r="V7" s="9">
        <v>2018</v>
      </c>
      <c r="W7" s="9">
        <v>2019</v>
      </c>
      <c r="X7" s="9">
        <v>2020</v>
      </c>
      <c r="Y7" s="9">
        <v>2021</v>
      </c>
      <c r="Z7" s="9">
        <v>2022</v>
      </c>
      <c r="AA7" s="9">
        <v>2023</v>
      </c>
      <c r="AB7" s="9">
        <v>2024</v>
      </c>
      <c r="AC7" s="9">
        <v>2025</v>
      </c>
    </row>
    <row r="8" spans="1:29" x14ac:dyDescent="0.25">
      <c r="A8" s="2"/>
      <c r="B8" s="5" t="s">
        <v>4</v>
      </c>
      <c r="C8" s="6">
        <f t="shared" ref="C8:N12" si="4">R8*C$14</f>
        <v>345.58391999999992</v>
      </c>
      <c r="D8" s="6">
        <f t="shared" si="4"/>
        <v>432.04109191177582</v>
      </c>
      <c r="E8" s="6">
        <f t="shared" si="4"/>
        <v>537.92826274794356</v>
      </c>
      <c r="F8" s="6">
        <f t="shared" si="4"/>
        <v>665.68880621081462</v>
      </c>
      <c r="G8" s="6">
        <f t="shared" si="4"/>
        <v>817.089394347866</v>
      </c>
      <c r="H8" s="6">
        <f t="shared" si="4"/>
        <v>992.66196915725652</v>
      </c>
      <c r="I8" s="6">
        <f t="shared" si="4"/>
        <v>1191.0244697940893</v>
      </c>
      <c r="J8" s="6">
        <f t="shared" si="4"/>
        <v>1408.1422067310821</v>
      </c>
      <c r="K8" s="6">
        <f t="shared" si="4"/>
        <v>1636.6479314227909</v>
      </c>
      <c r="L8" s="6">
        <f t="shared" si="4"/>
        <v>1865.3999268331841</v>
      </c>
      <c r="M8" s="6">
        <f t="shared" si="4"/>
        <v>2079.5062512522409</v>
      </c>
      <c r="N8" s="6">
        <f t="shared" si="4"/>
        <v>2261.052801246527</v>
      </c>
      <c r="O8" s="7">
        <f t="shared" ref="O8:O13" si="5">((N8/I8)^(1/5)-1)</f>
        <v>0.13678413523013466</v>
      </c>
      <c r="P8" s="4"/>
      <c r="Q8" s="5" t="s">
        <v>4</v>
      </c>
      <c r="R8" s="8">
        <f>100%-SUM(R9:R12)</f>
        <v>0.33139999999999992</v>
      </c>
      <c r="S8" s="8">
        <f t="shared" ref="S8:AC8" si="6">100%-SUM(S9:S12)</f>
        <v>0.33004754273164927</v>
      </c>
      <c r="T8" s="8">
        <f t="shared" si="6"/>
        <v>0.32867114684500587</v>
      </c>
      <c r="U8" s="8">
        <f t="shared" si="6"/>
        <v>0.32727077666076565</v>
      </c>
      <c r="V8" s="8">
        <f t="shared" si="6"/>
        <v>0.32584639511004099</v>
      </c>
      <c r="W8" s="8">
        <f t="shared" si="6"/>
        <v>0.32439796373359508</v>
      </c>
      <c r="X8" s="8">
        <f t="shared" si="6"/>
        <v>0.32292544268098888</v>
      </c>
      <c r="Y8" s="8">
        <f t="shared" si="6"/>
        <v>0.32142879070963892</v>
      </c>
      <c r="Z8" s="8">
        <f t="shared" si="6"/>
        <v>0.31990796518378883</v>
      </c>
      <c r="AA8" s="8">
        <f t="shared" si="6"/>
        <v>0.31836292207339212</v>
      </c>
      <c r="AB8" s="8">
        <f t="shared" si="6"/>
        <v>0.31679361595290589</v>
      </c>
      <c r="AC8" s="8">
        <f t="shared" si="6"/>
        <v>0.3151999999999997</v>
      </c>
    </row>
    <row r="9" spans="1:29" x14ac:dyDescent="0.25">
      <c r="A9" s="2"/>
      <c r="B9" s="5" t="s">
        <v>5</v>
      </c>
      <c r="C9" s="6">
        <f t="shared" si="4"/>
        <v>265.70544000000001</v>
      </c>
      <c r="D9" s="6">
        <f t="shared" si="4"/>
        <v>334.44400768003658</v>
      </c>
      <c r="E9" s="6">
        <f t="shared" si="4"/>
        <v>419.28863823775538</v>
      </c>
      <c r="F9" s="6">
        <f t="shared" si="4"/>
        <v>522.504196412586</v>
      </c>
      <c r="G9" s="6">
        <f t="shared" si="4"/>
        <v>645.88894684160516</v>
      </c>
      <c r="H9" s="6">
        <f t="shared" si="4"/>
        <v>790.31442301484662</v>
      </c>
      <c r="I9" s="6">
        <f t="shared" si="4"/>
        <v>955.1476430230324</v>
      </c>
      <c r="J9" s="6">
        <f t="shared" si="4"/>
        <v>1137.5991877023082</v>
      </c>
      <c r="K9" s="6">
        <f t="shared" si="4"/>
        <v>1332.0888348668548</v>
      </c>
      <c r="L9" s="6">
        <f t="shared" si="4"/>
        <v>1529.7761752359538</v>
      </c>
      <c r="M9" s="6">
        <f t="shared" si="4"/>
        <v>1718.4530566012261</v>
      </c>
      <c r="N9" s="6">
        <f t="shared" si="4"/>
        <v>1883.0151025609598</v>
      </c>
      <c r="O9" s="7">
        <f t="shared" si="5"/>
        <v>0.14539862910818191</v>
      </c>
      <c r="P9" s="4"/>
      <c r="Q9" s="5" t="s">
        <v>5</v>
      </c>
      <c r="R9" s="8">
        <v>0.25480000000000003</v>
      </c>
      <c r="S9" s="8">
        <v>0.25549056555634608</v>
      </c>
      <c r="T9" s="8">
        <v>0.25618300270134053</v>
      </c>
      <c r="U9" s="8">
        <v>0.25687731650741136</v>
      </c>
      <c r="V9" s="8">
        <v>0.25757351206073403</v>
      </c>
      <c r="W9" s="8">
        <v>0.25827159446126868</v>
      </c>
      <c r="X9" s="8">
        <v>0.25897156882279748</v>
      </c>
      <c r="Y9" s="8">
        <v>0.25967344027296196</v>
      </c>
      <c r="Z9" s="8">
        <v>0.26037721395330105</v>
      </c>
      <c r="AA9" s="8">
        <v>0.26108289501928805</v>
      </c>
      <c r="AB9" s="8">
        <v>0.26179048864036902</v>
      </c>
      <c r="AC9" s="8">
        <v>0.26250000000000029</v>
      </c>
    </row>
    <row r="10" spans="1:29" x14ac:dyDescent="0.25">
      <c r="A10" s="2"/>
      <c r="B10" s="5" t="s">
        <v>22</v>
      </c>
      <c r="C10" s="6">
        <f t="shared" si="4"/>
        <v>244.53659999999996</v>
      </c>
      <c r="D10" s="6">
        <f t="shared" si="4"/>
        <v>309.29241454065021</v>
      </c>
      <c r="E10" s="6">
        <f t="shared" si="4"/>
        <v>389.6380585796594</v>
      </c>
      <c r="F10" s="6">
        <f t="shared" si="4"/>
        <v>487.91086125693022</v>
      </c>
      <c r="G10" s="6">
        <f t="shared" si="4"/>
        <v>606.05352594849569</v>
      </c>
      <c r="H10" s="6">
        <f t="shared" si="4"/>
        <v>745.1701748816173</v>
      </c>
      <c r="I10" s="6">
        <f t="shared" si="4"/>
        <v>904.95814096240599</v>
      </c>
      <c r="J10" s="6">
        <f t="shared" si="4"/>
        <v>1083.052933060977</v>
      </c>
      <c r="K10" s="6">
        <f t="shared" si="4"/>
        <v>1274.3714236677927</v>
      </c>
      <c r="L10" s="6">
        <f t="shared" si="4"/>
        <v>1470.5952391239989</v>
      </c>
      <c r="M10" s="6">
        <f t="shared" si="4"/>
        <v>1659.9895812119019</v>
      </c>
      <c r="N10" s="6">
        <f t="shared" si="4"/>
        <v>1827.7799928858369</v>
      </c>
      <c r="O10" s="7">
        <f t="shared" si="5"/>
        <v>0.15095696549487103</v>
      </c>
      <c r="P10" s="4"/>
      <c r="Q10" s="5" t="s">
        <v>22</v>
      </c>
      <c r="R10" s="8">
        <v>0.23449999999999999</v>
      </c>
      <c r="S10" s="8">
        <v>0.23627660265594724</v>
      </c>
      <c r="T10" s="8">
        <v>0.23806666508586941</v>
      </c>
      <c r="U10" s="8">
        <v>0.23987028926277371</v>
      </c>
      <c r="V10" s="8">
        <v>0.2416875779322282</v>
      </c>
      <c r="W10" s="8">
        <v>0.24351863461821482</v>
      </c>
      <c r="X10" s="8">
        <v>0.24536356362902659</v>
      </c>
      <c r="Y10" s="8">
        <v>0.24722247006320996</v>
      </c>
      <c r="Z10" s="8">
        <v>0.24909545981555173</v>
      </c>
      <c r="AA10" s="8">
        <v>0.25098263958311123</v>
      </c>
      <c r="AB10" s="8">
        <v>0.25288411687129891</v>
      </c>
      <c r="AC10" s="8">
        <v>0.25480000000000008</v>
      </c>
    </row>
    <row r="11" spans="1:29" x14ac:dyDescent="0.25">
      <c r="A11" s="2"/>
      <c r="B11" s="5" t="s">
        <v>23</v>
      </c>
      <c r="C11" s="6">
        <f t="shared" si="4"/>
        <v>119.71344000000001</v>
      </c>
      <c r="D11" s="6">
        <f t="shared" si="4"/>
        <v>148.99751368444339</v>
      </c>
      <c r="E11" s="6">
        <f t="shared" si="4"/>
        <v>184.70635355991897</v>
      </c>
      <c r="F11" s="6">
        <f t="shared" si="4"/>
        <v>227.59968740707646</v>
      </c>
      <c r="G11" s="6">
        <f t="shared" si="4"/>
        <v>278.19727328460357</v>
      </c>
      <c r="H11" s="6">
        <f t="shared" si="4"/>
        <v>336.5953114917773</v>
      </c>
      <c r="I11" s="6">
        <f t="shared" si="4"/>
        <v>402.24606187071674</v>
      </c>
      <c r="J11" s="6">
        <f t="shared" si="4"/>
        <v>473.72216331260142</v>
      </c>
      <c r="K11" s="6">
        <f t="shared" si="4"/>
        <v>548.5052096574799</v>
      </c>
      <c r="L11" s="6">
        <f t="shared" si="4"/>
        <v>622.85735844800558</v>
      </c>
      <c r="M11" s="6">
        <f t="shared" si="4"/>
        <v>691.84931867124203</v>
      </c>
      <c r="N11" s="6">
        <f t="shared" si="4"/>
        <v>749.61934559093413</v>
      </c>
      <c r="O11" s="7">
        <f t="shared" si="5"/>
        <v>0.13258236995361727</v>
      </c>
      <c r="P11" s="4"/>
      <c r="Q11" s="5" t="s">
        <v>23</v>
      </c>
      <c r="R11" s="8">
        <v>0.11480000000000001</v>
      </c>
      <c r="S11" s="8">
        <v>0.11382311586861228</v>
      </c>
      <c r="T11" s="8">
        <v>0.1128545444776963</v>
      </c>
      <c r="U11" s="8">
        <v>0.11189421509045543</v>
      </c>
      <c r="V11" s="8">
        <v>0.11094205757202377</v>
      </c>
      <c r="W11" s="8">
        <v>0.10999800238434421</v>
      </c>
      <c r="X11" s="8">
        <v>0.10906198058108972</v>
      </c>
      <c r="Y11" s="8">
        <v>0.10813392380262819</v>
      </c>
      <c r="Z11" s="8">
        <v>0.10721376427102995</v>
      </c>
      <c r="AA11" s="8">
        <v>0.1063014347851178</v>
      </c>
      <c r="AB11" s="8">
        <v>0.10539686871555919</v>
      </c>
      <c r="AC11" s="8">
        <v>0.10450000000000007</v>
      </c>
    </row>
    <row r="12" spans="1:29" x14ac:dyDescent="0.25">
      <c r="A12" s="2"/>
      <c r="B12" s="5" t="s">
        <v>24</v>
      </c>
      <c r="C12" s="6">
        <f t="shared" si="4"/>
        <v>67.260599999999997</v>
      </c>
      <c r="D12" s="6">
        <f t="shared" si="4"/>
        <v>84.251812183093932</v>
      </c>
      <c r="E12" s="6">
        <f t="shared" si="4"/>
        <v>105.11494492672259</v>
      </c>
      <c r="F12" s="6">
        <f t="shared" si="4"/>
        <v>130.35770221961792</v>
      </c>
      <c r="G12" s="6">
        <f t="shared" si="4"/>
        <v>160.36157290089048</v>
      </c>
      <c r="H12" s="6">
        <f t="shared" si="4"/>
        <v>195.27106892312113</v>
      </c>
      <c r="I12" s="6">
        <f t="shared" si="4"/>
        <v>234.85728993368258</v>
      </c>
      <c r="J12" s="6">
        <f t="shared" si="4"/>
        <v>278.36738590561947</v>
      </c>
      <c r="K12" s="6">
        <f t="shared" si="4"/>
        <v>324.38279161004215</v>
      </c>
      <c r="L12" s="6">
        <f t="shared" si="4"/>
        <v>370.72173816880496</v>
      </c>
      <c r="M12" s="6">
        <f t="shared" si="4"/>
        <v>414.43208774187224</v>
      </c>
      <c r="N12" s="6">
        <f t="shared" si="4"/>
        <v>451.92362461462966</v>
      </c>
      <c r="O12" s="7">
        <f t="shared" si="5"/>
        <v>0.13986180130555814</v>
      </c>
      <c r="P12" s="4"/>
      <c r="Q12" s="5" t="s">
        <v>24</v>
      </c>
      <c r="R12" s="8">
        <v>6.4500000000000002E-2</v>
      </c>
      <c r="S12" s="8">
        <v>6.4362173187445054E-2</v>
      </c>
      <c r="T12" s="8">
        <v>6.4224640890087933E-2</v>
      </c>
      <c r="U12" s="8">
        <v>6.4087402478593888E-2</v>
      </c>
      <c r="V12" s="8">
        <v>6.3950457324972954E-2</v>
      </c>
      <c r="W12" s="8">
        <v>6.3813804802577118E-2</v>
      </c>
      <c r="X12" s="8">
        <v>6.3677444286097382E-2</v>
      </c>
      <c r="Y12" s="8">
        <v>6.3541375151560997E-2</v>
      </c>
      <c r="Z12" s="8">
        <v>6.3405596776328482E-2</v>
      </c>
      <c r="AA12" s="8">
        <v>6.3270108539090875E-2</v>
      </c>
      <c r="AB12" s="8">
        <v>6.3134909819866886E-2</v>
      </c>
      <c r="AC12" s="8">
        <v>6.2999999999999973E-2</v>
      </c>
    </row>
    <row r="13" spans="1:29" x14ac:dyDescent="0.25">
      <c r="B13" s="5" t="s">
        <v>2</v>
      </c>
      <c r="C13" s="10">
        <f>SUM(C8:C12)</f>
        <v>1042.8</v>
      </c>
      <c r="D13" s="10">
        <f t="shared" ref="D13:M13" si="7">SUM(D8:D12)</f>
        <v>1309.02684</v>
      </c>
      <c r="E13" s="10">
        <f t="shared" si="7"/>
        <v>1636.6762580519996</v>
      </c>
      <c r="F13" s="10">
        <f t="shared" si="7"/>
        <v>2034.0612535070254</v>
      </c>
      <c r="G13" s="10">
        <f t="shared" si="7"/>
        <v>2507.5907133234609</v>
      </c>
      <c r="H13" s="10">
        <f t="shared" si="7"/>
        <v>3060.0129474686191</v>
      </c>
      <c r="I13" s="10">
        <f t="shared" si="7"/>
        <v>3688.2336055839273</v>
      </c>
      <c r="J13" s="10">
        <f t="shared" si="7"/>
        <v>4380.883876712589</v>
      </c>
      <c r="K13" s="10">
        <f t="shared" si="7"/>
        <v>5115.9961912249601</v>
      </c>
      <c r="L13" s="10">
        <f t="shared" si="7"/>
        <v>5859.3504378099469</v>
      </c>
      <c r="M13" s="10">
        <f t="shared" si="7"/>
        <v>6564.2302954784836</v>
      </c>
      <c r="N13" s="10">
        <f>SUM(N8:N12)</f>
        <v>7173.390866898887</v>
      </c>
      <c r="O13" s="7">
        <f t="shared" si="5"/>
        <v>0.14230273067519805</v>
      </c>
      <c r="Q13" s="5" t="s">
        <v>2</v>
      </c>
      <c r="R13" s="8">
        <f>SUM(R8:R12)</f>
        <v>1</v>
      </c>
      <c r="S13" s="8">
        <f t="shared" ref="S13:AC13" si="8">SUM(S8:S12)</f>
        <v>1</v>
      </c>
      <c r="T13" s="8">
        <f t="shared" si="8"/>
        <v>1</v>
      </c>
      <c r="U13" s="8">
        <f t="shared" si="8"/>
        <v>1</v>
      </c>
      <c r="V13" s="8">
        <f t="shared" si="8"/>
        <v>1</v>
      </c>
      <c r="W13" s="8">
        <f t="shared" si="8"/>
        <v>0.99999999999999989</v>
      </c>
      <c r="X13" s="8">
        <f t="shared" si="8"/>
        <v>1</v>
      </c>
      <c r="Y13" s="8">
        <f t="shared" si="8"/>
        <v>1</v>
      </c>
      <c r="Z13" s="8">
        <f t="shared" si="8"/>
        <v>1</v>
      </c>
      <c r="AA13" s="8">
        <f t="shared" si="8"/>
        <v>1</v>
      </c>
      <c r="AB13" s="8">
        <f t="shared" si="8"/>
        <v>1</v>
      </c>
      <c r="AC13" s="8">
        <f t="shared" si="8"/>
        <v>1</v>
      </c>
    </row>
    <row r="14" spans="1:29" x14ac:dyDescent="0.25">
      <c r="B14" s="13" t="s">
        <v>26</v>
      </c>
      <c r="C14" s="11">
        <f>C3</f>
        <v>1042.8</v>
      </c>
      <c r="D14" s="11">
        <f t="shared" ref="D14:M14" si="9">D3</f>
        <v>1309.02684</v>
      </c>
      <c r="E14" s="11">
        <f t="shared" si="9"/>
        <v>1636.6762580519999</v>
      </c>
      <c r="F14" s="11">
        <f t="shared" si="9"/>
        <v>2034.0612535070252</v>
      </c>
      <c r="G14" s="11">
        <f t="shared" si="9"/>
        <v>2507.5907133234609</v>
      </c>
      <c r="H14" s="11">
        <f t="shared" si="9"/>
        <v>3060.0129474686191</v>
      </c>
      <c r="I14" s="11">
        <f t="shared" si="9"/>
        <v>3688.2336055839269</v>
      </c>
      <c r="J14" s="11">
        <f t="shared" si="9"/>
        <v>4380.8838767125881</v>
      </c>
      <c r="K14" s="11">
        <f t="shared" si="9"/>
        <v>5115.9961912249601</v>
      </c>
      <c r="L14" s="11">
        <f t="shared" si="9"/>
        <v>5859.3504378099469</v>
      </c>
      <c r="M14" s="11">
        <f t="shared" si="9"/>
        <v>6564.2302954784836</v>
      </c>
      <c r="N14" s="11">
        <f>N3</f>
        <v>7173.390866898887</v>
      </c>
      <c r="O14" s="12">
        <f>O3</f>
        <v>0.14230273067519805</v>
      </c>
    </row>
    <row r="15" spans="1:29" x14ac:dyDescent="0.25">
      <c r="O15" s="2"/>
    </row>
    <row r="16" spans="1:29" x14ac:dyDescent="0.25">
      <c r="B16" s="9" t="s">
        <v>3</v>
      </c>
      <c r="C16" s="9">
        <v>2014</v>
      </c>
      <c r="D16" s="9">
        <v>2015</v>
      </c>
      <c r="E16" s="9">
        <v>2016</v>
      </c>
      <c r="F16" s="9">
        <v>2017</v>
      </c>
      <c r="G16" s="9">
        <v>2018</v>
      </c>
      <c r="H16" s="9">
        <v>2019</v>
      </c>
      <c r="I16" s="9">
        <v>2020</v>
      </c>
      <c r="J16" s="9">
        <v>2021</v>
      </c>
      <c r="K16" s="9">
        <v>2022</v>
      </c>
      <c r="L16" s="9">
        <v>2023</v>
      </c>
      <c r="M16" s="9">
        <v>2024</v>
      </c>
      <c r="N16" s="9">
        <v>2025</v>
      </c>
      <c r="R16" s="1">
        <f>R8+7.23%</f>
        <v>0.40369999999999995</v>
      </c>
      <c r="S16" s="1">
        <f t="shared" ref="S16:AC16" si="10">S8+7.23%</f>
        <v>0.4023475427316493</v>
      </c>
      <c r="T16" s="1">
        <f t="shared" si="10"/>
        <v>0.4009711468450059</v>
      </c>
      <c r="U16" s="1">
        <f t="shared" si="10"/>
        <v>0.39957077666076568</v>
      </c>
      <c r="V16" s="1">
        <f t="shared" si="10"/>
        <v>0.39814639511004102</v>
      </c>
      <c r="W16" s="1">
        <f t="shared" si="10"/>
        <v>0.39669796373359512</v>
      </c>
      <c r="X16" s="1">
        <f t="shared" si="10"/>
        <v>0.39522544268098891</v>
      </c>
      <c r="Y16" s="1">
        <f t="shared" si="10"/>
        <v>0.39372879070963895</v>
      </c>
      <c r="Z16" s="1">
        <f t="shared" si="10"/>
        <v>0.39220796518378886</v>
      </c>
      <c r="AA16" s="1">
        <f t="shared" si="10"/>
        <v>0.39066292207339215</v>
      </c>
      <c r="AB16" s="1">
        <f t="shared" si="10"/>
        <v>0.38909361595290592</v>
      </c>
      <c r="AC16" s="1">
        <f t="shared" si="10"/>
        <v>0.38749999999999973</v>
      </c>
    </row>
    <row r="17" spans="1:29" x14ac:dyDescent="0.25">
      <c r="B17" s="5" t="s">
        <v>4</v>
      </c>
      <c r="C17" s="5"/>
      <c r="D17" s="14">
        <f>D8/C8-1</f>
        <v>0.25017706816849561</v>
      </c>
      <c r="E17" s="14">
        <f t="shared" ref="E17:N17" si="11">E8/D8-1</f>
        <v>0.2450858791408439</v>
      </c>
      <c r="F17" s="14">
        <f t="shared" si="11"/>
        <v>0.23750479814951775</v>
      </c>
      <c r="G17" s="14">
        <f t="shared" si="11"/>
        <v>0.22743448098345342</v>
      </c>
      <c r="H17" s="14">
        <f t="shared" si="11"/>
        <v>0.21487560115685778</v>
      </c>
      <c r="I17" s="14">
        <f t="shared" si="11"/>
        <v>0.19982885090806612</v>
      </c>
      <c r="J17" s="14">
        <f t="shared" si="11"/>
        <v>0.18229494224793652</v>
      </c>
      <c r="K17" s="14">
        <f t="shared" si="11"/>
        <v>0.16227460806119232</v>
      </c>
      <c r="L17" s="14">
        <f t="shared" si="11"/>
        <v>0.13976860326431462</v>
      </c>
      <c r="M17" s="14">
        <f t="shared" si="11"/>
        <v>0.11477770602389636</v>
      </c>
      <c r="N17" s="14">
        <f t="shared" si="11"/>
        <v>8.7302719039657584E-2</v>
      </c>
      <c r="R17" s="1">
        <f>R9-1.84%</f>
        <v>0.23640000000000003</v>
      </c>
      <c r="S17" s="1">
        <f t="shared" ref="S17:AC17" si="12">S9-1.84%</f>
        <v>0.23709056555634608</v>
      </c>
      <c r="T17" s="1">
        <f t="shared" si="12"/>
        <v>0.23778300270134053</v>
      </c>
      <c r="U17" s="1">
        <f t="shared" si="12"/>
        <v>0.23847731650741136</v>
      </c>
      <c r="V17" s="1">
        <f t="shared" si="12"/>
        <v>0.23917351206073403</v>
      </c>
      <c r="W17" s="1">
        <f t="shared" si="12"/>
        <v>0.23987159446126868</v>
      </c>
      <c r="X17" s="1">
        <f t="shared" si="12"/>
        <v>0.24057156882279748</v>
      </c>
      <c r="Y17" s="1">
        <f t="shared" si="12"/>
        <v>0.24127344027296196</v>
      </c>
      <c r="Z17" s="1">
        <f t="shared" si="12"/>
        <v>0.24197721395330105</v>
      </c>
      <c r="AA17" s="1">
        <f t="shared" si="12"/>
        <v>0.24268289501928805</v>
      </c>
      <c r="AB17" s="1">
        <f t="shared" si="12"/>
        <v>0.24339048864036902</v>
      </c>
      <c r="AC17" s="1">
        <f t="shared" si="12"/>
        <v>0.24410000000000029</v>
      </c>
    </row>
    <row r="18" spans="1:29" x14ac:dyDescent="0.25">
      <c r="B18" s="5" t="s">
        <v>5</v>
      </c>
      <c r="C18" s="5"/>
      <c r="D18" s="14">
        <f t="shared" ref="D18:N18" si="13">D9/C9-1</f>
        <v>0.2587021465576187</v>
      </c>
      <c r="E18" s="14">
        <f t="shared" si="13"/>
        <v>0.25368859542817668</v>
      </c>
      <c r="F18" s="14">
        <f t="shared" si="13"/>
        <v>0.2461682687340141</v>
      </c>
      <c r="G18" s="14">
        <f t="shared" si="13"/>
        <v>0.23614116647513139</v>
      </c>
      <c r="H18" s="14">
        <f t="shared" si="13"/>
        <v>0.22360728865152679</v>
      </c>
      <c r="I18" s="14">
        <f t="shared" si="13"/>
        <v>0.20856663526320252</v>
      </c>
      <c r="J18" s="14">
        <f t="shared" si="13"/>
        <v>0.1910192063101559</v>
      </c>
      <c r="K18" s="14">
        <f t="shared" si="13"/>
        <v>0.17096500179239005</v>
      </c>
      <c r="L18" s="14">
        <f t="shared" si="13"/>
        <v>0.1484040217099023</v>
      </c>
      <c r="M18" s="14">
        <f t="shared" si="13"/>
        <v>0.12333626606269421</v>
      </c>
      <c r="N18" s="14">
        <f t="shared" si="13"/>
        <v>9.5761734850765334E-2</v>
      </c>
      <c r="R18" s="1">
        <f>R10-3.57%</f>
        <v>0.19879999999999998</v>
      </c>
      <c r="S18" s="1">
        <f t="shared" ref="S18:AC18" si="14">S10-3.57%</f>
        <v>0.20057660265594723</v>
      </c>
      <c r="T18" s="1">
        <f t="shared" si="14"/>
        <v>0.20236666508586942</v>
      </c>
      <c r="U18" s="1">
        <f t="shared" si="14"/>
        <v>0.2041702892627737</v>
      </c>
      <c r="V18" s="1">
        <f t="shared" si="14"/>
        <v>0.20598757793222822</v>
      </c>
      <c r="W18" s="1">
        <f t="shared" si="14"/>
        <v>0.20781863461821481</v>
      </c>
      <c r="X18" s="1">
        <f t="shared" si="14"/>
        <v>0.20966356362902661</v>
      </c>
      <c r="Y18" s="1">
        <f t="shared" si="14"/>
        <v>0.21152247006320996</v>
      </c>
      <c r="Z18" s="1">
        <f t="shared" si="14"/>
        <v>0.21339545981555175</v>
      </c>
      <c r="AA18" s="1">
        <f t="shared" si="14"/>
        <v>0.21528263958311122</v>
      </c>
      <c r="AB18" s="1">
        <f t="shared" si="14"/>
        <v>0.2171841168712989</v>
      </c>
      <c r="AC18" s="1">
        <f t="shared" si="14"/>
        <v>0.21910000000000007</v>
      </c>
    </row>
    <row r="19" spans="1:29" x14ac:dyDescent="0.25">
      <c r="B19" s="5" t="s">
        <v>22</v>
      </c>
      <c r="C19" s="5"/>
      <c r="D19" s="14">
        <f t="shared" ref="D19:N19" si="15">D10/C10-1</f>
        <v>0.26481031690409629</v>
      </c>
      <c r="E19" s="14">
        <f t="shared" si="15"/>
        <v>0.25977243625045121</v>
      </c>
      <c r="F19" s="14">
        <f t="shared" si="15"/>
        <v>0.25221561526998393</v>
      </c>
      <c r="G19" s="14">
        <f t="shared" si="15"/>
        <v>0.24213985396269422</v>
      </c>
      <c r="H19" s="14">
        <f t="shared" si="15"/>
        <v>0.22954515232858186</v>
      </c>
      <c r="I19" s="14">
        <f t="shared" si="15"/>
        <v>0.21443151036764685</v>
      </c>
      <c r="J19" s="14">
        <f t="shared" si="15"/>
        <v>0.19679892807988941</v>
      </c>
      <c r="K19" s="14">
        <f t="shared" si="15"/>
        <v>0.17664740546530999</v>
      </c>
      <c r="L19" s="14">
        <f t="shared" si="15"/>
        <v>0.1539769425239077</v>
      </c>
      <c r="M19" s="14">
        <f t="shared" si="15"/>
        <v>0.1287875392556832</v>
      </c>
      <c r="N19" s="14">
        <f t="shared" si="15"/>
        <v>0.10107919566063606</v>
      </c>
      <c r="R19" s="1">
        <f>R11-1.36%</f>
        <v>0.10120000000000001</v>
      </c>
      <c r="S19" s="1">
        <f t="shared" ref="S19:AC19" si="16">S11-1.36%</f>
        <v>0.10022311586861228</v>
      </c>
      <c r="T19" s="1">
        <f t="shared" si="16"/>
        <v>9.9254544477696299E-2</v>
      </c>
      <c r="U19" s="1">
        <f t="shared" si="16"/>
        <v>9.8294215090455425E-2</v>
      </c>
      <c r="V19" s="1">
        <f t="shared" si="16"/>
        <v>9.7342057572023771E-2</v>
      </c>
      <c r="W19" s="1">
        <f t="shared" si="16"/>
        <v>9.6398002384344206E-2</v>
      </c>
      <c r="X19" s="1">
        <f t="shared" si="16"/>
        <v>9.546198058108972E-2</v>
      </c>
      <c r="Y19" s="1">
        <f t="shared" si="16"/>
        <v>9.4533923802628192E-2</v>
      </c>
      <c r="Z19" s="1">
        <f t="shared" si="16"/>
        <v>9.3613764271029951E-2</v>
      </c>
      <c r="AA19" s="1">
        <f t="shared" si="16"/>
        <v>9.2701434785117803E-2</v>
      </c>
      <c r="AB19" s="1">
        <f t="shared" si="16"/>
        <v>9.1796868715559185E-2</v>
      </c>
      <c r="AC19" s="1">
        <f t="shared" si="16"/>
        <v>9.0900000000000064E-2</v>
      </c>
    </row>
    <row r="20" spans="1:29" x14ac:dyDescent="0.25">
      <c r="B20" s="5" t="s">
        <v>23</v>
      </c>
      <c r="C20" s="5"/>
      <c r="D20" s="14">
        <f t="shared" ref="D20:N20" si="17">D11/C11-1</f>
        <v>0.24461809538213397</v>
      </c>
      <c r="E20" s="14">
        <f t="shared" si="17"/>
        <v>0.23966064260039976</v>
      </c>
      <c r="F20" s="14">
        <f t="shared" si="17"/>
        <v>0.23222446342779879</v>
      </c>
      <c r="G20" s="14">
        <f t="shared" si="17"/>
        <v>0.22230955786433104</v>
      </c>
      <c r="H20" s="14">
        <f t="shared" si="17"/>
        <v>0.20991592590999586</v>
      </c>
      <c r="I20" s="14">
        <f t="shared" si="17"/>
        <v>0.19504356756479435</v>
      </c>
      <c r="J20" s="14">
        <f t="shared" si="17"/>
        <v>0.17769248282872518</v>
      </c>
      <c r="K20" s="14">
        <f t="shared" si="17"/>
        <v>0.15786267170178903</v>
      </c>
      <c r="L20" s="14">
        <f t="shared" si="17"/>
        <v>0.13555413418398654</v>
      </c>
      <c r="M20" s="14">
        <f t="shared" si="17"/>
        <v>0.1107668702753164</v>
      </c>
      <c r="N20" s="14">
        <f t="shared" si="17"/>
        <v>8.3500879975779263E-2</v>
      </c>
      <c r="R20" s="1">
        <f>100%-SUM(R16:R19)</f>
        <v>5.9900000000000064E-2</v>
      </c>
      <c r="S20" s="1">
        <f t="shared" ref="S20:AC20" si="18">100%-SUM(S16:S19)</f>
        <v>5.9762173187445033E-2</v>
      </c>
      <c r="T20" s="1">
        <f t="shared" si="18"/>
        <v>5.9624640890087788E-2</v>
      </c>
      <c r="U20" s="1">
        <f t="shared" si="18"/>
        <v>5.9487402478593854E-2</v>
      </c>
      <c r="V20" s="1">
        <f t="shared" si="18"/>
        <v>5.9350457324973016E-2</v>
      </c>
      <c r="W20" s="1">
        <f t="shared" si="18"/>
        <v>5.9213804802577208E-2</v>
      </c>
      <c r="X20" s="1">
        <f t="shared" si="18"/>
        <v>5.9077444286097291E-2</v>
      </c>
      <c r="Y20" s="1">
        <f t="shared" si="18"/>
        <v>5.894137515156106E-2</v>
      </c>
      <c r="Z20" s="1">
        <f t="shared" si="18"/>
        <v>5.880559677632835E-2</v>
      </c>
      <c r="AA20" s="1">
        <f t="shared" si="18"/>
        <v>5.8670108539090715E-2</v>
      </c>
      <c r="AB20" s="1">
        <f t="shared" si="18"/>
        <v>5.8534909819866976E-2</v>
      </c>
      <c r="AC20" s="1">
        <f t="shared" si="18"/>
        <v>5.8399999999999785E-2</v>
      </c>
    </row>
    <row r="21" spans="1:29" x14ac:dyDescent="0.25">
      <c r="B21" s="5" t="s">
        <v>24</v>
      </c>
      <c r="C21" s="5"/>
      <c r="D21" s="14">
        <f t="shared" ref="D21:N21" si="19">D12/C12-1</f>
        <v>0.25261761243720593</v>
      </c>
      <c r="E21" s="14">
        <f t="shared" si="19"/>
        <v>0.24762829668624109</v>
      </c>
      <c r="F21" s="14">
        <f t="shared" si="19"/>
        <v>0.24014432305979416</v>
      </c>
      <c r="G21" s="14">
        <f t="shared" si="19"/>
        <v>0.2301656915578647</v>
      </c>
      <c r="H21" s="14">
        <f t="shared" si="19"/>
        <v>0.21769240218045272</v>
      </c>
      <c r="I21" s="14">
        <f t="shared" si="19"/>
        <v>0.20272445492755842</v>
      </c>
      <c r="J21" s="14">
        <f t="shared" si="19"/>
        <v>0.18526184979918225</v>
      </c>
      <c r="K21" s="14">
        <f t="shared" si="19"/>
        <v>0.16530458679532312</v>
      </c>
      <c r="L21" s="14">
        <f t="shared" si="19"/>
        <v>0.14285266591598145</v>
      </c>
      <c r="M21" s="14">
        <f t="shared" si="19"/>
        <v>0.11790608716115836</v>
      </c>
      <c r="N21" s="14">
        <f t="shared" si="19"/>
        <v>9.046485053085207E-2</v>
      </c>
      <c r="R21" s="1">
        <f>SUM(R16:R20)</f>
        <v>1</v>
      </c>
      <c r="S21" s="1">
        <f t="shared" ref="S21:AC21" si="20">SUM(S16:S20)</f>
        <v>1</v>
      </c>
      <c r="T21" s="1">
        <f t="shared" si="20"/>
        <v>1</v>
      </c>
      <c r="U21" s="1">
        <f t="shared" si="20"/>
        <v>1</v>
      </c>
      <c r="V21" s="1">
        <f t="shared" si="20"/>
        <v>1</v>
      </c>
      <c r="W21" s="1">
        <f t="shared" si="20"/>
        <v>1</v>
      </c>
      <c r="X21" s="1">
        <f t="shared" si="20"/>
        <v>1</v>
      </c>
      <c r="Y21" s="1">
        <f t="shared" si="20"/>
        <v>1</v>
      </c>
      <c r="Z21" s="1">
        <f t="shared" si="20"/>
        <v>1</v>
      </c>
      <c r="AA21" s="1">
        <f t="shared" si="20"/>
        <v>1</v>
      </c>
      <c r="AB21" s="1">
        <f t="shared" si="20"/>
        <v>1</v>
      </c>
      <c r="AC21" s="1">
        <f t="shared" si="20"/>
        <v>1</v>
      </c>
    </row>
    <row r="22" spans="1:29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29" x14ac:dyDescent="0.25">
      <c r="R23">
        <v>0.37159999999999999</v>
      </c>
      <c r="S23">
        <v>0.36974531063760585</v>
      </c>
      <c r="T23">
        <v>0.36789987819833064</v>
      </c>
      <c r="U23">
        <v>0.36606365648002992</v>
      </c>
      <c r="V23">
        <v>0.3642365995111585</v>
      </c>
      <c r="W23">
        <v>0.36241866154961938</v>
      </c>
      <c r="X23">
        <v>0.36060979708161828</v>
      </c>
      <c r="Y23">
        <v>0.35880996082052469</v>
      </c>
      <c r="Z23">
        <v>0.35701910770573758</v>
      </c>
      <c r="AA23">
        <v>0.35523719290155764</v>
      </c>
      <c r="AB23">
        <v>0.35346417179606443</v>
      </c>
      <c r="AC23">
        <v>0.35169999999999979</v>
      </c>
    </row>
    <row r="24" spans="1:29" x14ac:dyDescent="0.25">
      <c r="R24">
        <v>0.31410000000000005</v>
      </c>
      <c r="S24">
        <v>0.31366979318312133</v>
      </c>
      <c r="T24">
        <v>0.31324017559866946</v>
      </c>
      <c r="U24">
        <v>0.31281114643960284</v>
      </c>
      <c r="V24">
        <v>0.31238270489998499</v>
      </c>
      <c r="W24">
        <v>0.31195485017498342</v>
      </c>
      <c r="X24">
        <v>0.31152758146086795</v>
      </c>
      <c r="Y24">
        <v>0.31110089795500934</v>
      </c>
      <c r="Z24">
        <v>0.3106747988558774</v>
      </c>
      <c r="AA24">
        <v>0.31024928336303997</v>
      </c>
      <c r="AB24">
        <v>0.30982435067716124</v>
      </c>
      <c r="AC24">
        <v>0.30940000000000001</v>
      </c>
    </row>
    <row r="25" spans="1:29" x14ac:dyDescent="0.25">
      <c r="R25">
        <v>0.21629999999999999</v>
      </c>
      <c r="S25">
        <v>0.2182047841692257</v>
      </c>
      <c r="T25">
        <v>0.22012634227618291</v>
      </c>
      <c r="U25">
        <v>0.22206482203576325</v>
      </c>
      <c r="V25">
        <v>0.22402037246366727</v>
      </c>
      <c r="W25">
        <v>0.22599314388785977</v>
      </c>
      <c r="X25">
        <v>0.22798328796012574</v>
      </c>
      <c r="Y25">
        <v>0.22999095766772851</v>
      </c>
      <c r="Z25">
        <v>0.23201630734516976</v>
      </c>
      <c r="AA25">
        <v>0.23405949268605411</v>
      </c>
      <c r="AB25">
        <v>0.23612067075505727</v>
      </c>
      <c r="AC25">
        <v>0.23820000000000033</v>
      </c>
    </row>
    <row r="26" spans="1:29" x14ac:dyDescent="0.25">
      <c r="R26">
        <v>5.6000000000000001E-2</v>
      </c>
      <c r="S26">
        <v>5.6134731124897523E-2</v>
      </c>
      <c r="T26">
        <v>5.6269786401152468E-2</v>
      </c>
      <c r="U26">
        <v>5.6405166608644801E-2</v>
      </c>
      <c r="V26">
        <v>5.654087252913078E-2</v>
      </c>
      <c r="W26">
        <v>5.6676904946247518E-2</v>
      </c>
      <c r="X26">
        <v>5.6813264645517468E-2</v>
      </c>
      <c r="Y26">
        <v>5.6949952414353036E-2</v>
      </c>
      <c r="Z26">
        <v>5.7086969042060995E-2</v>
      </c>
      <c r="AA26">
        <v>5.7224315319847195E-2</v>
      </c>
      <c r="AB26">
        <v>5.7361992040821E-2</v>
      </c>
      <c r="AC26">
        <v>5.7499999999999975E-2</v>
      </c>
    </row>
    <row r="27" spans="1:29" x14ac:dyDescent="0.25">
      <c r="R27">
        <v>4.2000000000000037E-2</v>
      </c>
      <c r="S27">
        <v>4.2245380885149508E-2</v>
      </c>
      <c r="T27">
        <v>4.2463817525664638E-2</v>
      </c>
      <c r="U27">
        <v>4.2655208435959158E-2</v>
      </c>
      <c r="V27">
        <v>4.2819450596058517E-2</v>
      </c>
      <c r="W27">
        <v>4.2956439441289906E-2</v>
      </c>
      <c r="X27">
        <v>4.3066068851870476E-2</v>
      </c>
      <c r="Y27">
        <v>4.3148231142384419E-2</v>
      </c>
      <c r="Z27">
        <v>4.3202817051154252E-2</v>
      </c>
      <c r="AA27">
        <v>4.3229715729501184E-2</v>
      </c>
      <c r="AB27">
        <v>4.3228814730896015E-2</v>
      </c>
      <c r="AC27">
        <v>4.3199999999999905E-2</v>
      </c>
    </row>
    <row r="30" spans="1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1:29" x14ac:dyDescent="0.25">
      <c r="A31" s="15">
        <f>H31/H$34</f>
        <v>0.7868781813399286</v>
      </c>
      <c r="B31" s="5" t="s">
        <v>28</v>
      </c>
      <c r="C31" s="6">
        <f>'North America'!C25+Europe!C35+'Asia Pacific'!C35+MEA!C35+'Latin America'!C35</f>
        <v>825.35082868080656</v>
      </c>
      <c r="D31" s="6">
        <f>'North America'!D25+Europe!D35+'Asia Pacific'!D35+MEA!D35+'Latin America'!D35</f>
        <v>1034.8553247321499</v>
      </c>
      <c r="E31" s="6">
        <f>'North America'!E25+Europe!E35+'Asia Pacific'!E35+MEA!E35+'Latin America'!E35</f>
        <v>1292.372220732487</v>
      </c>
      <c r="F31" s="6">
        <f>'North America'!F25+Europe!F35+'Asia Pacific'!F35+MEA!F35+'Latin America'!F35</f>
        <v>1604.2898574516003</v>
      </c>
      <c r="G31" s="6">
        <f>'North America'!G25+Europe!G35+'Asia Pacific'!G35+MEA!G35+'Latin America'!G35</f>
        <v>1975.4665698995161</v>
      </c>
      <c r="H31" s="6">
        <f>'North America'!H25+Europe!H35+'Asia Pacific'!H35+MEA!H35+'Latin America'!H35</f>
        <v>2407.8574229807414</v>
      </c>
      <c r="I31" s="6">
        <f>'North America'!I25+Europe!I35+'Asia Pacific'!I35+MEA!I35+'Latin America'!I35</f>
        <v>2898.8160271585189</v>
      </c>
      <c r="J31" s="6">
        <f>'North America'!J25+Europe!J35+'Asia Pacific'!J35+MEA!J35+'Latin America'!J35</f>
        <v>3439.2121893351718</v>
      </c>
      <c r="K31" s="6">
        <f>'North America'!K25+Europe!K35+'Asia Pacific'!K35+MEA!K35+'Latin America'!K35</f>
        <v>4011.64702902917</v>
      </c>
      <c r="L31" s="6">
        <f>'North America'!L25+Europe!L35+'Asia Pacific'!L35+MEA!L35+'Latin America'!L35</f>
        <v>4589.205759442033</v>
      </c>
      <c r="M31" s="6">
        <f>'North America'!M25+Europe!M35+'Asia Pacific'!M35+MEA!M35+'Latin America'!M35</f>
        <v>5135.3223906365065</v>
      </c>
      <c r="N31" s="6">
        <f>'North America'!N25+Europe!N35+'Asia Pacific'!N35+MEA!N35+'Latin America'!N35</f>
        <v>5605.3733975351606</v>
      </c>
      <c r="O31" s="7">
        <f>((N31/I31)^(1/5)-1)</f>
        <v>0.14097670818867969</v>
      </c>
      <c r="R31" s="15">
        <f t="shared" ref="R31:AC32" si="21">C31/C$46</f>
        <v>0.79147567000460928</v>
      </c>
      <c r="S31" s="15">
        <f t="shared" si="21"/>
        <v>0.79055317516037327</v>
      </c>
      <c r="T31" s="15">
        <f t="shared" si="21"/>
        <v>0.78963216725016261</v>
      </c>
      <c r="U31" s="15">
        <f t="shared" si="21"/>
        <v>0.78871265783445066</v>
      </c>
      <c r="V31" s="15">
        <f t="shared" si="21"/>
        <v>0.78779465859534603</v>
      </c>
      <c r="W31" s="15">
        <f t="shared" si="21"/>
        <v>0.7868781813399286</v>
      </c>
      <c r="X31" s="15">
        <f t="shared" si="21"/>
        <v>0.78596323800362256</v>
      </c>
      <c r="Y31" s="15">
        <f t="shared" si="21"/>
        <v>0.78504984065360661</v>
      </c>
      <c r="Z31" s="15">
        <f t="shared" si="21"/>
        <v>0.78413800149226309</v>
      </c>
      <c r="AA31" s="15">
        <f t="shared" si="21"/>
        <v>0.7832277328606656</v>
      </c>
      <c r="AB31" s="15">
        <f t="shared" si="21"/>
        <v>0.78231904724210766</v>
      </c>
      <c r="AC31" s="15">
        <f t="shared" si="21"/>
        <v>0.78141195726567281</v>
      </c>
    </row>
    <row r="32" spans="1:29" x14ac:dyDescent="0.25">
      <c r="A32" s="15">
        <f>H32/H$34</f>
        <v>0.2131218186600714</v>
      </c>
      <c r="B32" s="5" t="s">
        <v>29</v>
      </c>
      <c r="C32" s="6">
        <f>'North America'!C26+Europe!C36+'Asia Pacific'!C36+MEA!C36+'Latin America'!C36</f>
        <v>217.44917131919331</v>
      </c>
      <c r="D32" s="6">
        <f>'North America'!D26+Europe!D36+'Asia Pacific'!D36+MEA!D36+'Latin America'!D36</f>
        <v>274.17151526784994</v>
      </c>
      <c r="E32" s="6">
        <f>'North America'!E26+Europe!E36+'Asia Pacific'!E36+MEA!E36+'Latin America'!E36</f>
        <v>344.30403731951276</v>
      </c>
      <c r="F32" s="6">
        <f>'North America'!F26+Europe!F36+'Asia Pacific'!F36+MEA!F36+'Latin America'!F36</f>
        <v>429.77139605542504</v>
      </c>
      <c r="G32" s="6">
        <f>'North America'!G26+Europe!G36+'Asia Pacific'!G36+MEA!G36+'Latin America'!G36</f>
        <v>532.12414342394493</v>
      </c>
      <c r="H32" s="6">
        <f>'North America'!H26+Europe!H36+'Asia Pacific'!H36+MEA!H36+'Latin America'!H36</f>
        <v>652.15552448787764</v>
      </c>
      <c r="I32" s="6">
        <f>'North America'!I26+Europe!I36+'Asia Pacific'!I36+MEA!I36+'Latin America'!I36</f>
        <v>789.4175784254079</v>
      </c>
      <c r="J32" s="6">
        <f>'North America'!J26+Europe!J36+'Asia Pacific'!J36+MEA!J36+'Latin America'!J36</f>
        <v>941.67168737741633</v>
      </c>
      <c r="K32" s="6">
        <f>'North America'!K26+Europe!K36+'Asia Pacific'!K36+MEA!K36+'Latin America'!K36</f>
        <v>1104.349162195791</v>
      </c>
      <c r="L32" s="6">
        <f>'North America'!L26+Europe!L36+'Asia Pacific'!L36+MEA!L36+'Latin America'!L36</f>
        <v>1270.1446783679141</v>
      </c>
      <c r="M32" s="6">
        <f>'North America'!M26+Europe!M36+'Asia Pacific'!M36+MEA!M36+'Latin America'!M36</f>
        <v>1428.9079048419769</v>
      </c>
      <c r="N32" s="6">
        <f>'North America'!N26+Europe!N36+'Asia Pacific'!N36+MEA!N36+'Latin America'!N36</f>
        <v>1568.0174693637275</v>
      </c>
      <c r="O32" s="7">
        <f>((N32/I32)^(1/5)-1)</f>
        <v>0.14711991828748294</v>
      </c>
      <c r="R32" s="15">
        <f t="shared" si="21"/>
        <v>0.20852432999539061</v>
      </c>
      <c r="S32" s="15">
        <f t="shared" si="21"/>
        <v>0.20944682483962662</v>
      </c>
      <c r="T32" s="15">
        <f t="shared" si="21"/>
        <v>0.21036783274983736</v>
      </c>
      <c r="U32" s="15">
        <f t="shared" si="21"/>
        <v>0.21128734216554934</v>
      </c>
      <c r="V32" s="15">
        <f t="shared" si="21"/>
        <v>0.21220534140465402</v>
      </c>
      <c r="W32" s="15">
        <f t="shared" si="21"/>
        <v>0.2131218186600714</v>
      </c>
      <c r="X32" s="15">
        <f t="shared" si="21"/>
        <v>0.21403676199637742</v>
      </c>
      <c r="Y32" s="15">
        <f t="shared" si="21"/>
        <v>0.21495015934639336</v>
      </c>
      <c r="Z32" s="15">
        <f t="shared" si="21"/>
        <v>0.2158619985077371</v>
      </c>
      <c r="AA32" s="15">
        <f t="shared" si="21"/>
        <v>0.21677226713933445</v>
      </c>
      <c r="AB32" s="15">
        <f t="shared" si="21"/>
        <v>0.21768095275789226</v>
      </c>
      <c r="AC32" s="15">
        <f t="shared" si="21"/>
        <v>0.21858804273432736</v>
      </c>
    </row>
    <row r="33" spans="2:29" x14ac:dyDescent="0.25">
      <c r="B33" s="5" t="s">
        <v>2</v>
      </c>
      <c r="C33" s="10">
        <f t="shared" ref="C33:N33" si="22">SUM(C31:C32)</f>
        <v>1042.8</v>
      </c>
      <c r="D33" s="10">
        <f t="shared" si="22"/>
        <v>1309.02684</v>
      </c>
      <c r="E33" s="10">
        <f t="shared" si="22"/>
        <v>1636.6762580519999</v>
      </c>
      <c r="F33" s="10">
        <f t="shared" si="22"/>
        <v>2034.0612535070254</v>
      </c>
      <c r="G33" s="10">
        <f t="shared" si="22"/>
        <v>2507.5907133234609</v>
      </c>
      <c r="H33" s="10">
        <f t="shared" si="22"/>
        <v>3060.0129474686191</v>
      </c>
      <c r="I33" s="10">
        <f t="shared" si="22"/>
        <v>3688.2336055839269</v>
      </c>
      <c r="J33" s="10">
        <f t="shared" si="22"/>
        <v>4380.8838767125881</v>
      </c>
      <c r="K33" s="10">
        <f t="shared" si="22"/>
        <v>5115.996191224961</v>
      </c>
      <c r="L33" s="10">
        <f t="shared" si="22"/>
        <v>5859.3504378099469</v>
      </c>
      <c r="M33" s="10">
        <f t="shared" si="22"/>
        <v>6564.2302954784836</v>
      </c>
      <c r="N33" s="10">
        <f t="shared" si="22"/>
        <v>7173.3908668988879</v>
      </c>
      <c r="O33" s="7">
        <f>((N33/I33)^(1/5)-1)</f>
        <v>0.14230273067519805</v>
      </c>
    </row>
    <row r="34" spans="2:29" x14ac:dyDescent="0.25">
      <c r="B34" s="13" t="s">
        <v>26</v>
      </c>
      <c r="C34" s="11">
        <f>C3</f>
        <v>1042.8</v>
      </c>
      <c r="D34" s="11">
        <f t="shared" ref="D34:O34" si="23">D3</f>
        <v>1309.02684</v>
      </c>
      <c r="E34" s="11">
        <f t="shared" si="23"/>
        <v>1636.6762580519999</v>
      </c>
      <c r="F34" s="11">
        <f t="shared" si="23"/>
        <v>2034.0612535070252</v>
      </c>
      <c r="G34" s="11">
        <f t="shared" si="23"/>
        <v>2507.5907133234609</v>
      </c>
      <c r="H34" s="11">
        <f t="shared" si="23"/>
        <v>3060.0129474686191</v>
      </c>
      <c r="I34" s="11">
        <f t="shared" si="23"/>
        <v>3688.2336055839269</v>
      </c>
      <c r="J34" s="11">
        <f t="shared" si="23"/>
        <v>4380.8838767125881</v>
      </c>
      <c r="K34" s="11">
        <f t="shared" si="23"/>
        <v>5115.9961912249601</v>
      </c>
      <c r="L34" s="11">
        <f t="shared" si="23"/>
        <v>5859.3504378099469</v>
      </c>
      <c r="M34" s="11">
        <f t="shared" si="23"/>
        <v>6564.2302954784836</v>
      </c>
      <c r="N34" s="11">
        <f t="shared" si="23"/>
        <v>7173.390866898887</v>
      </c>
      <c r="O34" s="12">
        <f t="shared" si="23"/>
        <v>0.14230273067519805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0.25383690034721762</v>
      </c>
      <c r="E37" s="14">
        <f t="shared" ref="E37:N37" si="24">E31/D31-1</f>
        <v>0.24884337921050914</v>
      </c>
      <c r="F37" s="14">
        <f t="shared" si="24"/>
        <v>0.24135278653879255</v>
      </c>
      <c r="G37" s="14">
        <f t="shared" si="24"/>
        <v>0.23136511816980931</v>
      </c>
      <c r="H37" s="14">
        <f t="shared" si="24"/>
        <v>0.2188803696653896</v>
      </c>
      <c r="I37" s="14">
        <f t="shared" si="24"/>
        <v>0.20389853630536336</v>
      </c>
      <c r="J37" s="14">
        <f t="shared" si="24"/>
        <v>0.18641961308126231</v>
      </c>
      <c r="K37" s="14">
        <f t="shared" si="24"/>
        <v>0.16644359468982173</v>
      </c>
      <c r="L37" s="14">
        <f t="shared" si="24"/>
        <v>0.14397047552626629</v>
      </c>
      <c r="M37" s="14">
        <f t="shared" si="24"/>
        <v>0.11900024967738032</v>
      </c>
      <c r="N37" s="14">
        <f t="shared" si="24"/>
        <v>9.1532910914360777E-2</v>
      </c>
    </row>
    <row r="38" spans="2:29" x14ac:dyDescent="0.25">
      <c r="B38" s="5" t="s">
        <v>29</v>
      </c>
      <c r="C38" s="5"/>
      <c r="D38" s="14">
        <f t="shared" ref="D38:N38" si="25">D32/C32-1</f>
        <v>0.26085334611551114</v>
      </c>
      <c r="E38" s="14">
        <f t="shared" si="25"/>
        <v>0.2557979882889998</v>
      </c>
      <c r="F38" s="14">
        <f t="shared" si="25"/>
        <v>0.24823222928576616</v>
      </c>
      <c r="G38" s="14">
        <f t="shared" si="25"/>
        <v>0.23815625774061533</v>
      </c>
      <c r="H38" s="14">
        <f t="shared" si="25"/>
        <v>0.22557025939772735</v>
      </c>
      <c r="I38" s="14">
        <f t="shared" si="25"/>
        <v>0.21047441719568183</v>
      </c>
      <c r="J38" s="14">
        <f t="shared" si="25"/>
        <v>0.19286891135069273</v>
      </c>
      <c r="K38" s="14">
        <f t="shared" si="25"/>
        <v>0.17275391943813911</v>
      </c>
      <c r="L38" s="14">
        <f t="shared" si="25"/>
        <v>0.15012961647244771</v>
      </c>
      <c r="M38" s="14">
        <f t="shared" si="25"/>
        <v>0.12499617498540982</v>
      </c>
      <c r="N38" s="14">
        <f t="shared" si="25"/>
        <v>9.7353765102961454E-2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'North America'!C37+Europe!C47+'Asia Pacific'!C47+MEA!C47+'Latin America'!C47</f>
        <v>852.98767093509173</v>
      </c>
      <c r="D43" s="6">
        <f>'North America'!D37+Europe!D47+'Asia Pacific'!D47+MEA!D47+'Latin America'!D47</f>
        <v>1068.7740666877339</v>
      </c>
      <c r="E43" s="6">
        <f>'North America'!E37+Europe!E47+'Asia Pacific'!E47+MEA!E47+'Latin America'!E47</f>
        <v>1333.8162049061405</v>
      </c>
      <c r="F43" s="6">
        <f>'North America'!F37+Europe!F47+'Asia Pacific'!F47+MEA!F47+'Latin America'!F47</f>
        <v>1654.6011405530742</v>
      </c>
      <c r="G43" s="6">
        <f>'North America'!G37+Europe!G47+'Asia Pacific'!G47+MEA!G47+'Latin America'!G47</f>
        <v>2036.0210914748161</v>
      </c>
      <c r="H43" s="6">
        <f>'North America'!H37+Europe!H47+'Asia Pacific'!H47+MEA!H47+'Latin America'!H47</f>
        <v>2479.9644866636409</v>
      </c>
      <c r="I43" s="6">
        <f>'North America'!I37+Europe!I47+'Asia Pacific'!I47+MEA!I47+'Latin America'!I47</f>
        <v>2983.5784015898585</v>
      </c>
      <c r="J43" s="6">
        <f>'North America'!J37+Europe!J47+'Asia Pacific'!J47+MEA!J47+'Latin America'!J47</f>
        <v>3537.3487434192216</v>
      </c>
      <c r="K43" s="6">
        <f>'North America'!K37+Europe!K47+'Asia Pacific'!K47+MEA!K47+'Latin America'!K47</f>
        <v>4123.2885457371422</v>
      </c>
      <c r="L43" s="6">
        <f>'North America'!L37+Europe!L47+'Asia Pacific'!L47+MEA!L47+'Latin America'!L47</f>
        <v>4713.6860127010377</v>
      </c>
      <c r="M43" s="6">
        <f>'North America'!M37+Europe!M47+'Asia Pacific'!M47+MEA!M47+'Latin America'!M47</f>
        <v>5270.9990731425169</v>
      </c>
      <c r="N43" s="6">
        <f>'North America'!N37+Europe!N47+'Asia Pacific'!N47+MEA!N47+'Latin America'!N47</f>
        <v>5749.523864897571</v>
      </c>
      <c r="O43" s="7">
        <f>((N43/I43)^(1/5)-1)</f>
        <v>0.14019435172998951</v>
      </c>
      <c r="R43" s="15">
        <f>C43/C$46</f>
        <v>0.81797820381194075</v>
      </c>
      <c r="S43" s="15">
        <f t="shared" ref="S43:AC43" si="26">D43/D$46</f>
        <v>0.81646459341332822</v>
      </c>
      <c r="T43" s="15">
        <f t="shared" si="26"/>
        <v>0.81495420877777713</v>
      </c>
      <c r="U43" s="15">
        <f t="shared" si="26"/>
        <v>0.81344705706393794</v>
      </c>
      <c r="V43" s="15">
        <f t="shared" si="26"/>
        <v>0.81194314552886293</v>
      </c>
      <c r="W43" s="15">
        <f t="shared" si="26"/>
        <v>0.81044248153106002</v>
      </c>
      <c r="X43" s="15">
        <f t="shared" si="26"/>
        <v>0.80894507253357495</v>
      </c>
      <c r="Y43" s="15">
        <f t="shared" si="26"/>
        <v>0.80745092610709546</v>
      </c>
      <c r="Z43" s="15">
        <f t="shared" si="26"/>
        <v>0.80596004993308512</v>
      </c>
      <c r="AA43" s="15">
        <f t="shared" si="26"/>
        <v>0.80447245180694038</v>
      </c>
      <c r="AB43" s="15">
        <f t="shared" si="26"/>
        <v>0.80298813964117632</v>
      </c>
      <c r="AC43" s="15">
        <f t="shared" si="26"/>
        <v>0.80150712146864167</v>
      </c>
    </row>
    <row r="44" spans="2:29" x14ac:dyDescent="0.25">
      <c r="B44" s="5" t="s">
        <v>32</v>
      </c>
      <c r="C44" s="6">
        <f>'North America'!C38+Europe!C48+'Asia Pacific'!C48+MEA!C48+'Latin America'!C48</f>
        <v>189.81232906490808</v>
      </c>
      <c r="D44" s="6">
        <f>'North America'!D38+Europe!D48+'Asia Pacific'!D48+MEA!D48+'Latin America'!D48</f>
        <v>240.25277331226593</v>
      </c>
      <c r="E44" s="6">
        <f>'North America'!E38+Europe!E48+'Asia Pacific'!E48+MEA!E48+'Latin America'!E48</f>
        <v>302.86005314585935</v>
      </c>
      <c r="F44" s="6">
        <f>'North America'!F38+Europe!F48+'Asia Pacific'!F48+MEA!F48+'Latin America'!F48</f>
        <v>379.46011295395084</v>
      </c>
      <c r="G44" s="6">
        <f>'North America'!G38+Europe!G48+'Asia Pacific'!G48+MEA!G48+'Latin America'!G48</f>
        <v>471.56962184864489</v>
      </c>
      <c r="H44" s="6">
        <f>'North America'!H38+Europe!H48+'Asia Pacific'!H48+MEA!H48+'Latin America'!H48</f>
        <v>580.04846080497794</v>
      </c>
      <c r="I44" s="6">
        <f>'North America'!I38+Europe!I48+'Asia Pacific'!I48+MEA!I48+'Latin America'!I48</f>
        <v>704.65520399406864</v>
      </c>
      <c r="J44" s="6">
        <f>'North America'!J38+Europe!J48+'Asia Pacific'!J48+MEA!J48+'Latin America'!J48</f>
        <v>843.53513329336658</v>
      </c>
      <c r="K44" s="6">
        <f>'North America'!K38+Europe!K48+'Asia Pacific'!K48+MEA!K48+'Latin America'!K48</f>
        <v>992.70764548781801</v>
      </c>
      <c r="L44" s="6">
        <f>'North America'!L38+Europe!L48+'Asia Pacific'!L48+MEA!L48+'Latin America'!L48</f>
        <v>1145.6644251089103</v>
      </c>
      <c r="M44" s="6">
        <f>'North America'!M38+Europe!M48+'Asia Pacific'!M48+MEA!M48+'Latin America'!M48</f>
        <v>1293.2312223359663</v>
      </c>
      <c r="N44" s="6">
        <f>'North America'!N38+Europe!N48+'Asia Pacific'!N48+MEA!N48+'Latin America'!N48</f>
        <v>1423.8670020013183</v>
      </c>
      <c r="O44" s="7">
        <f>((N44/I44)^(1/5)-1)</f>
        <v>0.15106156417324845</v>
      </c>
      <c r="R44" s="15">
        <f>C44/C$46</f>
        <v>0.18202179618805917</v>
      </c>
      <c r="S44" s="15">
        <f t="shared" ref="S44:AC44" si="27">D44/D$46</f>
        <v>0.18353540658667161</v>
      </c>
      <c r="T44" s="15">
        <f t="shared" si="27"/>
        <v>0.18504579122222289</v>
      </c>
      <c r="U44" s="15">
        <f t="shared" si="27"/>
        <v>0.18655294293606201</v>
      </c>
      <c r="V44" s="15">
        <f t="shared" si="27"/>
        <v>0.18805685447113707</v>
      </c>
      <c r="W44" s="15">
        <f t="shared" si="27"/>
        <v>0.1895575184689399</v>
      </c>
      <c r="X44" s="15">
        <f t="shared" si="27"/>
        <v>0.19105492746642511</v>
      </c>
      <c r="Y44" s="15">
        <f t="shared" si="27"/>
        <v>0.19254907389290463</v>
      </c>
      <c r="Z44" s="15">
        <f t="shared" si="27"/>
        <v>0.19403995006691488</v>
      </c>
      <c r="AA44" s="15">
        <f t="shared" si="27"/>
        <v>0.19552754819305979</v>
      </c>
      <c r="AB44" s="15">
        <f t="shared" si="27"/>
        <v>0.19701186035882359</v>
      </c>
      <c r="AC44" s="15">
        <f t="shared" si="27"/>
        <v>0.19849287853135864</v>
      </c>
    </row>
    <row r="45" spans="2:29" x14ac:dyDescent="0.25">
      <c r="B45" s="5" t="s">
        <v>2</v>
      </c>
      <c r="C45" s="10">
        <f t="shared" ref="C45:N45" si="28">SUM(C43:C44)</f>
        <v>1042.7999999999997</v>
      </c>
      <c r="D45" s="10">
        <f t="shared" si="28"/>
        <v>1309.0268399999998</v>
      </c>
      <c r="E45" s="10">
        <f t="shared" si="28"/>
        <v>1636.6762580519999</v>
      </c>
      <c r="F45" s="10">
        <f t="shared" si="28"/>
        <v>2034.061253507025</v>
      </c>
      <c r="G45" s="10">
        <f t="shared" si="28"/>
        <v>2507.5907133234609</v>
      </c>
      <c r="H45" s="10">
        <f t="shared" si="28"/>
        <v>3060.0129474686187</v>
      </c>
      <c r="I45" s="10">
        <f t="shared" si="28"/>
        <v>3688.2336055839269</v>
      </c>
      <c r="J45" s="10">
        <f t="shared" si="28"/>
        <v>4380.8838767125881</v>
      </c>
      <c r="K45" s="10">
        <f t="shared" si="28"/>
        <v>5115.9961912249601</v>
      </c>
      <c r="L45" s="10">
        <f t="shared" si="28"/>
        <v>5859.3504378099478</v>
      </c>
      <c r="M45" s="10">
        <f t="shared" si="28"/>
        <v>6564.2302954784827</v>
      </c>
      <c r="N45" s="10">
        <f t="shared" si="28"/>
        <v>7173.3908668988897</v>
      </c>
      <c r="O45" s="7">
        <f>((N45/I45)^(1/5)-1)</f>
        <v>0.14230273067519805</v>
      </c>
    </row>
    <row r="46" spans="2:29" x14ac:dyDescent="0.25">
      <c r="B46" s="13" t="s">
        <v>26</v>
      </c>
      <c r="C46" s="11">
        <f>C3</f>
        <v>1042.8</v>
      </c>
      <c r="D46" s="11">
        <f t="shared" ref="D46:O46" si="29">D3</f>
        <v>1309.02684</v>
      </c>
      <c r="E46" s="11">
        <f t="shared" si="29"/>
        <v>1636.6762580519999</v>
      </c>
      <c r="F46" s="11">
        <f t="shared" si="29"/>
        <v>2034.0612535070252</v>
      </c>
      <c r="G46" s="11">
        <f t="shared" si="29"/>
        <v>2507.5907133234609</v>
      </c>
      <c r="H46" s="11">
        <f t="shared" si="29"/>
        <v>3060.0129474686191</v>
      </c>
      <c r="I46" s="11">
        <f t="shared" si="29"/>
        <v>3688.2336055839269</v>
      </c>
      <c r="J46" s="11">
        <f t="shared" si="29"/>
        <v>4380.8838767125881</v>
      </c>
      <c r="K46" s="11">
        <f t="shared" si="29"/>
        <v>5115.9961912249601</v>
      </c>
      <c r="L46" s="11">
        <f t="shared" si="29"/>
        <v>5859.3504378099469</v>
      </c>
      <c r="M46" s="11">
        <f t="shared" si="29"/>
        <v>6564.2302954784836</v>
      </c>
      <c r="N46" s="11">
        <f t="shared" si="29"/>
        <v>7173.390866898887</v>
      </c>
      <c r="O46" s="12">
        <f t="shared" si="29"/>
        <v>0.14230273067519805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30">D43/C43-1</f>
        <v>0.25297715676955246</v>
      </c>
      <c r="E49" s="14">
        <f t="shared" si="30"/>
        <v>0.2479870596409639</v>
      </c>
      <c r="F49" s="14">
        <f t="shared" si="30"/>
        <v>0.2405016031946523</v>
      </c>
      <c r="G49" s="14">
        <f t="shared" si="30"/>
        <v>0.23052078327121595</v>
      </c>
      <c r="H49" s="14">
        <f t="shared" si="30"/>
        <v>0.21804459543552612</v>
      </c>
      <c r="I49" s="14">
        <f t="shared" si="30"/>
        <v>0.20307303497065088</v>
      </c>
      <c r="J49" s="14">
        <f t="shared" si="30"/>
        <v>0.18560609687155383</v>
      </c>
      <c r="K49" s="14">
        <f t="shared" si="30"/>
        <v>0.16564377583860956</v>
      </c>
      <c r="L49" s="14">
        <f t="shared" si="30"/>
        <v>0.14318606627088415</v>
      </c>
      <c r="M49" s="14">
        <f t="shared" si="30"/>
        <v>0.11823296225921665</v>
      </c>
      <c r="N49" s="14">
        <f t="shared" si="30"/>
        <v>9.0784457579075717E-2</v>
      </c>
    </row>
    <row r="50" spans="2:29" x14ac:dyDescent="0.25">
      <c r="B50" s="5" t="s">
        <v>32</v>
      </c>
      <c r="C50" s="5"/>
      <c r="D50" s="14">
        <f t="shared" ref="D50:N50" si="31">D44/C44-1</f>
        <v>0.26573850337250371</v>
      </c>
      <c r="E50" s="14">
        <f t="shared" si="31"/>
        <v>0.26058920765181059</v>
      </c>
      <c r="F50" s="14">
        <f t="shared" si="31"/>
        <v>0.25292229533883237</v>
      </c>
      <c r="G50" s="14">
        <f t="shared" si="31"/>
        <v>0.24273831622948983</v>
      </c>
      <c r="H50" s="14">
        <f t="shared" si="31"/>
        <v>0.23003780127115658</v>
      </c>
      <c r="I50" s="14">
        <f t="shared" si="31"/>
        <v>0.2148212634098956</v>
      </c>
      <c r="J50" s="14">
        <f t="shared" si="31"/>
        <v>0.19708919839392403</v>
      </c>
      <c r="K50" s="14">
        <f t="shared" si="31"/>
        <v>0.17684208553595826</v>
      </c>
      <c r="L50" s="14">
        <f t="shared" si="31"/>
        <v>0.15408038843694927</v>
      </c>
      <c r="M50" s="14">
        <f t="shared" si="31"/>
        <v>0.12880455567347115</v>
      </c>
      <c r="N50" s="14">
        <f t="shared" si="31"/>
        <v>0.10101502145098551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'North America'!C49+Europe!C59+'Asia Pacific'!C59+MEA!C59+'Latin America'!C59</f>
        <v>409.23384530496406</v>
      </c>
      <c r="D55" s="6">
        <f>'North America'!D49+Europe!D59+'Asia Pacific'!D59+MEA!D59+'Latin America'!D59</f>
        <v>513.11961352606806</v>
      </c>
      <c r="E55" s="6">
        <f>'North America'!E49+Europe!E59+'Asia Pacific'!E59+MEA!E59+'Latin America'!E59</f>
        <v>640.81492075088113</v>
      </c>
      <c r="F55" s="6">
        <f>'North America'!F49+Europe!F59+'Asia Pacific'!F59+MEA!F59+'Latin America'!F59</f>
        <v>795.48842164043515</v>
      </c>
      <c r="G55" s="6">
        <f>'North America'!G49+Europe!G59+'Asia Pacific'!G59+MEA!G59+'Latin America'!G59</f>
        <v>979.55028152347325</v>
      </c>
      <c r="H55" s="6">
        <f>'North America'!H49+Europe!H59+'Asia Pacific'!H59+MEA!H59+'Latin America'!H59</f>
        <v>1193.9711706593698</v>
      </c>
      <c r="I55" s="6">
        <f>'North America'!I49+Europe!I59+'Asia Pacific'!I59+MEA!I59+'Latin America'!I59</f>
        <v>1437.4400832816827</v>
      </c>
      <c r="J55" s="6">
        <f>'North America'!J49+Europe!J59+'Asia Pacific'!J59+MEA!J59+'Latin America'!J59</f>
        <v>1705.4307632305497</v>
      </c>
      <c r="K55" s="6">
        <f>'North America'!K49+Europe!K59+'Asia Pacific'!K59+MEA!K59+'Latin America'!K59</f>
        <v>1989.3163834917141</v>
      </c>
      <c r="L55" s="6">
        <f>'North America'!L49+Europe!L59+'Asia Pacific'!L59+MEA!L59+'Latin America'!L59</f>
        <v>2275.7507758218094</v>
      </c>
      <c r="M55" s="6">
        <f>'North America'!M49+Europe!M59+'Asia Pacific'!M59+MEA!M59+'Latin America'!M59</f>
        <v>2546.6010099011114</v>
      </c>
      <c r="N55" s="6">
        <f>'North America'!N49+Europe!N59+'Asia Pacific'!N59+MEA!N59+'Latin America'!N59</f>
        <v>2779.7373706302824</v>
      </c>
      <c r="O55" s="7">
        <f>((N55/I55)^(1/5)-1)</f>
        <v>0.14099253473949558</v>
      </c>
      <c r="R55" s="15">
        <f t="shared" ref="R55:AC58" si="32">C55/C$46</f>
        <v>0.39243751947158045</v>
      </c>
      <c r="S55" s="15">
        <f t="shared" si="32"/>
        <v>0.39198555586993777</v>
      </c>
      <c r="T55" s="15">
        <f t="shared" si="32"/>
        <v>0.39153431694157403</v>
      </c>
      <c r="U55" s="15">
        <f t="shared" si="32"/>
        <v>0.39108380844917739</v>
      </c>
      <c r="V55" s="15">
        <f t="shared" si="32"/>
        <v>0.39063403621606824</v>
      </c>
      <c r="W55" s="15">
        <f t="shared" si="32"/>
        <v>0.39018500612785861</v>
      </c>
      <c r="X55" s="15">
        <f t="shared" si="32"/>
        <v>0.38973672413412791</v>
      </c>
      <c r="Y55" s="15">
        <f t="shared" si="32"/>
        <v>0.38928919625011921</v>
      </c>
      <c r="Z55" s="15">
        <f t="shared" si="32"/>
        <v>0.38884242855845397</v>
      </c>
      <c r="AA55" s="15">
        <f t="shared" si="32"/>
        <v>0.38839642721086642</v>
      </c>
      <c r="AB55" s="15">
        <f t="shared" si="32"/>
        <v>0.38795119842995746</v>
      </c>
      <c r="AC55" s="15">
        <f t="shared" si="32"/>
        <v>0.38750674851097089</v>
      </c>
    </row>
    <row r="56" spans="2:29" x14ac:dyDescent="0.25">
      <c r="B56" s="5" t="s">
        <v>38</v>
      </c>
      <c r="C56" s="6">
        <f>'North America'!C50+Europe!C60+'Asia Pacific'!C60+MEA!C60+'Latin America'!C60</f>
        <v>335.34377114865623</v>
      </c>
      <c r="D56" s="6">
        <f>'North America'!D50+Europe!D60+'Asia Pacific'!D60+MEA!D60+'Latin America'!D60</f>
        <v>422.24367508703079</v>
      </c>
      <c r="E56" s="6">
        <f>'North America'!E50+Europe!E60+'Asia Pacific'!E60+MEA!E60+'Latin America'!E60</f>
        <v>529.54464835762155</v>
      </c>
      <c r="F56" s="6">
        <f>'North America'!F50+Europe!F60+'Asia Pacific'!F60+MEA!F60+'Latin America'!F60</f>
        <v>660.12904609290626</v>
      </c>
      <c r="G56" s="6">
        <f>'North America'!G50+Europe!G60+'Asia Pacific'!G60+MEA!G60+'Latin America'!G60</f>
        <v>816.29341596992992</v>
      </c>
      <c r="H56" s="6">
        <f>'North America'!H50+Europe!H60+'Asia Pacific'!H60+MEA!H60+'Latin America'!H60</f>
        <v>999.16574683047963</v>
      </c>
      <c r="I56" s="6">
        <f>'North America'!I50+Europe!I60+'Asia Pacific'!I60+MEA!I60+'Latin America'!I60</f>
        <v>1207.9727263451275</v>
      </c>
      <c r="J56" s="6">
        <f>'North America'!J50+Europe!J60+'Asia Pacific'!J60+MEA!J60+'Latin America'!J60</f>
        <v>1439.21170817902</v>
      </c>
      <c r="K56" s="6">
        <f>'North America'!K50+Europe!K60+'Asia Pacific'!K60+MEA!K60+'Latin America'!K60</f>
        <v>1685.8432140814496</v>
      </c>
      <c r="L56" s="6">
        <f>'North America'!L50+Europe!L60+'Asia Pacific'!L60+MEA!L60+'Latin America'!L60</f>
        <v>1936.6906713228439</v>
      </c>
      <c r="M56" s="6">
        <f>'North America'!M50+Europe!M60+'Asia Pacific'!M60+MEA!M60+'Latin America'!M60</f>
        <v>2176.2971836924175</v>
      </c>
      <c r="N56" s="6">
        <f>'North America'!N50+Europe!N60+'Asia Pacific'!N60+MEA!N60+'Latin America'!N60</f>
        <v>2385.5156556324519</v>
      </c>
      <c r="O56" s="7">
        <f>((N56/I56)^(1/5)-1)</f>
        <v>0.14579000227234262</v>
      </c>
      <c r="R56" s="15">
        <f t="shared" si="32"/>
        <v>0.3215801411091832</v>
      </c>
      <c r="S56" s="15">
        <f t="shared" si="32"/>
        <v>0.32256303857530588</v>
      </c>
      <c r="T56" s="15">
        <f t="shared" si="32"/>
        <v>0.32354880554563348</v>
      </c>
      <c r="U56" s="15">
        <f t="shared" si="32"/>
        <v>0.32453744692041364</v>
      </c>
      <c r="V56" s="15">
        <f t="shared" si="32"/>
        <v>0.32552896755948146</v>
      </c>
      <c r="W56" s="15">
        <f t="shared" si="32"/>
        <v>0.32652337228083778</v>
      </c>
      <c r="X56" s="15">
        <f t="shared" si="32"/>
        <v>0.32752066585920048</v>
      </c>
      <c r="Y56" s="15">
        <f t="shared" si="32"/>
        <v>0.32852085302452788</v>
      </c>
      <c r="Z56" s="15">
        <f t="shared" si="32"/>
        <v>0.32952393846051631</v>
      </c>
      <c r="AA56" s="15">
        <f t="shared" si="32"/>
        <v>0.33052992680306759</v>
      </c>
      <c r="AB56" s="15">
        <f t="shared" si="32"/>
        <v>0.33153882263872975</v>
      </c>
      <c r="AC56" s="15">
        <f t="shared" si="32"/>
        <v>0.33255063050310668</v>
      </c>
    </row>
    <row r="57" spans="2:29" x14ac:dyDescent="0.25">
      <c r="B57" s="5" t="s">
        <v>40</v>
      </c>
      <c r="C57" s="6">
        <f>'North America'!C51+Europe!C61+'Asia Pacific'!C61+MEA!C61+'Latin America'!C61</f>
        <v>164.12658451118932</v>
      </c>
      <c r="D57" s="6">
        <f>'North America'!D51+Europe!D61+'Asia Pacific'!D61+MEA!D61+'Latin America'!D61</f>
        <v>206.29271459540334</v>
      </c>
      <c r="E57" s="6">
        <f>'North America'!E51+Europe!E61+'Asia Pacific'!E61+MEA!E61+'Latin America'!E61</f>
        <v>258.25894418263641</v>
      </c>
      <c r="F57" s="6">
        <f>'North America'!F51+Europe!F61+'Asia Pacific'!F61+MEA!F61+'Latin America'!F61</f>
        <v>321.37617699265081</v>
      </c>
      <c r="G57" s="6">
        <f>'North America'!G51+Europe!G61+'Asia Pacific'!G61+MEA!G61+'Latin America'!G61</f>
        <v>396.70089595479334</v>
      </c>
      <c r="H57" s="6">
        <f>'North America'!H51+Europe!H61+'Asia Pacific'!H61+MEA!H61+'Latin America'!H61</f>
        <v>484.71501708609748</v>
      </c>
      <c r="I57" s="6">
        <f>'North America'!I51+Europe!I61+'Asia Pacific'!I61+MEA!I61+'Latin America'!I61</f>
        <v>584.97609160143145</v>
      </c>
      <c r="J57" s="6">
        <f>'North America'!J51+Europe!J61+'Asia Pacific'!J61+MEA!J61+'Latin America'!J61</f>
        <v>695.72517864539748</v>
      </c>
      <c r="K57" s="6">
        <f>'North America'!K51+Europe!K61+'Asia Pacific'!K61+MEA!K61+'Latin America'!K61</f>
        <v>813.50882708359507</v>
      </c>
      <c r="L57" s="6">
        <f>'North America'!L51+Europe!L61+'Asia Pacific'!L61+MEA!L61+'Latin America'!L61</f>
        <v>932.90495144368811</v>
      </c>
      <c r="M57" s="6">
        <f>'North America'!M51+Europe!M61+'Asia Pacific'!M61+MEA!M61+'Latin America'!M61</f>
        <v>1046.471457535037</v>
      </c>
      <c r="N57" s="6">
        <f>'North America'!N51+Europe!N61+'Asia Pacific'!N61+MEA!N61+'Latin America'!N61</f>
        <v>1145.0475147035763</v>
      </c>
      <c r="O57" s="7">
        <f>((N57/I57)^(1/5)-1)</f>
        <v>0.14376572605476379</v>
      </c>
      <c r="R57" s="15">
        <f t="shared" si="32"/>
        <v>0.15739028050555171</v>
      </c>
      <c r="S57" s="15">
        <f t="shared" si="32"/>
        <v>0.15759242537410717</v>
      </c>
      <c r="T57" s="15">
        <f t="shared" si="32"/>
        <v>0.15779476418263721</v>
      </c>
      <c r="U57" s="15">
        <f t="shared" si="32"/>
        <v>0.15799729552812156</v>
      </c>
      <c r="V57" s="15">
        <f t="shared" si="32"/>
        <v>0.15820001798819144</v>
      </c>
      <c r="W57" s="15">
        <f t="shared" si="32"/>
        <v>0.15840293012063089</v>
      </c>
      <c r="X57" s="15">
        <f t="shared" si="32"/>
        <v>0.15860603046287169</v>
      </c>
      <c r="Y57" s="15">
        <f t="shared" si="32"/>
        <v>0.15880931753148159</v>
      </c>
      <c r="Z57" s="15">
        <f t="shared" si="32"/>
        <v>0.15901278982164582</v>
      </c>
      <c r="AA57" s="15">
        <f t="shared" si="32"/>
        <v>0.15921644580664143</v>
      </c>
      <c r="AB57" s="15">
        <f t="shared" si="32"/>
        <v>0.15942028393730465</v>
      </c>
      <c r="AC57" s="15">
        <f t="shared" si="32"/>
        <v>0.15962430264149113</v>
      </c>
    </row>
    <row r="58" spans="2:29" x14ac:dyDescent="0.25">
      <c r="B58" s="5" t="s">
        <v>39</v>
      </c>
      <c r="C58" s="6">
        <f>'North America'!C52+Europe!C62+'Asia Pacific'!C62+MEA!C62+'Latin America'!C62</f>
        <v>134.09579903519031</v>
      </c>
      <c r="D58" s="6">
        <f>'North America'!D52+Europe!D62+'Asia Pacific'!D62+MEA!D62+'Latin America'!D62</f>
        <v>167.37083679149777</v>
      </c>
      <c r="E58" s="6">
        <f>'North America'!E52+Europe!E62+'Asia Pacific'!E62+MEA!E62+'Latin America'!E62</f>
        <v>208.0577447608608</v>
      </c>
      <c r="F58" s="6">
        <f>'North America'!F52+Europe!F62+'Asia Pacific'!F62+MEA!F62+'Latin America'!F62</f>
        <v>257.06760878103307</v>
      </c>
      <c r="G58" s="6">
        <f>'North America'!G52+Europe!G62+'Asia Pacific'!G62+MEA!G62+'Latin America'!G62</f>
        <v>315.04611987526448</v>
      </c>
      <c r="H58" s="6">
        <f>'North America'!H52+Europe!H62+'Asia Pacific'!H62+MEA!H62+'Latin America'!H62</f>
        <v>382.16101289267232</v>
      </c>
      <c r="I58" s="6">
        <f>'North America'!I52+Europe!I62+'Asia Pacific'!I62+MEA!I62+'Latin America'!I62</f>
        <v>457.84470435568556</v>
      </c>
      <c r="J58" s="6">
        <f>'North America'!J52+Europe!J62+'Asia Pacific'!J62+MEA!J62+'Latin America'!J62</f>
        <v>540.51622665762113</v>
      </c>
      <c r="K58" s="6">
        <f>'North America'!K52+Europe!K62+'Asia Pacific'!K62+MEA!K62+'Latin America'!K62</f>
        <v>627.32776656820181</v>
      </c>
      <c r="L58" s="6">
        <f>'North America'!L52+Europe!L62+'Asia Pacific'!L62+MEA!L62+'Latin America'!L62</f>
        <v>714.00403922160569</v>
      </c>
      <c r="M58" s="6">
        <f>'North America'!M52+Europe!M62+'Asia Pacific'!M62+MEA!M62+'Latin America'!M62</f>
        <v>794.86064434991704</v>
      </c>
      <c r="N58" s="6">
        <f>'North America'!N52+Europe!N62+'Asia Pacific'!N62+MEA!N62+'Latin America'!N62</f>
        <v>863.09032593257621</v>
      </c>
      <c r="O58" s="7">
        <f>((N58/I58)^(1/5)-1)</f>
        <v>0.13518752721175242</v>
      </c>
      <c r="R58" s="15">
        <f t="shared" si="32"/>
        <v>0.12859205891368461</v>
      </c>
      <c r="S58" s="15">
        <f t="shared" si="32"/>
        <v>0.12785898018064915</v>
      </c>
      <c r="T58" s="15">
        <f t="shared" si="32"/>
        <v>0.12712211333015527</v>
      </c>
      <c r="U58" s="15">
        <f t="shared" si="32"/>
        <v>0.12638144910228744</v>
      </c>
      <c r="V58" s="15">
        <f t="shared" si="32"/>
        <v>0.12563697823625886</v>
      </c>
      <c r="W58" s="15">
        <f t="shared" si="32"/>
        <v>0.12488869147067275</v>
      </c>
      <c r="X58" s="15">
        <f t="shared" si="32"/>
        <v>0.12413657954380004</v>
      </c>
      <c r="Y58" s="15">
        <f t="shared" si="32"/>
        <v>0.12338063319387139</v>
      </c>
      <c r="Z58" s="15">
        <f t="shared" si="32"/>
        <v>0.12262084315938401</v>
      </c>
      <c r="AA58" s="15">
        <f t="shared" si="32"/>
        <v>0.12185720017942457</v>
      </c>
      <c r="AB58" s="15">
        <f t="shared" si="32"/>
        <v>0.12108969499400807</v>
      </c>
      <c r="AC58" s="15">
        <f t="shared" si="32"/>
        <v>0.12031831834443128</v>
      </c>
    </row>
    <row r="59" spans="2:29" x14ac:dyDescent="0.25">
      <c r="B59" s="5" t="s">
        <v>2</v>
      </c>
      <c r="C59" s="10">
        <f t="shared" ref="C59:N59" si="33">SUM(C55:C58)</f>
        <v>1042.8</v>
      </c>
      <c r="D59" s="10">
        <f t="shared" si="33"/>
        <v>1309.02684</v>
      </c>
      <c r="E59" s="10">
        <f t="shared" si="33"/>
        <v>1636.6762580519999</v>
      </c>
      <c r="F59" s="10">
        <f t="shared" si="33"/>
        <v>2034.0612535070254</v>
      </c>
      <c r="G59" s="10">
        <f t="shared" si="33"/>
        <v>2507.5907133234609</v>
      </c>
      <c r="H59" s="10">
        <f t="shared" si="33"/>
        <v>3060.0129474686191</v>
      </c>
      <c r="I59" s="10">
        <f t="shared" si="33"/>
        <v>3688.2336055839278</v>
      </c>
      <c r="J59" s="10">
        <f t="shared" si="33"/>
        <v>4380.8838767125881</v>
      </c>
      <c r="K59" s="10">
        <f t="shared" si="33"/>
        <v>5115.9961912249601</v>
      </c>
      <c r="L59" s="10">
        <f t="shared" si="33"/>
        <v>5859.3504378099478</v>
      </c>
      <c r="M59" s="10">
        <f t="shared" si="33"/>
        <v>6564.2302954784827</v>
      </c>
      <c r="N59" s="10">
        <f t="shared" si="33"/>
        <v>7173.390866898887</v>
      </c>
      <c r="O59" s="7">
        <f>((N59/I59)^(1/5)-1)</f>
        <v>0.14230273067519805</v>
      </c>
    </row>
    <row r="60" spans="2:29" x14ac:dyDescent="0.25">
      <c r="B60" s="13" t="s">
        <v>26</v>
      </c>
      <c r="C60" s="11">
        <f>C3</f>
        <v>1042.8</v>
      </c>
      <c r="D60" s="11">
        <f t="shared" ref="D60:O60" si="34">D3</f>
        <v>1309.02684</v>
      </c>
      <c r="E60" s="11">
        <f t="shared" si="34"/>
        <v>1636.6762580519999</v>
      </c>
      <c r="F60" s="11">
        <f t="shared" si="34"/>
        <v>2034.0612535070252</v>
      </c>
      <c r="G60" s="11">
        <f t="shared" si="34"/>
        <v>2507.5907133234609</v>
      </c>
      <c r="H60" s="11">
        <f t="shared" si="34"/>
        <v>3060.0129474686191</v>
      </c>
      <c r="I60" s="11">
        <f t="shared" si="34"/>
        <v>3688.2336055839269</v>
      </c>
      <c r="J60" s="11">
        <f t="shared" si="34"/>
        <v>4380.8838767125881</v>
      </c>
      <c r="K60" s="11">
        <f t="shared" si="34"/>
        <v>5115.9961912249601</v>
      </c>
      <c r="L60" s="11">
        <f t="shared" si="34"/>
        <v>5859.3504378099469</v>
      </c>
      <c r="M60" s="11">
        <f t="shared" si="34"/>
        <v>6564.2302954784836</v>
      </c>
      <c r="N60" s="11">
        <f t="shared" si="34"/>
        <v>7173.390866898887</v>
      </c>
      <c r="O60" s="12">
        <f t="shared" si="34"/>
        <v>0.14230273067519805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35">D55/C55-1</f>
        <v>0.25385429238798074</v>
      </c>
      <c r="E63" s="14">
        <f t="shared" si="35"/>
        <v>0.24886070198586507</v>
      </c>
      <c r="F63" s="14">
        <f t="shared" si="35"/>
        <v>0.24137000541172449</v>
      </c>
      <c r="G63" s="14">
        <f t="shared" si="35"/>
        <v>0.23138219850324226</v>
      </c>
      <c r="H63" s="14">
        <f t="shared" si="35"/>
        <v>0.21889727682218862</v>
      </c>
      <c r="I63" s="14">
        <f t="shared" si="35"/>
        <v>0.20391523564832581</v>
      </c>
      <c r="J63" s="14">
        <f t="shared" si="35"/>
        <v>0.18643606997311712</v>
      </c>
      <c r="K63" s="14">
        <f t="shared" si="35"/>
        <v>0.16645977449322413</v>
      </c>
      <c r="L63" s="14">
        <f t="shared" si="35"/>
        <v>0.14398634360379425</v>
      </c>
      <c r="M63" s="14">
        <f t="shared" si="35"/>
        <v>0.11901577139152852</v>
      </c>
      <c r="N63" s="14">
        <f t="shared" si="35"/>
        <v>9.1548051627539317E-2</v>
      </c>
    </row>
    <row r="64" spans="2:29" x14ac:dyDescent="0.25">
      <c r="B64" s="5" t="s">
        <v>38</v>
      </c>
      <c r="C64" s="5"/>
      <c r="D64" s="14">
        <f t="shared" ref="D64:N64" si="36">D56/C56-1</f>
        <v>0.25913677668953117</v>
      </c>
      <c r="E64" s="14">
        <f t="shared" si="36"/>
        <v>0.25412097232356268</v>
      </c>
      <c r="F64" s="14">
        <f t="shared" si="36"/>
        <v>0.24659752136159097</v>
      </c>
      <c r="G64" s="14">
        <f t="shared" si="36"/>
        <v>0.23656642712710618</v>
      </c>
      <c r="H64" s="14">
        <f t="shared" si="36"/>
        <v>0.22402769308540682</v>
      </c>
      <c r="I64" s="14">
        <f t="shared" si="36"/>
        <v>0.20898132284560234</v>
      </c>
      <c r="J64" s="14">
        <f t="shared" si="36"/>
        <v>0.19142732016271169</v>
      </c>
      <c r="K64" s="14">
        <f t="shared" si="36"/>
        <v>0.17136568893987336</v>
      </c>
      <c r="L64" s="14">
        <f t="shared" si="36"/>
        <v>0.14879643323063774</v>
      </c>
      <c r="M64" s="14">
        <f t="shared" si="36"/>
        <v>0.12371955724138028</v>
      </c>
      <c r="N64" s="14">
        <f t="shared" si="36"/>
        <v>9.6135065333799341E-2</v>
      </c>
    </row>
    <row r="65" spans="2:29" x14ac:dyDescent="0.25">
      <c r="B65" s="5" t="s">
        <v>40</v>
      </c>
      <c r="C65" s="5"/>
      <c r="D65" s="14">
        <f t="shared" ref="D65:N65" si="37">D57/C57-1</f>
        <v>0.25691224983323369</v>
      </c>
      <c r="E65" s="14">
        <f t="shared" si="37"/>
        <v>0.25190530692832813</v>
      </c>
      <c r="F65" s="14">
        <f t="shared" si="37"/>
        <v>0.24439514770640014</v>
      </c>
      <c r="G65" s="14">
        <f t="shared" si="37"/>
        <v>0.23438177548507277</v>
      </c>
      <c r="H65" s="14">
        <f t="shared" si="37"/>
        <v>0.22186519372351987</v>
      </c>
      <c r="I65" s="14">
        <f t="shared" si="37"/>
        <v>0.20684540602447465</v>
      </c>
      <c r="J65" s="14">
        <f t="shared" si="37"/>
        <v>0.18932241613632295</v>
      </c>
      <c r="K65" s="14">
        <f t="shared" si="37"/>
        <v>0.16929622795530652</v>
      </c>
      <c r="L65" s="14">
        <f t="shared" si="37"/>
        <v>0.14676684552781638</v>
      </c>
      <c r="M65" s="14">
        <f t="shared" si="37"/>
        <v>0.12173427305279327</v>
      </c>
      <c r="N65" s="14">
        <f t="shared" si="37"/>
        <v>9.4198514884233253E-2</v>
      </c>
    </row>
    <row r="66" spans="2:29" x14ac:dyDescent="0.25">
      <c r="B66" s="5" t="s">
        <v>39</v>
      </c>
      <c r="C66" s="5"/>
      <c r="D66" s="14">
        <f t="shared" ref="D66:N66" si="38">D58/C58-1</f>
        <v>0.24814377479174565</v>
      </c>
      <c r="E66" s="14">
        <f t="shared" si="38"/>
        <v>0.24309436906292547</v>
      </c>
      <c r="F66" s="14">
        <f t="shared" si="38"/>
        <v>0.23555895060048671</v>
      </c>
      <c r="G66" s="14">
        <f t="shared" si="38"/>
        <v>0.22553798733786312</v>
      </c>
      <c r="H66" s="14">
        <f t="shared" si="38"/>
        <v>0.21303196193617779</v>
      </c>
      <c r="I66" s="14">
        <f t="shared" si="38"/>
        <v>0.19804137237899933</v>
      </c>
      <c r="J66" s="14">
        <f t="shared" si="38"/>
        <v>0.18056673259610445</v>
      </c>
      <c r="K66" s="14">
        <f t="shared" si="38"/>
        <v>0.16060857311795318</v>
      </c>
      <c r="L66" s="14">
        <f t="shared" si="38"/>
        <v>0.13816744176264772</v>
      </c>
      <c r="M66" s="14">
        <f t="shared" si="38"/>
        <v>0.1132439043572635</v>
      </c>
      <c r="N66" s="14">
        <f t="shared" si="38"/>
        <v>8.583854549555836E-2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'North America'!C65+Europe!C75+'Asia Pacific'!C75+MEA!C75+'Latin America'!C75</f>
        <v>742.75317183026345</v>
      </c>
      <c r="D71" s="6">
        <f>'North America'!D65+Europe!D75+'Asia Pacific'!D75+MEA!D75+'Latin America'!D75</f>
        <v>929.99678045371581</v>
      </c>
      <c r="E71" s="6">
        <f>'North America'!E65+Europe!E75+'Asia Pacific'!E75+MEA!E75+'Latin America'!E75</f>
        <v>1159.8058737784381</v>
      </c>
      <c r="F71" s="6">
        <f>'North America'!F65+Europe!F75+'Asia Pacific'!F75+MEA!F75+'Latin America'!F75</f>
        <v>1437.7269393403171</v>
      </c>
      <c r="G71" s="6">
        <f>'North America'!G65+Europe!G75+'Asia Pacific'!G75+MEA!G75+'Latin America'!G75</f>
        <v>1767.9058800076264</v>
      </c>
      <c r="H71" s="6">
        <f>'North America'!H65+Europe!H75+'Asia Pacific'!H75+MEA!H75+'Latin America'!H75</f>
        <v>2151.8703719644668</v>
      </c>
      <c r="I71" s="6">
        <f>'North America'!I65+Europe!I75+'Asia Pacific'!I75+MEA!I75+'Latin America'!I75</f>
        <v>2587.0324455272389</v>
      </c>
      <c r="J71" s="6">
        <f>'North America'!J65+Europe!J75+'Asia Pacific'!J75+MEA!J75+'Latin America'!J75</f>
        <v>3065.0395022870443</v>
      </c>
      <c r="K71" s="6">
        <f>'North America'!K65+Europe!K75+'Asia Pacific'!K75+MEA!K75+'Latin America'!K75</f>
        <v>3570.225945317316</v>
      </c>
      <c r="L71" s="6">
        <f>'North America'!L65+Europe!L75+'Asia Pacific'!L75+MEA!L75+'Latin America'!L75</f>
        <v>4078.5557284464576</v>
      </c>
      <c r="M71" s="6">
        <f>'North America'!M65+Europe!M75+'Asia Pacific'!M75+MEA!M75+'Latin America'!M75</f>
        <v>4557.5607601561405</v>
      </c>
      <c r="N71" s="6">
        <f>'North America'!N65+Europe!N75+'Asia Pacific'!N75+MEA!N75+'Latin America'!N75</f>
        <v>4967.8123752208367</v>
      </c>
      <c r="O71" s="7">
        <f>((N71/I71)^(1/5)-1)</f>
        <v>0.13939067793489079</v>
      </c>
      <c r="R71" s="15">
        <f t="shared" ref="R71:AC72" si="39">C71/C$46</f>
        <v>0.71226809726722617</v>
      </c>
      <c r="S71" s="15">
        <f t="shared" si="39"/>
        <v>0.71044897784809047</v>
      </c>
      <c r="T71" s="15">
        <f t="shared" si="39"/>
        <v>0.70863487392360602</v>
      </c>
      <c r="U71" s="15">
        <f t="shared" si="39"/>
        <v>0.70682578357041181</v>
      </c>
      <c r="V71" s="15">
        <f t="shared" si="39"/>
        <v>0.70502170494343319</v>
      </c>
      <c r="W71" s="15">
        <f t="shared" si="39"/>
        <v>0.7032226362782521</v>
      </c>
      <c r="X71" s="15">
        <f t="shared" si="39"/>
        <v>0.70142857589348817</v>
      </c>
      <c r="Y71" s="15">
        <f t="shared" si="39"/>
        <v>0.69963952219318981</v>
      </c>
      <c r="Z71" s="15">
        <f t="shared" si="39"/>
        <v>0.69785547366923883</v>
      </c>
      <c r="AA71" s="15">
        <f t="shared" si="39"/>
        <v>0.69607642890376464</v>
      </c>
      <c r="AB71" s="15">
        <f t="shared" si="39"/>
        <v>0.69430238657157417</v>
      </c>
      <c r="AC71" s="15">
        <f t="shared" si="39"/>
        <v>0.69253334544259415</v>
      </c>
    </row>
    <row r="72" spans="2:29" x14ac:dyDescent="0.25">
      <c r="B72" s="5" t="s">
        <v>35</v>
      </c>
      <c r="C72" s="6">
        <f>'North America'!C66+Europe!C76+'Asia Pacific'!C76+MEA!C76+'Latin America'!C76</f>
        <v>300.04682816973644</v>
      </c>
      <c r="D72" s="6">
        <f>'North America'!D66+Europe!D76+'Asia Pacific'!D76+MEA!D76+'Latin America'!D76</f>
        <v>379.03005954628424</v>
      </c>
      <c r="E72" s="6">
        <f>'North America'!E66+Europe!E76+'Asia Pacific'!E76+MEA!E76+'Latin America'!E76</f>
        <v>476.87038427356163</v>
      </c>
      <c r="F72" s="6">
        <f>'North America'!F66+Europe!F76+'Asia Pacific'!F76+MEA!F76+'Latin America'!F76</f>
        <v>596.33431416670794</v>
      </c>
      <c r="G72" s="6">
        <f>'North America'!G66+Europe!G76+'Asia Pacific'!G76+MEA!G76+'Latin America'!G76</f>
        <v>739.68483331583468</v>
      </c>
      <c r="H72" s="6">
        <f>'North America'!H66+Europe!H76+'Asia Pacific'!H76+MEA!H76+'Latin America'!H76</f>
        <v>908.14257550415243</v>
      </c>
      <c r="I72" s="6">
        <f>'North America'!I66+Europe!I76+'Asia Pacific'!I76+MEA!I76+'Latin America'!I76</f>
        <v>1101.2011600566882</v>
      </c>
      <c r="J72" s="6">
        <f>'North America'!J66+Europe!J76+'Asia Pacific'!J76+MEA!J76+'Latin America'!J76</f>
        <v>1315.8443744255437</v>
      </c>
      <c r="K72" s="6">
        <f>'North America'!K66+Europe!K76+'Asia Pacific'!K76+MEA!K76+'Latin America'!K76</f>
        <v>1545.7702459076447</v>
      </c>
      <c r="L72" s="6">
        <f>'North America'!L66+Europe!L76+'Asia Pacific'!L76+MEA!L76+'Latin America'!L76</f>
        <v>1780.79470936349</v>
      </c>
      <c r="M72" s="6">
        <f>'North America'!M66+Europe!M76+'Asia Pacific'!M76+MEA!M76+'Latin America'!M76</f>
        <v>2006.669535322342</v>
      </c>
      <c r="N72" s="6">
        <f>'North America'!N66+Europe!N76+'Asia Pacific'!N76+MEA!N76+'Latin America'!N76</f>
        <v>2205.5784916780517</v>
      </c>
      <c r="O72" s="7">
        <f>((N72/I72)^(1/5)-1)</f>
        <v>0.14902948071374067</v>
      </c>
      <c r="R72" s="15">
        <f t="shared" si="39"/>
        <v>0.28773190273277371</v>
      </c>
      <c r="S72" s="15">
        <f t="shared" si="39"/>
        <v>0.28955102215190959</v>
      </c>
      <c r="T72" s="15">
        <f t="shared" si="39"/>
        <v>0.29136512607639398</v>
      </c>
      <c r="U72" s="15">
        <f t="shared" si="39"/>
        <v>0.29317421642958813</v>
      </c>
      <c r="V72" s="15">
        <f t="shared" si="39"/>
        <v>0.29497829505656681</v>
      </c>
      <c r="W72" s="15">
        <f t="shared" si="39"/>
        <v>0.29677736372174796</v>
      </c>
      <c r="X72" s="15">
        <f t="shared" si="39"/>
        <v>0.29857142410651188</v>
      </c>
      <c r="Y72" s="15">
        <f t="shared" si="39"/>
        <v>0.30036047780681013</v>
      </c>
      <c r="Z72" s="15">
        <f t="shared" si="39"/>
        <v>0.30214452633076133</v>
      </c>
      <c r="AA72" s="15">
        <f t="shared" si="39"/>
        <v>0.30392357109623552</v>
      </c>
      <c r="AB72" s="15">
        <f t="shared" si="39"/>
        <v>0.30569761342842566</v>
      </c>
      <c r="AC72" s="15">
        <f t="shared" si="39"/>
        <v>0.30746665455740607</v>
      </c>
    </row>
    <row r="73" spans="2:29" x14ac:dyDescent="0.25">
      <c r="B73" s="5" t="s">
        <v>2</v>
      </c>
      <c r="C73" s="10">
        <f t="shared" ref="C73:N73" si="40">SUM(C71:C72)</f>
        <v>1042.8</v>
      </c>
      <c r="D73" s="10">
        <f t="shared" si="40"/>
        <v>1309.02684</v>
      </c>
      <c r="E73" s="10">
        <f t="shared" si="40"/>
        <v>1636.6762580519999</v>
      </c>
      <c r="F73" s="10">
        <f t="shared" si="40"/>
        <v>2034.061253507025</v>
      </c>
      <c r="G73" s="10">
        <f t="shared" si="40"/>
        <v>2507.5907133234609</v>
      </c>
      <c r="H73" s="10">
        <f t="shared" si="40"/>
        <v>3060.0129474686191</v>
      </c>
      <c r="I73" s="10">
        <f t="shared" si="40"/>
        <v>3688.2336055839269</v>
      </c>
      <c r="J73" s="10">
        <f t="shared" si="40"/>
        <v>4380.8838767125881</v>
      </c>
      <c r="K73" s="10">
        <f t="shared" si="40"/>
        <v>5115.996191224961</v>
      </c>
      <c r="L73" s="10">
        <f t="shared" si="40"/>
        <v>5859.3504378099478</v>
      </c>
      <c r="M73" s="10">
        <f t="shared" si="40"/>
        <v>6564.2302954784827</v>
      </c>
      <c r="N73" s="10">
        <f t="shared" si="40"/>
        <v>7173.3908668988879</v>
      </c>
      <c r="O73" s="7">
        <f>((N73/I73)^(1/5)-1)</f>
        <v>0.14230273067519805</v>
      </c>
    </row>
    <row r="74" spans="2:29" x14ac:dyDescent="0.25">
      <c r="B74" s="13" t="s">
        <v>26</v>
      </c>
      <c r="C74" s="11">
        <f>C3</f>
        <v>1042.8</v>
      </c>
      <c r="D74" s="11">
        <f t="shared" ref="D74:O74" si="41">D3</f>
        <v>1309.02684</v>
      </c>
      <c r="E74" s="11">
        <f t="shared" si="41"/>
        <v>1636.6762580519999</v>
      </c>
      <c r="F74" s="11">
        <f t="shared" si="41"/>
        <v>2034.0612535070252</v>
      </c>
      <c r="G74" s="11">
        <f t="shared" si="41"/>
        <v>2507.5907133234609</v>
      </c>
      <c r="H74" s="11">
        <f t="shared" si="41"/>
        <v>3060.0129474686191</v>
      </c>
      <c r="I74" s="11">
        <f t="shared" si="41"/>
        <v>3688.2336055839269</v>
      </c>
      <c r="J74" s="11">
        <f t="shared" si="41"/>
        <v>4380.8838767125881</v>
      </c>
      <c r="K74" s="11">
        <f t="shared" si="41"/>
        <v>5115.9961912249601</v>
      </c>
      <c r="L74" s="11">
        <f t="shared" si="41"/>
        <v>5859.3504378099469</v>
      </c>
      <c r="M74" s="11">
        <f t="shared" si="41"/>
        <v>6564.2302954784836</v>
      </c>
      <c r="N74" s="11">
        <f t="shared" si="41"/>
        <v>7173.390866898887</v>
      </c>
      <c r="O74" s="12">
        <f t="shared" si="41"/>
        <v>0.14230273067519805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42">D71/C71-1</f>
        <v>0.25209398724216014</v>
      </c>
      <c r="E77" s="14">
        <f t="shared" si="42"/>
        <v>0.24710740741769643</v>
      </c>
      <c r="F77" s="14">
        <f t="shared" si="42"/>
        <v>0.23962722714661067</v>
      </c>
      <c r="G77" s="14">
        <f t="shared" si="42"/>
        <v>0.22965344227243012</v>
      </c>
      <c r="H77" s="14">
        <f t="shared" si="42"/>
        <v>0.21718604836315381</v>
      </c>
      <c r="I77" s="14">
        <f t="shared" si="42"/>
        <v>0.202225040705174</v>
      </c>
      <c r="J77" s="14">
        <f t="shared" si="42"/>
        <v>0.18477041429698327</v>
      </c>
      <c r="K77" s="14">
        <f t="shared" si="42"/>
        <v>0.16482216384268988</v>
      </c>
      <c r="L77" s="14">
        <f t="shared" si="42"/>
        <v>0.14238028374530853</v>
      </c>
      <c r="M77" s="14">
        <f t="shared" si="42"/>
        <v>0.11744476809984361</v>
      </c>
      <c r="N77" s="14">
        <f t="shared" si="42"/>
        <v>9.0015610686151604E-2</v>
      </c>
    </row>
    <row r="78" spans="2:29" x14ac:dyDescent="0.25">
      <c r="B78" s="5" t="s">
        <v>35</v>
      </c>
      <c r="C78" s="5"/>
      <c r="D78" s="14">
        <f t="shared" ref="D78:N78" si="43">D72/C72-1</f>
        <v>0.26323634833382403</v>
      </c>
      <c r="E78" s="14">
        <f t="shared" si="43"/>
        <v>0.25813341782020305</v>
      </c>
      <c r="F78" s="14">
        <f t="shared" si="43"/>
        <v>0.25051656347904916</v>
      </c>
      <c r="G78" s="14">
        <f t="shared" si="43"/>
        <v>0.24038616551764025</v>
      </c>
      <c r="H78" s="14">
        <f t="shared" si="43"/>
        <v>0.22774259333284008</v>
      </c>
      <c r="I78" s="14">
        <f t="shared" si="43"/>
        <v>0.21258620591085031</v>
      </c>
      <c r="J78" s="14">
        <f t="shared" si="43"/>
        <v>0.19491735221002315</v>
      </c>
      <c r="K78" s="14">
        <f t="shared" si="43"/>
        <v>0.17473637152758226</v>
      </c>
      <c r="L78" s="14">
        <f t="shared" si="43"/>
        <v>0.15204359385106669</v>
      </c>
      <c r="M78" s="14">
        <f t="shared" si="43"/>
        <v>0.12683934019524723</v>
      </c>
      <c r="N78" s="14">
        <f t="shared" si="43"/>
        <v>9.9123922925235419E-2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'North America'!C77+Europe!C87+'Asia Pacific'!C87+MEA!C87+'Latin America'!C87</f>
        <v>232.92712473396676</v>
      </c>
      <c r="D83" s="6">
        <f>'North America'!D77+Europe!D87+'Asia Pacific'!D87+MEA!D87+'Latin America'!D87</f>
        <v>291.2364355201222</v>
      </c>
      <c r="E83" s="6">
        <f>'North America'!E77+Europe!E87+'Asia Pacific'!E87+MEA!E87+'Latin America'!E87</f>
        <v>362.69413576365162</v>
      </c>
      <c r="F83" s="6">
        <f>'North America'!F77+Europe!F87+'Asia Pacific'!F87+MEA!F87+'Latin America'!F87</f>
        <v>448.97782124211824</v>
      </c>
      <c r="G83" s="6">
        <f>'North America'!G77+Europe!G87+'Asia Pacific'!G87+MEA!G87+'Latin America'!G87</f>
        <v>551.31926194291236</v>
      </c>
      <c r="H83" s="6">
        <f>'North America'!H77+Europe!H87+'Asia Pacific'!H87+MEA!H87+'Latin America'!H87</f>
        <v>670.12835920009934</v>
      </c>
      <c r="I83" s="6">
        <f>'North America'!I77+Europe!I87+'Asia Pacific'!I87+MEA!I87+'Latin America'!I87</f>
        <v>804.53318697248505</v>
      </c>
      <c r="J83" s="6">
        <f>'North America'!J77+Europe!J87+'Asia Pacific'!J87+MEA!J87+'Latin America'!J87</f>
        <v>951.87671401002603</v>
      </c>
      <c r="K83" s="6">
        <f>'North America'!K77+Europe!K87+'Asia Pacific'!K87+MEA!K87+'Latin America'!K87</f>
        <v>1107.2487953249879</v>
      </c>
      <c r="L83" s="6">
        <f>'North America'!L77+Europe!L87+'Asia Pacific'!L87+MEA!L87+'Latin America'!L87</f>
        <v>1263.1739393987018</v>
      </c>
      <c r="M83" s="6">
        <f>'North America'!M77+Europe!M87+'Asia Pacific'!M87+MEA!M87+'Latin America'!M87</f>
        <v>1409.6095052753303</v>
      </c>
      <c r="N83" s="6">
        <f>'North America'!N77+Europe!N87+'Asia Pacific'!N87+MEA!N87+'Latin America'!N87</f>
        <v>1534.4172953940504</v>
      </c>
      <c r="O83" s="7">
        <f t="shared" ref="O83:O91" si="44">((N83/I83)^(1/5)-1)</f>
        <v>0.13783661314998263</v>
      </c>
      <c r="R83" s="15">
        <f t="shared" ref="R83:R90" si="45">C83/C$46</f>
        <v>0.22336701643073148</v>
      </c>
      <c r="S83" s="15">
        <f t="shared" ref="S83:S90" si="46">D83/D$46</f>
        <v>0.2224831658303677</v>
      </c>
      <c r="T83" s="15">
        <f t="shared" ref="T83:T90" si="47">E83/E$46</f>
        <v>0.22160407959686321</v>
      </c>
      <c r="U83" s="15">
        <f t="shared" ref="U83:U90" si="48">F83/F$46</f>
        <v>0.22072974472524534</v>
      </c>
      <c r="V83" s="15">
        <f t="shared" ref="V83:V90" si="49">G83/G$46</f>
        <v>0.21986014663940742</v>
      </c>
      <c r="W83" s="15">
        <f t="shared" ref="W83:W90" si="50">H83/H$46</f>
        <v>0.21899526920448484</v>
      </c>
      <c r="X83" s="15">
        <f t="shared" ref="X83:X90" si="51">I83/I$46</f>
        <v>0.21813509473869405</v>
      </c>
      <c r="Y83" s="15">
        <f t="shared" ref="Y83:Y90" si="52">J83/J$46</f>
        <v>0.21727960402463659</v>
      </c>
      <c r="Z83" s="15">
        <f t="shared" ref="Z83:Z90" si="53">K83/K$46</f>
        <v>0.21642877632007604</v>
      </c>
      <c r="AA83" s="15">
        <f t="shared" ref="AA83:AA90" si="54">L83/L$46</f>
        <v>0.21558258936818928</v>
      </c>
      <c r="AB83" s="15">
        <f t="shared" ref="AB83:AB90" si="55">M83/M$46</f>
        <v>0.21474101940729978</v>
      </c>
      <c r="AC83" s="15">
        <f t="shared" ref="AC83:AC90" si="56">N83/N$46</f>
        <v>0.2139040411800941</v>
      </c>
    </row>
    <row r="84" spans="2:29" x14ac:dyDescent="0.25">
      <c r="B84" s="5" t="s">
        <v>44</v>
      </c>
      <c r="C84" s="6">
        <f>'North America'!C78+Europe!C88+'Asia Pacific'!C88+MEA!C88+'Latin America'!C88</f>
        <v>99.085099248446809</v>
      </c>
      <c r="D84" s="6">
        <f>'North America'!D78+Europe!D88+'Asia Pacific'!D88+MEA!D88+'Latin America'!D88</f>
        <v>125.82098119255022</v>
      </c>
      <c r="E84" s="6">
        <f>'North America'!E78+Europe!E88+'Asia Pacific'!E88+MEA!E88+'Latin America'!E88</f>
        <v>159.13590102589384</v>
      </c>
      <c r="F84" s="6">
        <f>'North America'!F78+Europe!F88+'Asia Pacific'!F88+MEA!F88+'Latin America'!F88</f>
        <v>200.06628723435938</v>
      </c>
      <c r="G84" s="6">
        <f>'North America'!G78+Europe!G88+'Asia Pacific'!G88+MEA!G88+'Latin America'!G88</f>
        <v>249.50234119885485</v>
      </c>
      <c r="H84" s="6">
        <f>'North America'!H78+Europe!H88+'Asia Pacific'!H88+MEA!H88+'Latin America'!H88</f>
        <v>308.00152281569416</v>
      </c>
      <c r="I84" s="6">
        <f>'North America'!I78+Europe!I88+'Asia Pacific'!I88+MEA!I88+'Latin America'!I88</f>
        <v>375.54600219328069</v>
      </c>
      <c r="J84" s="6">
        <f>'North America'!J78+Europe!J88+'Asia Pacific'!J88+MEA!J88+'Latin America'!J88</f>
        <v>451.25812852562024</v>
      </c>
      <c r="K84" s="6">
        <f>'North America'!K78+Europe!K88+'Asia Pacific'!K88+MEA!K88+'Latin America'!K88</f>
        <v>533.10835594304206</v>
      </c>
      <c r="L84" s="6">
        <f>'North America'!L78+Europe!L88+'Asia Pacific'!L88+MEA!L88+'Latin America'!L88</f>
        <v>617.67510071885852</v>
      </c>
      <c r="M84" s="6">
        <f>'North America'!M78+Europe!M88+'Asia Pacific'!M88+MEA!M88+'Latin America'!M88</f>
        <v>700.0403855678768</v>
      </c>
      <c r="N84" s="6">
        <f>'North America'!N78+Europe!N88+'Asia Pacific'!N88+MEA!N88+'Latin America'!N88</f>
        <v>773.91938344611231</v>
      </c>
      <c r="O84" s="7">
        <f t="shared" si="44"/>
        <v>0.15559729393248478</v>
      </c>
      <c r="R84" s="15">
        <f t="shared" si="45"/>
        <v>9.5018315351406604E-2</v>
      </c>
      <c r="S84" s="15">
        <f t="shared" si="46"/>
        <v>9.6117953694937391E-2</v>
      </c>
      <c r="T84" s="15">
        <f t="shared" si="47"/>
        <v>9.7231141615813574E-2</v>
      </c>
      <c r="U84" s="15">
        <f t="shared" si="48"/>
        <v>9.8358044473545347E-2</v>
      </c>
      <c r="V84" s="15">
        <f t="shared" si="49"/>
        <v>9.9498829642806569E-2</v>
      </c>
      <c r="W84" s="15">
        <f t="shared" si="50"/>
        <v>0.10065366653774682</v>
      </c>
      <c r="X84" s="15">
        <f t="shared" si="51"/>
        <v>0.10182272663659646</v>
      </c>
      <c r="Y84" s="15">
        <f t="shared" si="52"/>
        <v>0.10300618350656762</v>
      </c>
      <c r="Z84" s="15">
        <f t="shared" si="53"/>
        <v>0.1042042128290553</v>
      </c>
      <c r="AA84" s="15">
        <f t="shared" si="54"/>
        <v>0.10541699242514113</v>
      </c>
      <c r="AB84" s="15">
        <f t="shared" si="55"/>
        <v>0.1066447022814042</v>
      </c>
      <c r="AC84" s="15">
        <f t="shared" si="56"/>
        <v>0.10788752457604248</v>
      </c>
    </row>
    <row r="85" spans="2:29" x14ac:dyDescent="0.25">
      <c r="B85" s="5" t="s">
        <v>45</v>
      </c>
      <c r="C85" s="6">
        <f>'North America'!C79+Europe!C89+'Asia Pacific'!C89+MEA!C89+'Latin America'!C89</f>
        <v>154.19027333615787</v>
      </c>
      <c r="D85" s="6">
        <f>'North America'!D79+Europe!D89+'Asia Pacific'!D89+MEA!D89+'Latin America'!D89</f>
        <v>194.13715337593243</v>
      </c>
      <c r="E85" s="6">
        <f>'North America'!E79+Europe!E89+'Asia Pacific'!E89+MEA!E89+'Latin America'!E89</f>
        <v>243.47070370907088</v>
      </c>
      <c r="F85" s="6">
        <f>'North America'!F79+Europe!F89+'Asia Pacific'!F89+MEA!F89+'Latin America'!F89</f>
        <v>303.52277679045159</v>
      </c>
      <c r="G85" s="6">
        <f>'North America'!G79+Europe!G89+'Asia Pacific'!G89+MEA!G89+'Latin America'!G89</f>
        <v>375.35879178556917</v>
      </c>
      <c r="H85" s="6">
        <f>'North America'!H79+Europe!H89+'Asia Pacific'!H89+MEA!H89+'Latin America'!H89</f>
        <v>459.51011648164689</v>
      </c>
      <c r="I85" s="6">
        <f>'North America'!I79+Europe!I89+'Asia Pacific'!I89+MEA!I89+'Latin America'!I89</f>
        <v>555.63698830437761</v>
      </c>
      <c r="J85" s="6">
        <f>'North America'!J79+Europe!J89+'Asia Pacific'!J89+MEA!J89+'Latin America'!J89</f>
        <v>662.14679030589275</v>
      </c>
      <c r="K85" s="6">
        <f>'North America'!K79+Europe!K89+'Asia Pacific'!K89+MEA!K89+'Latin America'!K89</f>
        <v>775.82060030199523</v>
      </c>
      <c r="L85" s="6">
        <f>'North America'!L79+Europe!L89+'Asia Pacific'!L89+MEA!L89+'Latin America'!L89</f>
        <v>891.53364021729305</v>
      </c>
      <c r="M85" s="6">
        <f>'North America'!M79+Europe!M89+'Asia Pacific'!M89+MEA!M89+'Latin America'!M89</f>
        <v>1002.1845662044176</v>
      </c>
      <c r="N85" s="6">
        <f>'North America'!N79+Europe!N89+'Asia Pacific'!N89+MEA!N89+'Latin America'!N89</f>
        <v>1098.9612381716681</v>
      </c>
      <c r="O85" s="7">
        <f t="shared" si="44"/>
        <v>0.14614151909632001</v>
      </c>
      <c r="R85" s="15">
        <f t="shared" si="45"/>
        <v>0.1478617887765227</v>
      </c>
      <c r="S85" s="15">
        <f t="shared" si="46"/>
        <v>0.1483064727503467</v>
      </c>
      <c r="T85" s="15">
        <f t="shared" si="47"/>
        <v>0.1487592323229848</v>
      </c>
      <c r="U85" s="15">
        <f t="shared" si="48"/>
        <v>0.14922007696038309</v>
      </c>
      <c r="V85" s="15">
        <f t="shared" si="49"/>
        <v>0.14968901814446567</v>
      </c>
      <c r="W85" s="15">
        <f t="shared" si="50"/>
        <v>0.15016606935005763</v>
      </c>
      <c r="X85" s="15">
        <f t="shared" si="51"/>
        <v>0.15065124602279859</v>
      </c>
      <c r="Y85" s="15">
        <f t="shared" si="52"/>
        <v>0.1511445655580278</v>
      </c>
      <c r="Z85" s="15">
        <f t="shared" si="53"/>
        <v>0.1516460472806245</v>
      </c>
      <c r="AA85" s="15">
        <f t="shared" si="54"/>
        <v>0.15215571242578249</v>
      </c>
      <c r="AB85" s="15">
        <f t="shared" si="55"/>
        <v>0.15267358412070547</v>
      </c>
      <c r="AC85" s="15">
        <f t="shared" si="56"/>
        <v>0.1531996873672043</v>
      </c>
    </row>
    <row r="86" spans="2:29" x14ac:dyDescent="0.25">
      <c r="B86" s="5" t="s">
        <v>46</v>
      </c>
      <c r="C86" s="6">
        <f>'North America'!C80+Europe!C90+'Asia Pacific'!C90+MEA!C90+'Latin America'!C90</f>
        <v>98.34175960096907</v>
      </c>
      <c r="D86" s="6">
        <f>'North America'!D80+Europe!D90+'Asia Pacific'!D90+MEA!D90+'Latin America'!D90</f>
        <v>123.46038821183838</v>
      </c>
      <c r="E86" s="6">
        <f>'North America'!E80+Europe!E90+'Asia Pacific'!E90+MEA!E90+'Latin America'!E90</f>
        <v>154.38408586635597</v>
      </c>
      <c r="F86" s="6">
        <f>'North America'!F80+Europe!F90+'Asia Pacific'!F90+MEA!F90+'Latin America'!F90</f>
        <v>191.90339014937823</v>
      </c>
      <c r="G86" s="6">
        <f>'North America'!G80+Europe!G90+'Asia Pacific'!G90+MEA!G90+'Latin America'!G90</f>
        <v>236.63122254086957</v>
      </c>
      <c r="H86" s="6">
        <f>'North America'!H80+Europe!H90+'Asia Pacific'!H90+MEA!H90+'Latin America'!H90</f>
        <v>288.83714054465418</v>
      </c>
      <c r="I86" s="6">
        <f>'North America'!I80+Europe!I90+'Asia Pacific'!I90+MEA!I90+'Latin America'!I90</f>
        <v>348.24098564226097</v>
      </c>
      <c r="J86" s="6">
        <f>'North America'!J80+Europe!J90+'Asia Pacific'!J90+MEA!J90+'Latin America'!J90</f>
        <v>413.78231249346896</v>
      </c>
      <c r="K86" s="6">
        <f>'North America'!K80+Europe!K90+'Asia Pacific'!K90+MEA!K90+'Latin America'!K90</f>
        <v>483.39912939566858</v>
      </c>
      <c r="L86" s="6">
        <f>'North America'!L80+Europe!L90+'Asia Pacific'!L90+MEA!L90+'Latin America'!L90</f>
        <v>553.86902721117008</v>
      </c>
      <c r="M86" s="6">
        <f>'North America'!M80+Europe!M90+'Asia Pacific'!M90+MEA!M90+'Latin America'!M90</f>
        <v>620.78268519911194</v>
      </c>
      <c r="N86" s="6">
        <f>'North America'!N80+Europe!N90+'Asia Pacific'!N90+MEA!N90+'Latin America'!N90</f>
        <v>678.72591640437429</v>
      </c>
      <c r="O86" s="7">
        <f t="shared" si="44"/>
        <v>0.14278073344022824</v>
      </c>
      <c r="R86" s="15">
        <f t="shared" si="45"/>
        <v>9.4305484849414145E-2</v>
      </c>
      <c r="S86" s="15">
        <f t="shared" si="46"/>
        <v>9.4314634688344806E-2</v>
      </c>
      <c r="T86" s="15">
        <f t="shared" si="47"/>
        <v>9.4327809245614985E-2</v>
      </c>
      <c r="U86" s="15">
        <f t="shared" si="48"/>
        <v>9.4344941588414874E-2</v>
      </c>
      <c r="V86" s="15">
        <f t="shared" si="49"/>
        <v>9.4365967015106689E-2</v>
      </c>
      <c r="W86" s="15">
        <f t="shared" si="50"/>
        <v>9.4390823013867739E-2</v>
      </c>
      <c r="X86" s="15">
        <f t="shared" si="51"/>
        <v>9.4419449222259047E-2</v>
      </c>
      <c r="Y86" s="15">
        <f t="shared" si="52"/>
        <v>9.4451787387701977E-2</v>
      </c>
      <c r="Z86" s="15">
        <f t="shared" si="53"/>
        <v>9.4487781328845125E-2</v>
      </c>
      <c r="AA86" s="15">
        <f t="shared" si="54"/>
        <v>9.4527376897803383E-2</v>
      </c>
      <c r="AB86" s="15">
        <f t="shared" si="55"/>
        <v>9.4570521943252675E-2</v>
      </c>
      <c r="AC86" s="15">
        <f t="shared" si="56"/>
        <v>9.4617166274363743E-2</v>
      </c>
    </row>
    <row r="87" spans="2:29" x14ac:dyDescent="0.25">
      <c r="B87" s="5" t="s">
        <v>47</v>
      </c>
      <c r="C87" s="6">
        <f>'North America'!C81+Europe!C91+'Asia Pacific'!C91+MEA!C91+'Latin America'!C91</f>
        <v>134.65241775512283</v>
      </c>
      <c r="D87" s="6">
        <f>'North America'!D81+Europe!D91+'Asia Pacific'!D91+MEA!D91+'Latin America'!D91</f>
        <v>167.84757740159674</v>
      </c>
      <c r="E87" s="6">
        <f>'North America'!E81+Europe!E91+'Asia Pacific'!E91+MEA!E91+'Latin America'!E91</f>
        <v>208.39900626716093</v>
      </c>
      <c r="F87" s="6">
        <f>'North America'!F81+Europe!F91+'Asia Pacific'!F91+MEA!F91+'Latin America'!F91</f>
        <v>257.20311670472228</v>
      </c>
      <c r="G87" s="6">
        <f>'North America'!G81+Europe!G91+'Asia Pacific'!G91+MEA!G91+'Latin America'!G91</f>
        <v>314.89172531240212</v>
      </c>
      <c r="H87" s="6">
        <f>'North America'!H81+Europe!H91+'Asia Pacific'!H91+MEA!H91+'Latin America'!H91</f>
        <v>381.62196149408658</v>
      </c>
      <c r="I87" s="6">
        <f>'North America'!I81+Europe!I91+'Asia Pacific'!I91+MEA!I91+'Latin America'!I91</f>
        <v>456.82215581101036</v>
      </c>
      <c r="J87" s="6">
        <f>'North America'!J81+Europe!J91+'Asia Pacific'!J91+MEA!J91+'Latin America'!J91</f>
        <v>538.91751433111085</v>
      </c>
      <c r="K87" s="6">
        <f>'North America'!K81+Europe!K91+'Asia Pacific'!K91+MEA!K91+'Latin America'!K91</f>
        <v>625.08026308488525</v>
      </c>
      <c r="L87" s="6">
        <f>'North America'!L81+Europe!L91+'Asia Pacific'!L91+MEA!L91+'Latin America'!L91</f>
        <v>711.07151233039895</v>
      </c>
      <c r="M87" s="6">
        <f>'North America'!M81+Europe!M91+'Asia Pacific'!M91+MEA!M91+'Latin America'!M91</f>
        <v>791.25974608004378</v>
      </c>
      <c r="N87" s="6">
        <f>'North America'!N81+Europe!N91+'Asia Pacific'!N91+MEA!N91+'Latin America'!N91</f>
        <v>858.90363103943059</v>
      </c>
      <c r="O87" s="7">
        <f t="shared" si="44"/>
        <v>0.13459131793308776</v>
      </c>
      <c r="R87" s="15">
        <f t="shared" si="45"/>
        <v>0.12912583213955009</v>
      </c>
      <c r="S87" s="15">
        <f t="shared" si="46"/>
        <v>0.12822317485988044</v>
      </c>
      <c r="T87" s="15">
        <f t="shared" si="47"/>
        <v>0.12733062219354302</v>
      </c>
      <c r="U87" s="15">
        <f t="shared" si="48"/>
        <v>0.12644806849413492</v>
      </c>
      <c r="V87" s="15">
        <f t="shared" si="49"/>
        <v>0.12557540735786868</v>
      </c>
      <c r="W87" s="15">
        <f t="shared" si="50"/>
        <v>0.12471253162826697</v>
      </c>
      <c r="X87" s="15">
        <f t="shared" si="51"/>
        <v>0.12385933339997469</v>
      </c>
      <c r="Y87" s="15">
        <f t="shared" si="52"/>
        <v>0.12301570402169942</v>
      </c>
      <c r="Z87" s="15">
        <f t="shared" si="53"/>
        <v>0.12218153409829216</v>
      </c>
      <c r="AA87" s="15">
        <f t="shared" si="54"/>
        <v>0.12135671349197823</v>
      </c>
      <c r="AB87" s="15">
        <f t="shared" si="55"/>
        <v>0.12054113132274967</v>
      </c>
      <c r="AC87" s="15">
        <f t="shared" si="56"/>
        <v>0.11973467596792775</v>
      </c>
    </row>
    <row r="88" spans="2:29" x14ac:dyDescent="0.25">
      <c r="B88" s="5" t="s">
        <v>42</v>
      </c>
      <c r="C88" s="6">
        <f>'North America'!C82+Europe!C92+'Asia Pacific'!C92+MEA!C92+'Latin America'!C92</f>
        <v>138.07668930758962</v>
      </c>
      <c r="D88" s="6">
        <f>'North America'!D82+Europe!D92+'Asia Pacific'!D92+MEA!D92+'Latin America'!D92</f>
        <v>174.34819351369424</v>
      </c>
      <c r="E88" s="6">
        <f>'North America'!E82+Europe!E92+'Asia Pacific'!E92+MEA!E92+'Latin America'!E92</f>
        <v>219.26668359177361</v>
      </c>
      <c r="F88" s="6">
        <f>'North America'!F82+Europe!F92+'Asia Pacific'!F92+MEA!F92+'Latin America'!F92</f>
        <v>274.09852328416804</v>
      </c>
      <c r="G88" s="6">
        <f>'North America'!G82+Europe!G92+'Asia Pacific'!G92+MEA!G92+'Latin America'!G92</f>
        <v>339.87904374477836</v>
      </c>
      <c r="H88" s="6">
        <f>'North America'!H82+Europe!H92+'Asia Pacific'!H92+MEA!H92+'Latin America'!H92</f>
        <v>417.16584804934126</v>
      </c>
      <c r="I88" s="6">
        <f>'North America'!I82+Europe!I92+'Asia Pacific'!I92+MEA!I92+'Latin America'!I92</f>
        <v>505.72537726989077</v>
      </c>
      <c r="J88" s="6">
        <f>'North America'!J82+Europe!J92+'Asia Pacific'!J92+MEA!J92+'Latin America'!J92</f>
        <v>604.17453418258106</v>
      </c>
      <c r="K88" s="6">
        <f>'North America'!K82+Europe!K92+'Asia Pacific'!K92+MEA!K92+'Latin America'!K92</f>
        <v>709.62538688342261</v>
      </c>
      <c r="L88" s="6">
        <f>'North America'!L82+Europe!L92+'Asia Pacific'!L92+MEA!L92+'Latin America'!L92</f>
        <v>817.41193096159213</v>
      </c>
      <c r="M88" s="6">
        <f>'North America'!M82+Europe!M92+'Asia Pacific'!M92+MEA!M92+'Latin America'!M92</f>
        <v>921.0062653752035</v>
      </c>
      <c r="N88" s="6">
        <f>'North America'!N82+Europe!N92+'Asia Pacific'!N92+MEA!N92+'Latin America'!N92</f>
        <v>1012.2450254792254</v>
      </c>
      <c r="O88" s="7">
        <f t="shared" si="44"/>
        <v>0.14887870807187009</v>
      </c>
      <c r="R88" s="15">
        <f t="shared" si="45"/>
        <v>0.1324095601338604</v>
      </c>
      <c r="S88" s="15">
        <f t="shared" si="46"/>
        <v>0.13318916632274266</v>
      </c>
      <c r="T88" s="15">
        <f t="shared" si="47"/>
        <v>0.13397071199208851</v>
      </c>
      <c r="U88" s="15">
        <f t="shared" si="48"/>
        <v>0.13475431126352821</v>
      </c>
      <c r="V88" s="15">
        <f t="shared" si="49"/>
        <v>0.13554007914406263</v>
      </c>
      <c r="W88" s="15">
        <f t="shared" si="50"/>
        <v>0.13632813168141647</v>
      </c>
      <c r="X88" s="15">
        <f t="shared" si="51"/>
        <v>0.13711858611781819</v>
      </c>
      <c r="Y88" s="15">
        <f t="shared" si="52"/>
        <v>0.13791156104232399</v>
      </c>
      <c r="Z88" s="15">
        <f t="shared" si="53"/>
        <v>0.13870717654180112</v>
      </c>
      <c r="AA88" s="15">
        <f t="shared" si="54"/>
        <v>0.13950555435068271</v>
      </c>
      <c r="AB88" s="15">
        <f t="shared" si="55"/>
        <v>0.14030681799960659</v>
      </c>
      <c r="AC88" s="15">
        <f t="shared" si="56"/>
        <v>0.1411110929630448</v>
      </c>
    </row>
    <row r="89" spans="2:29" x14ac:dyDescent="0.25">
      <c r="B89" s="5" t="s">
        <v>48</v>
      </c>
      <c r="C89" s="6">
        <f>'North America'!C83+Europe!C93+'Asia Pacific'!C93+MEA!C93+'Latin America'!C93</f>
        <v>62.480058001441449</v>
      </c>
      <c r="D89" s="6">
        <f>'North America'!D83+Europe!D93+'Asia Pacific'!D93+MEA!D93+'Latin America'!D93</f>
        <v>77.232536085957065</v>
      </c>
      <c r="E89" s="6">
        <f>'North America'!E83+Europe!E93+'Asia Pacific'!E93+MEA!E93+'Latin America'!E93</f>
        <v>95.095439070098394</v>
      </c>
      <c r="F89" s="6">
        <f>'North America'!F83+Europe!F93+'Asia Pacific'!F93+MEA!F93+'Latin America'!F93</f>
        <v>116.39668638744405</v>
      </c>
      <c r="G89" s="6">
        <f>'North America'!G83+Europe!G93+'Asia Pacific'!G93+MEA!G93+'Latin America'!G93</f>
        <v>141.33449304467078</v>
      </c>
      <c r="H89" s="6">
        <f>'North America'!H83+Europe!H93+'Asia Pacific'!H93+MEA!H93+'Latin America'!H93</f>
        <v>169.88915732723211</v>
      </c>
      <c r="I89" s="6">
        <f>'North America'!I83+Europe!I93+'Asia Pacific'!I93+MEA!I93+'Latin America'!I93</f>
        <v>201.71973995274587</v>
      </c>
      <c r="J89" s="6">
        <f>'North America'!J83+Europe!J93+'Asia Pacific'!J93+MEA!J93+'Latin America'!J93</f>
        <v>236.05692106982278</v>
      </c>
      <c r="K89" s="6">
        <f>'North America'!K83+Europe!K93+'Asia Pacific'!K93+MEA!K93+'Latin America'!K93</f>
        <v>271.61166230766787</v>
      </c>
      <c r="L89" s="6">
        <f>'North America'!L83+Europe!L93+'Asia Pacific'!L93+MEA!L93+'Latin America'!L93</f>
        <v>306.52776820002236</v>
      </c>
      <c r="M89" s="6">
        <f>'North America'!M83+Europe!M93+'Asia Pacific'!M93+MEA!M93+'Latin America'!M93</f>
        <v>338.41220566630761</v>
      </c>
      <c r="N89" s="6">
        <f>'North America'!N83+Europe!N93+'Asia Pacific'!N93+MEA!N93+'Latin America'!N93</f>
        <v>364.47609404815074</v>
      </c>
      <c r="O89" s="7">
        <f t="shared" si="44"/>
        <v>0.12560011741084276</v>
      </c>
      <c r="R89" s="15">
        <f t="shared" si="45"/>
        <v>5.991566743521428E-2</v>
      </c>
      <c r="S89" s="15">
        <f t="shared" si="46"/>
        <v>5.8999963733331141E-2</v>
      </c>
      <c r="T89" s="15">
        <f t="shared" si="47"/>
        <v>5.8102779094066297E-2</v>
      </c>
      <c r="U89" s="15">
        <f t="shared" si="48"/>
        <v>5.7223786248697665E-2</v>
      </c>
      <c r="V89" s="15">
        <f t="shared" si="49"/>
        <v>5.6362664087773587E-2</v>
      </c>
      <c r="W89" s="15">
        <f t="shared" si="50"/>
        <v>5.5519097547535576E-2</v>
      </c>
      <c r="X89" s="15">
        <f t="shared" si="51"/>
        <v>5.4692777498514575E-2</v>
      </c>
      <c r="Y89" s="15">
        <f t="shared" si="52"/>
        <v>5.3883400636256927E-2</v>
      </c>
      <c r="Z89" s="15">
        <f t="shared" si="53"/>
        <v>5.3090669374136874E-2</v>
      </c>
      <c r="AA89" s="15">
        <f t="shared" si="54"/>
        <v>5.2314291738214148E-2</v>
      </c>
      <c r="AB89" s="15">
        <f t="shared" si="55"/>
        <v>5.1553981264095772E-2</v>
      </c>
      <c r="AC89" s="15">
        <f t="shared" si="56"/>
        <v>5.0809456895761849E-2</v>
      </c>
    </row>
    <row r="90" spans="2:29" x14ac:dyDescent="0.25">
      <c r="B90" s="5" t="s">
        <v>49</v>
      </c>
      <c r="C90" s="6">
        <f>'North America'!C84+Europe!C94+'Asia Pacific'!C94+MEA!C94+'Latin America'!C94</f>
        <v>123.04657801630542</v>
      </c>
      <c r="D90" s="6">
        <f>'North America'!D84+Europe!D94+'Asia Pacific'!D94+MEA!D94+'Latin America'!D94</f>
        <v>154.94357469830862</v>
      </c>
      <c r="E90" s="6">
        <f>'North America'!E84+Europe!E94+'Asia Pacific'!E94+MEA!E94+'Latin America'!E94</f>
        <v>194.23030275799474</v>
      </c>
      <c r="F90" s="6">
        <f>'North America'!F84+Europe!F94+'Asia Pacific'!F94+MEA!F94+'Latin America'!F94</f>
        <v>241.89265171438336</v>
      </c>
      <c r="G90" s="6">
        <f>'North America'!G84+Europe!G94+'Asia Pacific'!G94+MEA!G94+'Latin America'!G94</f>
        <v>298.67383375340393</v>
      </c>
      <c r="H90" s="6">
        <f>'North America'!H84+Europe!H94+'Asia Pacific'!H94+MEA!H94+'Latin America'!H94</f>
        <v>364.85884155586405</v>
      </c>
      <c r="I90" s="6">
        <f>'North America'!I84+Europe!I94+'Asia Pacific'!I94+MEA!I94+'Latin America'!I94</f>
        <v>440.00916943787587</v>
      </c>
      <c r="J90" s="6">
        <f>'North America'!J84+Europe!J94+'Asia Pacific'!J94+MEA!J94+'Latin America'!J94</f>
        <v>522.67096179406474</v>
      </c>
      <c r="K90" s="6">
        <f>'North America'!K84+Europe!K94+'Asia Pacific'!K94+MEA!K94+'Latin America'!K94</f>
        <v>610.10199798329165</v>
      </c>
      <c r="L90" s="6">
        <f>'North America'!L84+Europe!L94+'Asia Pacific'!L94+MEA!L94+'Latin America'!L94</f>
        <v>698.08751877191071</v>
      </c>
      <c r="M90" s="6">
        <f>'North America'!M84+Europe!M94+'Asia Pacific'!M94+MEA!M94+'Latin America'!M94</f>
        <v>780.93493611019062</v>
      </c>
      <c r="N90" s="6">
        <f>'North America'!N84+Europe!N94+'Asia Pacific'!N94+MEA!N94+'Latin America'!N94</f>
        <v>851.74228291587667</v>
      </c>
      <c r="O90" s="7">
        <f t="shared" si="44"/>
        <v>0.1412197949973959</v>
      </c>
      <c r="R90" s="15">
        <f t="shared" si="45"/>
        <v>0.11799633488330018</v>
      </c>
      <c r="S90" s="15">
        <f t="shared" si="46"/>
        <v>0.11836546812004911</v>
      </c>
      <c r="T90" s="15">
        <f t="shared" si="47"/>
        <v>0.11867362393902565</v>
      </c>
      <c r="U90" s="15">
        <f t="shared" si="48"/>
        <v>0.11892102624605053</v>
      </c>
      <c r="V90" s="15">
        <f t="shared" si="49"/>
        <v>0.11910788796850882</v>
      </c>
      <c r="W90" s="15">
        <f t="shared" si="50"/>
        <v>0.1192344110366238</v>
      </c>
      <c r="X90" s="15">
        <f t="shared" si="51"/>
        <v>0.1193007863633445</v>
      </c>
      <c r="Y90" s="15">
        <f t="shared" si="52"/>
        <v>0.11930719382278551</v>
      </c>
      <c r="Z90" s="15">
        <f t="shared" si="53"/>
        <v>0.11925380222716908</v>
      </c>
      <c r="AA90" s="15">
        <f t="shared" si="54"/>
        <v>0.11914076930220875</v>
      </c>
      <c r="AB90" s="15">
        <f t="shared" si="55"/>
        <v>0.11896824166088558</v>
      </c>
      <c r="AC90" s="15">
        <f t="shared" si="56"/>
        <v>0.11873635477556119</v>
      </c>
    </row>
    <row r="91" spans="2:29" x14ac:dyDescent="0.25">
      <c r="B91" s="5" t="s">
        <v>2</v>
      </c>
      <c r="C91" s="10">
        <f>SUM(C83:C90)</f>
        <v>1042.8</v>
      </c>
      <c r="D91" s="10">
        <f t="shared" ref="D91:N91" si="57">SUM(D83:D90)</f>
        <v>1309.0268399999998</v>
      </c>
      <c r="E91" s="10">
        <f t="shared" si="57"/>
        <v>1636.6762580520001</v>
      </c>
      <c r="F91" s="10">
        <f t="shared" si="57"/>
        <v>2034.0612535070254</v>
      </c>
      <c r="G91" s="10">
        <f t="shared" si="57"/>
        <v>2507.5907133234609</v>
      </c>
      <c r="H91" s="10">
        <f t="shared" si="57"/>
        <v>3060.0129474686182</v>
      </c>
      <c r="I91" s="10">
        <f t="shared" si="57"/>
        <v>3688.2336055839273</v>
      </c>
      <c r="J91" s="10">
        <f t="shared" si="57"/>
        <v>4380.8838767125872</v>
      </c>
      <c r="K91" s="10">
        <f t="shared" si="57"/>
        <v>5115.996191224961</v>
      </c>
      <c r="L91" s="10">
        <f t="shared" si="57"/>
        <v>5859.3504378099478</v>
      </c>
      <c r="M91" s="10">
        <f t="shared" si="57"/>
        <v>6564.2302954784818</v>
      </c>
      <c r="N91" s="10">
        <f t="shared" si="57"/>
        <v>7173.3908668988888</v>
      </c>
      <c r="O91" s="7">
        <f t="shared" si="44"/>
        <v>0.14230273067519805</v>
      </c>
    </row>
    <row r="92" spans="2:29" x14ac:dyDescent="0.25">
      <c r="B92" s="13" t="s">
        <v>26</v>
      </c>
      <c r="C92" s="11">
        <f>C3</f>
        <v>1042.8</v>
      </c>
      <c r="D92" s="11">
        <f t="shared" ref="D92:O92" si="58">D3</f>
        <v>1309.02684</v>
      </c>
      <c r="E92" s="11">
        <f t="shared" si="58"/>
        <v>1636.6762580519999</v>
      </c>
      <c r="F92" s="11">
        <f t="shared" si="58"/>
        <v>2034.0612535070252</v>
      </c>
      <c r="G92" s="11">
        <f t="shared" si="58"/>
        <v>2507.5907133234609</v>
      </c>
      <c r="H92" s="11">
        <f t="shared" si="58"/>
        <v>3060.0129474686191</v>
      </c>
      <c r="I92" s="11">
        <f t="shared" si="58"/>
        <v>3688.2336055839269</v>
      </c>
      <c r="J92" s="11">
        <f t="shared" si="58"/>
        <v>4380.8838767125881</v>
      </c>
      <c r="K92" s="11">
        <f t="shared" si="58"/>
        <v>5115.9961912249601</v>
      </c>
      <c r="L92" s="11">
        <f t="shared" si="58"/>
        <v>5859.3504378099469</v>
      </c>
      <c r="M92" s="11">
        <f t="shared" si="58"/>
        <v>6564.2302954784836</v>
      </c>
      <c r="N92" s="11">
        <f t="shared" si="58"/>
        <v>7173.390866898887</v>
      </c>
      <c r="O92" s="12">
        <f t="shared" si="58"/>
        <v>0.14230273067519805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0.25033284918084275</v>
      </c>
      <c r="E95" s="14">
        <f t="shared" ref="E95:N95" si="59">E83/D83-1</f>
        <v>0.24535975423511958</v>
      </c>
      <c r="F95" s="14">
        <f t="shared" si="59"/>
        <v>0.23789655516981689</v>
      </c>
      <c r="G95" s="14">
        <f t="shared" si="59"/>
        <v>0.22794319865881518</v>
      </c>
      <c r="H95" s="14">
        <f t="shared" si="59"/>
        <v>0.21549963053801191</v>
      </c>
      <c r="I95" s="14">
        <f t="shared" si="59"/>
        <v>0.20056579598096458</v>
      </c>
      <c r="J95" s="14">
        <f t="shared" si="59"/>
        <v>0.1831416396780412</v>
      </c>
      <c r="K95" s="14">
        <f t="shared" si="59"/>
        <v>0.16322710601924162</v>
      </c>
      <c r="L95" s="14">
        <f t="shared" si="59"/>
        <v>0.14082213928076426</v>
      </c>
      <c r="M95" s="14">
        <f t="shared" si="59"/>
        <v>0.11592668381548066</v>
      </c>
      <c r="N95" s="14">
        <f t="shared" si="59"/>
        <v>8.8540684247402357E-2</v>
      </c>
    </row>
    <row r="96" spans="2:29" x14ac:dyDescent="0.25">
      <c r="B96" s="5" t="s">
        <v>44</v>
      </c>
      <c r="C96" s="5"/>
      <c r="D96" s="14">
        <f t="shared" ref="D96:N102" si="60">D84/C84-1</f>
        <v>0.26982747301958732</v>
      </c>
      <c r="E96" s="14">
        <f t="shared" si="60"/>
        <v>0.26478032135483121</v>
      </c>
      <c r="F96" s="14">
        <f t="shared" si="60"/>
        <v>0.25720397436783005</v>
      </c>
      <c r="G96" s="14">
        <f t="shared" si="60"/>
        <v>0.24709837248384403</v>
      </c>
      <c r="H96" s="14">
        <f t="shared" si="60"/>
        <v>0.23446345768040344</v>
      </c>
      <c r="I96" s="14">
        <f t="shared" si="60"/>
        <v>0.21929917345897221</v>
      </c>
      <c r="J96" s="14">
        <f t="shared" si="60"/>
        <v>0.20160546481699226</v>
      </c>
      <c r="K96" s="14">
        <f t="shared" si="60"/>
        <v>0.18138227822033515</v>
      </c>
      <c r="L96" s="14">
        <f t="shared" si="60"/>
        <v>0.1586295615761304</v>
      </c>
      <c r="M96" s="14">
        <f t="shared" si="60"/>
        <v>0.13334726420598875</v>
      </c>
      <c r="N96" s="14">
        <f t="shared" si="60"/>
        <v>0.10553533681960992</v>
      </c>
    </row>
    <row r="97" spans="2:14" x14ac:dyDescent="0.25">
      <c r="B97" s="5" t="s">
        <v>45</v>
      </c>
      <c r="C97" s="5"/>
      <c r="D97" s="14">
        <f t="shared" si="60"/>
        <v>0.25907522683148998</v>
      </c>
      <c r="E97" s="14">
        <f t="shared" si="60"/>
        <v>0.25411699654216946</v>
      </c>
      <c r="F97" s="14">
        <f t="shared" si="60"/>
        <v>0.24665009862187937</v>
      </c>
      <c r="G97" s="14">
        <f t="shared" si="60"/>
        <v>0.23667421520959619</v>
      </c>
      <c r="H97" s="14">
        <f t="shared" si="60"/>
        <v>0.22418903336664298</v>
      </c>
      <c r="I97" s="14">
        <f t="shared" si="60"/>
        <v>0.20919424485961247</v>
      </c>
      <c r="J97" s="14">
        <f t="shared" si="60"/>
        <v>0.19168954595076215</v>
      </c>
      <c r="K97" s="14">
        <f t="shared" si="60"/>
        <v>0.17167463719576204</v>
      </c>
      <c r="L97" s="14">
        <f t="shared" si="60"/>
        <v>0.14914922324859048</v>
      </c>
      <c r="M97" s="14">
        <f t="shared" si="60"/>
        <v>0.12411301267348218</v>
      </c>
      <c r="N97" s="14">
        <f t="shared" si="60"/>
        <v>9.6565717763718695E-2</v>
      </c>
    </row>
    <row r="98" spans="2:14" x14ac:dyDescent="0.25">
      <c r="B98" s="5" t="s">
        <v>46</v>
      </c>
      <c r="C98" s="5"/>
      <c r="D98" s="14">
        <f t="shared" si="60"/>
        <v>0.2554217934760421</v>
      </c>
      <c r="E98" s="14">
        <f t="shared" si="60"/>
        <v>0.25047465103914512</v>
      </c>
      <c r="F98" s="14">
        <f t="shared" si="60"/>
        <v>0.24302572426733926</v>
      </c>
      <c r="G98" s="14">
        <f t="shared" si="60"/>
        <v>0.23307473805791057</v>
      </c>
      <c r="H98" s="14">
        <f t="shared" si="60"/>
        <v>0.22062142705943177</v>
      </c>
      <c r="I98" s="14">
        <f t="shared" si="60"/>
        <v>0.20566553520641495</v>
      </c>
      <c r="J98" s="14">
        <f t="shared" si="60"/>
        <v>0.18820681526136296</v>
      </c>
      <c r="K98" s="14">
        <f t="shared" si="60"/>
        <v>0.16824502836451827</v>
      </c>
      <c r="L98" s="14">
        <f t="shared" si="60"/>
        <v>0.14577994359154278</v>
      </c>
      <c r="M98" s="14">
        <f t="shared" si="60"/>
        <v>0.12081133751938467</v>
      </c>
      <c r="N98" s="14">
        <f t="shared" si="60"/>
        <v>9.3338993800507586E-2</v>
      </c>
    </row>
    <row r="99" spans="2:14" x14ac:dyDescent="0.25">
      <c r="B99" s="5" t="s">
        <v>47</v>
      </c>
      <c r="C99" s="5"/>
      <c r="D99" s="14">
        <f t="shared" si="60"/>
        <v>0.24652479472624256</v>
      </c>
      <c r="E99" s="14">
        <f t="shared" si="60"/>
        <v>0.24159674803372178</v>
      </c>
      <c r="F99" s="14">
        <f t="shared" si="60"/>
        <v>0.23418590765733316</v>
      </c>
      <c r="G99" s="14">
        <f t="shared" si="60"/>
        <v>0.2242920278213747</v>
      </c>
      <c r="H99" s="14">
        <f t="shared" si="60"/>
        <v>0.21191486094301726</v>
      </c>
      <c r="I99" s="14">
        <f t="shared" si="60"/>
        <v>0.19705415805345106</v>
      </c>
      <c r="J99" s="14">
        <f t="shared" si="60"/>
        <v>0.17970966923518428</v>
      </c>
      <c r="K99" s="14">
        <f t="shared" si="60"/>
        <v>0.15988114407585585</v>
      </c>
      <c r="L99" s="14">
        <f t="shared" si="60"/>
        <v>0.13756833213886988</v>
      </c>
      <c r="M99" s="14">
        <f t="shared" si="60"/>
        <v>0.11277098345121916</v>
      </c>
      <c r="N99" s="14">
        <f t="shared" si="60"/>
        <v>8.5488849008810819E-2</v>
      </c>
    </row>
    <row r="100" spans="2:14" x14ac:dyDescent="0.25">
      <c r="B100" s="5" t="s">
        <v>42</v>
      </c>
      <c r="C100" s="5"/>
      <c r="D100" s="14">
        <f t="shared" si="60"/>
        <v>0.2626910044555284</v>
      </c>
      <c r="E100" s="14">
        <f t="shared" si="60"/>
        <v>0.25763668193413913</v>
      </c>
      <c r="F100" s="14">
        <f t="shared" si="60"/>
        <v>0.25006917965922848</v>
      </c>
      <c r="G100" s="14">
        <f t="shared" si="60"/>
        <v>0.23998859852452847</v>
      </c>
      <c r="H100" s="14">
        <f t="shared" si="60"/>
        <v>0.22739502692787106</v>
      </c>
      <c r="I100" s="14">
        <f t="shared" si="60"/>
        <v>0.21228854095955363</v>
      </c>
      <c r="J100" s="14">
        <f t="shared" si="60"/>
        <v>0.1946692045476508</v>
      </c>
      <c r="K100" s="14">
        <f t="shared" si="60"/>
        <v>0.1745370695630386</v>
      </c>
      <c r="L100" s="14">
        <f t="shared" si="60"/>
        <v>0.15189217588670734</v>
      </c>
      <c r="M100" s="14">
        <f t="shared" si="60"/>
        <v>0.12673455144182255</v>
      </c>
      <c r="N100" s="14">
        <f t="shared" si="60"/>
        <v>9.9064212192794043E-2</v>
      </c>
    </row>
    <row r="101" spans="2:14" x14ac:dyDescent="0.25">
      <c r="B101" s="5" t="s">
        <v>48</v>
      </c>
      <c r="C101" s="5"/>
      <c r="D101" s="14">
        <f t="shared" si="60"/>
        <v>0.23611498702794531</v>
      </c>
      <c r="E101" s="14">
        <f t="shared" si="60"/>
        <v>0.23128727722032272</v>
      </c>
      <c r="F101" s="14">
        <f t="shared" si="60"/>
        <v>0.22399862207527854</v>
      </c>
      <c r="G101" s="14">
        <f t="shared" si="60"/>
        <v>0.21424842434274671</v>
      </c>
      <c r="H101" s="14">
        <f t="shared" si="60"/>
        <v>0.20203606117252804</v>
      </c>
      <c r="I101" s="14">
        <f t="shared" si="60"/>
        <v>0.18736088356835667</v>
      </c>
      <c r="J101" s="14">
        <f t="shared" si="60"/>
        <v>0.17022221585810393</v>
      </c>
      <c r="K101" s="14">
        <f t="shared" si="60"/>
        <v>0.15061935518225478</v>
      </c>
      <c r="L101" s="14">
        <f t="shared" si="60"/>
        <v>0.12855157100288017</v>
      </c>
      <c r="M101" s="14">
        <f t="shared" si="60"/>
        <v>0.10401810463539896</v>
      </c>
      <c r="N101" s="14">
        <f t="shared" si="60"/>
        <v>7.7018168805481846E-2</v>
      </c>
    </row>
    <row r="102" spans="2:14" x14ac:dyDescent="0.25">
      <c r="B102" s="5" t="s">
        <v>49</v>
      </c>
      <c r="C102" s="5"/>
      <c r="D102" s="14">
        <f t="shared" si="60"/>
        <v>0.25922701139869497</v>
      </c>
      <c r="E102" s="14">
        <f t="shared" si="60"/>
        <v>0.25355506439154696</v>
      </c>
      <c r="F102" s="14">
        <f t="shared" si="60"/>
        <v>0.24539090079973014</v>
      </c>
      <c r="G102" s="14">
        <f t="shared" si="60"/>
        <v>0.23473711018747845</v>
      </c>
      <c r="H102" s="14">
        <f t="shared" si="60"/>
        <v>0.22159627099140167</v>
      </c>
      <c r="I102" s="14">
        <f t="shared" si="60"/>
        <v>0.20597096554258898</v>
      </c>
      <c r="J102" s="14">
        <f t="shared" si="60"/>
        <v>0.18786379488816474</v>
      </c>
      <c r="K102" s="14">
        <f t="shared" si="60"/>
        <v>0.16727739358069638</v>
      </c>
      <c r="L102" s="14">
        <f t="shared" si="60"/>
        <v>0.14421444460017763</v>
      </c>
      <c r="M102" s="14">
        <f t="shared" si="60"/>
        <v>0.11867769457334898</v>
      </c>
      <c r="N102" s="14">
        <f t="shared" si="60"/>
        <v>9.066996945785899E-2</v>
      </c>
    </row>
  </sheetData>
  <sortState xmlns:xlrd2="http://schemas.microsoft.com/office/spreadsheetml/2017/richdata2" ref="B137:D146">
    <sortCondition descending="1" ref="D137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AC106"/>
  <sheetViews>
    <sheetView topLeftCell="A82" zoomScaleNormal="100" workbookViewId="0">
      <selection activeCell="C87" sqref="C87:O95"/>
    </sheetView>
  </sheetViews>
  <sheetFormatPr defaultRowHeight="13.2" x14ac:dyDescent="0.25"/>
  <cols>
    <col min="2" max="2" width="30.6640625" bestFit="1" customWidth="1"/>
    <col min="3" max="3" width="9.109375" customWidth="1"/>
    <col min="14" max="14" width="9.109375" customWidth="1"/>
    <col min="15" max="16" width="16.6640625" customWidth="1"/>
    <col min="17" max="17" width="19.5546875" customWidth="1"/>
    <col min="18" max="18" width="9.109375" customWidth="1"/>
  </cols>
  <sheetData>
    <row r="2" spans="2:29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29" x14ac:dyDescent="0.25">
      <c r="B3" s="5" t="s">
        <v>0</v>
      </c>
      <c r="C3" s="6">
        <f>Global!C11</f>
        <v>119.71344000000001</v>
      </c>
      <c r="D3" s="6">
        <f>Global!D11</f>
        <v>148.99751368444339</v>
      </c>
      <c r="E3" s="6">
        <f>Global!E11</f>
        <v>184.70635355991897</v>
      </c>
      <c r="F3" s="6">
        <f>Global!F11</f>
        <v>227.59968740707646</v>
      </c>
      <c r="G3" s="6">
        <f>Global!G11</f>
        <v>278.19727328460357</v>
      </c>
      <c r="H3" s="6">
        <f>Global!H11</f>
        <v>336.5953114917773</v>
      </c>
      <c r="I3" s="6">
        <f>Global!I11</f>
        <v>402.24606187071674</v>
      </c>
      <c r="J3" s="6">
        <f>Global!J11</f>
        <v>473.72216331260142</v>
      </c>
      <c r="K3" s="6">
        <f>Global!K11</f>
        <v>548.5052096574799</v>
      </c>
      <c r="L3" s="6">
        <f>Global!L11</f>
        <v>622.85735844800558</v>
      </c>
      <c r="M3" s="6">
        <f>Global!M11</f>
        <v>691.84931867124203</v>
      </c>
      <c r="N3" s="6">
        <f>Global!N11</f>
        <v>749.61934559093413</v>
      </c>
      <c r="O3" s="7">
        <f>Global!O11</f>
        <v>0.13258236995361727</v>
      </c>
    </row>
    <row r="7" spans="2:29" x14ac:dyDescent="0.25">
      <c r="B7" s="9" t="s">
        <v>6</v>
      </c>
      <c r="C7" s="9">
        <v>2014</v>
      </c>
      <c r="D7" s="9">
        <v>2015</v>
      </c>
      <c r="E7" s="9">
        <v>2016</v>
      </c>
      <c r="F7" s="9">
        <v>2017</v>
      </c>
      <c r="G7" s="9">
        <v>2018</v>
      </c>
      <c r="H7" s="9">
        <v>2019</v>
      </c>
      <c r="I7" s="9">
        <v>2020</v>
      </c>
      <c r="J7" s="9">
        <v>2021</v>
      </c>
      <c r="K7" s="9">
        <v>2022</v>
      </c>
      <c r="L7" s="9">
        <v>2023</v>
      </c>
      <c r="M7" s="9">
        <v>2024</v>
      </c>
      <c r="N7" s="9">
        <v>2025</v>
      </c>
      <c r="O7" s="9" t="s">
        <v>25</v>
      </c>
      <c r="Q7" s="9" t="s">
        <v>6</v>
      </c>
      <c r="R7" s="9">
        <v>2014</v>
      </c>
      <c r="S7" s="9">
        <v>2015</v>
      </c>
      <c r="T7" s="9">
        <v>2016</v>
      </c>
      <c r="U7" s="9">
        <v>2017</v>
      </c>
      <c r="V7" s="9">
        <v>2018</v>
      </c>
      <c r="W7" s="9">
        <v>2019</v>
      </c>
      <c r="X7" s="9">
        <v>2020</v>
      </c>
      <c r="Y7" s="9">
        <v>2021</v>
      </c>
      <c r="Z7" s="9">
        <v>2022</v>
      </c>
      <c r="AA7" s="9">
        <v>2023</v>
      </c>
      <c r="AB7" s="9">
        <v>2024</v>
      </c>
      <c r="AC7" s="9">
        <v>2025</v>
      </c>
    </row>
    <row r="8" spans="2:29" x14ac:dyDescent="0.25">
      <c r="B8" s="5" t="s">
        <v>54</v>
      </c>
      <c r="C8" s="6">
        <f t="shared" ref="C8:N9" si="0">R8*C$11</f>
        <v>67.255010592000005</v>
      </c>
      <c r="D8" s="6">
        <f t="shared" si="0"/>
        <v>83.568865464424945</v>
      </c>
      <c r="E8" s="6">
        <f t="shared" si="0"/>
        <v>103.42631927477099</v>
      </c>
      <c r="F8" s="6">
        <f t="shared" si="0"/>
        <v>127.23442921610497</v>
      </c>
      <c r="G8" s="6">
        <f t="shared" si="0"/>
        <v>155.26358279357763</v>
      </c>
      <c r="H8" s="6">
        <f t="shared" si="0"/>
        <v>187.54631992721102</v>
      </c>
      <c r="I8" s="6">
        <f t="shared" si="0"/>
        <v>223.75669325183148</v>
      </c>
      <c r="J8" s="6">
        <f t="shared" si="0"/>
        <v>263.08233521518827</v>
      </c>
      <c r="K8" s="6">
        <f t="shared" si="0"/>
        <v>304.11125330096945</v>
      </c>
      <c r="L8" s="6">
        <f t="shared" si="0"/>
        <v>344.76572494683575</v>
      </c>
      <c r="M8" s="6">
        <f t="shared" si="0"/>
        <v>382.3232872441377</v>
      </c>
      <c r="N8" s="6">
        <f t="shared" si="0"/>
        <v>413.56499296251849</v>
      </c>
      <c r="O8" s="7">
        <f>((N8/I8)^(1/5)-1)</f>
        <v>0.13071602423460038</v>
      </c>
      <c r="P8" s="4"/>
      <c r="Q8" s="5" t="s">
        <v>54</v>
      </c>
      <c r="R8" s="8">
        <v>0.56179999999999997</v>
      </c>
      <c r="S8" s="8">
        <v>0.56087422801841191</v>
      </c>
      <c r="T8" s="8">
        <v>0.55994998158641773</v>
      </c>
      <c r="U8" s="8">
        <v>0.55902725819011401</v>
      </c>
      <c r="V8" s="8">
        <v>0.55810605531973945</v>
      </c>
      <c r="W8" s="8">
        <v>0.5571863704696689</v>
      </c>
      <c r="X8" s="8">
        <v>0.5562682011384058</v>
      </c>
      <c r="Y8" s="8">
        <v>0.55535154482857618</v>
      </c>
      <c r="Z8" s="8">
        <v>0.55443639904692077</v>
      </c>
      <c r="AA8" s="8">
        <v>0.55352276130428957</v>
      </c>
      <c r="AB8" s="8">
        <v>0.55261062911563386</v>
      </c>
      <c r="AC8" s="8">
        <v>0.55170000000000019</v>
      </c>
    </row>
    <row r="9" spans="2:29" x14ac:dyDescent="0.25">
      <c r="B9" s="5" t="s">
        <v>55</v>
      </c>
      <c r="C9" s="6">
        <f t="shared" si="0"/>
        <v>52.458429408000008</v>
      </c>
      <c r="D9" s="6">
        <f t="shared" si="0"/>
        <v>65.428648220018445</v>
      </c>
      <c r="E9" s="6">
        <f t="shared" si="0"/>
        <v>81.280034285147977</v>
      </c>
      <c r="F9" s="6">
        <f t="shared" si="0"/>
        <v>100.36525819097149</v>
      </c>
      <c r="G9" s="6">
        <f t="shared" si="0"/>
        <v>122.93369049102594</v>
      </c>
      <c r="H9" s="6">
        <f t="shared" si="0"/>
        <v>149.04899156456628</v>
      </c>
      <c r="I9" s="6">
        <f t="shared" si="0"/>
        <v>178.48936861888527</v>
      </c>
      <c r="J9" s="6">
        <f t="shared" si="0"/>
        <v>210.63982809741316</v>
      </c>
      <c r="K9" s="6">
        <f t="shared" si="0"/>
        <v>244.39395635651044</v>
      </c>
      <c r="L9" s="6">
        <f t="shared" si="0"/>
        <v>278.09163350116984</v>
      </c>
      <c r="M9" s="6">
        <f t="shared" si="0"/>
        <v>309.52603142710433</v>
      </c>
      <c r="N9" s="6">
        <f t="shared" si="0"/>
        <v>336.05435262841564</v>
      </c>
      <c r="O9" s="7">
        <f>((N9/I9)^(1/5)-1)</f>
        <v>0.13490480384739811</v>
      </c>
      <c r="P9" s="4"/>
      <c r="Q9" s="5" t="s">
        <v>55</v>
      </c>
      <c r="R9" s="8">
        <f t="shared" ref="R9:AC9" si="1">100%-SUM(R8:R8)</f>
        <v>0.43820000000000003</v>
      </c>
      <c r="S9" s="8">
        <f t="shared" si="1"/>
        <v>0.43912577198158809</v>
      </c>
      <c r="T9" s="8">
        <f t="shared" si="1"/>
        <v>0.44005001841358227</v>
      </c>
      <c r="U9" s="8">
        <f t="shared" si="1"/>
        <v>0.44097274180988599</v>
      </c>
      <c r="V9" s="8">
        <f t="shared" si="1"/>
        <v>0.44189394468026055</v>
      </c>
      <c r="W9" s="8">
        <f t="shared" si="1"/>
        <v>0.4428136295303311</v>
      </c>
      <c r="X9" s="8">
        <f t="shared" si="1"/>
        <v>0.4437317988615942</v>
      </c>
      <c r="Y9" s="8">
        <f t="shared" si="1"/>
        <v>0.44464845517142382</v>
      </c>
      <c r="Z9" s="8">
        <f t="shared" si="1"/>
        <v>0.44556360095307923</v>
      </c>
      <c r="AA9" s="8">
        <f t="shared" si="1"/>
        <v>0.44647723869571043</v>
      </c>
      <c r="AB9" s="8">
        <f t="shared" si="1"/>
        <v>0.44738937088436614</v>
      </c>
      <c r="AC9" s="8">
        <f t="shared" si="1"/>
        <v>0.44829999999999981</v>
      </c>
    </row>
    <row r="10" spans="2:29" x14ac:dyDescent="0.25">
      <c r="B10" s="5" t="s">
        <v>2</v>
      </c>
      <c r="C10" s="10">
        <f t="shared" ref="C10:N10" si="2">SUM(C8:C9)</f>
        <v>119.71344000000002</v>
      </c>
      <c r="D10" s="10">
        <f t="shared" si="2"/>
        <v>148.99751368444339</v>
      </c>
      <c r="E10" s="10">
        <f t="shared" si="2"/>
        <v>184.70635355991897</v>
      </c>
      <c r="F10" s="10">
        <f t="shared" si="2"/>
        <v>227.59968740707646</v>
      </c>
      <c r="G10" s="10">
        <f t="shared" si="2"/>
        <v>278.19727328460357</v>
      </c>
      <c r="H10" s="10">
        <f t="shared" si="2"/>
        <v>336.5953114917773</v>
      </c>
      <c r="I10" s="10">
        <f t="shared" si="2"/>
        <v>402.24606187071674</v>
      </c>
      <c r="J10" s="10">
        <f t="shared" si="2"/>
        <v>473.72216331260142</v>
      </c>
      <c r="K10" s="10">
        <f t="shared" si="2"/>
        <v>548.5052096574799</v>
      </c>
      <c r="L10" s="10">
        <f t="shared" si="2"/>
        <v>622.85735844800558</v>
      </c>
      <c r="M10" s="10">
        <f t="shared" si="2"/>
        <v>691.84931867124203</v>
      </c>
      <c r="N10" s="10">
        <f t="shared" si="2"/>
        <v>749.61934559093413</v>
      </c>
      <c r="O10" s="7">
        <f>((N10/I10)^(1/5)-1)</f>
        <v>0.13258236995361727</v>
      </c>
      <c r="Q10" s="5" t="s">
        <v>2</v>
      </c>
      <c r="R10" s="8">
        <f t="shared" ref="R10:AC10" si="3">SUM(R8:R9)</f>
        <v>1</v>
      </c>
      <c r="S10" s="8">
        <f t="shared" si="3"/>
        <v>1</v>
      </c>
      <c r="T10" s="8">
        <f t="shared" si="3"/>
        <v>1</v>
      </c>
      <c r="U10" s="8">
        <f t="shared" si="3"/>
        <v>1</v>
      </c>
      <c r="V10" s="8">
        <f t="shared" si="3"/>
        <v>1</v>
      </c>
      <c r="W10" s="8">
        <f t="shared" si="3"/>
        <v>1</v>
      </c>
      <c r="X10" s="8">
        <f t="shared" si="3"/>
        <v>1</v>
      </c>
      <c r="Y10" s="8">
        <f t="shared" si="3"/>
        <v>1</v>
      </c>
      <c r="Z10" s="8">
        <f t="shared" si="3"/>
        <v>1</v>
      </c>
      <c r="AA10" s="8">
        <f t="shared" si="3"/>
        <v>1</v>
      </c>
      <c r="AB10" s="8">
        <f t="shared" si="3"/>
        <v>1</v>
      </c>
      <c r="AC10" s="8">
        <f t="shared" si="3"/>
        <v>1</v>
      </c>
    </row>
    <row r="11" spans="2:29" x14ac:dyDescent="0.25">
      <c r="B11" s="13" t="s">
        <v>26</v>
      </c>
      <c r="C11" s="11">
        <f>C3</f>
        <v>119.71344000000001</v>
      </c>
      <c r="D11" s="11">
        <f t="shared" ref="D11:N11" si="4">D3</f>
        <v>148.99751368444339</v>
      </c>
      <c r="E11" s="11">
        <f t="shared" si="4"/>
        <v>184.70635355991897</v>
      </c>
      <c r="F11" s="11">
        <f t="shared" si="4"/>
        <v>227.59968740707646</v>
      </c>
      <c r="G11" s="11">
        <f t="shared" si="4"/>
        <v>278.19727328460357</v>
      </c>
      <c r="H11" s="11">
        <f t="shared" si="4"/>
        <v>336.5953114917773</v>
      </c>
      <c r="I11" s="11">
        <f t="shared" si="4"/>
        <v>402.24606187071674</v>
      </c>
      <c r="J11" s="11">
        <f t="shared" si="4"/>
        <v>473.72216331260142</v>
      </c>
      <c r="K11" s="11">
        <f t="shared" si="4"/>
        <v>548.5052096574799</v>
      </c>
      <c r="L11" s="11">
        <f t="shared" si="4"/>
        <v>622.85735844800558</v>
      </c>
      <c r="M11" s="11">
        <f t="shared" si="4"/>
        <v>691.84931867124203</v>
      </c>
      <c r="N11" s="11">
        <f t="shared" si="4"/>
        <v>749.61934559093413</v>
      </c>
      <c r="O11" s="12">
        <f>O3</f>
        <v>0.13258236995361727</v>
      </c>
    </row>
    <row r="12" spans="2:29" x14ac:dyDescent="0.25">
      <c r="O12" s="2"/>
    </row>
    <row r="13" spans="2:29" x14ac:dyDescent="0.25">
      <c r="B13" s="9" t="s">
        <v>6</v>
      </c>
      <c r="C13" s="9">
        <v>2014</v>
      </c>
      <c r="D13" s="9">
        <v>2015</v>
      </c>
      <c r="E13" s="9">
        <v>2016</v>
      </c>
      <c r="F13" s="9">
        <v>2017</v>
      </c>
      <c r="G13" s="9">
        <v>2018</v>
      </c>
      <c r="H13" s="9">
        <v>2019</v>
      </c>
      <c r="I13" s="9">
        <v>2020</v>
      </c>
      <c r="J13" s="9">
        <v>2021</v>
      </c>
      <c r="K13" s="9">
        <v>2022</v>
      </c>
      <c r="L13" s="9">
        <v>2023</v>
      </c>
      <c r="M13" s="9">
        <v>2024</v>
      </c>
      <c r="N13" s="9">
        <v>2025</v>
      </c>
    </row>
    <row r="14" spans="2:29" x14ac:dyDescent="0.25">
      <c r="B14" s="5" t="s">
        <v>54</v>
      </c>
      <c r="C14" s="5"/>
      <c r="D14" s="14">
        <f>D8/C8-1</f>
        <v>0.24256712962833848</v>
      </c>
      <c r="E14" s="14">
        <f t="shared" ref="E14:N14" si="5">E8/D8-1</f>
        <v>0.23761784607210346</v>
      </c>
      <c r="F14" s="14">
        <f t="shared" si="5"/>
        <v>0.23019392073775125</v>
      </c>
      <c r="G14" s="14">
        <f t="shared" si="5"/>
        <v>0.22029535362528119</v>
      </c>
      <c r="H14" s="14">
        <f t="shared" si="5"/>
        <v>0.20792214473469395</v>
      </c>
      <c r="I14" s="14">
        <f t="shared" si="5"/>
        <v>0.1930742940659893</v>
      </c>
      <c r="J14" s="14">
        <f t="shared" si="5"/>
        <v>0.17575180161916748</v>
      </c>
      <c r="K14" s="14">
        <f t="shared" si="5"/>
        <v>0.15595466739422692</v>
      </c>
      <c r="L14" s="14">
        <f t="shared" si="5"/>
        <v>0.13368289139117073</v>
      </c>
      <c r="M14" s="14">
        <f t="shared" si="5"/>
        <v>0.10893647360999559</v>
      </c>
      <c r="N14" s="14">
        <f t="shared" si="5"/>
        <v>8.1715414050703483E-2</v>
      </c>
    </row>
    <row r="15" spans="2:29" x14ac:dyDescent="0.25">
      <c r="B15" s="5" t="s">
        <v>55</v>
      </c>
      <c r="C15" s="5"/>
      <c r="D15" s="14">
        <f t="shared" ref="D15:N15" si="6">D9/C9-1</f>
        <v>0.2472475626584516</v>
      </c>
      <c r="E15" s="14">
        <f t="shared" si="6"/>
        <v>0.24226980835406686</v>
      </c>
      <c r="F15" s="14">
        <f t="shared" si="6"/>
        <v>0.2348082659373445</v>
      </c>
      <c r="G15" s="14">
        <f t="shared" si="6"/>
        <v>0.2248629925019674</v>
      </c>
      <c r="H15" s="14">
        <f t="shared" si="6"/>
        <v>0.21243404447739023</v>
      </c>
      <c r="I15" s="14">
        <f t="shared" si="6"/>
        <v>0.19752147763821504</v>
      </c>
      <c r="J15" s="14">
        <f t="shared" si="6"/>
        <v>0.18012534711339767</v>
      </c>
      <c r="K15" s="14">
        <f t="shared" si="6"/>
        <v>0.16024570739531385</v>
      </c>
      <c r="L15" s="14">
        <f t="shared" si="6"/>
        <v>0.13788261234865717</v>
      </c>
      <c r="M15" s="14">
        <f t="shared" si="6"/>
        <v>0.11303611521920254</v>
      </c>
      <c r="N15" s="14">
        <f t="shared" si="6"/>
        <v>8.570626864241282E-2</v>
      </c>
    </row>
    <row r="16" spans="2:29" x14ac:dyDescent="0.25"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4:14" x14ac:dyDescent="0.25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5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5"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4:14" x14ac:dyDescent="0.25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4:14" x14ac:dyDescent="0.25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5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5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5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5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34" spans="2:29" x14ac:dyDescent="0.25">
      <c r="B34" s="9" t="s">
        <v>27</v>
      </c>
      <c r="C34" s="9">
        <v>2014</v>
      </c>
      <c r="D34" s="9">
        <v>2015</v>
      </c>
      <c r="E34" s="9">
        <v>2016</v>
      </c>
      <c r="F34" s="9">
        <v>2017</v>
      </c>
      <c r="G34" s="9">
        <v>2018</v>
      </c>
      <c r="H34" s="9">
        <v>2019</v>
      </c>
      <c r="I34" s="9">
        <v>2020</v>
      </c>
      <c r="J34" s="9">
        <v>2021</v>
      </c>
      <c r="K34" s="9">
        <v>2022</v>
      </c>
      <c r="L34" s="9">
        <v>2023</v>
      </c>
      <c r="M34" s="9">
        <v>2024</v>
      </c>
      <c r="N34" s="9">
        <v>2025</v>
      </c>
      <c r="O34" s="9" t="s">
        <v>25</v>
      </c>
      <c r="R34" s="9">
        <v>2014</v>
      </c>
      <c r="S34" s="9">
        <v>2015</v>
      </c>
      <c r="T34" s="9">
        <v>2016</v>
      </c>
      <c r="U34" s="9">
        <v>2017</v>
      </c>
      <c r="V34" s="9">
        <v>2018</v>
      </c>
      <c r="W34" s="9">
        <v>2019</v>
      </c>
      <c r="X34" s="9">
        <v>2020</v>
      </c>
      <c r="Y34" s="9">
        <v>2021</v>
      </c>
      <c r="Z34" s="9">
        <v>2022</v>
      </c>
      <c r="AA34" s="9">
        <v>2023</v>
      </c>
      <c r="AB34" s="9">
        <v>2024</v>
      </c>
      <c r="AC34" s="9">
        <v>2025</v>
      </c>
    </row>
    <row r="35" spans="2:29" x14ac:dyDescent="0.25">
      <c r="B35" s="5" t="s">
        <v>28</v>
      </c>
      <c r="C35" s="6">
        <f>'Middle East'!C31+Africa!C31</f>
        <v>93.284335255387305</v>
      </c>
      <c r="D35" s="6">
        <f>'Middle East'!D31+Africa!D31</f>
        <v>115.96959469760785</v>
      </c>
      <c r="E35" s="6">
        <f>'Middle East'!E31+Africa!E31</f>
        <v>143.59730001742216</v>
      </c>
      <c r="F35" s="6">
        <f>'Middle East'!F31+Africa!F31</f>
        <v>176.74023846069332</v>
      </c>
      <c r="G35" s="6">
        <f>'Middle East'!G31+Africa!G31</f>
        <v>215.78238768239538</v>
      </c>
      <c r="H35" s="6">
        <f>'Middle East'!H31+Africa!H31</f>
        <v>260.77776075964346</v>
      </c>
      <c r="I35" s="6">
        <f>'Middle East'!I31+Africa!I31</f>
        <v>311.281756687822</v>
      </c>
      <c r="J35" s="6">
        <f>'Middle East'!J31+Africa!J31</f>
        <v>366.17185830696542</v>
      </c>
      <c r="K35" s="6">
        <f>'Middle East'!K31+Africa!K31</f>
        <v>423.48830704644604</v>
      </c>
      <c r="L35" s="6">
        <f>'Middle East'!L31+Africa!L31</f>
        <v>480.33992598329451</v>
      </c>
      <c r="M35" s="6">
        <f>'Middle East'!M31+Africa!M31</f>
        <v>532.93106873474721</v>
      </c>
      <c r="N35" s="6">
        <f>'Middle East'!N31+Africa!N31</f>
        <v>576.76613987568328</v>
      </c>
      <c r="O35" s="7">
        <f>((N35/I35)^(1/5)-1)</f>
        <v>0.13127767718176853</v>
      </c>
      <c r="P35" s="4"/>
      <c r="R35" s="15">
        <f>C35/C$38</f>
        <v>0.77923026232800008</v>
      </c>
      <c r="S35" s="15">
        <f t="shared" ref="S35:AC36" si="7">D35/D$38</f>
        <v>0.77833241528590724</v>
      </c>
      <c r="T35" s="15">
        <f t="shared" si="7"/>
        <v>0.77743562822726087</v>
      </c>
      <c r="U35" s="15">
        <f t="shared" si="7"/>
        <v>0.7765398998311549</v>
      </c>
      <c r="V35" s="15">
        <f t="shared" si="7"/>
        <v>0.77564522877851494</v>
      </c>
      <c r="W35" s="15">
        <f t="shared" si="7"/>
        <v>0.77475161375209478</v>
      </c>
      <c r="X35" s="15">
        <f t="shared" si="7"/>
        <v>0.77385905343647343</v>
      </c>
      <c r="Y35" s="15">
        <f t="shared" si="7"/>
        <v>0.77296754651805188</v>
      </c>
      <c r="Z35" s="15">
        <f t="shared" si="7"/>
        <v>0.77207709168505068</v>
      </c>
      <c r="AA35" s="15">
        <f t="shared" si="7"/>
        <v>0.77118768762750667</v>
      </c>
      <c r="AB35" s="15">
        <f t="shared" si="7"/>
        <v>0.77029933303726972</v>
      </c>
      <c r="AC35" s="15">
        <f t="shared" si="7"/>
        <v>0.7694120266079999</v>
      </c>
    </row>
    <row r="36" spans="2:29" x14ac:dyDescent="0.25">
      <c r="B36" s="5" t="s">
        <v>29</v>
      </c>
      <c r="C36" s="6">
        <f>'Middle East'!C32+Africa!C32</f>
        <v>26.429104744612712</v>
      </c>
      <c r="D36" s="6">
        <f>'Middle East'!D32+Africa!D32</f>
        <v>33.027918986835545</v>
      </c>
      <c r="E36" s="6">
        <f>'Middle East'!E32+Africa!E32</f>
        <v>41.10905354249681</v>
      </c>
      <c r="F36" s="6">
        <f>'Middle East'!F32+Africa!F32</f>
        <v>50.859448946383147</v>
      </c>
      <c r="G36" s="6">
        <f>'Middle East'!G32+Africa!G32</f>
        <v>62.414885602208187</v>
      </c>
      <c r="H36" s="6">
        <f>'Middle East'!H32+Africa!H32</f>
        <v>75.81755073213381</v>
      </c>
      <c r="I36" s="6">
        <f>'Middle East'!I32+Africa!I32</f>
        <v>90.964305182894748</v>
      </c>
      <c r="J36" s="6">
        <f>'Middle East'!J32+Africa!J32</f>
        <v>107.55030500563598</v>
      </c>
      <c r="K36" s="6">
        <f>'Middle East'!K32+Africa!K32</f>
        <v>125.01690261103386</v>
      </c>
      <c r="L36" s="6">
        <f>'Middle East'!L32+Africa!L32</f>
        <v>142.51743246471108</v>
      </c>
      <c r="M36" s="6">
        <f>'Middle East'!M32+Africa!M32</f>
        <v>158.91824993649487</v>
      </c>
      <c r="N36" s="6">
        <f>'Middle East'!N32+Africa!N32</f>
        <v>172.85320571525085</v>
      </c>
      <c r="O36" s="7">
        <f>((N36/I36)^(1/5)-1)</f>
        <v>0.13700215114945213</v>
      </c>
      <c r="P36" s="4"/>
      <c r="R36" s="15">
        <f>C36/C$38</f>
        <v>0.22076973767199998</v>
      </c>
      <c r="S36" s="15">
        <f t="shared" si="7"/>
        <v>0.22166758471409273</v>
      </c>
      <c r="T36" s="15">
        <f t="shared" si="7"/>
        <v>0.22256437177273916</v>
      </c>
      <c r="U36" s="15">
        <f t="shared" si="7"/>
        <v>0.22346010016884513</v>
      </c>
      <c r="V36" s="15">
        <f t="shared" si="7"/>
        <v>0.22435477122148503</v>
      </c>
      <c r="W36" s="15">
        <f t="shared" si="7"/>
        <v>0.22524838624790519</v>
      </c>
      <c r="X36" s="15">
        <f t="shared" si="7"/>
        <v>0.22614094656352654</v>
      </c>
      <c r="Y36" s="15">
        <f t="shared" si="7"/>
        <v>0.22703245348194803</v>
      </c>
      <c r="Z36" s="15">
        <f t="shared" si="7"/>
        <v>0.22792290831494935</v>
      </c>
      <c r="AA36" s="15">
        <f t="shared" si="7"/>
        <v>0.2288123123724933</v>
      </c>
      <c r="AB36" s="15">
        <f t="shared" si="7"/>
        <v>0.22970066696273037</v>
      </c>
      <c r="AC36" s="15">
        <f t="shared" si="7"/>
        <v>0.2305879733920001</v>
      </c>
    </row>
    <row r="37" spans="2:29" x14ac:dyDescent="0.25">
      <c r="B37" s="5" t="s">
        <v>2</v>
      </c>
      <c r="C37" s="10">
        <f t="shared" ref="C37:N37" si="8">SUM(C35:C36)</f>
        <v>119.71344000000002</v>
      </c>
      <c r="D37" s="10">
        <f t="shared" si="8"/>
        <v>148.99751368444339</v>
      </c>
      <c r="E37" s="10">
        <f t="shared" si="8"/>
        <v>184.70635355991897</v>
      </c>
      <c r="F37" s="10">
        <f t="shared" si="8"/>
        <v>227.59968740707646</v>
      </c>
      <c r="G37" s="10">
        <f t="shared" si="8"/>
        <v>278.19727328460357</v>
      </c>
      <c r="H37" s="10">
        <f t="shared" si="8"/>
        <v>336.59531149177724</v>
      </c>
      <c r="I37" s="10">
        <f t="shared" si="8"/>
        <v>402.24606187071674</v>
      </c>
      <c r="J37" s="10">
        <f t="shared" si="8"/>
        <v>473.72216331260142</v>
      </c>
      <c r="K37" s="10">
        <f t="shared" si="8"/>
        <v>548.5052096574799</v>
      </c>
      <c r="L37" s="10">
        <f t="shared" si="8"/>
        <v>622.85735844800558</v>
      </c>
      <c r="M37" s="10">
        <f t="shared" si="8"/>
        <v>691.84931867124214</v>
      </c>
      <c r="N37" s="10">
        <f t="shared" si="8"/>
        <v>749.61934559093413</v>
      </c>
      <c r="O37" s="7">
        <f>((N37/I37)^(1/5)-1)</f>
        <v>0.13258236995361727</v>
      </c>
    </row>
    <row r="38" spans="2:29" x14ac:dyDescent="0.25">
      <c r="B38" s="13" t="s">
        <v>26</v>
      </c>
      <c r="C38" s="11">
        <f>C3</f>
        <v>119.71344000000001</v>
      </c>
      <c r="D38" s="11">
        <f t="shared" ref="D38:O38" si="9">D3</f>
        <v>148.99751368444339</v>
      </c>
      <c r="E38" s="11">
        <f t="shared" si="9"/>
        <v>184.70635355991897</v>
      </c>
      <c r="F38" s="11">
        <f t="shared" si="9"/>
        <v>227.59968740707646</v>
      </c>
      <c r="G38" s="11">
        <f t="shared" si="9"/>
        <v>278.19727328460357</v>
      </c>
      <c r="H38" s="11">
        <f t="shared" si="9"/>
        <v>336.5953114917773</v>
      </c>
      <c r="I38" s="11">
        <f t="shared" si="9"/>
        <v>402.24606187071674</v>
      </c>
      <c r="J38" s="11">
        <f t="shared" si="9"/>
        <v>473.72216331260142</v>
      </c>
      <c r="K38" s="11">
        <f t="shared" si="9"/>
        <v>548.5052096574799</v>
      </c>
      <c r="L38" s="11">
        <f t="shared" si="9"/>
        <v>622.85735844800558</v>
      </c>
      <c r="M38" s="11">
        <f t="shared" si="9"/>
        <v>691.84931867124203</v>
      </c>
      <c r="N38" s="11">
        <f t="shared" si="9"/>
        <v>749.61934559093413</v>
      </c>
      <c r="O38" s="12">
        <f t="shared" si="9"/>
        <v>0.13258236995361727</v>
      </c>
    </row>
    <row r="39" spans="2:29" x14ac:dyDescent="0.25">
      <c r="O39" s="2"/>
    </row>
    <row r="40" spans="2:29" x14ac:dyDescent="0.25">
      <c r="B40" s="9" t="s">
        <v>27</v>
      </c>
      <c r="C40" s="9">
        <v>2014</v>
      </c>
      <c r="D40" s="9">
        <v>2015</v>
      </c>
      <c r="E40" s="9">
        <v>2016</v>
      </c>
      <c r="F40" s="9">
        <v>2017</v>
      </c>
      <c r="G40" s="9">
        <v>2018</v>
      </c>
      <c r="H40" s="9">
        <v>2019</v>
      </c>
      <c r="I40" s="9">
        <v>2020</v>
      </c>
      <c r="J40" s="9">
        <v>2021</v>
      </c>
      <c r="K40" s="9">
        <v>2022</v>
      </c>
      <c r="L40" s="9">
        <v>2023</v>
      </c>
      <c r="M40" s="9">
        <v>2024</v>
      </c>
      <c r="N40" s="9">
        <v>2025</v>
      </c>
    </row>
    <row r="41" spans="2:29" x14ac:dyDescent="0.25">
      <c r="B41" s="5" t="s">
        <v>28</v>
      </c>
      <c r="C41" s="5"/>
      <c r="D41" s="14">
        <f>D35/C35-1</f>
        <v>0.24318401776798249</v>
      </c>
      <c r="E41" s="14">
        <f t="shared" ref="E41:N41" si="10">E35/D35-1</f>
        <v>0.23823231763337538</v>
      </c>
      <c r="F41" s="14">
        <f t="shared" si="10"/>
        <v>0.23080474660213013</v>
      </c>
      <c r="G41" s="14">
        <f t="shared" si="10"/>
        <v>0.22090130443263467</v>
      </c>
      <c r="H41" s="14">
        <f t="shared" si="10"/>
        <v>0.20852199088405499</v>
      </c>
      <c r="I41" s="14">
        <f t="shared" si="10"/>
        <v>0.19366680571633421</v>
      </c>
      <c r="J41" s="14">
        <f t="shared" si="10"/>
        <v>0.17633574869018598</v>
      </c>
      <c r="K41" s="14">
        <f t="shared" si="10"/>
        <v>0.15652881956709974</v>
      </c>
      <c r="L41" s="14">
        <f t="shared" si="10"/>
        <v>0.13424601810933412</v>
      </c>
      <c r="M41" s="14">
        <f t="shared" si="10"/>
        <v>0.10948734407991267</v>
      </c>
      <c r="N41" s="14">
        <f t="shared" si="10"/>
        <v>8.2252797242627684E-2</v>
      </c>
    </row>
    <row r="42" spans="2:29" x14ac:dyDescent="0.25">
      <c r="B42" s="5" t="s">
        <v>29</v>
      </c>
      <c r="C42" s="5"/>
      <c r="D42" s="14">
        <f t="shared" ref="D42:N42" si="11">D36/C36-1</f>
        <v>0.24967982479875439</v>
      </c>
      <c r="E42" s="14">
        <f t="shared" si="11"/>
        <v>0.24467586222681148</v>
      </c>
      <c r="F42" s="14">
        <f t="shared" si="11"/>
        <v>0.2371836508910814</v>
      </c>
      <c r="G42" s="14">
        <f t="shared" si="11"/>
        <v>0.227203339698135</v>
      </c>
      <c r="H42" s="14">
        <f t="shared" si="11"/>
        <v>0.21473507482406484</v>
      </c>
      <c r="I42" s="14">
        <f t="shared" si="11"/>
        <v>0.19977899977638391</v>
      </c>
      <c r="J42" s="14">
        <f t="shared" si="11"/>
        <v>0.18233525545424745</v>
      </c>
      <c r="K42" s="14">
        <f t="shared" si="11"/>
        <v>0.1624039802070536</v>
      </c>
      <c r="L42" s="14">
        <f t="shared" si="11"/>
        <v>0.1399853098914694</v>
      </c>
      <c r="M42" s="14">
        <f t="shared" si="11"/>
        <v>0.11507937792694123</v>
      </c>
      <c r="N42" s="14">
        <f t="shared" si="11"/>
        <v>8.768631534971294E-2</v>
      </c>
    </row>
    <row r="46" spans="2:29" x14ac:dyDescent="0.25">
      <c r="B46" s="9" t="s">
        <v>30</v>
      </c>
      <c r="C46" s="9">
        <v>2014</v>
      </c>
      <c r="D46" s="9">
        <v>2015</v>
      </c>
      <c r="E46" s="9">
        <v>2016</v>
      </c>
      <c r="F46" s="9">
        <v>2017</v>
      </c>
      <c r="G46" s="9">
        <v>2018</v>
      </c>
      <c r="H46" s="9">
        <v>2019</v>
      </c>
      <c r="I46" s="9">
        <v>2020</v>
      </c>
      <c r="J46" s="9">
        <v>2021</v>
      </c>
      <c r="K46" s="9">
        <v>2022</v>
      </c>
      <c r="L46" s="9">
        <v>2023</v>
      </c>
      <c r="M46" s="9">
        <v>2024</v>
      </c>
      <c r="N46" s="9">
        <v>2025</v>
      </c>
      <c r="O46" s="9" t="s">
        <v>25</v>
      </c>
      <c r="R46" s="9">
        <v>2014</v>
      </c>
      <c r="S46" s="9">
        <v>2015</v>
      </c>
      <c r="T46" s="9">
        <v>2016</v>
      </c>
      <c r="U46" s="9">
        <v>2017</v>
      </c>
      <c r="V46" s="9">
        <v>2018</v>
      </c>
      <c r="W46" s="9">
        <v>2019</v>
      </c>
      <c r="X46" s="9">
        <v>2020</v>
      </c>
      <c r="Y46" s="9">
        <v>2021</v>
      </c>
      <c r="Z46" s="9">
        <v>2022</v>
      </c>
      <c r="AA46" s="9">
        <v>2023</v>
      </c>
      <c r="AB46" s="9">
        <v>2024</v>
      </c>
      <c r="AC46" s="9">
        <v>2025</v>
      </c>
    </row>
    <row r="47" spans="2:29" x14ac:dyDescent="0.25">
      <c r="B47" s="5" t="s">
        <v>31</v>
      </c>
      <c r="C47" s="6">
        <f>'Middle East'!C43+Africa!C43</f>
        <v>96.407957803110008</v>
      </c>
      <c r="D47" s="6">
        <f>'Middle East'!D43+Africa!D43</f>
        <v>119.77065042320886</v>
      </c>
      <c r="E47" s="6">
        <f>'Middle East'!E43+Africa!E43</f>
        <v>148.2021995454609</v>
      </c>
      <c r="F47" s="6">
        <f>'Middle East'!F43+Africa!F43</f>
        <v>182.28289531370297</v>
      </c>
      <c r="G47" s="6">
        <f>'Middle East'!G43+Africa!G43</f>
        <v>222.39682472201991</v>
      </c>
      <c r="H47" s="6">
        <f>'Middle East'!H43+Africa!H43</f>
        <v>268.58715944858324</v>
      </c>
      <c r="I47" s="6">
        <f>'Middle East'!I43+Africa!I43</f>
        <v>320.38374196968255</v>
      </c>
      <c r="J47" s="6">
        <f>'Middle East'!J43+Africa!J43</f>
        <v>376.62042687398514</v>
      </c>
      <c r="K47" s="6">
        <f>'Middle East'!K43+Africa!K43</f>
        <v>435.27371004043744</v>
      </c>
      <c r="L47" s="6">
        <f>'Middle East'!L43+Africa!L43</f>
        <v>493.36894206386393</v>
      </c>
      <c r="M47" s="6">
        <f>'Middle East'!M43+Africa!M43</f>
        <v>547.01125959913236</v>
      </c>
      <c r="N47" s="6">
        <f>'Middle East'!N43+Africa!N43</f>
        <v>591.59853420974355</v>
      </c>
      <c r="O47" s="7">
        <f>((N47/I47)^(1/5)-1)</f>
        <v>0.13050197125283658</v>
      </c>
      <c r="P47" s="4"/>
      <c r="R47" s="15">
        <f t="shared" ref="R47:AC48" si="12">C47/C$38</f>
        <v>0.80532275910799989</v>
      </c>
      <c r="S47" s="15">
        <f t="shared" si="12"/>
        <v>0.80384328208903488</v>
      </c>
      <c r="T47" s="15">
        <f t="shared" si="12"/>
        <v>0.80236654933141716</v>
      </c>
      <c r="U47" s="15">
        <f t="shared" si="12"/>
        <v>0.80089255565486983</v>
      </c>
      <c r="V47" s="15">
        <f t="shared" si="12"/>
        <v>0.79942129588920074</v>
      </c>
      <c r="W47" s="15">
        <f t="shared" si="12"/>
        <v>0.79795276487428013</v>
      </c>
      <c r="X47" s="15">
        <f t="shared" si="12"/>
        <v>0.79648695746002096</v>
      </c>
      <c r="Y47" s="15">
        <f t="shared" si="12"/>
        <v>0.79502386850635809</v>
      </c>
      <c r="Z47" s="15">
        <f t="shared" si="12"/>
        <v>0.79356349288322869</v>
      </c>
      <c r="AA47" s="15">
        <f t="shared" si="12"/>
        <v>0.79210582547055031</v>
      </c>
      <c r="AB47" s="15">
        <f t="shared" si="12"/>
        <v>0.79065086115820127</v>
      </c>
      <c r="AC47" s="15">
        <f t="shared" si="12"/>
        <v>0.7891985948460003</v>
      </c>
    </row>
    <row r="48" spans="2:29" x14ac:dyDescent="0.25">
      <c r="B48" s="5" t="s">
        <v>32</v>
      </c>
      <c r="C48" s="6">
        <f>'Middle East'!C44+Africa!C44</f>
        <v>23.305482196889997</v>
      </c>
      <c r="D48" s="6">
        <f>'Middle East'!D44+Africa!D44</f>
        <v>29.226863261234527</v>
      </c>
      <c r="E48" s="6">
        <f>'Middle East'!E44+Africa!E44</f>
        <v>36.504154014458081</v>
      </c>
      <c r="F48" s="6">
        <f>'Middle East'!F44+Africa!F44</f>
        <v>45.316792093373479</v>
      </c>
      <c r="G48" s="6">
        <f>'Middle East'!G44+Africa!G44</f>
        <v>55.800448562583661</v>
      </c>
      <c r="H48" s="6">
        <f>'Middle East'!H44+Africa!H44</f>
        <v>68.008152043194087</v>
      </c>
      <c r="I48" s="6">
        <f>'Middle East'!I44+Africa!I44</f>
        <v>81.862319901034255</v>
      </c>
      <c r="J48" s="6">
        <f>'Middle East'!J44+Africa!J44</f>
        <v>97.101736438616285</v>
      </c>
      <c r="K48" s="6">
        <f>'Middle East'!K44+Africa!K44</f>
        <v>113.23149961704249</v>
      </c>
      <c r="L48" s="6">
        <f>'Middle East'!L44+Africa!L44</f>
        <v>129.48841638414166</v>
      </c>
      <c r="M48" s="6">
        <f>'Middle East'!M44+Africa!M44</f>
        <v>144.83805907210962</v>
      </c>
      <c r="N48" s="6">
        <f>'Middle East'!N44+Africa!N44</f>
        <v>158.02081138119061</v>
      </c>
      <c r="O48" s="7">
        <f>((N48/I48)^(1/5)-1)</f>
        <v>0.14058077711237305</v>
      </c>
      <c r="P48" s="4"/>
      <c r="R48" s="15">
        <f t="shared" si="12"/>
        <v>0.19467724089200006</v>
      </c>
      <c r="S48" s="15">
        <f t="shared" si="12"/>
        <v>0.19615671791096512</v>
      </c>
      <c r="T48" s="15">
        <f t="shared" si="12"/>
        <v>0.19763345066858293</v>
      </c>
      <c r="U48" s="15">
        <f t="shared" si="12"/>
        <v>0.19910744434513009</v>
      </c>
      <c r="V48" s="15">
        <f t="shared" si="12"/>
        <v>0.20057870411079926</v>
      </c>
      <c r="W48" s="15">
        <f t="shared" si="12"/>
        <v>0.20204723512571998</v>
      </c>
      <c r="X48" s="15">
        <f t="shared" si="12"/>
        <v>0.20351304253997912</v>
      </c>
      <c r="Y48" s="15">
        <f t="shared" si="12"/>
        <v>0.20497613149364188</v>
      </c>
      <c r="Z48" s="15">
        <f t="shared" si="12"/>
        <v>0.20643650711677131</v>
      </c>
      <c r="AA48" s="15">
        <f t="shared" si="12"/>
        <v>0.20789417452944967</v>
      </c>
      <c r="AB48" s="15">
        <f t="shared" si="12"/>
        <v>0.20934913884179859</v>
      </c>
      <c r="AC48" s="15">
        <f t="shared" si="12"/>
        <v>0.21080140515399967</v>
      </c>
    </row>
    <row r="49" spans="2:29" x14ac:dyDescent="0.25">
      <c r="B49" s="5" t="s">
        <v>2</v>
      </c>
      <c r="C49" s="10">
        <f t="shared" ref="C49:N49" si="13">SUM(C47:C48)</f>
        <v>119.71344000000001</v>
      </c>
      <c r="D49" s="10">
        <f t="shared" si="13"/>
        <v>148.99751368444339</v>
      </c>
      <c r="E49" s="10">
        <f t="shared" si="13"/>
        <v>184.70635355991897</v>
      </c>
      <c r="F49" s="10">
        <f t="shared" si="13"/>
        <v>227.59968740707643</v>
      </c>
      <c r="G49" s="10">
        <f t="shared" si="13"/>
        <v>278.19727328460357</v>
      </c>
      <c r="H49" s="10">
        <f t="shared" si="13"/>
        <v>336.59531149177735</v>
      </c>
      <c r="I49" s="10">
        <f t="shared" si="13"/>
        <v>402.2460618707168</v>
      </c>
      <c r="J49" s="10">
        <f t="shared" si="13"/>
        <v>473.72216331260142</v>
      </c>
      <c r="K49" s="10">
        <f t="shared" si="13"/>
        <v>548.5052096574799</v>
      </c>
      <c r="L49" s="10">
        <f t="shared" si="13"/>
        <v>622.85735844800558</v>
      </c>
      <c r="M49" s="10">
        <f t="shared" si="13"/>
        <v>691.84931867124192</v>
      </c>
      <c r="N49" s="10">
        <f t="shared" si="13"/>
        <v>749.61934559093413</v>
      </c>
      <c r="O49" s="7">
        <f>((N49/I49)^(1/5)-1)</f>
        <v>0.13258236995361705</v>
      </c>
    </row>
    <row r="50" spans="2:29" x14ac:dyDescent="0.25">
      <c r="B50" s="13" t="s">
        <v>26</v>
      </c>
      <c r="C50" s="11">
        <f>C3</f>
        <v>119.71344000000001</v>
      </c>
      <c r="D50" s="11">
        <f t="shared" ref="D50:O50" si="14">D3</f>
        <v>148.99751368444339</v>
      </c>
      <c r="E50" s="11">
        <f t="shared" si="14"/>
        <v>184.70635355991897</v>
      </c>
      <c r="F50" s="11">
        <f t="shared" si="14"/>
        <v>227.59968740707646</v>
      </c>
      <c r="G50" s="11">
        <f t="shared" si="14"/>
        <v>278.19727328460357</v>
      </c>
      <c r="H50" s="11">
        <f t="shared" si="14"/>
        <v>336.5953114917773</v>
      </c>
      <c r="I50" s="11">
        <f t="shared" si="14"/>
        <v>402.24606187071674</v>
      </c>
      <c r="J50" s="11">
        <f t="shared" si="14"/>
        <v>473.72216331260142</v>
      </c>
      <c r="K50" s="11">
        <f t="shared" si="14"/>
        <v>548.5052096574799</v>
      </c>
      <c r="L50" s="11">
        <f t="shared" si="14"/>
        <v>622.85735844800558</v>
      </c>
      <c r="M50" s="11">
        <f t="shared" si="14"/>
        <v>691.84931867124203</v>
      </c>
      <c r="N50" s="11">
        <f t="shared" si="14"/>
        <v>749.61934559093413</v>
      </c>
      <c r="O50" s="12">
        <f t="shared" si="14"/>
        <v>0.13258236995361727</v>
      </c>
    </row>
    <row r="51" spans="2:29" x14ac:dyDescent="0.25">
      <c r="O51" s="2"/>
    </row>
    <row r="52" spans="2:29" x14ac:dyDescent="0.25">
      <c r="B52" s="9" t="s">
        <v>30</v>
      </c>
      <c r="C52" s="9">
        <v>2014</v>
      </c>
      <c r="D52" s="9">
        <v>2015</v>
      </c>
      <c r="E52" s="9">
        <v>2016</v>
      </c>
      <c r="F52" s="9">
        <v>2017</v>
      </c>
      <c r="G52" s="9">
        <v>2018</v>
      </c>
      <c r="H52" s="9">
        <v>2019</v>
      </c>
      <c r="I52" s="9">
        <v>2020</v>
      </c>
      <c r="J52" s="9">
        <v>2021</v>
      </c>
      <c r="K52" s="9">
        <v>2022</v>
      </c>
      <c r="L52" s="9">
        <v>2023</v>
      </c>
      <c r="M52" s="9">
        <v>2024</v>
      </c>
      <c r="N52" s="9">
        <v>2025</v>
      </c>
    </row>
    <row r="53" spans="2:29" x14ac:dyDescent="0.25">
      <c r="B53" s="5" t="s">
        <v>31</v>
      </c>
      <c r="C53" s="5"/>
      <c r="D53" s="14">
        <f t="shared" ref="D53:N53" si="15">D47/C47-1</f>
        <v>0.24233157876667732</v>
      </c>
      <c r="E53" s="14">
        <f t="shared" si="15"/>
        <v>0.23738327396394143</v>
      </c>
      <c r="F53" s="14">
        <f t="shared" si="15"/>
        <v>0.22996079594478513</v>
      </c>
      <c r="G53" s="14">
        <f t="shared" si="15"/>
        <v>0.22006414446776357</v>
      </c>
      <c r="H53" s="14">
        <f t="shared" si="15"/>
        <v>0.20769331929220636</v>
      </c>
      <c r="I53" s="14">
        <f t="shared" si="15"/>
        <v>0.19284832017822118</v>
      </c>
      <c r="J53" s="14">
        <f t="shared" si="15"/>
        <v>0.17552914688668619</v>
      </c>
      <c r="K53" s="14">
        <f t="shared" si="15"/>
        <v>0.15573579917925517</v>
      </c>
      <c r="L53" s="14">
        <f t="shared" si="15"/>
        <v>0.13346827681834816</v>
      </c>
      <c r="M53" s="14">
        <f t="shared" si="15"/>
        <v>0.10872657956715215</v>
      </c>
      <c r="N53" s="14">
        <f t="shared" si="15"/>
        <v>8.1510707189621945E-2</v>
      </c>
    </row>
    <row r="54" spans="2:29" x14ac:dyDescent="0.25">
      <c r="B54" s="5" t="s">
        <v>32</v>
      </c>
      <c r="C54" s="5"/>
      <c r="D54" s="14">
        <f t="shared" ref="D54:N54" si="16">D48/C48-1</f>
        <v>0.25407674530478963</v>
      </c>
      <c r="E54" s="14">
        <f t="shared" si="16"/>
        <v>0.2489932186077557</v>
      </c>
      <c r="F54" s="14">
        <f t="shared" si="16"/>
        <v>0.24141466407973744</v>
      </c>
      <c r="G54" s="14">
        <f t="shared" si="16"/>
        <v>0.23134153996622309</v>
      </c>
      <c r="H54" s="14">
        <f t="shared" si="16"/>
        <v>0.21877428936648657</v>
      </c>
      <c r="I54" s="14">
        <f t="shared" si="16"/>
        <v>0.20371334085126969</v>
      </c>
      <c r="J54" s="14">
        <f t="shared" si="16"/>
        <v>0.1861591090504815</v>
      </c>
      <c r="K54" s="14">
        <f t="shared" si="16"/>
        <v>0.16611199521259623</v>
      </c>
      <c r="L54" s="14">
        <f t="shared" si="16"/>
        <v>0.14357238773734604</v>
      </c>
      <c r="M54" s="14">
        <f t="shared" si="16"/>
        <v>0.11854066268315111</v>
      </c>
      <c r="N54" s="14">
        <f t="shared" si="16"/>
        <v>9.1017184250707039E-2</v>
      </c>
    </row>
    <row r="58" spans="2:29" x14ac:dyDescent="0.25">
      <c r="B58" s="9" t="s">
        <v>36</v>
      </c>
      <c r="C58" s="9">
        <v>2014</v>
      </c>
      <c r="D58" s="9">
        <v>2015</v>
      </c>
      <c r="E58" s="9">
        <v>2016</v>
      </c>
      <c r="F58" s="9">
        <v>2017</v>
      </c>
      <c r="G58" s="9">
        <v>2018</v>
      </c>
      <c r="H58" s="9">
        <v>2019</v>
      </c>
      <c r="I58" s="9">
        <v>2020</v>
      </c>
      <c r="J58" s="9">
        <v>2021</v>
      </c>
      <c r="K58" s="9">
        <v>2022</v>
      </c>
      <c r="L58" s="9">
        <v>2023</v>
      </c>
      <c r="M58" s="9">
        <v>2024</v>
      </c>
      <c r="N58" s="9">
        <v>2025</v>
      </c>
      <c r="O58" s="9" t="s">
        <v>25</v>
      </c>
      <c r="R58" s="9">
        <v>2014</v>
      </c>
      <c r="S58" s="9">
        <v>2015</v>
      </c>
      <c r="T58" s="9">
        <v>2016</v>
      </c>
      <c r="U58" s="9">
        <v>2017</v>
      </c>
      <c r="V58" s="9">
        <v>2018</v>
      </c>
      <c r="W58" s="9">
        <v>2019</v>
      </c>
      <c r="X58" s="9">
        <v>2020</v>
      </c>
      <c r="Y58" s="9">
        <v>2021</v>
      </c>
      <c r="Z58" s="9">
        <v>2022</v>
      </c>
      <c r="AA58" s="9">
        <v>2023</v>
      </c>
      <c r="AB58" s="9">
        <v>2024</v>
      </c>
      <c r="AC58" s="9">
        <v>2025</v>
      </c>
    </row>
    <row r="59" spans="2:29" x14ac:dyDescent="0.25">
      <c r="B59" s="5" t="s">
        <v>37</v>
      </c>
      <c r="C59" s="6">
        <f>'Middle East'!C55+Africa!C55</f>
        <v>46.25318821609045</v>
      </c>
      <c r="D59" s="6">
        <f>'Middle East'!D55+Africa!D55</f>
        <v>57.502021963710916</v>
      </c>
      <c r="E59" s="6">
        <f>'Middle East'!E55+Africa!E55</f>
        <v>71.201849555811748</v>
      </c>
      <c r="F59" s="6">
        <f>'Middle East'!F55+Africa!F55</f>
        <v>87.636789998027325</v>
      </c>
      <c r="G59" s="6">
        <f>'Middle East'!G55+Africa!G55</f>
        <v>106.99735537050834</v>
      </c>
      <c r="H59" s="6">
        <f>'Middle East'!H55+Africa!H55</f>
        <v>129.31045057920397</v>
      </c>
      <c r="I59" s="6">
        <f>'Middle East'!I55+Africa!I55</f>
        <v>154.35573353580847</v>
      </c>
      <c r="J59" s="6">
        <f>'Middle East'!J55+Africa!J55</f>
        <v>181.57668599875313</v>
      </c>
      <c r="K59" s="6">
        <f>'Middle East'!K55+Africa!K55</f>
        <v>210.00158322217612</v>
      </c>
      <c r="L59" s="6">
        <f>'Middle East'!L55+Africa!L55</f>
        <v>238.19676356101735</v>
      </c>
      <c r="M59" s="6">
        <f>'Middle East'!M55+Africa!M55</f>
        <v>264.27996036279421</v>
      </c>
      <c r="N59" s="6">
        <f>'Middle East'!N55+Africa!N55</f>
        <v>286.02169372545404</v>
      </c>
      <c r="O59" s="7">
        <f>((N59/I59)^(1/5)-1)</f>
        <v>0.13129336919679058</v>
      </c>
      <c r="P59" s="4"/>
      <c r="R59" s="15">
        <f t="shared" ref="R59:AC62" si="17">C59/C$38</f>
        <v>0.38636587684800011</v>
      </c>
      <c r="S59" s="15">
        <f t="shared" si="17"/>
        <v>0.38592605031982236</v>
      </c>
      <c r="T59" s="15">
        <f t="shared" si="17"/>
        <v>0.38548673710194697</v>
      </c>
      <c r="U59" s="15">
        <f t="shared" si="17"/>
        <v>0.38504793656101721</v>
      </c>
      <c r="V59" s="15">
        <f t="shared" si="17"/>
        <v>0.38460964806454828</v>
      </c>
      <c r="W59" s="15">
        <f t="shared" si="17"/>
        <v>0.38417187098092692</v>
      </c>
      <c r="X59" s="15">
        <f t="shared" si="17"/>
        <v>0.38373460467940873</v>
      </c>
      <c r="Y59" s="15">
        <f t="shared" si="17"/>
        <v>0.38329784853011761</v>
      </c>
      <c r="Z59" s="15">
        <f t="shared" si="17"/>
        <v>0.38286160190404378</v>
      </c>
      <c r="AA59" s="15">
        <f t="shared" si="17"/>
        <v>0.38242586417304303</v>
      </c>
      <c r="AB59" s="15">
        <f t="shared" si="17"/>
        <v>0.38199063470983435</v>
      </c>
      <c r="AC59" s="15">
        <f t="shared" si="17"/>
        <v>0.381555912888</v>
      </c>
    </row>
    <row r="60" spans="2:29" x14ac:dyDescent="0.25">
      <c r="B60" s="5" t="s">
        <v>38</v>
      </c>
      <c r="C60" s="6">
        <f>'Middle East'!C56+Africa!C56</f>
        <v>38.882187250996239</v>
      </c>
      <c r="D60" s="6">
        <f>'Middle East'!D56+Africa!D56</f>
        <v>48.540070240614185</v>
      </c>
      <c r="E60" s="6">
        <f>'Middle East'!E56+Africa!E56</f>
        <v>60.355493690269697</v>
      </c>
      <c r="F60" s="6">
        <f>'Middle East'!F56+Africa!F56</f>
        <v>74.59680333516863</v>
      </c>
      <c r="G60" s="6">
        <f>'Middle East'!G56+Africa!G56</f>
        <v>91.456589040152338</v>
      </c>
      <c r="H60" s="6">
        <f>'Middle East'!H56+Africa!H56</f>
        <v>110.98997644870778</v>
      </c>
      <c r="I60" s="6">
        <f>'Middle East'!I56+Africa!I56</f>
        <v>133.03963814815771</v>
      </c>
      <c r="J60" s="6">
        <f>'Middle East'!J56+Africa!J56</f>
        <v>157.15438604506926</v>
      </c>
      <c r="K60" s="6">
        <f>'Middle East'!K56+Africa!K56</f>
        <v>182.5143847977302</v>
      </c>
      <c r="L60" s="6">
        <f>'Middle East'!L56+Africa!L56</f>
        <v>207.88275923930246</v>
      </c>
      <c r="M60" s="6">
        <f>'Middle East'!M56+Africa!M56</f>
        <v>231.60872349777409</v>
      </c>
      <c r="N60" s="6">
        <f>'Middle East'!N56+Africa!N56</f>
        <v>251.70839197464466</v>
      </c>
      <c r="O60" s="7">
        <f>((N60/I60)^(1/5)-1)</f>
        <v>0.13601307004163954</v>
      </c>
      <c r="P60" s="4"/>
      <c r="R60" s="15">
        <f t="shared" si="17"/>
        <v>0.32479383476906382</v>
      </c>
      <c r="S60" s="15">
        <f t="shared" si="17"/>
        <v>0.32577771964313107</v>
      </c>
      <c r="T60" s="15">
        <f t="shared" si="17"/>
        <v>0.3267645780830723</v>
      </c>
      <c r="U60" s="15">
        <f t="shared" si="17"/>
        <v>0.3277544191075602</v>
      </c>
      <c r="V60" s="15">
        <f t="shared" si="17"/>
        <v>0.32874725176256381</v>
      </c>
      <c r="W60" s="15">
        <f t="shared" si="17"/>
        <v>0.32974308512143125</v>
      </c>
      <c r="X60" s="15">
        <f t="shared" si="17"/>
        <v>0.33074192828497373</v>
      </c>
      <c r="Y60" s="15">
        <f t="shared" si="17"/>
        <v>0.33174379038154833</v>
      </c>
      <c r="Z60" s="15">
        <f t="shared" si="17"/>
        <v>0.3327486805671423</v>
      </c>
      <c r="AA60" s="15">
        <f t="shared" si="17"/>
        <v>0.33375660802545681</v>
      </c>
      <c r="AB60" s="15">
        <f t="shared" si="17"/>
        <v>0.3347675819679915</v>
      </c>
      <c r="AC60" s="15">
        <f t="shared" si="17"/>
        <v>0.33578161163412856</v>
      </c>
    </row>
    <row r="61" spans="2:29" x14ac:dyDescent="0.25">
      <c r="B61" s="5" t="s">
        <v>40</v>
      </c>
      <c r="C61" s="6">
        <f>'Middle East'!C57+Africa!C57</f>
        <v>19.030025725456493</v>
      </c>
      <c r="D61" s="6">
        <f>'Middle East'!D57+Africa!D57</f>
        <v>23.714891299494134</v>
      </c>
      <c r="E61" s="6">
        <f>'Middle East'!E57+Africa!E57</f>
        <v>29.435376458651511</v>
      </c>
      <c r="F61" s="6">
        <f>'Middle East'!F57+Africa!F57</f>
        <v>36.316589329952137</v>
      </c>
      <c r="G61" s="6">
        <f>'Middle East'!G57+Africa!G57</f>
        <v>44.445918714275479</v>
      </c>
      <c r="H61" s="6">
        <f>'Middle East'!H57+Africa!H57</f>
        <v>53.843427380671116</v>
      </c>
      <c r="I61" s="6">
        <f>'Middle East'!I57+Africa!I57</f>
        <v>64.426129708612962</v>
      </c>
      <c r="J61" s="6">
        <f>'Middle East'!J57+Africa!J57</f>
        <v>75.969548249751654</v>
      </c>
      <c r="K61" s="6">
        <f>'Middle East'!K57+Africa!K57</f>
        <v>88.072877633276732</v>
      </c>
      <c r="L61" s="6">
        <f>'Middle East'!L57+Africa!L57</f>
        <v>100.13723837563353</v>
      </c>
      <c r="M61" s="6">
        <f>'Middle East'!M57+Africa!M57</f>
        <v>111.36894366849494</v>
      </c>
      <c r="N61" s="6">
        <f>'Middle East'!N57+Africa!N57</f>
        <v>120.82002814782933</v>
      </c>
      <c r="O61" s="7">
        <f>((N61/I61)^(1/5)-1)</f>
        <v>0.13400606680720428</v>
      </c>
      <c r="P61" s="4"/>
      <c r="R61" s="15">
        <f t="shared" si="17"/>
        <v>0.15896315171844108</v>
      </c>
      <c r="S61" s="15">
        <f t="shared" si="17"/>
        <v>0.15916300019421176</v>
      </c>
      <c r="T61" s="15">
        <f t="shared" si="17"/>
        <v>0.1593630965656124</v>
      </c>
      <c r="U61" s="15">
        <f t="shared" si="17"/>
        <v>0.15956344116148813</v>
      </c>
      <c r="V61" s="15">
        <f t="shared" si="17"/>
        <v>0.1597640343110267</v>
      </c>
      <c r="W61" s="15">
        <f t="shared" si="17"/>
        <v>0.15996487634375875</v>
      </c>
      <c r="X61" s="15">
        <f t="shared" si="17"/>
        <v>0.16016596758955901</v>
      </c>
      <c r="Y61" s="15">
        <f t="shared" si="17"/>
        <v>0.16036730837864685</v>
      </c>
      <c r="Z61" s="15">
        <f t="shared" si="17"/>
        <v>0.16056889904158761</v>
      </c>
      <c r="AA61" s="15">
        <f t="shared" si="17"/>
        <v>0.16077073990929291</v>
      </c>
      <c r="AB61" s="15">
        <f t="shared" si="17"/>
        <v>0.16097283131302184</v>
      </c>
      <c r="AC61" s="15">
        <f t="shared" si="17"/>
        <v>0.16117517358438158</v>
      </c>
    </row>
    <row r="62" spans="2:29" x14ac:dyDescent="0.25">
      <c r="B62" s="5" t="s">
        <v>39</v>
      </c>
      <c r="C62" s="6">
        <f>'Middle East'!C58+Africa!C58</f>
        <v>15.548038807456837</v>
      </c>
      <c r="D62" s="6">
        <f>'Middle East'!D58+Africa!D58</f>
        <v>19.240530180624148</v>
      </c>
      <c r="E62" s="6">
        <f>'Middle East'!E58+Africa!E58</f>
        <v>23.713633855186032</v>
      </c>
      <c r="F62" s="6">
        <f>'Middle East'!F58+Africa!F58</f>
        <v>29.049504743928374</v>
      </c>
      <c r="G62" s="6">
        <f>'Middle East'!G58+Africa!G58</f>
        <v>35.297410159667429</v>
      </c>
      <c r="H62" s="6">
        <f>'Middle East'!H58+Africa!H58</f>
        <v>42.451457083194427</v>
      </c>
      <c r="I62" s="6">
        <f>'Middle East'!I58+Africa!I58</f>
        <v>50.424560478137614</v>
      </c>
      <c r="J62" s="6">
        <f>'Middle East'!J58+Africa!J58</f>
        <v>59.021543019027405</v>
      </c>
      <c r="K62" s="6">
        <f>'Middle East'!K58+Africa!K58</f>
        <v>67.916364004296852</v>
      </c>
      <c r="L62" s="6">
        <f>'Middle East'!L58+Africa!L58</f>
        <v>76.640597272052219</v>
      </c>
      <c r="M62" s="6">
        <f>'Middle East'!M58+Africa!M58</f>
        <v>84.591691142178774</v>
      </c>
      <c r="N62" s="6">
        <f>'Middle East'!N58+Africa!N58</f>
        <v>91.069231743006014</v>
      </c>
      <c r="O62" s="7">
        <f>((N62/I62)^(1/5)-1)</f>
        <v>0.12550106503222769</v>
      </c>
      <c r="P62" s="4"/>
      <c r="R62" s="15">
        <f t="shared" si="17"/>
        <v>0.12987713666449513</v>
      </c>
      <c r="S62" s="15">
        <f t="shared" si="17"/>
        <v>0.12913322984283479</v>
      </c>
      <c r="T62" s="15">
        <f t="shared" si="17"/>
        <v>0.12838558824936847</v>
      </c>
      <c r="U62" s="15">
        <f t="shared" si="17"/>
        <v>0.12763420316993448</v>
      </c>
      <c r="V62" s="15">
        <f t="shared" si="17"/>
        <v>0.12687906586186123</v>
      </c>
      <c r="W62" s="15">
        <f t="shared" si="17"/>
        <v>0.12612016755388311</v>
      </c>
      <c r="X62" s="15">
        <f t="shared" si="17"/>
        <v>0.12535749944605856</v>
      </c>
      <c r="Y62" s="15">
        <f t="shared" si="17"/>
        <v>0.12459105270968727</v>
      </c>
      <c r="Z62" s="15">
        <f t="shared" si="17"/>
        <v>0.12382081848722636</v>
      </c>
      <c r="AA62" s="15">
        <f t="shared" si="17"/>
        <v>0.1230467878922072</v>
      </c>
      <c r="AB62" s="15">
        <f t="shared" si="17"/>
        <v>0.12226895200915225</v>
      </c>
      <c r="AC62" s="15">
        <f t="shared" si="17"/>
        <v>0.12148730189348972</v>
      </c>
    </row>
    <row r="63" spans="2:29" x14ac:dyDescent="0.25">
      <c r="B63" s="5" t="s">
        <v>2</v>
      </c>
      <c r="C63" s="10">
        <f t="shared" ref="C63:N63" si="18">SUM(C59:C62)</f>
        <v>119.71344000000002</v>
      </c>
      <c r="D63" s="10">
        <f t="shared" si="18"/>
        <v>148.99751368444339</v>
      </c>
      <c r="E63" s="10">
        <f t="shared" si="18"/>
        <v>184.70635355991899</v>
      </c>
      <c r="F63" s="10">
        <f t="shared" si="18"/>
        <v>227.59968740707646</v>
      </c>
      <c r="G63" s="10">
        <f t="shared" si="18"/>
        <v>278.19727328460357</v>
      </c>
      <c r="H63" s="10">
        <f t="shared" si="18"/>
        <v>336.5953114917773</v>
      </c>
      <c r="I63" s="10">
        <f t="shared" si="18"/>
        <v>402.24606187071674</v>
      </c>
      <c r="J63" s="10">
        <f t="shared" si="18"/>
        <v>473.72216331260142</v>
      </c>
      <c r="K63" s="10">
        <f t="shared" si="18"/>
        <v>548.5052096574799</v>
      </c>
      <c r="L63" s="10">
        <f t="shared" si="18"/>
        <v>622.85735844800558</v>
      </c>
      <c r="M63" s="10">
        <f t="shared" si="18"/>
        <v>691.84931867124203</v>
      </c>
      <c r="N63" s="10">
        <f t="shared" si="18"/>
        <v>749.61934559093402</v>
      </c>
      <c r="O63" s="7">
        <f>((N63/I63)^(1/5)-1)</f>
        <v>0.13258236995361705</v>
      </c>
    </row>
    <row r="64" spans="2:29" x14ac:dyDescent="0.25">
      <c r="B64" s="13" t="s">
        <v>26</v>
      </c>
      <c r="C64" s="11">
        <f>C3</f>
        <v>119.71344000000001</v>
      </c>
      <c r="D64" s="11">
        <f t="shared" ref="D64:O64" si="19">D3</f>
        <v>148.99751368444339</v>
      </c>
      <c r="E64" s="11">
        <f t="shared" si="19"/>
        <v>184.70635355991897</v>
      </c>
      <c r="F64" s="11">
        <f t="shared" si="19"/>
        <v>227.59968740707646</v>
      </c>
      <c r="G64" s="11">
        <f t="shared" si="19"/>
        <v>278.19727328460357</v>
      </c>
      <c r="H64" s="11">
        <f t="shared" si="19"/>
        <v>336.5953114917773</v>
      </c>
      <c r="I64" s="11">
        <f t="shared" si="19"/>
        <v>402.24606187071674</v>
      </c>
      <c r="J64" s="11">
        <f t="shared" si="19"/>
        <v>473.72216331260142</v>
      </c>
      <c r="K64" s="11">
        <f t="shared" si="19"/>
        <v>548.5052096574799</v>
      </c>
      <c r="L64" s="11">
        <f t="shared" si="19"/>
        <v>622.85735844800558</v>
      </c>
      <c r="M64" s="11">
        <f t="shared" si="19"/>
        <v>691.84931867124203</v>
      </c>
      <c r="N64" s="11">
        <f t="shared" si="19"/>
        <v>749.61934559093413</v>
      </c>
      <c r="O64" s="12">
        <f t="shared" si="19"/>
        <v>0.13258236995361727</v>
      </c>
    </row>
    <row r="65" spans="2:29" x14ac:dyDescent="0.25">
      <c r="O65" s="2"/>
    </row>
    <row r="66" spans="2:29" x14ac:dyDescent="0.25">
      <c r="B66" s="9" t="s">
        <v>36</v>
      </c>
      <c r="C66" s="9">
        <v>2014</v>
      </c>
      <c r="D66" s="9">
        <v>2015</v>
      </c>
      <c r="E66" s="9">
        <v>2016</v>
      </c>
      <c r="F66" s="9">
        <v>2017</v>
      </c>
      <c r="G66" s="9">
        <v>2018</v>
      </c>
      <c r="H66" s="9">
        <v>2019</v>
      </c>
      <c r="I66" s="9">
        <v>2020</v>
      </c>
      <c r="J66" s="9">
        <v>2021</v>
      </c>
      <c r="K66" s="9">
        <v>2022</v>
      </c>
      <c r="L66" s="9">
        <v>2023</v>
      </c>
      <c r="M66" s="9">
        <v>2024</v>
      </c>
      <c r="N66" s="9">
        <v>2025</v>
      </c>
    </row>
    <row r="67" spans="2:29" x14ac:dyDescent="0.25">
      <c r="B67" s="5" t="s">
        <v>37</v>
      </c>
      <c r="C67" s="5"/>
      <c r="D67" s="14">
        <f t="shared" ref="D67:N67" si="20">D59/C59-1</f>
        <v>0.24320126204202386</v>
      </c>
      <c r="E67" s="14">
        <f t="shared" si="20"/>
        <v>0.23824949322211109</v>
      </c>
      <c r="F67" s="14">
        <f t="shared" si="20"/>
        <v>0.23082181916261901</v>
      </c>
      <c r="G67" s="14">
        <f t="shared" si="20"/>
        <v>0.22091823962193069</v>
      </c>
      <c r="H67" s="14">
        <f t="shared" si="20"/>
        <v>0.20853875435921077</v>
      </c>
      <c r="I67" s="14">
        <f t="shared" si="20"/>
        <v>0.19368336313439727</v>
      </c>
      <c r="J67" s="14">
        <f t="shared" si="20"/>
        <v>0.17635206570820228</v>
      </c>
      <c r="K67" s="14">
        <f t="shared" si="20"/>
        <v>0.15654486184210992</v>
      </c>
      <c r="L67" s="14">
        <f t="shared" si="20"/>
        <v>0.13426175129837703</v>
      </c>
      <c r="M67" s="14">
        <f t="shared" si="20"/>
        <v>0.10950273384002251</v>
      </c>
      <c r="N67" s="14">
        <f t="shared" si="20"/>
        <v>8.2267809230838207E-2</v>
      </c>
    </row>
    <row r="68" spans="2:29" x14ac:dyDescent="0.25">
      <c r="B68" s="5" t="s">
        <v>38</v>
      </c>
      <c r="C68" s="5"/>
      <c r="D68" s="14">
        <f t="shared" ref="D68:N68" si="21">D60/C60-1</f>
        <v>0.24838836681880583</v>
      </c>
      <c r="E68" s="14">
        <f t="shared" si="21"/>
        <v>0.24341587045684521</v>
      </c>
      <c r="F68" s="14">
        <f t="shared" si="21"/>
        <v>0.23595713951048114</v>
      </c>
      <c r="G68" s="14">
        <f t="shared" si="21"/>
        <v>0.22601217413072661</v>
      </c>
      <c r="H68" s="14">
        <f t="shared" si="21"/>
        <v>0.21358097446625379</v>
      </c>
      <c r="I68" s="14">
        <f t="shared" si="21"/>
        <v>0.19866354066342029</v>
      </c>
      <c r="J68" s="14">
        <f t="shared" si="21"/>
        <v>0.18125987286628442</v>
      </c>
      <c r="K68" s="14">
        <f t="shared" si="21"/>
        <v>0.1613699712166361</v>
      </c>
      <c r="L68" s="14">
        <f t="shared" si="21"/>
        <v>0.13899383585401504</v>
      </c>
      <c r="M68" s="14">
        <f t="shared" si="21"/>
        <v>0.1141314669157325</v>
      </c>
      <c r="N68" s="14">
        <f t="shared" si="21"/>
        <v>8.6782864536895321E-2</v>
      </c>
    </row>
    <row r="69" spans="2:29" x14ac:dyDescent="0.25">
      <c r="B69" s="5" t="s">
        <v>40</v>
      </c>
      <c r="C69" s="5"/>
      <c r="D69" s="14">
        <f t="shared" ref="D69:N69" si="22">D61/C61-1</f>
        <v>0.24618282926284696</v>
      </c>
      <c r="E69" s="14">
        <f t="shared" si="22"/>
        <v>0.24121911784935746</v>
      </c>
      <c r="F69" s="14">
        <f t="shared" si="22"/>
        <v>0.23377356430167651</v>
      </c>
      <c r="G69" s="14">
        <f t="shared" si="22"/>
        <v>0.2238461687705533</v>
      </c>
      <c r="H69" s="14">
        <f t="shared" si="22"/>
        <v>0.21143693140439623</v>
      </c>
      <c r="I69" s="14">
        <f t="shared" si="22"/>
        <v>0.19654585234930377</v>
      </c>
      <c r="J69" s="14">
        <f t="shared" si="22"/>
        <v>0.17917293174908</v>
      </c>
      <c r="K69" s="14">
        <f t="shared" si="22"/>
        <v>0.15931816974526569</v>
      </c>
      <c r="L69" s="14">
        <f t="shared" si="22"/>
        <v>0.13698156647715232</v>
      </c>
      <c r="M69" s="14">
        <f t="shared" si="22"/>
        <v>0.11216312208180912</v>
      </c>
      <c r="N69" s="14">
        <f t="shared" si="22"/>
        <v>8.4862836694104438E-2</v>
      </c>
    </row>
    <row r="70" spans="2:29" x14ac:dyDescent="0.25">
      <c r="B70" s="5" t="s">
        <v>39</v>
      </c>
      <c r="C70" s="5"/>
      <c r="D70" s="14">
        <f t="shared" ref="D70:N70" si="23">D62/C62-1</f>
        <v>0.23748920483761538</v>
      </c>
      <c r="E70" s="14">
        <f t="shared" si="23"/>
        <v>0.2324833896243903</v>
      </c>
      <c r="F70" s="14">
        <f t="shared" si="23"/>
        <v>0.22501278890141152</v>
      </c>
      <c r="G70" s="14">
        <f t="shared" si="23"/>
        <v>0.21507786348904712</v>
      </c>
      <c r="H70" s="14">
        <f t="shared" si="23"/>
        <v>0.20267908866870821</v>
      </c>
      <c r="I70" s="14">
        <f t="shared" si="23"/>
        <v>0.18781695477066584</v>
      </c>
      <c r="J70" s="14">
        <f t="shared" si="23"/>
        <v>0.17049196779052056</v>
      </c>
      <c r="K70" s="14">
        <f t="shared" si="23"/>
        <v>0.15070465003603739</v>
      </c>
      <c r="L70" s="14">
        <f t="shared" si="23"/>
        <v>0.12845554080609212</v>
      </c>
      <c r="M70" s="14">
        <f t="shared" si="23"/>
        <v>0.10374519710359831</v>
      </c>
      <c r="N70" s="14">
        <f t="shared" si="23"/>
        <v>7.657419438441071E-2</v>
      </c>
    </row>
    <row r="74" spans="2:29" x14ac:dyDescent="0.25">
      <c r="B74" s="9" t="s">
        <v>33</v>
      </c>
      <c r="C74" s="9">
        <v>2014</v>
      </c>
      <c r="D74" s="9">
        <v>2015</v>
      </c>
      <c r="E74" s="9">
        <v>2016</v>
      </c>
      <c r="F74" s="9">
        <v>2017</v>
      </c>
      <c r="G74" s="9">
        <v>2018</v>
      </c>
      <c r="H74" s="9">
        <v>2019</v>
      </c>
      <c r="I74" s="9">
        <v>2020</v>
      </c>
      <c r="J74" s="9">
        <v>2021</v>
      </c>
      <c r="K74" s="9">
        <v>2022</v>
      </c>
      <c r="L74" s="9">
        <v>2023</v>
      </c>
      <c r="M74" s="9">
        <v>2024</v>
      </c>
      <c r="N74" s="9">
        <v>2025</v>
      </c>
      <c r="O74" s="9" t="s">
        <v>25</v>
      </c>
      <c r="R74" s="9">
        <v>2014</v>
      </c>
      <c r="S74" s="9">
        <v>2015</v>
      </c>
      <c r="T74" s="9">
        <v>2016</v>
      </c>
      <c r="U74" s="9">
        <v>2017</v>
      </c>
      <c r="V74" s="9">
        <v>2018</v>
      </c>
      <c r="W74" s="9">
        <v>2019</v>
      </c>
      <c r="X74" s="9">
        <v>2020</v>
      </c>
      <c r="Y74" s="9">
        <v>2021</v>
      </c>
      <c r="Z74" s="9">
        <v>2022</v>
      </c>
      <c r="AA74" s="9">
        <v>2023</v>
      </c>
      <c r="AB74" s="9">
        <v>2024</v>
      </c>
      <c r="AC74" s="9">
        <v>2025</v>
      </c>
    </row>
    <row r="75" spans="2:29" x14ac:dyDescent="0.25">
      <c r="B75" s="5" t="s">
        <v>34</v>
      </c>
      <c r="C75" s="6">
        <f>'Middle East'!C71+Africa!C71</f>
        <v>83.948829376910339</v>
      </c>
      <c r="D75" s="6">
        <f>'Middle East'!D71+Africa!D71</f>
        <v>104.21877060661848</v>
      </c>
      <c r="E75" s="6">
        <f>'Middle East'!E71+Africa!E71</f>
        <v>128.86766625526582</v>
      </c>
      <c r="F75" s="6">
        <f>'Middle East'!F71+Africa!F71</f>
        <v>158.3904560139853</v>
      </c>
      <c r="G75" s="6">
        <f>'Middle East'!G71+Africa!G71</f>
        <v>193.11030507855997</v>
      </c>
      <c r="H75" s="6">
        <f>'Middle East'!H71+Africa!H71</f>
        <v>233.0536400079877</v>
      </c>
      <c r="I75" s="6">
        <f>'Middle East'!I71+Africa!I71</f>
        <v>277.80169445298645</v>
      </c>
      <c r="J75" s="6">
        <f>'Middle East'!J71+Africa!J71</f>
        <v>326.33380802062675</v>
      </c>
      <c r="K75" s="6">
        <f>'Middle East'!K71+Africa!K71</f>
        <v>376.88982365969116</v>
      </c>
      <c r="L75" s="6">
        <f>'Middle East'!L71+Africa!L71</f>
        <v>426.89154930349093</v>
      </c>
      <c r="M75" s="6">
        <f>'Middle East'!M71+Africa!M71</f>
        <v>472.97239432566744</v>
      </c>
      <c r="N75" s="6">
        <f>'Middle East'!N71+Africa!N71</f>
        <v>511.16415697528885</v>
      </c>
      <c r="O75" s="7">
        <f>((N75/I75)^(1/5)-1)</f>
        <v>0.12970512919847543</v>
      </c>
      <c r="P75" s="4"/>
      <c r="R75" s="15">
        <f t="shared" ref="R75:AC76" si="24">C75/C$38</f>
        <v>0.70124815874400015</v>
      </c>
      <c r="S75" s="15">
        <f t="shared" si="24"/>
        <v>0.69946650806093147</v>
      </c>
      <c r="T75" s="15">
        <f t="shared" si="24"/>
        <v>0.69768940684252634</v>
      </c>
      <c r="U75" s="15">
        <f t="shared" si="24"/>
        <v>0.69591684337726678</v>
      </c>
      <c r="V75" s="15">
        <f t="shared" si="24"/>
        <v>0.69414880598417206</v>
      </c>
      <c r="W75" s="15">
        <f t="shared" si="24"/>
        <v>0.69238528301271651</v>
      </c>
      <c r="X75" s="15">
        <f t="shared" si="24"/>
        <v>0.69062626284274942</v>
      </c>
      <c r="Y75" s="15">
        <f t="shared" si="24"/>
        <v>0.68887173388441292</v>
      </c>
      <c r="Z75" s="15">
        <f t="shared" si="24"/>
        <v>0.68712168457806289</v>
      </c>
      <c r="AA75" s="15">
        <f t="shared" si="24"/>
        <v>0.68537610339418775</v>
      </c>
      <c r="AB75" s="15">
        <f t="shared" si="24"/>
        <v>0.68363497883332869</v>
      </c>
      <c r="AC75" s="15">
        <f t="shared" si="24"/>
        <v>0.68189829942599978</v>
      </c>
    </row>
    <row r="76" spans="2:29" x14ac:dyDescent="0.25">
      <c r="B76" s="5" t="s">
        <v>35</v>
      </c>
      <c r="C76" s="6">
        <f>'Middle East'!C72+Africa!C72</f>
        <v>35.764610623089681</v>
      </c>
      <c r="D76" s="6">
        <f>'Middle East'!D72+Africa!D72</f>
        <v>44.77874307782492</v>
      </c>
      <c r="E76" s="6">
        <f>'Middle East'!E72+Africa!E72</f>
        <v>55.838687304653163</v>
      </c>
      <c r="F76" s="6">
        <f>'Middle East'!F72+Africa!F72</f>
        <v>69.209231393091159</v>
      </c>
      <c r="G76" s="6">
        <f>'Middle East'!G72+Africa!G72</f>
        <v>85.086968206043565</v>
      </c>
      <c r="H76" s="6">
        <f>'Middle East'!H72+Africa!H72</f>
        <v>103.54167148378959</v>
      </c>
      <c r="I76" s="6">
        <f>'Middle East'!I72+Africa!I72</f>
        <v>124.44436741773026</v>
      </c>
      <c r="J76" s="6">
        <f>'Middle East'!J72+Africa!J72</f>
        <v>147.38835529197465</v>
      </c>
      <c r="K76" s="6">
        <f>'Middle East'!K72+Africa!K72</f>
        <v>171.61538599778879</v>
      </c>
      <c r="L76" s="6">
        <f>'Middle East'!L72+Africa!L72</f>
        <v>195.96580914451465</v>
      </c>
      <c r="M76" s="6">
        <f>'Middle East'!M72+Africa!M72</f>
        <v>218.87692434557459</v>
      </c>
      <c r="N76" s="6">
        <f>'Middle East'!N72+Africa!N72</f>
        <v>238.45518861564528</v>
      </c>
      <c r="O76" s="7">
        <f>((N76/I76)^(1/5)-1)</f>
        <v>0.13890187116691632</v>
      </c>
      <c r="P76" s="4"/>
      <c r="R76" s="15">
        <f t="shared" si="24"/>
        <v>0.29875184125599996</v>
      </c>
      <c r="S76" s="15">
        <f t="shared" si="24"/>
        <v>0.30053349193906853</v>
      </c>
      <c r="T76" s="15">
        <f t="shared" si="24"/>
        <v>0.30231059315747372</v>
      </c>
      <c r="U76" s="15">
        <f t="shared" si="24"/>
        <v>0.30408315662273322</v>
      </c>
      <c r="V76" s="15">
        <f t="shared" si="24"/>
        <v>0.30585119401582783</v>
      </c>
      <c r="W76" s="15">
        <f t="shared" si="24"/>
        <v>0.30761471698728343</v>
      </c>
      <c r="X76" s="15">
        <f t="shared" si="24"/>
        <v>0.30937373715725053</v>
      </c>
      <c r="Y76" s="15">
        <f t="shared" si="24"/>
        <v>0.31112826611558708</v>
      </c>
      <c r="Z76" s="15">
        <f t="shared" si="24"/>
        <v>0.31287831542193723</v>
      </c>
      <c r="AA76" s="15">
        <f t="shared" si="24"/>
        <v>0.31462389660581225</v>
      </c>
      <c r="AB76" s="15">
        <f t="shared" si="24"/>
        <v>0.31636502116667131</v>
      </c>
      <c r="AC76" s="15">
        <f t="shared" si="24"/>
        <v>0.31810170057400017</v>
      </c>
    </row>
    <row r="77" spans="2:29" x14ac:dyDescent="0.25">
      <c r="B77" s="5" t="s">
        <v>2</v>
      </c>
      <c r="C77" s="10">
        <f t="shared" ref="C77:N77" si="25">SUM(C75:C76)</f>
        <v>119.71344000000002</v>
      </c>
      <c r="D77" s="10">
        <f t="shared" si="25"/>
        <v>148.99751368444339</v>
      </c>
      <c r="E77" s="10">
        <f t="shared" si="25"/>
        <v>184.70635355991897</v>
      </c>
      <c r="F77" s="10">
        <f t="shared" si="25"/>
        <v>227.59968740707646</v>
      </c>
      <c r="G77" s="10">
        <f t="shared" si="25"/>
        <v>278.19727328460351</v>
      </c>
      <c r="H77" s="10">
        <f t="shared" si="25"/>
        <v>336.5953114917773</v>
      </c>
      <c r="I77" s="10">
        <f t="shared" si="25"/>
        <v>402.24606187071674</v>
      </c>
      <c r="J77" s="10">
        <f t="shared" si="25"/>
        <v>473.72216331260142</v>
      </c>
      <c r="K77" s="10">
        <f t="shared" si="25"/>
        <v>548.50520965748001</v>
      </c>
      <c r="L77" s="10">
        <f t="shared" si="25"/>
        <v>622.85735844800558</v>
      </c>
      <c r="M77" s="10">
        <f t="shared" si="25"/>
        <v>691.84931867124203</v>
      </c>
      <c r="N77" s="10">
        <f t="shared" si="25"/>
        <v>749.61934559093413</v>
      </c>
      <c r="O77" s="7">
        <f>((N77/I77)^(1/5)-1)</f>
        <v>0.13258236995361727</v>
      </c>
    </row>
    <row r="78" spans="2:29" x14ac:dyDescent="0.25">
      <c r="B78" s="13" t="s">
        <v>26</v>
      </c>
      <c r="C78" s="11">
        <f>C3</f>
        <v>119.71344000000001</v>
      </c>
      <c r="D78" s="11">
        <f t="shared" ref="D78:O78" si="26">D3</f>
        <v>148.99751368444339</v>
      </c>
      <c r="E78" s="11">
        <f t="shared" si="26"/>
        <v>184.70635355991897</v>
      </c>
      <c r="F78" s="11">
        <f t="shared" si="26"/>
        <v>227.59968740707646</v>
      </c>
      <c r="G78" s="11">
        <f t="shared" si="26"/>
        <v>278.19727328460357</v>
      </c>
      <c r="H78" s="11">
        <f t="shared" si="26"/>
        <v>336.5953114917773</v>
      </c>
      <c r="I78" s="11">
        <f t="shared" si="26"/>
        <v>402.24606187071674</v>
      </c>
      <c r="J78" s="11">
        <f t="shared" si="26"/>
        <v>473.72216331260142</v>
      </c>
      <c r="K78" s="11">
        <f t="shared" si="26"/>
        <v>548.5052096574799</v>
      </c>
      <c r="L78" s="11">
        <f t="shared" si="26"/>
        <v>622.85735844800558</v>
      </c>
      <c r="M78" s="11">
        <f t="shared" si="26"/>
        <v>691.84931867124203</v>
      </c>
      <c r="N78" s="11">
        <f t="shared" si="26"/>
        <v>749.61934559093413</v>
      </c>
      <c r="O78" s="12">
        <f t="shared" si="26"/>
        <v>0.13258236995361727</v>
      </c>
    </row>
    <row r="79" spans="2:29" x14ac:dyDescent="0.25">
      <c r="O79" s="2"/>
    </row>
    <row r="80" spans="2:29" x14ac:dyDescent="0.25">
      <c r="B80" s="9" t="s">
        <v>33</v>
      </c>
      <c r="C80" s="9">
        <v>2014</v>
      </c>
      <c r="D80" s="9">
        <v>2015</v>
      </c>
      <c r="E80" s="9">
        <v>2016</v>
      </c>
      <c r="F80" s="9">
        <v>2017</v>
      </c>
      <c r="G80" s="9">
        <v>2018</v>
      </c>
      <c r="H80" s="9">
        <v>2019</v>
      </c>
      <c r="I80" s="9">
        <v>2020</v>
      </c>
      <c r="J80" s="9">
        <v>2021</v>
      </c>
      <c r="K80" s="9">
        <v>2022</v>
      </c>
      <c r="L80" s="9">
        <v>2023</v>
      </c>
      <c r="M80" s="9">
        <v>2024</v>
      </c>
      <c r="N80" s="9">
        <v>2025</v>
      </c>
    </row>
    <row r="81" spans="2:29" x14ac:dyDescent="0.25">
      <c r="B81" s="5" t="s">
        <v>34</v>
      </c>
      <c r="C81" s="5"/>
      <c r="D81" s="14">
        <f t="shared" ref="D81:N81" si="27">D75/C75-1</f>
        <v>0.24145591284782442</v>
      </c>
      <c r="E81" s="14">
        <f t="shared" si="27"/>
        <v>0.23651109589160701</v>
      </c>
      <c r="F81" s="14">
        <f t="shared" si="27"/>
        <v>0.22909384965690038</v>
      </c>
      <c r="G81" s="14">
        <f t="shared" si="27"/>
        <v>0.21920417390242908</v>
      </c>
      <c r="H81" s="14">
        <f t="shared" si="27"/>
        <v>0.20684206838769281</v>
      </c>
      <c r="I81" s="14">
        <f t="shared" si="27"/>
        <v>0.1920075328729689</v>
      </c>
      <c r="J81" s="14">
        <f t="shared" si="27"/>
        <v>0.17470056711930382</v>
      </c>
      <c r="K81" s="14">
        <f t="shared" si="27"/>
        <v>0.15492117088851831</v>
      </c>
      <c r="L81" s="14">
        <f t="shared" si="27"/>
        <v>0.13266934394320051</v>
      </c>
      <c r="M81" s="14">
        <f t="shared" si="27"/>
        <v>0.10794508604670483</v>
      </c>
      <c r="N81" s="14">
        <f t="shared" si="27"/>
        <v>8.0748396963151947E-2</v>
      </c>
    </row>
    <row r="82" spans="2:29" x14ac:dyDescent="0.25">
      <c r="B82" s="5" t="s">
        <v>35</v>
      </c>
      <c r="C82" s="5"/>
      <c r="D82" s="14">
        <f t="shared" ref="D82:N82" si="28">D76/C76-1</f>
        <v>0.25204055902444811</v>
      </c>
      <c r="E82" s="14">
        <f t="shared" si="28"/>
        <v>0.24699094853123027</v>
      </c>
      <c r="F82" s="14">
        <f t="shared" si="28"/>
        <v>0.23944947014045947</v>
      </c>
      <c r="G82" s="14">
        <f t="shared" si="28"/>
        <v>0.22941645924039844</v>
      </c>
      <c r="H82" s="14">
        <f t="shared" si="28"/>
        <v>0.21689224174795796</v>
      </c>
      <c r="I82" s="14">
        <f t="shared" si="28"/>
        <v>0.20187713443676825</v>
      </c>
      <c r="J82" s="14">
        <f t="shared" si="28"/>
        <v>0.18437144525173133</v>
      </c>
      <c r="K82" s="14">
        <f t="shared" si="28"/>
        <v>0.1643754736106573</v>
      </c>
      <c r="L82" s="14">
        <f t="shared" si="28"/>
        <v>0.14188951069363687</v>
      </c>
      <c r="M82" s="14">
        <f t="shared" si="28"/>
        <v>0.11691383972070435</v>
      </c>
      <c r="N82" s="14">
        <f t="shared" si="28"/>
        <v>8.9448736218348257E-2</v>
      </c>
    </row>
    <row r="86" spans="2:29" x14ac:dyDescent="0.25">
      <c r="B86" s="9" t="s">
        <v>41</v>
      </c>
      <c r="C86" s="9">
        <v>2014</v>
      </c>
      <c r="D86" s="9">
        <v>2015</v>
      </c>
      <c r="E86" s="9">
        <v>2016</v>
      </c>
      <c r="F86" s="9">
        <v>2017</v>
      </c>
      <c r="G86" s="9">
        <v>2018</v>
      </c>
      <c r="H86" s="9">
        <v>2019</v>
      </c>
      <c r="I86" s="9">
        <v>2020</v>
      </c>
      <c r="J86" s="9">
        <v>2021</v>
      </c>
      <c r="K86" s="9">
        <v>2022</v>
      </c>
      <c r="L86" s="9">
        <v>2023</v>
      </c>
      <c r="M86" s="9">
        <v>2024</v>
      </c>
      <c r="N86" s="9">
        <v>2025</v>
      </c>
      <c r="O86" s="9" t="s">
        <v>25</v>
      </c>
      <c r="R86" s="9">
        <v>2014</v>
      </c>
      <c r="S86" s="9">
        <v>2015</v>
      </c>
      <c r="T86" s="9">
        <v>2016</v>
      </c>
      <c r="U86" s="9">
        <v>2017</v>
      </c>
      <c r="V86" s="9">
        <v>2018</v>
      </c>
      <c r="W86" s="9">
        <v>2019</v>
      </c>
      <c r="X86" s="9">
        <v>2020</v>
      </c>
      <c r="Y86" s="9">
        <v>2021</v>
      </c>
      <c r="Z86" s="9">
        <v>2022</v>
      </c>
      <c r="AA86" s="9">
        <v>2023</v>
      </c>
      <c r="AB86" s="9">
        <v>2024</v>
      </c>
      <c r="AC86" s="9">
        <v>2025</v>
      </c>
    </row>
    <row r="87" spans="2:29" x14ac:dyDescent="0.25">
      <c r="B87" s="5" t="s">
        <v>43</v>
      </c>
      <c r="C87" s="6">
        <f>'Middle East'!C83+Africa!C83</f>
        <v>22.157392741221802</v>
      </c>
      <c r="D87" s="6">
        <f>'Middle East'!D83+Africa!D83</f>
        <v>27.577952804488099</v>
      </c>
      <c r="E87" s="6">
        <f>'Middle East'!E83+Africa!E83</f>
        <v>34.188219305080864</v>
      </c>
      <c r="F87" s="6">
        <f>'Middle East'!F83+Africa!F83</f>
        <v>42.129118468054898</v>
      </c>
      <c r="G87" s="6">
        <f>'Middle East'!G83+Africa!G83</f>
        <v>51.49725702807207</v>
      </c>
      <c r="H87" s="6">
        <f>'Middle East'!H83+Africa!H83</f>
        <v>62.310938839913447</v>
      </c>
      <c r="I87" s="6">
        <f>'Middle East'!I83+Africa!I83</f>
        <v>74.46934896169742</v>
      </c>
      <c r="J87" s="6">
        <f>'Middle East'!J83+Africa!J83</f>
        <v>87.708873972290945</v>
      </c>
      <c r="K87" s="6">
        <f>'Middle East'!K83+Africa!K83</f>
        <v>101.56387154241355</v>
      </c>
      <c r="L87" s="6">
        <f>'Middle East'!L83+Africa!L83</f>
        <v>115.34276674677844</v>
      </c>
      <c r="M87" s="6">
        <f>'Middle East'!M83+Africa!M83</f>
        <v>128.13306173808814</v>
      </c>
      <c r="N87" s="6">
        <f>'Middle East'!N83+Africa!N83</f>
        <v>138.84910050472718</v>
      </c>
      <c r="O87" s="7">
        <f t="shared" ref="O87:O95" si="29">((N87/I87)^(1/5)-1)</f>
        <v>0.13269531109260591</v>
      </c>
      <c r="P87" s="4"/>
      <c r="R87" s="15">
        <f t="shared" ref="R87:AC94" si="30">C87/C$38</f>
        <v>0.18508692709207755</v>
      </c>
      <c r="S87" s="15">
        <f t="shared" si="30"/>
        <v>0.18509002011197637</v>
      </c>
      <c r="T87" s="15">
        <f t="shared" si="30"/>
        <v>0.18509498263680552</v>
      </c>
      <c r="U87" s="15">
        <f t="shared" si="30"/>
        <v>0.18510182921606699</v>
      </c>
      <c r="V87" s="15">
        <f t="shared" si="30"/>
        <v>0.18511057430598515</v>
      </c>
      <c r="W87" s="15">
        <f t="shared" si="30"/>
        <v>0.18512123227074612</v>
      </c>
      <c r="X87" s="15">
        <f t="shared" si="30"/>
        <v>0.18513381738372897</v>
      </c>
      <c r="Y87" s="15">
        <f t="shared" si="30"/>
        <v>0.18514834382872922</v>
      </c>
      <c r="Z87" s="15">
        <f t="shared" si="30"/>
        <v>0.18516482570117471</v>
      </c>
      <c r="AA87" s="15">
        <f t="shared" si="30"/>
        <v>0.18518327700933301</v>
      </c>
      <c r="AB87" s="15">
        <f t="shared" si="30"/>
        <v>0.18520371167551203</v>
      </c>
      <c r="AC87" s="15">
        <f t="shared" si="30"/>
        <v>0.18522614353725186</v>
      </c>
    </row>
    <row r="88" spans="2:29" x14ac:dyDescent="0.25">
      <c r="B88" s="5" t="s">
        <v>44</v>
      </c>
      <c r="C88" s="6">
        <f>'Middle East'!C84+Africa!C84</f>
        <v>11.625154487725258</v>
      </c>
      <c r="D88" s="6">
        <f>'Middle East'!D84+Africa!D84</f>
        <v>14.642342267542389</v>
      </c>
      <c r="E88" s="6">
        <f>'Middle East'!E84+Africa!E84</f>
        <v>18.369167451767154</v>
      </c>
      <c r="F88" s="6">
        <f>'Middle East'!F84+Africa!F84</f>
        <v>22.906344864181175</v>
      </c>
      <c r="G88" s="6">
        <f>'Middle East'!G84+Africa!G84</f>
        <v>28.334390945890153</v>
      </c>
      <c r="H88" s="6">
        <f>'Middle East'!H84+Africa!H84</f>
        <v>34.69335762467059</v>
      </c>
      <c r="I88" s="6">
        <f>'Middle East'!I84+Africa!I84</f>
        <v>41.957316375214205</v>
      </c>
      <c r="J88" s="6">
        <f>'Middle East'!J84+Africa!J84</f>
        <v>50.005480484076081</v>
      </c>
      <c r="K88" s="6">
        <f>'Middle East'!K84+Africa!K84</f>
        <v>58.593982820180891</v>
      </c>
      <c r="L88" s="6">
        <f>'Middle East'!L84+Africa!L84</f>
        <v>67.334801102482771</v>
      </c>
      <c r="M88" s="6">
        <f>'Middle East'!M84+Africa!M84</f>
        <v>75.69053442131451</v>
      </c>
      <c r="N88" s="6">
        <f>'Middle East'!N84+Africa!N84</f>
        <v>82.994680908903518</v>
      </c>
      <c r="O88" s="7">
        <f t="shared" si="29"/>
        <v>0.14616861286311456</v>
      </c>
      <c r="P88" s="4"/>
      <c r="R88" s="15">
        <f t="shared" si="30"/>
        <v>9.7108181735695312E-2</v>
      </c>
      <c r="S88" s="15">
        <f t="shared" si="30"/>
        <v>9.8272393313574971E-2</v>
      </c>
      <c r="T88" s="15">
        <f t="shared" si="30"/>
        <v>9.9450652875393231E-2</v>
      </c>
      <c r="U88" s="15">
        <f t="shared" si="30"/>
        <v>0.10064312972105154</v>
      </c>
      <c r="V88" s="15">
        <f t="shared" si="30"/>
        <v>0.10184999518993589</v>
      </c>
      <c r="W88" s="15">
        <f t="shared" si="30"/>
        <v>0.10307142268533385</v>
      </c>
      <c r="X88" s="15">
        <f t="shared" si="30"/>
        <v>0.10430758769914179</v>
      </c>
      <c r="Y88" s="15">
        <f t="shared" si="30"/>
        <v>0.10555866783686516</v>
      </c>
      <c r="Z88" s="15">
        <f t="shared" si="30"/>
        <v>0.10682484284291584</v>
      </c>
      <c r="AA88" s="15">
        <f t="shared" si="30"/>
        <v>0.10810629462620966</v>
      </c>
      <c r="AB88" s="15">
        <f t="shared" si="30"/>
        <v>0.10940320728606757</v>
      </c>
      <c r="AC88" s="15">
        <f t="shared" si="30"/>
        <v>0.11071576713842382</v>
      </c>
    </row>
    <row r="89" spans="2:29" x14ac:dyDescent="0.25">
      <c r="B89" s="5" t="s">
        <v>45</v>
      </c>
      <c r="C89" s="6">
        <f>'Middle East'!C85+Africa!C85</f>
        <v>16.295733521962504</v>
      </c>
      <c r="D89" s="6">
        <f>'Middle East'!D85+Africa!D85</f>
        <v>20.227037388253372</v>
      </c>
      <c r="E89" s="6">
        <f>'Middle East'!E85+Africa!E85</f>
        <v>25.009147845642694</v>
      </c>
      <c r="F89" s="6">
        <f>'Middle East'!F85+Africa!F85</f>
        <v>30.739307149523576</v>
      </c>
      <c r="G89" s="6">
        <f>'Middle East'!G85+Africa!G85</f>
        <v>37.481950038166502</v>
      </c>
      <c r="H89" s="6">
        <f>'Middle East'!H85+Africa!H85</f>
        <v>45.244499691691544</v>
      </c>
      <c r="I89" s="6">
        <f>'Middle East'!I85+Africa!I85</f>
        <v>53.948509118683702</v>
      </c>
      <c r="J89" s="6">
        <f>'Middle East'!J85+Africa!J85</f>
        <v>63.399047737041684</v>
      </c>
      <c r="K89" s="6">
        <f>'Middle East'!K85+Africa!K85</f>
        <v>73.257584861689082</v>
      </c>
      <c r="L89" s="6">
        <f>'Middle East'!L85+Africa!L85</f>
        <v>83.026097325267358</v>
      </c>
      <c r="M89" s="6">
        <f>'Middle East'!M85+Africa!M85</f>
        <v>92.051961074452265</v>
      </c>
      <c r="N89" s="6">
        <f>'Middle East'!N85+Africa!N85</f>
        <v>99.563251142915433</v>
      </c>
      <c r="O89" s="7">
        <f t="shared" si="29"/>
        <v>0.1303785934370445</v>
      </c>
      <c r="P89" s="4"/>
      <c r="R89" s="15">
        <f t="shared" si="30"/>
        <v>0.13612284069326303</v>
      </c>
      <c r="S89" s="15">
        <f t="shared" si="30"/>
        <v>0.1357541940672346</v>
      </c>
      <c r="T89" s="15">
        <f t="shared" si="30"/>
        <v>0.13539949960373018</v>
      </c>
      <c r="U89" s="15">
        <f t="shared" si="30"/>
        <v>0.13505865275879916</v>
      </c>
      <c r="V89" s="15">
        <f t="shared" si="30"/>
        <v>0.13473155072882911</v>
      </c>
      <c r="W89" s="15">
        <f t="shared" si="30"/>
        <v>0.13441809243025307</v>
      </c>
      <c r="X89" s="15">
        <f t="shared" si="30"/>
        <v>0.13411817847957686</v>
      </c>
      <c r="Y89" s="15">
        <f t="shared" si="30"/>
        <v>0.13383171117371956</v>
      </c>
      <c r="Z89" s="15">
        <f t="shared" si="30"/>
        <v>0.13355859447066251</v>
      </c>
      <c r="AA89" s="15">
        <f t="shared" si="30"/>
        <v>0.13329873397040093</v>
      </c>
      <c r="AB89" s="15">
        <f t="shared" si="30"/>
        <v>0.13305203689619327</v>
      </c>
      <c r="AC89" s="15">
        <f t="shared" si="30"/>
        <v>0.13281841207610309</v>
      </c>
    </row>
    <row r="90" spans="2:29" x14ac:dyDescent="0.25">
      <c r="B90" s="5" t="s">
        <v>46</v>
      </c>
      <c r="C90" s="6">
        <f>'Middle East'!C86+Africa!C86</f>
        <v>19.362874562262494</v>
      </c>
      <c r="D90" s="6">
        <f>'Middle East'!D86+Africa!D86</f>
        <v>23.995266818765163</v>
      </c>
      <c r="E90" s="6">
        <f>'Middle East'!E86+Africa!E86</f>
        <v>29.618258778025904</v>
      </c>
      <c r="F90" s="6">
        <f>'Middle East'!F86+Africa!F86</f>
        <v>36.340594725614423</v>
      </c>
      <c r="G90" s="6">
        <f>'Middle East'!G86+Africa!G86</f>
        <v>44.231079646567231</v>
      </c>
      <c r="H90" s="6">
        <f>'Middle East'!H86+Africa!H86</f>
        <v>53.290368680059672</v>
      </c>
      <c r="I90" s="6">
        <f>'Middle East'!I86+Africa!I86</f>
        <v>63.417659656491075</v>
      </c>
      <c r="J90" s="6">
        <f>'Middle East'!J86+Africa!J86</f>
        <v>74.375805890491421</v>
      </c>
      <c r="K90" s="6">
        <f>'Middle East'!K86+Africa!K86</f>
        <v>85.761071350414937</v>
      </c>
      <c r="L90" s="6">
        <f>'Middle East'!L86+Africa!L86</f>
        <v>96.986537862880141</v>
      </c>
      <c r="M90" s="6">
        <f>'Middle East'!M86+Africa!M86</f>
        <v>107.29014009694428</v>
      </c>
      <c r="N90" s="6">
        <f>'Middle East'!N86+Africa!N86</f>
        <v>115.77815000885582</v>
      </c>
      <c r="O90" s="7">
        <f t="shared" si="29"/>
        <v>0.12793293754440516</v>
      </c>
      <c r="P90" s="4"/>
      <c r="R90" s="15">
        <f t="shared" si="30"/>
        <v>0.16174353157224863</v>
      </c>
      <c r="S90" s="15">
        <f t="shared" si="30"/>
        <v>0.16104474648874945</v>
      </c>
      <c r="T90" s="15">
        <f t="shared" si="30"/>
        <v>0.16035322124648899</v>
      </c>
      <c r="U90" s="15">
        <f t="shared" si="30"/>
        <v>0.15966891316778026</v>
      </c>
      <c r="V90" s="15">
        <f t="shared" si="30"/>
        <v>0.15899177991337682</v>
      </c>
      <c r="W90" s="15">
        <f t="shared" si="30"/>
        <v>0.15832177948016815</v>
      </c>
      <c r="X90" s="15">
        <f t="shared" si="30"/>
        <v>0.15765887019889266</v>
      </c>
      <c r="Y90" s="15">
        <f t="shared" si="30"/>
        <v>0.15700301073186659</v>
      </c>
      <c r="Z90" s="15">
        <f t="shared" si="30"/>
        <v>0.15635416007073002</v>
      </c>
      <c r="AA90" s="15">
        <f t="shared" si="30"/>
        <v>0.15571227753420899</v>
      </c>
      <c r="AB90" s="15">
        <f t="shared" si="30"/>
        <v>0.15507732276589434</v>
      </c>
      <c r="AC90" s="15">
        <f t="shared" si="30"/>
        <v>0.15444925573203622</v>
      </c>
    </row>
    <row r="91" spans="2:29" x14ac:dyDescent="0.25">
      <c r="B91" s="5" t="s">
        <v>47</v>
      </c>
      <c r="C91" s="6">
        <f>'Middle East'!C87+Africa!C87</f>
        <v>15.908567123784973</v>
      </c>
      <c r="D91" s="6">
        <f>'Middle East'!D87+Africa!D87</f>
        <v>19.796546344684174</v>
      </c>
      <c r="E91" s="6">
        <f>'Middle East'!E87+Africa!E87</f>
        <v>24.537703243235534</v>
      </c>
      <c r="F91" s="6">
        <f>'Middle East'!F87+Africa!F87</f>
        <v>30.233247969779022</v>
      </c>
      <c r="G91" s="6">
        <f>'Middle East'!G87+Africa!G87</f>
        <v>36.952725751889972</v>
      </c>
      <c r="H91" s="6">
        <f>'Middle East'!H87+Africa!H87</f>
        <v>44.709675894519052</v>
      </c>
      <c r="I91" s="6">
        <f>'Middle East'!I87+Africa!I87</f>
        <v>53.432375305557201</v>
      </c>
      <c r="J91" s="6">
        <f>'Middle East'!J87+Africa!J87</f>
        <v>62.932496507250065</v>
      </c>
      <c r="K91" s="6">
        <f>'Middle East'!K87+Africa!K87</f>
        <v>72.876906261239583</v>
      </c>
      <c r="L91" s="6">
        <f>'Middle East'!L87+Africa!L87</f>
        <v>82.770390335457336</v>
      </c>
      <c r="M91" s="6">
        <f>'Middle East'!M87+Africa!M87</f>
        <v>91.959044456031933</v>
      </c>
      <c r="N91" s="6">
        <f>'Middle East'!N87+Africa!N87</f>
        <v>99.664276494129112</v>
      </c>
      <c r="O91" s="7">
        <f t="shared" si="29"/>
        <v>0.1327837425337095</v>
      </c>
      <c r="P91" s="4"/>
      <c r="R91" s="15">
        <f t="shared" si="30"/>
        <v>0.13288873098780699</v>
      </c>
      <c r="S91" s="15">
        <f t="shared" si="30"/>
        <v>0.13286494422054979</v>
      </c>
      <c r="T91" s="15">
        <f t="shared" si="30"/>
        <v>0.13284709903211572</v>
      </c>
      <c r="U91" s="15">
        <f t="shared" si="30"/>
        <v>0.13283519109455078</v>
      </c>
      <c r="V91" s="15">
        <f t="shared" si="30"/>
        <v>0.13282921617310858</v>
      </c>
      <c r="W91" s="15">
        <f t="shared" si="30"/>
        <v>0.1328291701282692</v>
      </c>
      <c r="X91" s="15">
        <f t="shared" si="30"/>
        <v>0.1328350489177208</v>
      </c>
      <c r="Y91" s="15">
        <f t="shared" si="30"/>
        <v>0.1328468485983037</v>
      </c>
      <c r="Z91" s="15">
        <f t="shared" si="30"/>
        <v>0.13286456532791799</v>
      </c>
      <c r="AA91" s="15">
        <f t="shared" si="30"/>
        <v>0.13288819536739371</v>
      </c>
      <c r="AB91" s="15">
        <f t="shared" si="30"/>
        <v>0.13291773508232607</v>
      </c>
      <c r="AC91" s="15">
        <f t="shared" si="30"/>
        <v>0.13295318094487349</v>
      </c>
    </row>
    <row r="92" spans="2:29" x14ac:dyDescent="0.25">
      <c r="B92" s="5" t="s">
        <v>42</v>
      </c>
      <c r="C92" s="6">
        <f>'Middle East'!C88+Africa!C88</f>
        <v>15.41005585881391</v>
      </c>
      <c r="D92" s="6">
        <f>'Middle East'!D88+Africa!D88</f>
        <v>19.27758421063821</v>
      </c>
      <c r="E92" s="6">
        <f>'Middle East'!E88+Africa!E88</f>
        <v>24.01280912426806</v>
      </c>
      <c r="F92" s="6">
        <f>'Middle East'!F88+Africa!F88</f>
        <v>29.723416087820354</v>
      </c>
      <c r="G92" s="6">
        <f>'Middle East'!G88+Africa!G88</f>
        <v>36.486077909082333</v>
      </c>
      <c r="H92" s="6">
        <f>'Middle East'!H88+Africa!H88</f>
        <v>44.32142755154107</v>
      </c>
      <c r="I92" s="6">
        <f>'Middle East'!I88+Africa!I88</f>
        <v>53.163748251504572</v>
      </c>
      <c r="J92" s="6">
        <f>'Middle East'!J88+Africa!J88</f>
        <v>62.828233562165849</v>
      </c>
      <c r="K92" s="6">
        <f>'Middle East'!K88+Africa!K88</f>
        <v>72.981175016598229</v>
      </c>
      <c r="L92" s="6">
        <f>'Middle East'!L88+Africa!L88</f>
        <v>83.121134920108403</v>
      </c>
      <c r="M92" s="6">
        <f>'Middle East'!M88+Africa!M88</f>
        <v>92.581258029033961</v>
      </c>
      <c r="N92" s="6">
        <f>'Middle East'!N88+Africa!N88</f>
        <v>100.56316981273547</v>
      </c>
      <c r="O92" s="7">
        <f t="shared" si="29"/>
        <v>0.13596427192317595</v>
      </c>
      <c r="P92" s="4"/>
      <c r="R92" s="15">
        <f t="shared" si="30"/>
        <v>0.12872452632564824</v>
      </c>
      <c r="S92" s="15">
        <f t="shared" si="30"/>
        <v>0.12938191875782257</v>
      </c>
      <c r="T92" s="15">
        <f t="shared" si="30"/>
        <v>0.13000532283519026</v>
      </c>
      <c r="U92" s="15">
        <f t="shared" si="30"/>
        <v>0.13059515338726341</v>
      </c>
      <c r="V92" s="15">
        <f t="shared" si="30"/>
        <v>0.13115181711991855</v>
      </c>
      <c r="W92" s="15">
        <f t="shared" si="30"/>
        <v>0.13167571275758486</v>
      </c>
      <c r="X92" s="15">
        <f t="shared" si="30"/>
        <v>0.13216723118246856</v>
      </c>
      <c r="Y92" s="15">
        <f t="shared" si="30"/>
        <v>0.13262675557087358</v>
      </c>
      <c r="Z92" s="15">
        <f t="shared" si="30"/>
        <v>0.13305466152668291</v>
      </c>
      <c r="AA92" s="15">
        <f t="shared" si="30"/>
        <v>0.13345131721205655</v>
      </c>
      <c r="AB92" s="15">
        <f t="shared" si="30"/>
        <v>0.1338170834754083</v>
      </c>
      <c r="AC92" s="15">
        <f t="shared" si="30"/>
        <v>0.13415231397671612</v>
      </c>
    </row>
    <row r="93" spans="2:29" x14ac:dyDescent="0.25">
      <c r="B93" s="5" t="s">
        <v>48</v>
      </c>
      <c r="C93" s="6">
        <f>'Middle East'!C89+Africa!C89</f>
        <v>6.9024354770868719</v>
      </c>
      <c r="D93" s="6">
        <f>'Middle East'!D89+Africa!D89</f>
        <v>8.4289755962782174</v>
      </c>
      <c r="E93" s="6">
        <f>'Middle East'!E89+Africa!E89</f>
        <v>10.252135434717811</v>
      </c>
      <c r="F93" s="6">
        <f>'Middle East'!F89+Africa!F89</f>
        <v>12.394850016545998</v>
      </c>
      <c r="G93" s="6">
        <f>'Middle East'!G89+Africa!G89</f>
        <v>14.864831216765136</v>
      </c>
      <c r="H93" s="6">
        <f>'Middle East'!H89+Africa!H89</f>
        <v>17.646275403417221</v>
      </c>
      <c r="I93" s="6">
        <f>'Middle East'!I89+Africa!I89</f>
        <v>20.690693247270861</v>
      </c>
      <c r="J93" s="6">
        <f>'Middle East'!J89+Africa!J89</f>
        <v>23.908127519233656</v>
      </c>
      <c r="K93" s="6">
        <f>'Middle East'!K89+Africa!K89</f>
        <v>27.160739976392179</v>
      </c>
      <c r="L93" s="6">
        <f>'Middle East'!L89+Africa!L89</f>
        <v>30.261383511936099</v>
      </c>
      <c r="M93" s="6">
        <f>'Middle East'!M89+Africa!M89</f>
        <v>32.980056021719989</v>
      </c>
      <c r="N93" s="6">
        <f>'Middle East'!N89+Africa!N89</f>
        <v>35.060709179582439</v>
      </c>
      <c r="O93" s="7">
        <f t="shared" si="29"/>
        <v>0.1112432369680636</v>
      </c>
      <c r="P93" s="4"/>
      <c r="R93" s="15">
        <f t="shared" si="30"/>
        <v>5.7657982905569095E-2</v>
      </c>
      <c r="S93" s="15">
        <f t="shared" si="30"/>
        <v>5.6571250001725859E-2</v>
      </c>
      <c r="T93" s="15">
        <f t="shared" si="30"/>
        <v>5.5505050243937634E-2</v>
      </c>
      <c r="U93" s="15">
        <f t="shared" si="30"/>
        <v>5.4458994024789778E-2</v>
      </c>
      <c r="V93" s="15">
        <f t="shared" si="30"/>
        <v>5.3432699182346041E-2</v>
      </c>
      <c r="W93" s="15">
        <f t="shared" si="30"/>
        <v>5.2425790856116254E-2</v>
      </c>
      <c r="X93" s="15">
        <f t="shared" si="30"/>
        <v>5.1437901345870528E-2</v>
      </c>
      <c r="Y93" s="15">
        <f t="shared" si="30"/>
        <v>5.0468669973241419E-2</v>
      </c>
      <c r="Z93" s="15">
        <f t="shared" si="30"/>
        <v>4.9517742946056979E-2</v>
      </c>
      <c r="AA93" s="15">
        <f t="shared" si="30"/>
        <v>4.858477322534873E-2</v>
      </c>
      <c r="AB93" s="15">
        <f t="shared" si="30"/>
        <v>4.7669420394980094E-2</v>
      </c>
      <c r="AC93" s="15">
        <f t="shared" si="30"/>
        <v>4.6771350533841481E-2</v>
      </c>
    </row>
    <row r="94" spans="2:29" x14ac:dyDescent="0.25">
      <c r="B94" s="5" t="s">
        <v>49</v>
      </c>
      <c r="C94" s="6">
        <f>'Middle East'!C90+Africa!C90</f>
        <v>12.051226227142198</v>
      </c>
      <c r="D94" s="6">
        <f>'Middle East'!D90+Africa!D90</f>
        <v>15.051808253793748</v>
      </c>
      <c r="E94" s="6">
        <f>'Middle East'!E90+Africa!E90</f>
        <v>18.718912377180956</v>
      </c>
      <c r="F94" s="6">
        <f>'Middle East'!F90+Africa!F90</f>
        <v>23.132808125556995</v>
      </c>
      <c r="G94" s="6">
        <f>'Middle East'!G90+Africa!G90</f>
        <v>28.348960748170178</v>
      </c>
      <c r="H94" s="6">
        <f>'Middle East'!H90+Africa!H90</f>
        <v>34.378767805964642</v>
      </c>
      <c r="I94" s="6">
        <f>'Middle East'!I90+Africa!I90</f>
        <v>41.166410954297703</v>
      </c>
      <c r="J94" s="6">
        <f>'Middle East'!J90+Africa!J90</f>
        <v>48.564097640051671</v>
      </c>
      <c r="K94" s="6">
        <f>'Middle East'!K90+Africa!K90</f>
        <v>56.309877828551485</v>
      </c>
      <c r="L94" s="6">
        <f>'Middle East'!L90+Africa!L90</f>
        <v>64.014246643095035</v>
      </c>
      <c r="M94" s="6">
        <f>'Middle East'!M90+Africa!M90</f>
        <v>71.163262833656873</v>
      </c>
      <c r="N94" s="6">
        <f>'Middle East'!N90+Africa!N90</f>
        <v>77.146007539085247</v>
      </c>
      <c r="O94" s="7">
        <f t="shared" si="29"/>
        <v>0.13384604633404051</v>
      </c>
      <c r="P94" s="4"/>
      <c r="R94" s="15">
        <f t="shared" si="30"/>
        <v>0.10066727868769118</v>
      </c>
      <c r="S94" s="15">
        <f t="shared" si="30"/>
        <v>0.10102053303836629</v>
      </c>
      <c r="T94" s="15">
        <f t="shared" si="30"/>
        <v>0.10134417152633853</v>
      </c>
      <c r="U94" s="15">
        <f t="shared" si="30"/>
        <v>0.10163813662969801</v>
      </c>
      <c r="V94" s="15">
        <f t="shared" si="30"/>
        <v>0.10190236738649987</v>
      </c>
      <c r="W94" s="15">
        <f t="shared" si="30"/>
        <v>0.10213679939152831</v>
      </c>
      <c r="X94" s="15">
        <f t="shared" si="30"/>
        <v>0.10234136479259982</v>
      </c>
      <c r="Y94" s="15">
        <f t="shared" si="30"/>
        <v>0.10251599228640064</v>
      </c>
      <c r="Z94" s="15">
        <f t="shared" si="30"/>
        <v>0.10266060711385915</v>
      </c>
      <c r="AA94" s="15">
        <f t="shared" si="30"/>
        <v>0.1027751310550484</v>
      </c>
      <c r="AB94" s="15">
        <f t="shared" si="30"/>
        <v>0.10285948242361824</v>
      </c>
      <c r="AC94" s="15">
        <f t="shared" si="30"/>
        <v>0.10291357606075401</v>
      </c>
    </row>
    <row r="95" spans="2:29" x14ac:dyDescent="0.25">
      <c r="B95" s="5" t="s">
        <v>2</v>
      </c>
      <c r="C95" s="10">
        <f>SUM(C87:C94)</f>
        <v>119.71344000000001</v>
      </c>
      <c r="D95" s="10">
        <f t="shared" ref="D95:N95" si="31">SUM(D87:D94)</f>
        <v>148.99751368444336</v>
      </c>
      <c r="E95" s="10">
        <f t="shared" si="31"/>
        <v>184.70635355991897</v>
      </c>
      <c r="F95" s="10">
        <f t="shared" si="31"/>
        <v>227.59968740707643</v>
      </c>
      <c r="G95" s="10">
        <f t="shared" si="31"/>
        <v>278.19727328460357</v>
      </c>
      <c r="H95" s="10">
        <f t="shared" si="31"/>
        <v>336.59531149177724</v>
      </c>
      <c r="I95" s="10">
        <f t="shared" si="31"/>
        <v>402.24606187071674</v>
      </c>
      <c r="J95" s="10">
        <f t="shared" si="31"/>
        <v>473.72216331260137</v>
      </c>
      <c r="K95" s="10">
        <f t="shared" si="31"/>
        <v>548.5052096574799</v>
      </c>
      <c r="L95" s="10">
        <f t="shared" si="31"/>
        <v>622.85735844800547</v>
      </c>
      <c r="M95" s="10">
        <f t="shared" si="31"/>
        <v>691.84931867124192</v>
      </c>
      <c r="N95" s="10">
        <f t="shared" si="31"/>
        <v>749.61934559093424</v>
      </c>
      <c r="O95" s="7">
        <f t="shared" si="29"/>
        <v>0.13258236995361727</v>
      </c>
    </row>
    <row r="96" spans="2:29" x14ac:dyDescent="0.25">
      <c r="B96" s="13" t="s">
        <v>26</v>
      </c>
      <c r="C96" s="11">
        <f>C3</f>
        <v>119.71344000000001</v>
      </c>
      <c r="D96" s="11">
        <f t="shared" ref="D96:O96" si="32">D3</f>
        <v>148.99751368444339</v>
      </c>
      <c r="E96" s="11">
        <f t="shared" si="32"/>
        <v>184.70635355991897</v>
      </c>
      <c r="F96" s="11">
        <f t="shared" si="32"/>
        <v>227.59968740707646</v>
      </c>
      <c r="G96" s="11">
        <f t="shared" si="32"/>
        <v>278.19727328460357</v>
      </c>
      <c r="H96" s="11">
        <f t="shared" si="32"/>
        <v>336.5953114917773</v>
      </c>
      <c r="I96" s="11">
        <f t="shared" si="32"/>
        <v>402.24606187071674</v>
      </c>
      <c r="J96" s="11">
        <f t="shared" si="32"/>
        <v>473.72216331260142</v>
      </c>
      <c r="K96" s="11">
        <f t="shared" si="32"/>
        <v>548.5052096574799</v>
      </c>
      <c r="L96" s="11">
        <f t="shared" si="32"/>
        <v>622.85735844800558</v>
      </c>
      <c r="M96" s="11">
        <f t="shared" si="32"/>
        <v>691.84931867124203</v>
      </c>
      <c r="N96" s="11">
        <f t="shared" si="32"/>
        <v>749.61934559093413</v>
      </c>
      <c r="O96" s="12">
        <f t="shared" si="32"/>
        <v>0.13258236995361727</v>
      </c>
    </row>
    <row r="97" spans="2:15" x14ac:dyDescent="0.25">
      <c r="O97" s="2"/>
    </row>
    <row r="98" spans="2:15" x14ac:dyDescent="0.25">
      <c r="B98" s="9" t="s">
        <v>41</v>
      </c>
      <c r="C98" s="9">
        <v>2014</v>
      </c>
      <c r="D98" s="9">
        <v>2015</v>
      </c>
      <c r="E98" s="9">
        <v>2016</v>
      </c>
      <c r="F98" s="9">
        <v>2017</v>
      </c>
      <c r="G98" s="9">
        <v>2018</v>
      </c>
      <c r="H98" s="9">
        <v>2019</v>
      </c>
      <c r="I98" s="9">
        <v>2020</v>
      </c>
      <c r="J98" s="9">
        <v>2021</v>
      </c>
      <c r="K98" s="9">
        <v>2022</v>
      </c>
      <c r="L98" s="9">
        <v>2023</v>
      </c>
      <c r="M98" s="9">
        <v>2024</v>
      </c>
      <c r="N98" s="9">
        <v>2025</v>
      </c>
    </row>
    <row r="99" spans="2:15" x14ac:dyDescent="0.25">
      <c r="B99" s="5" t="s">
        <v>43</v>
      </c>
      <c r="C99" s="5"/>
      <c r="D99" s="14">
        <f>D87/C87-1</f>
        <v>0.24463889441205966</v>
      </c>
      <c r="E99" s="14">
        <f t="shared" ref="E99:N99" si="33">E87/D87-1</f>
        <v>0.239693879652916</v>
      </c>
      <c r="F99" s="14">
        <f t="shared" si="33"/>
        <v>0.23227004285051778</v>
      </c>
      <c r="G99" s="14">
        <f t="shared" si="33"/>
        <v>0.22236730557561324</v>
      </c>
      <c r="H99" s="14">
        <f t="shared" si="33"/>
        <v>0.20998558827990865</v>
      </c>
      <c r="I99" s="14">
        <f t="shared" si="33"/>
        <v>0.19512481031654549</v>
      </c>
      <c r="J99" s="14">
        <f t="shared" si="33"/>
        <v>0.17778488996060848</v>
      </c>
      <c r="K99" s="14">
        <f t="shared" si="33"/>
        <v>0.1579657444296878</v>
      </c>
      <c r="L99" s="14">
        <f t="shared" si="33"/>
        <v>0.13566728990446908</v>
      </c>
      <c r="M99" s="14">
        <f t="shared" si="33"/>
        <v>0.11088944154937175</v>
      </c>
      <c r="N99" s="14">
        <f t="shared" si="33"/>
        <v>8.3632113533221197E-2</v>
      </c>
    </row>
    <row r="100" spans="2:15" x14ac:dyDescent="0.25">
      <c r="B100" s="5" t="s">
        <v>44</v>
      </c>
      <c r="C100" s="5"/>
      <c r="D100" s="14">
        <f t="shared" ref="D100:N100" si="34">D88/C88-1</f>
        <v>0.25953958573220803</v>
      </c>
      <c r="E100" s="14">
        <f t="shared" si="34"/>
        <v>0.25452384025238928</v>
      </c>
      <c r="F100" s="14">
        <f t="shared" si="34"/>
        <v>0.24699962174810119</v>
      </c>
      <c r="G100" s="14">
        <f t="shared" si="34"/>
        <v>0.2369669239633625</v>
      </c>
      <c r="H100" s="14">
        <f t="shared" si="34"/>
        <v>0.22442574082231315</v>
      </c>
      <c r="I100" s="14">
        <f t="shared" si="34"/>
        <v>0.20937606642541229</v>
      </c>
      <c r="J100" s="14">
        <f t="shared" si="34"/>
        <v>0.19181789504574298</v>
      </c>
      <c r="K100" s="14">
        <f t="shared" si="34"/>
        <v>0.17175122112544772</v>
      </c>
      <c r="L100" s="14">
        <f t="shared" si="34"/>
        <v>0.14917603927226764</v>
      </c>
      <c r="M100" s="14">
        <f t="shared" si="34"/>
        <v>0.12409234425619542</v>
      </c>
      <c r="N100" s="14">
        <f t="shared" si="34"/>
        <v>9.6500131006237888E-2</v>
      </c>
    </row>
    <row r="101" spans="2:15" x14ac:dyDescent="0.25">
      <c r="B101" s="5" t="s">
        <v>45</v>
      </c>
      <c r="C101" s="5"/>
      <c r="D101" s="14">
        <f t="shared" ref="D101:N101" si="35">D89/C89-1</f>
        <v>0.24124743209579802</v>
      </c>
      <c r="E101" s="14">
        <f t="shared" si="35"/>
        <v>0.23642169466530372</v>
      </c>
      <c r="F101" s="14">
        <f t="shared" si="35"/>
        <v>0.2291225330526101</v>
      </c>
      <c r="G101" s="14">
        <f t="shared" si="35"/>
        <v>0.21934921486177439</v>
      </c>
      <c r="H101" s="14">
        <f t="shared" si="35"/>
        <v>0.20710100850197821</v>
      </c>
      <c r="I101" s="14">
        <f t="shared" si="35"/>
        <v>0.19237718366439394</v>
      </c>
      <c r="J101" s="14">
        <f t="shared" si="35"/>
        <v>0.17517701179781131</v>
      </c>
      <c r="K101" s="14">
        <f t="shared" si="35"/>
        <v>0.15549976658225773</v>
      </c>
      <c r="L101" s="14">
        <f t="shared" si="35"/>
        <v>0.13334472439981893</v>
      </c>
      <c r="M101" s="14">
        <f t="shared" si="35"/>
        <v>0.10871116480189014</v>
      </c>
      <c r="N101" s="14">
        <f t="shared" si="35"/>
        <v>8.1598370972107537E-2</v>
      </c>
    </row>
    <row r="102" spans="2:15" x14ac:dyDescent="0.25">
      <c r="B102" s="5" t="s">
        <v>46</v>
      </c>
      <c r="C102" s="5"/>
      <c r="D102" s="14">
        <f t="shared" ref="D102:N102" si="36">D90/C90-1</f>
        <v>0.23924093716596317</v>
      </c>
      <c r="E102" s="14">
        <f t="shared" si="36"/>
        <v>0.23433754672247931</v>
      </c>
      <c r="F102" s="14">
        <f t="shared" si="36"/>
        <v>0.22696594009692062</v>
      </c>
      <c r="G102" s="14">
        <f t="shared" si="36"/>
        <v>0.217125916087203</v>
      </c>
      <c r="H102" s="14">
        <f t="shared" si="36"/>
        <v>0.20481727115597392</v>
      </c>
      <c r="I102" s="14">
        <f t="shared" si="36"/>
        <v>0.19003979944730354</v>
      </c>
      <c r="J102" s="14">
        <f t="shared" si="36"/>
        <v>0.1727932928045024</v>
      </c>
      <c r="K102" s="14">
        <f t="shared" si="36"/>
        <v>0.15307754078909497</v>
      </c>
      <c r="L102" s="14">
        <f t="shared" si="36"/>
        <v>0.13089233070093753</v>
      </c>
      <c r="M102" s="14">
        <f t="shared" si="36"/>
        <v>0.10623744759949472</v>
      </c>
      <c r="N102" s="14">
        <f t="shared" si="36"/>
        <v>7.9112674326289545E-2</v>
      </c>
    </row>
    <row r="103" spans="2:15" x14ac:dyDescent="0.25">
      <c r="B103" s="5" t="s">
        <v>47</v>
      </c>
      <c r="C103" s="5"/>
      <c r="D103" s="14">
        <f t="shared" ref="D103:N103" si="37">D91/C91-1</f>
        <v>0.24439531169883089</v>
      </c>
      <c r="E103" s="14">
        <f t="shared" si="37"/>
        <v>0.23949414286722126</v>
      </c>
      <c r="F103" s="14">
        <f t="shared" si="37"/>
        <v>0.23211401124567832</v>
      </c>
      <c r="G103" s="14">
        <f t="shared" si="37"/>
        <v>0.22225457843059737</v>
      </c>
      <c r="H103" s="14">
        <f t="shared" si="37"/>
        <v>0.20991550649636026</v>
      </c>
      <c r="I103" s="14">
        <f t="shared" si="37"/>
        <v>0.19509645812725429</v>
      </c>
      <c r="J103" s="14">
        <f t="shared" si="37"/>
        <v>0.17779709674828559</v>
      </c>
      <c r="K103" s="14">
        <f t="shared" si="37"/>
        <v>0.15801708665480763</v>
      </c>
      <c r="L103" s="14">
        <f t="shared" si="37"/>
        <v>0.1357560931408488</v>
      </c>
      <c r="M103" s="14">
        <f t="shared" si="37"/>
        <v>0.11101378262605999</v>
      </c>
      <c r="N103" s="14">
        <f t="shared" si="37"/>
        <v>8.3789822781175749E-2</v>
      </c>
    </row>
    <row r="104" spans="2:15" x14ac:dyDescent="0.25">
      <c r="B104" s="5" t="s">
        <v>42</v>
      </c>
      <c r="C104" s="5"/>
      <c r="D104" s="14">
        <f t="shared" ref="D104:N104" si="38">D92/C92-1</f>
        <v>0.25097432399067099</v>
      </c>
      <c r="E104" s="14">
        <f t="shared" si="38"/>
        <v>0.2456337299264264</v>
      </c>
      <c r="F104" s="14">
        <f t="shared" si="38"/>
        <v>0.23781503171909124</v>
      </c>
      <c r="G104" s="14">
        <f t="shared" si="38"/>
        <v>0.22751967005680362</v>
      </c>
      <c r="H104" s="14">
        <f t="shared" si="38"/>
        <v>0.21474902460010137</v>
      </c>
      <c r="I104" s="14">
        <f t="shared" si="38"/>
        <v>0.19950442006139868</v>
      </c>
      <c r="J104" s="14">
        <f t="shared" si="38"/>
        <v>0.18178713180532302</v>
      </c>
      <c r="K104" s="14">
        <f t="shared" si="38"/>
        <v>0.16159839102250873</v>
      </c>
      <c r="L104" s="14">
        <f t="shared" si="38"/>
        <v>0.13893938952344942</v>
      </c>
      <c r="M104" s="14">
        <f t="shared" si="38"/>
        <v>0.1138112841940635</v>
      </c>
      <c r="N104" s="14">
        <f t="shared" si="38"/>
        <v>8.6215201150089626E-2</v>
      </c>
    </row>
    <row r="105" spans="2:15" x14ac:dyDescent="0.25">
      <c r="B105" s="5" t="s">
        <v>48</v>
      </c>
      <c r="C105" s="5"/>
      <c r="D105" s="14">
        <f t="shared" ref="D105:N105" si="39">D93/C93-1</f>
        <v>0.22115963622677892</v>
      </c>
      <c r="E105" s="14">
        <f t="shared" si="39"/>
        <v>0.21629672759339846</v>
      </c>
      <c r="F105" s="14">
        <f t="shared" si="39"/>
        <v>0.20900178265028591</v>
      </c>
      <c r="G105" s="14">
        <f t="shared" si="39"/>
        <v>0.19927479533208858</v>
      </c>
      <c r="H105" s="14">
        <f t="shared" si="39"/>
        <v>0.18711575974808681</v>
      </c>
      <c r="I105" s="14">
        <f t="shared" si="39"/>
        <v>0.17252467017850615</v>
      </c>
      <c r="J105" s="14">
        <f t="shared" si="39"/>
        <v>0.15550152107093762</v>
      </c>
      <c r="K105" s="14">
        <f t="shared" si="39"/>
        <v>0.13604630703687914</v>
      </c>
      <c r="L105" s="14">
        <f t="shared" si="39"/>
        <v>0.1141590228483822</v>
      </c>
      <c r="M105" s="14">
        <f t="shared" si="39"/>
        <v>8.9839663434804873E-2</v>
      </c>
      <c r="N105" s="14">
        <f t="shared" si="39"/>
        <v>6.3088223879673722E-2</v>
      </c>
    </row>
    <row r="106" spans="2:15" x14ac:dyDescent="0.25">
      <c r="B106" s="5" t="s">
        <v>49</v>
      </c>
      <c r="C106" s="5"/>
      <c r="D106" s="14">
        <f t="shared" ref="D106:N106" si="40">D94/C94-1</f>
        <v>0.24898561939643393</v>
      </c>
      <c r="E106" s="14">
        <f t="shared" si="40"/>
        <v>0.24363213120675575</v>
      </c>
      <c r="F106" s="14">
        <f t="shared" si="40"/>
        <v>0.23579872908410748</v>
      </c>
      <c r="G106" s="14">
        <f t="shared" si="40"/>
        <v>0.22548722119258868</v>
      </c>
      <c r="H106" s="14">
        <f t="shared" si="40"/>
        <v>0.2126994040930994</v>
      </c>
      <c r="I106" s="14">
        <f t="shared" si="40"/>
        <v>0.19743706890959078</v>
      </c>
      <c r="J106" s="14">
        <f t="shared" si="40"/>
        <v>0.17970200739546516</v>
      </c>
      <c r="K106" s="14">
        <f t="shared" si="40"/>
        <v>0.15949601794128121</v>
      </c>
      <c r="L106" s="14">
        <f t="shared" si="40"/>
        <v>0.13682091156370979</v>
      </c>
      <c r="M106" s="14">
        <f t="shared" si="40"/>
        <v>0.11167851791524552</v>
      </c>
      <c r="N106" s="14">
        <f t="shared" si="40"/>
        <v>8.4070691353949734E-2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AC102"/>
  <sheetViews>
    <sheetView topLeftCell="A70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MEA!C8</f>
        <v>67.255010592000005</v>
      </c>
      <c r="D3" s="6">
        <f>MEA!D8</f>
        <v>83.568865464424945</v>
      </c>
      <c r="E3" s="6">
        <f>MEA!E8</f>
        <v>103.42631927477099</v>
      </c>
      <c r="F3" s="6">
        <f>MEA!F8</f>
        <v>127.23442921610497</v>
      </c>
      <c r="G3" s="6">
        <f>MEA!G8</f>
        <v>155.26358279357763</v>
      </c>
      <c r="H3" s="6">
        <f>MEA!H8</f>
        <v>187.54631992721102</v>
      </c>
      <c r="I3" s="6">
        <f>MEA!I8</f>
        <v>223.75669325183148</v>
      </c>
      <c r="J3" s="6">
        <f>MEA!J8</f>
        <v>263.08233521518827</v>
      </c>
      <c r="K3" s="6">
        <f>MEA!K8</f>
        <v>304.11125330096945</v>
      </c>
      <c r="L3" s="6">
        <f>MEA!L8</f>
        <v>344.76572494683575</v>
      </c>
      <c r="M3" s="6">
        <f>MEA!M8</f>
        <v>382.3232872441377</v>
      </c>
      <c r="N3" s="6">
        <f>MEA!N8</f>
        <v>413.56499296251849</v>
      </c>
      <c r="O3" s="7">
        <f>MEA!O8</f>
        <v>0.13071602423460038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52.906261690213753</v>
      </c>
      <c r="D31" s="6">
        <f t="shared" ref="D31:N31" si="0">S31*D$34</f>
        <v>65.665156312710977</v>
      </c>
      <c r="E31" s="6">
        <f t="shared" si="0"/>
        <v>81.176363376113727</v>
      </c>
      <c r="F31" s="6">
        <f t="shared" si="0"/>
        <v>99.749611722574059</v>
      </c>
      <c r="G31" s="6">
        <f t="shared" si="0"/>
        <v>121.58618095787487</v>
      </c>
      <c r="H31" s="6">
        <f t="shared" si="0"/>
        <v>146.70036909727463</v>
      </c>
      <c r="I31" s="6">
        <f t="shared" si="0"/>
        <v>174.82628978030363</v>
      </c>
      <c r="J31" s="6">
        <f t="shared" si="0"/>
        <v>205.31961428127062</v>
      </c>
      <c r="K31" s="6">
        <f t="shared" si="0"/>
        <v>237.07146773222215</v>
      </c>
      <c r="L31" s="6">
        <f t="shared" si="0"/>
        <v>268.45959274846683</v>
      </c>
      <c r="M31" s="6">
        <f t="shared" si="0"/>
        <v>297.36759527069569</v>
      </c>
      <c r="N31" s="6">
        <f t="shared" si="0"/>
        <v>321.3029441085074</v>
      </c>
      <c r="O31" s="7">
        <f>((N31/I31)^(1/5)-1)</f>
        <v>0.12943591250874165</v>
      </c>
      <c r="P31" s="4"/>
      <c r="Q31" s="5" t="s">
        <v>28</v>
      </c>
      <c r="R31" s="8">
        <v>0.78665160000000001</v>
      </c>
      <c r="S31" s="8">
        <v>0.78576101216384786</v>
      </c>
      <c r="T31" s="8">
        <v>0.78487143258432923</v>
      </c>
      <c r="U31" s="8">
        <v>0.78398286011997165</v>
      </c>
      <c r="V31" s="8">
        <v>0.78309529363059505</v>
      </c>
      <c r="W31" s="8">
        <v>0.78220873197731</v>
      </c>
      <c r="X31" s="8">
        <v>0.78132317402251672</v>
      </c>
      <c r="Y31" s="8">
        <v>0.78043861862990305</v>
      </c>
      <c r="Z31" s="8">
        <v>0.77955506466444335</v>
      </c>
      <c r="AA31" s="8">
        <v>0.77867251099239743</v>
      </c>
      <c r="AB31" s="8">
        <v>0.77779095648130792</v>
      </c>
      <c r="AC31" s="8">
        <v>0.77691039999999989</v>
      </c>
    </row>
    <row r="32" spans="2:29" x14ac:dyDescent="0.25">
      <c r="B32" s="5" t="s">
        <v>29</v>
      </c>
      <c r="C32" s="6">
        <f>R32*C$34</f>
        <v>14.348748901786253</v>
      </c>
      <c r="D32" s="6">
        <f t="shared" ref="D32:N32" si="1">S32*D$34</f>
        <v>17.903709151713972</v>
      </c>
      <c r="E32" s="6">
        <f t="shared" si="1"/>
        <v>22.249955898657259</v>
      </c>
      <c r="F32" s="6">
        <f t="shared" si="1"/>
        <v>27.484817493530915</v>
      </c>
      <c r="G32" s="6">
        <f t="shared" si="1"/>
        <v>33.677401835702753</v>
      </c>
      <c r="H32" s="6">
        <f t="shared" si="1"/>
        <v>40.845950829936378</v>
      </c>
      <c r="I32" s="6">
        <f t="shared" si="1"/>
        <v>48.93040347152786</v>
      </c>
      <c r="J32" s="6">
        <f t="shared" si="1"/>
        <v>57.762720933917642</v>
      </c>
      <c r="K32" s="6">
        <f t="shared" si="1"/>
        <v>67.039785568747305</v>
      </c>
      <c r="L32" s="6">
        <f t="shared" si="1"/>
        <v>76.306132198368914</v>
      </c>
      <c r="M32" s="6">
        <f t="shared" si="1"/>
        <v>84.955691973442015</v>
      </c>
      <c r="N32" s="6">
        <f t="shared" si="1"/>
        <v>92.262048854011113</v>
      </c>
      <c r="O32" s="7">
        <f>((N32/I32)^(1/5)-1)</f>
        <v>0.13524307025899129</v>
      </c>
      <c r="P32" s="4"/>
      <c r="Q32" s="5" t="s">
        <v>29</v>
      </c>
      <c r="R32" s="8">
        <v>0.21334839999999999</v>
      </c>
      <c r="S32" s="8">
        <v>0.21423898783615214</v>
      </c>
      <c r="T32" s="8">
        <v>0.21512856741567077</v>
      </c>
      <c r="U32" s="8">
        <v>0.21601713988002835</v>
      </c>
      <c r="V32" s="8">
        <v>0.21690470636940495</v>
      </c>
      <c r="W32" s="8">
        <v>0.21779126802269</v>
      </c>
      <c r="X32" s="8">
        <v>0.21867682597748328</v>
      </c>
      <c r="Y32" s="8">
        <v>0.21956138137009695</v>
      </c>
      <c r="Z32" s="8">
        <v>0.22044493533555665</v>
      </c>
      <c r="AA32" s="8">
        <v>0.22132748900760257</v>
      </c>
      <c r="AB32" s="8">
        <v>0.22220904351869208</v>
      </c>
      <c r="AC32" s="8">
        <v>0.22308960000000011</v>
      </c>
    </row>
    <row r="33" spans="2:29" x14ac:dyDescent="0.25">
      <c r="B33" s="5" t="s">
        <v>2</v>
      </c>
      <c r="C33" s="10">
        <f t="shared" ref="C33:N33" si="2">SUM(C31:C32)</f>
        <v>67.255010592000005</v>
      </c>
      <c r="D33" s="10">
        <f t="shared" si="2"/>
        <v>83.568865464424945</v>
      </c>
      <c r="E33" s="10">
        <f t="shared" si="2"/>
        <v>103.42631927477099</v>
      </c>
      <c r="F33" s="10">
        <f t="shared" si="2"/>
        <v>127.23442921610497</v>
      </c>
      <c r="G33" s="10">
        <f t="shared" si="2"/>
        <v>155.26358279357763</v>
      </c>
      <c r="H33" s="10">
        <f t="shared" si="2"/>
        <v>187.54631992721102</v>
      </c>
      <c r="I33" s="10">
        <f t="shared" si="2"/>
        <v>223.75669325183148</v>
      </c>
      <c r="J33" s="10">
        <f t="shared" si="2"/>
        <v>263.08233521518827</v>
      </c>
      <c r="K33" s="10">
        <f t="shared" si="2"/>
        <v>304.11125330096945</v>
      </c>
      <c r="L33" s="10">
        <f t="shared" si="2"/>
        <v>344.76572494683575</v>
      </c>
      <c r="M33" s="10">
        <f t="shared" si="2"/>
        <v>382.3232872441377</v>
      </c>
      <c r="N33" s="10">
        <f t="shared" si="2"/>
        <v>413.56499296251855</v>
      </c>
      <c r="O33" s="7">
        <f>((N33/I33)^(1/5)-1)</f>
        <v>0.13071602423460038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67.255010592000005</v>
      </c>
      <c r="D34" s="11">
        <f t="shared" ref="D34:O34" si="3">D3</f>
        <v>83.568865464424945</v>
      </c>
      <c r="E34" s="11">
        <f t="shared" si="3"/>
        <v>103.42631927477099</v>
      </c>
      <c r="F34" s="11">
        <f t="shared" si="3"/>
        <v>127.23442921610497</v>
      </c>
      <c r="G34" s="11">
        <f t="shared" si="3"/>
        <v>155.26358279357763</v>
      </c>
      <c r="H34" s="11">
        <f t="shared" si="3"/>
        <v>187.54631992721102</v>
      </c>
      <c r="I34" s="11">
        <f t="shared" si="3"/>
        <v>223.75669325183148</v>
      </c>
      <c r="J34" s="11">
        <f t="shared" si="3"/>
        <v>263.08233521518827</v>
      </c>
      <c r="K34" s="11">
        <f t="shared" si="3"/>
        <v>304.11125330096945</v>
      </c>
      <c r="L34" s="11">
        <f t="shared" si="3"/>
        <v>344.76572494683575</v>
      </c>
      <c r="M34" s="11">
        <f t="shared" si="3"/>
        <v>382.3232872441377</v>
      </c>
      <c r="N34" s="11">
        <f t="shared" si="3"/>
        <v>413.56499296251849</v>
      </c>
      <c r="O34" s="12">
        <f t="shared" si="3"/>
        <v>0.13071602423460038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0.24116038848492827</v>
      </c>
      <c r="E37" s="14">
        <f t="shared" ref="E37:N37" si="4">E31/D31-1</f>
        <v>0.2362167081356692</v>
      </c>
      <c r="F37" s="14">
        <f t="shared" si="4"/>
        <v>0.22880118761178125</v>
      </c>
      <c r="G37" s="14">
        <f t="shared" si="4"/>
        <v>0.21891382691326355</v>
      </c>
      <c r="H37" s="14">
        <f t="shared" si="4"/>
        <v>0.20655462604011632</v>
      </c>
      <c r="I37" s="14">
        <f t="shared" si="4"/>
        <v>0.19172358499233999</v>
      </c>
      <c r="J37" s="14">
        <f t="shared" si="4"/>
        <v>0.17442070376993413</v>
      </c>
      <c r="K37" s="14">
        <f t="shared" si="4"/>
        <v>0.15464598237289762</v>
      </c>
      <c r="L37" s="14">
        <f t="shared" si="4"/>
        <v>0.13239942080123424</v>
      </c>
      <c r="M37" s="14">
        <f t="shared" si="4"/>
        <v>0.1076810190549391</v>
      </c>
      <c r="N37" s="14">
        <f t="shared" si="4"/>
        <v>8.0490777134015534E-2</v>
      </c>
    </row>
    <row r="38" spans="2:29" x14ac:dyDescent="0.25">
      <c r="B38" s="5" t="s">
        <v>29</v>
      </c>
      <c r="C38" s="5"/>
      <c r="D38" s="14">
        <f t="shared" ref="D38:N38" si="5">D32/C32-1</f>
        <v>0.2477540219193024</v>
      </c>
      <c r="E38" s="14">
        <f t="shared" si="5"/>
        <v>0.24275677794549111</v>
      </c>
      <c r="F38" s="14">
        <f t="shared" si="5"/>
        <v>0.23527514475611033</v>
      </c>
      <c r="G38" s="14">
        <f t="shared" si="5"/>
        <v>0.2253092764261353</v>
      </c>
      <c r="H38" s="14">
        <f t="shared" si="5"/>
        <v>0.21285932416062936</v>
      </c>
      <c r="I38" s="14">
        <f t="shared" si="5"/>
        <v>0.19792543636091131</v>
      </c>
      <c r="J38" s="14">
        <f t="shared" si="5"/>
        <v>0.18050775868891455</v>
      </c>
      <c r="K38" s="14">
        <f t="shared" si="5"/>
        <v>0.16060643412977238</v>
      </c>
      <c r="L38" s="14">
        <f t="shared" si="5"/>
        <v>0.13822160305270148</v>
      </c>
      <c r="M38" s="14">
        <f t="shared" si="5"/>
        <v>0.1133534032702288</v>
      </c>
      <c r="N38" s="14">
        <f t="shared" si="5"/>
        <v>8.6001970095813451E-2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54.677825924217622</v>
      </c>
      <c r="D43" s="6">
        <f t="shared" ref="D43:N43" si="6">S43*D$46</f>
        <v>67.817418024289282</v>
      </c>
      <c r="E43" s="6">
        <f t="shared" si="6"/>
        <v>83.779539044132662</v>
      </c>
      <c r="F43" s="6">
        <f t="shared" si="6"/>
        <v>102.87780637600684</v>
      </c>
      <c r="G43" s="6">
        <f t="shared" si="6"/>
        <v>125.31319569467523</v>
      </c>
      <c r="H43" s="6">
        <f t="shared" si="6"/>
        <v>151.09354153175673</v>
      </c>
      <c r="I43" s="6">
        <f t="shared" si="6"/>
        <v>179.93827042894296</v>
      </c>
      <c r="J43" s="6">
        <f t="shared" si="6"/>
        <v>211.17832794072797</v>
      </c>
      <c r="K43" s="6">
        <f t="shared" si="6"/>
        <v>243.66901184173361</v>
      </c>
      <c r="L43" s="6">
        <f t="shared" si="6"/>
        <v>275.74144495707242</v>
      </c>
      <c r="M43" s="6">
        <f t="shared" si="6"/>
        <v>305.22413196733669</v>
      </c>
      <c r="N43" s="6">
        <f t="shared" si="6"/>
        <v>329.56572452890288</v>
      </c>
      <c r="O43" s="7">
        <f>((N43/I43)^(1/5)-1)</f>
        <v>0.12866146945965373</v>
      </c>
      <c r="P43" s="4"/>
      <c r="Q43" s="5" t="s">
        <v>31</v>
      </c>
      <c r="R43" s="8">
        <v>0.81299259999999995</v>
      </c>
      <c r="S43" s="8">
        <v>0.81151536098284094</v>
      </c>
      <c r="T43" s="8">
        <v>0.8100408061661456</v>
      </c>
      <c r="U43" s="8">
        <v>0.80856893067261759</v>
      </c>
      <c r="V43" s="8">
        <v>0.80709972963382326</v>
      </c>
      <c r="W43" s="8">
        <v>0.80563319819017476</v>
      </c>
      <c r="X43" s="8">
        <v>0.80416933149091452</v>
      </c>
      <c r="Y43" s="8">
        <v>0.80270812469409847</v>
      </c>
      <c r="Z43" s="8">
        <v>0.80124957296658128</v>
      </c>
      <c r="AA43" s="8">
        <v>0.79979367148399927</v>
      </c>
      <c r="AB43" s="8">
        <v>0.79834041543075485</v>
      </c>
      <c r="AC43" s="8">
        <v>0.79688980000000031</v>
      </c>
    </row>
    <row r="44" spans="2:29" x14ac:dyDescent="0.25">
      <c r="B44" s="5" t="s">
        <v>32</v>
      </c>
      <c r="C44" s="6">
        <f>R44*C$46</f>
        <v>12.577184667782385</v>
      </c>
      <c r="D44" s="6">
        <f t="shared" ref="D44:N44" si="7">S44*D$46</f>
        <v>15.751447440135667</v>
      </c>
      <c r="E44" s="6">
        <f t="shared" si="7"/>
        <v>19.646780230638335</v>
      </c>
      <c r="F44" s="6">
        <f t="shared" si="7"/>
        <v>24.356622840098119</v>
      </c>
      <c r="G44" s="6">
        <f t="shared" si="7"/>
        <v>29.950387098902389</v>
      </c>
      <c r="H44" s="6">
        <f t="shared" si="7"/>
        <v>36.452778395454303</v>
      </c>
      <c r="I44" s="6">
        <f t="shared" si="7"/>
        <v>43.818422822888536</v>
      </c>
      <c r="J44" s="6">
        <f t="shared" si="7"/>
        <v>51.904007274460312</v>
      </c>
      <c r="K44" s="6">
        <f t="shared" si="7"/>
        <v>60.442241459235845</v>
      </c>
      <c r="L44" s="6">
        <f t="shared" si="7"/>
        <v>69.024279989763343</v>
      </c>
      <c r="M44" s="6">
        <f t="shared" si="7"/>
        <v>77.099155276801</v>
      </c>
      <c r="N44" s="6">
        <f t="shared" si="7"/>
        <v>83.999268433615597</v>
      </c>
      <c r="O44" s="7">
        <f>((N44/I44)^(1/5)-1)</f>
        <v>0.13900007426554084</v>
      </c>
      <c r="P44" s="4"/>
      <c r="Q44" s="5" t="s">
        <v>32</v>
      </c>
      <c r="R44" s="8">
        <v>0.18700740000000005</v>
      </c>
      <c r="S44" s="8">
        <v>0.18848463901715906</v>
      </c>
      <c r="T44" s="8">
        <v>0.1899591938338544</v>
      </c>
      <c r="U44" s="8">
        <v>0.19143106932738241</v>
      </c>
      <c r="V44" s="8">
        <v>0.19290027036617674</v>
      </c>
      <c r="W44" s="8">
        <v>0.19436680180982524</v>
      </c>
      <c r="X44" s="8">
        <v>0.19583066850908548</v>
      </c>
      <c r="Y44" s="8">
        <v>0.19729187530590153</v>
      </c>
      <c r="Z44" s="8">
        <v>0.19875042703341872</v>
      </c>
      <c r="AA44" s="8">
        <v>0.20020632851600073</v>
      </c>
      <c r="AB44" s="8">
        <v>0.20165958456924515</v>
      </c>
      <c r="AC44" s="8">
        <v>0.20311019999999969</v>
      </c>
    </row>
    <row r="45" spans="2:29" x14ac:dyDescent="0.25">
      <c r="B45" s="5" t="s">
        <v>2</v>
      </c>
      <c r="C45" s="10">
        <f t="shared" ref="C45:N45" si="8">SUM(C43:C44)</f>
        <v>67.255010592000005</v>
      </c>
      <c r="D45" s="10">
        <f t="shared" si="8"/>
        <v>83.568865464424945</v>
      </c>
      <c r="E45" s="10">
        <f t="shared" si="8"/>
        <v>103.426319274771</v>
      </c>
      <c r="F45" s="10">
        <f t="shared" si="8"/>
        <v>127.23442921610496</v>
      </c>
      <c r="G45" s="10">
        <f t="shared" si="8"/>
        <v>155.26358279357763</v>
      </c>
      <c r="H45" s="10">
        <f t="shared" si="8"/>
        <v>187.54631992721102</v>
      </c>
      <c r="I45" s="10">
        <f t="shared" si="8"/>
        <v>223.75669325183151</v>
      </c>
      <c r="J45" s="10">
        <f t="shared" si="8"/>
        <v>263.08233521518827</v>
      </c>
      <c r="K45" s="10">
        <f t="shared" si="8"/>
        <v>304.11125330096945</v>
      </c>
      <c r="L45" s="10">
        <f t="shared" si="8"/>
        <v>344.76572494683575</v>
      </c>
      <c r="M45" s="10">
        <f t="shared" si="8"/>
        <v>382.3232872441377</v>
      </c>
      <c r="N45" s="10">
        <f t="shared" si="8"/>
        <v>413.56499296251849</v>
      </c>
      <c r="O45" s="7">
        <f>((N45/I45)^(1/5)-1)</f>
        <v>0.13071602423460038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67.255010592000005</v>
      </c>
      <c r="D46" s="11">
        <f t="shared" ref="D46:O46" si="9">D3</f>
        <v>83.568865464424945</v>
      </c>
      <c r="E46" s="11">
        <f t="shared" si="9"/>
        <v>103.42631927477099</v>
      </c>
      <c r="F46" s="11">
        <f t="shared" si="9"/>
        <v>127.23442921610497</v>
      </c>
      <c r="G46" s="11">
        <f t="shared" si="9"/>
        <v>155.26358279357763</v>
      </c>
      <c r="H46" s="11">
        <f t="shared" si="9"/>
        <v>187.54631992721102</v>
      </c>
      <c r="I46" s="11">
        <f t="shared" si="9"/>
        <v>223.75669325183148</v>
      </c>
      <c r="J46" s="11">
        <f t="shared" si="9"/>
        <v>263.08233521518827</v>
      </c>
      <c r="K46" s="11">
        <f t="shared" si="9"/>
        <v>304.11125330096945</v>
      </c>
      <c r="L46" s="11">
        <f t="shared" si="9"/>
        <v>344.76572494683575</v>
      </c>
      <c r="M46" s="11">
        <f t="shared" si="9"/>
        <v>382.3232872441377</v>
      </c>
      <c r="N46" s="11">
        <f t="shared" si="9"/>
        <v>413.56499296251849</v>
      </c>
      <c r="O46" s="12">
        <f t="shared" si="9"/>
        <v>0.13071602423460038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0.2403093370662337</v>
      </c>
      <c r="E49" s="14">
        <f t="shared" si="10"/>
        <v>0.23536904654975865</v>
      </c>
      <c r="F49" s="14">
        <f t="shared" si="10"/>
        <v>0.22795861077504576</v>
      </c>
      <c r="G49" s="14">
        <f t="shared" si="10"/>
        <v>0.21807802974209567</v>
      </c>
      <c r="H49" s="14">
        <f t="shared" si="10"/>
        <v>0.20572730345090817</v>
      </c>
      <c r="I49" s="14">
        <f t="shared" si="10"/>
        <v>0.19090643190148304</v>
      </c>
      <c r="J49" s="14">
        <f t="shared" si="10"/>
        <v>0.17361541509382028</v>
      </c>
      <c r="K49" s="14">
        <f t="shared" si="10"/>
        <v>0.153854253027919</v>
      </c>
      <c r="L49" s="14">
        <f t="shared" si="10"/>
        <v>0.1316229457037823</v>
      </c>
      <c r="M49" s="14">
        <f t="shared" si="10"/>
        <v>0.10692149312140642</v>
      </c>
      <c r="N49" s="14">
        <f t="shared" si="10"/>
        <v>7.974989528079357E-2</v>
      </c>
    </row>
    <row r="50" spans="2:29" x14ac:dyDescent="0.25">
      <c r="B50" s="5" t="s">
        <v>32</v>
      </c>
      <c r="C50" s="5"/>
      <c r="D50" s="14">
        <f t="shared" ref="D50:N50" si="11">D44/C44-1</f>
        <v>0.25238261631670622</v>
      </c>
      <c r="E50" s="14">
        <f t="shared" si="11"/>
        <v>0.24729998975060008</v>
      </c>
      <c r="F50" s="14">
        <f t="shared" si="11"/>
        <v>0.2397259273107244</v>
      </c>
      <c r="G50" s="14">
        <f t="shared" si="11"/>
        <v>0.22966091381089582</v>
      </c>
      <c r="H50" s="14">
        <f t="shared" si="11"/>
        <v>0.21710541753866708</v>
      </c>
      <c r="I50" s="14">
        <f t="shared" si="11"/>
        <v>0.20205989095066434</v>
      </c>
      <c r="J50" s="14">
        <f t="shared" si="11"/>
        <v>0.18452477133312684</v>
      </c>
      <c r="K50" s="14">
        <f t="shared" si="11"/>
        <v>0.16450048142962603</v>
      </c>
      <c r="L50" s="14">
        <f t="shared" si="11"/>
        <v>0.14198743003790648</v>
      </c>
      <c r="M50" s="14">
        <f t="shared" si="11"/>
        <v>0.11698601257753372</v>
      </c>
      <c r="N50" s="14">
        <f t="shared" si="11"/>
        <v>8.9496611630073497E-2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26.232520959363001</v>
      </c>
      <c r="D55" s="6">
        <f t="shared" ref="D55:N55" si="12">S55*D$60</f>
        <v>32.559217529298685</v>
      </c>
      <c r="E55" s="6">
        <f t="shared" si="12"/>
        <v>40.250807026961517</v>
      </c>
      <c r="F55" s="6">
        <f t="shared" si="12"/>
        <v>49.460925542771243</v>
      </c>
      <c r="G55" s="6">
        <f t="shared" si="12"/>
        <v>60.289442302589016</v>
      </c>
      <c r="H55" s="6">
        <f t="shared" si="12"/>
        <v>72.74351452687138</v>
      </c>
      <c r="I55" s="6">
        <f t="shared" si="12"/>
        <v>86.691364400920278</v>
      </c>
      <c r="J55" s="6">
        <f t="shared" si="12"/>
        <v>101.81354543221654</v>
      </c>
      <c r="K55" s="6">
        <f t="shared" si="12"/>
        <v>117.5602318462868</v>
      </c>
      <c r="L55" s="6">
        <f t="shared" si="12"/>
        <v>133.126985038128</v>
      </c>
      <c r="M55" s="6">
        <f t="shared" si="12"/>
        <v>147.46427990752818</v>
      </c>
      <c r="N55" s="6">
        <f t="shared" si="12"/>
        <v>159.33600452463855</v>
      </c>
      <c r="O55" s="7">
        <f>((N55/I55)^(1/5)-1)</f>
        <v>0.12945157897654447</v>
      </c>
      <c r="P55" s="4"/>
      <c r="Q55" s="5" t="s">
        <v>37</v>
      </c>
      <c r="R55" s="8">
        <v>0.39004560000000005</v>
      </c>
      <c r="S55" s="8">
        <v>0.38960942389673892</v>
      </c>
      <c r="T55" s="8">
        <v>0.3891737355559165</v>
      </c>
      <c r="U55" s="8">
        <v>0.38873853443208295</v>
      </c>
      <c r="V55" s="8">
        <v>0.3883038199803982</v>
      </c>
      <c r="W55" s="8">
        <v>0.38786959165663187</v>
      </c>
      <c r="X55" s="8">
        <v>0.38743584891716171</v>
      </c>
      <c r="Y55" s="8">
        <v>0.38700259121897379</v>
      </c>
      <c r="Z55" s="8">
        <v>0.386569818019661</v>
      </c>
      <c r="AA55" s="8">
        <v>0.3861375287774233</v>
      </c>
      <c r="AB55" s="8">
        <v>0.38570572295106598</v>
      </c>
      <c r="AC55" s="8">
        <v>0.38527440000000007</v>
      </c>
    </row>
    <row r="56" spans="2:29" x14ac:dyDescent="0.25">
      <c r="B56" s="5" t="s">
        <v>38</v>
      </c>
      <c r="C56" s="6">
        <f>R56*C$60</f>
        <v>21.71302282069793</v>
      </c>
      <c r="D56" s="6">
        <f t="shared" ref="D56:N58" si="13">S56*D$60</f>
        <v>27.061572621276767</v>
      </c>
      <c r="E56" s="6">
        <f t="shared" si="13"/>
        <v>33.593285696523949</v>
      </c>
      <c r="F56" s="6">
        <f t="shared" si="13"/>
        <v>41.451376511955459</v>
      </c>
      <c r="G56" s="6">
        <f t="shared" si="13"/>
        <v>50.736069515433456</v>
      </c>
      <c r="H56" s="6">
        <f t="shared" si="13"/>
        <v>61.470773174329722</v>
      </c>
      <c r="I56" s="6">
        <f t="shared" si="13"/>
        <v>73.561247328484697</v>
      </c>
      <c r="J56" s="6">
        <f t="shared" si="13"/>
        <v>86.751634424062672</v>
      </c>
      <c r="K56" s="6">
        <f t="shared" si="13"/>
        <v>100.584579470368</v>
      </c>
      <c r="L56" s="6">
        <f t="shared" si="13"/>
        <v>114.37627300263784</v>
      </c>
      <c r="M56" s="6">
        <f t="shared" si="13"/>
        <v>127.22004941230084</v>
      </c>
      <c r="N56" s="6">
        <f t="shared" si="13"/>
        <v>138.03255822272246</v>
      </c>
      <c r="O56" s="7">
        <f>((N56/I56)^(1/5)-1)</f>
        <v>0.13413953679396795</v>
      </c>
      <c r="P56" s="4"/>
      <c r="Q56" s="5" t="s">
        <v>38</v>
      </c>
      <c r="R56" s="8">
        <v>0.32284617353522055</v>
      </c>
      <c r="S56" s="8">
        <v>0.32382362104457202</v>
      </c>
      <c r="T56" s="8">
        <v>0.32480403375157557</v>
      </c>
      <c r="U56" s="8">
        <v>0.32578742064815791</v>
      </c>
      <c r="V56" s="8">
        <v>0.32677379075353991</v>
      </c>
      <c r="W56" s="8">
        <v>0.32776315311432008</v>
      </c>
      <c r="X56" s="8">
        <v>0.3287555168045575</v>
      </c>
      <c r="Y56" s="8">
        <v>0.32975089092585463</v>
      </c>
      <c r="Z56" s="8">
        <v>0.33074928460744124</v>
      </c>
      <c r="AA56" s="8">
        <v>0.33175070700625803</v>
      </c>
      <c r="AB56" s="8">
        <v>0.33275516730704074</v>
      </c>
      <c r="AC56" s="8">
        <v>0.33376267472240423</v>
      </c>
    </row>
    <row r="57" spans="2:29" x14ac:dyDescent="0.25">
      <c r="B57" s="5" t="s">
        <v>40</v>
      </c>
      <c r="C57" s="6">
        <f>R57*C$60</f>
        <v>10.626958308388849</v>
      </c>
      <c r="D57" s="6">
        <f t="shared" si="13"/>
        <v>13.221288101267996</v>
      </c>
      <c r="E57" s="6">
        <f t="shared" si="13"/>
        <v>16.383446650849475</v>
      </c>
      <c r="F57" s="6">
        <f t="shared" si="13"/>
        <v>20.180122346290986</v>
      </c>
      <c r="G57" s="6">
        <f t="shared" si="13"/>
        <v>24.656629393588734</v>
      </c>
      <c r="H57" s="6">
        <f t="shared" si="13"/>
        <v>29.82068487036122</v>
      </c>
      <c r="I57" s="6">
        <f t="shared" si="13"/>
        <v>35.622965665574782</v>
      </c>
      <c r="J57" s="6">
        <f t="shared" si="13"/>
        <v>41.936357253392877</v>
      </c>
      <c r="K57" s="6">
        <f t="shared" si="13"/>
        <v>48.537398130596486</v>
      </c>
      <c r="L57" s="6">
        <f t="shared" si="13"/>
        <v>55.095113015107174</v>
      </c>
      <c r="M57" s="6">
        <f t="shared" si="13"/>
        <v>61.173699774904378</v>
      </c>
      <c r="N57" s="6">
        <f t="shared" si="13"/>
        <v>66.255627946906714</v>
      </c>
      <c r="O57" s="7">
        <f>((N57/I57)^(1/5)-1)</f>
        <v>0.13213584354547114</v>
      </c>
      <c r="P57" s="4"/>
      <c r="Q57" s="5" t="s">
        <v>40</v>
      </c>
      <c r="R57" s="8">
        <v>0.15800991204739959</v>
      </c>
      <c r="S57" s="8">
        <v>0.15820829955979557</v>
      </c>
      <c r="T57" s="8">
        <v>0.15840693902413605</v>
      </c>
      <c r="U57" s="8">
        <v>0.15860583075368284</v>
      </c>
      <c r="V57" s="8">
        <v>0.15880497506211508</v>
      </c>
      <c r="W57" s="8">
        <v>0.15900437226352929</v>
      </c>
      <c r="X57" s="8">
        <v>0.15920402267243999</v>
      </c>
      <c r="Y57" s="8">
        <v>0.15940392660377986</v>
      </c>
      <c r="Z57" s="8">
        <v>0.15960408437290063</v>
      </c>
      <c r="AA57" s="8">
        <v>0.15980449629557306</v>
      </c>
      <c r="AB57" s="8">
        <v>0.16000516268798737</v>
      </c>
      <c r="AC57" s="8">
        <v>0.16020608386675389</v>
      </c>
    </row>
    <row r="58" spans="2:29" x14ac:dyDescent="0.25">
      <c r="B58" s="5" t="s">
        <v>39</v>
      </c>
      <c r="C58" s="6">
        <f>R58*C$60</f>
        <v>8.682508503550233</v>
      </c>
      <c r="D58" s="6">
        <f t="shared" si="13"/>
        <v>10.726787212581495</v>
      </c>
      <c r="E58" s="6">
        <f t="shared" si="13"/>
        <v>13.198779900436058</v>
      </c>
      <c r="F58" s="6">
        <f t="shared" si="13"/>
        <v>16.142004815087287</v>
      </c>
      <c r="G58" s="6">
        <f t="shared" si="13"/>
        <v>19.581441581966427</v>
      </c>
      <c r="H58" s="6">
        <f t="shared" si="13"/>
        <v>23.511347355648702</v>
      </c>
      <c r="I58" s="6">
        <f t="shared" si="13"/>
        <v>27.881115856851729</v>
      </c>
      <c r="J58" s="6">
        <f t="shared" si="13"/>
        <v>32.580798105516195</v>
      </c>
      <c r="K58" s="6">
        <f t="shared" si="13"/>
        <v>37.42904385371817</v>
      </c>
      <c r="L58" s="6">
        <f t="shared" si="13"/>
        <v>42.167353890962708</v>
      </c>
      <c r="M58" s="6">
        <f t="shared" si="13"/>
        <v>46.465258149404299</v>
      </c>
      <c r="N58" s="6">
        <f t="shared" si="13"/>
        <v>49.940802268250735</v>
      </c>
      <c r="O58" s="7">
        <f>((N58/I58)^(1/5)-1)</f>
        <v>0.12364486837284372</v>
      </c>
      <c r="P58" s="4"/>
      <c r="Q58" s="5" t="s">
        <v>39</v>
      </c>
      <c r="R58" s="8">
        <v>0.1290983144173799</v>
      </c>
      <c r="S58" s="8">
        <v>0.12835865549889344</v>
      </c>
      <c r="T58" s="8">
        <v>0.12761529166837193</v>
      </c>
      <c r="U58" s="8">
        <v>0.12686821416607635</v>
      </c>
      <c r="V58" s="8">
        <v>0.12611741420394687</v>
      </c>
      <c r="W58" s="8">
        <v>0.12536288296551881</v>
      </c>
      <c r="X58" s="8">
        <v>0.12460461160584084</v>
      </c>
      <c r="Y58" s="8">
        <v>0.12384259125139177</v>
      </c>
      <c r="Z58" s="8">
        <v>0.12307681299999711</v>
      </c>
      <c r="AA58" s="8">
        <v>0.12230726792074556</v>
      </c>
      <c r="AB58" s="8">
        <v>0.12153394705390592</v>
      </c>
      <c r="AC58" s="8">
        <v>0.12075684141084177</v>
      </c>
    </row>
    <row r="59" spans="2:29" x14ac:dyDescent="0.25">
      <c r="B59" s="5" t="s">
        <v>2</v>
      </c>
      <c r="C59" s="10">
        <f t="shared" ref="C59:N59" si="14">SUM(C55:C58)</f>
        <v>67.255010592000019</v>
      </c>
      <c r="D59" s="10">
        <f t="shared" si="14"/>
        <v>83.568865464424945</v>
      </c>
      <c r="E59" s="10">
        <f t="shared" si="14"/>
        <v>103.426319274771</v>
      </c>
      <c r="F59" s="10">
        <f t="shared" si="14"/>
        <v>127.23442921610497</v>
      </c>
      <c r="G59" s="10">
        <f t="shared" si="14"/>
        <v>155.26358279357763</v>
      </c>
      <c r="H59" s="10">
        <f t="shared" si="14"/>
        <v>187.54631992721102</v>
      </c>
      <c r="I59" s="10">
        <f t="shared" si="14"/>
        <v>223.75669325183148</v>
      </c>
      <c r="J59" s="10">
        <f t="shared" si="14"/>
        <v>263.08233521518827</v>
      </c>
      <c r="K59" s="10">
        <f t="shared" si="14"/>
        <v>304.11125330096945</v>
      </c>
      <c r="L59" s="10">
        <f t="shared" si="14"/>
        <v>344.76572494683575</v>
      </c>
      <c r="M59" s="10">
        <f t="shared" si="14"/>
        <v>382.3232872441377</v>
      </c>
      <c r="N59" s="10">
        <f t="shared" si="14"/>
        <v>413.56499296251843</v>
      </c>
      <c r="O59" s="7">
        <f>((N59/I59)^(1/5)-1)</f>
        <v>0.13071602423460038</v>
      </c>
      <c r="Q59" s="5" t="s">
        <v>2</v>
      </c>
      <c r="R59" s="8">
        <v>1</v>
      </c>
      <c r="S59" s="8">
        <v>0.99999999999999989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1.0000000000000002</v>
      </c>
      <c r="Z59" s="8">
        <v>0.99999999999999989</v>
      </c>
      <c r="AA59" s="8">
        <v>0.99999999999999989</v>
      </c>
      <c r="AB59" s="8">
        <v>1</v>
      </c>
      <c r="AC59" s="8">
        <v>1</v>
      </c>
    </row>
    <row r="60" spans="2:29" x14ac:dyDescent="0.25">
      <c r="B60" s="13" t="s">
        <v>26</v>
      </c>
      <c r="C60" s="11">
        <f>C3</f>
        <v>67.255010592000005</v>
      </c>
      <c r="D60" s="11">
        <f t="shared" ref="D60:O60" si="15">D3</f>
        <v>83.568865464424945</v>
      </c>
      <c r="E60" s="11">
        <f t="shared" si="15"/>
        <v>103.42631927477099</v>
      </c>
      <c r="F60" s="11">
        <f t="shared" si="15"/>
        <v>127.23442921610497</v>
      </c>
      <c r="G60" s="11">
        <f t="shared" si="15"/>
        <v>155.26358279357763</v>
      </c>
      <c r="H60" s="11">
        <f t="shared" si="15"/>
        <v>187.54631992721102</v>
      </c>
      <c r="I60" s="11">
        <f t="shared" si="15"/>
        <v>223.75669325183148</v>
      </c>
      <c r="J60" s="11">
        <f t="shared" si="15"/>
        <v>263.08233521518827</v>
      </c>
      <c r="K60" s="11">
        <f t="shared" si="15"/>
        <v>304.11125330096945</v>
      </c>
      <c r="L60" s="11">
        <f t="shared" si="15"/>
        <v>344.76572494683575</v>
      </c>
      <c r="M60" s="11">
        <f t="shared" si="15"/>
        <v>382.3232872441377</v>
      </c>
      <c r="N60" s="11">
        <f t="shared" si="15"/>
        <v>413.56499296251849</v>
      </c>
      <c r="O60" s="12">
        <f t="shared" si="15"/>
        <v>0.13071602423460038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0.24117760468909633</v>
      </c>
      <c r="E63" s="14">
        <f t="shared" si="16"/>
        <v>0.23623385576577483</v>
      </c>
      <c r="F63" s="14">
        <f t="shared" si="16"/>
        <v>0.2288182323807928</v>
      </c>
      <c r="G63" s="14">
        <f t="shared" si="16"/>
        <v>0.21893073453414935</v>
      </c>
      <c r="H63" s="14">
        <f t="shared" si="16"/>
        <v>0.20657136222584604</v>
      </c>
      <c r="I63" s="14">
        <f t="shared" si="16"/>
        <v>0.19174011545588132</v>
      </c>
      <c r="J63" s="14">
        <f t="shared" si="16"/>
        <v>0.17443699422425674</v>
      </c>
      <c r="K63" s="14">
        <f t="shared" si="16"/>
        <v>0.1546619985309694</v>
      </c>
      <c r="L63" s="14">
        <f t="shared" si="16"/>
        <v>0.13241512837602398</v>
      </c>
      <c r="M63" s="14">
        <f t="shared" si="16"/>
        <v>0.10769638375941537</v>
      </c>
      <c r="N63" s="14">
        <f t="shared" si="16"/>
        <v>8.0505764681147785E-2</v>
      </c>
    </row>
    <row r="64" spans="2:29" x14ac:dyDescent="0.25">
      <c r="B64" s="5" t="s">
        <v>38</v>
      </c>
      <c r="C64" s="5"/>
      <c r="D64" s="14">
        <f t="shared" ref="D64:N64" si="17">D56/C56-1</f>
        <v>0.24632911984416728</v>
      </c>
      <c r="E64" s="14">
        <f t="shared" si="17"/>
        <v>0.24136487434258425</v>
      </c>
      <c r="F64" s="14">
        <f t="shared" si="17"/>
        <v>0.2339184944997692</v>
      </c>
      <c r="G64" s="14">
        <f t="shared" si="17"/>
        <v>0.22398998018316951</v>
      </c>
      <c r="H64" s="14">
        <f t="shared" si="17"/>
        <v>0.21157933126118222</v>
      </c>
      <c r="I64" s="14">
        <f t="shared" si="17"/>
        <v>0.19668654760314563</v>
      </c>
      <c r="J64" s="14">
        <f t="shared" si="17"/>
        <v>0.17931162907932818</v>
      </c>
      <c r="K64" s="14">
        <f t="shared" si="17"/>
        <v>0.15945457556092357</v>
      </c>
      <c r="L64" s="14">
        <f t="shared" si="17"/>
        <v>0.13711538692004832</v>
      </c>
      <c r="M64" s="14">
        <f t="shared" si="17"/>
        <v>0.11229406302972267</v>
      </c>
      <c r="N64" s="14">
        <f t="shared" si="17"/>
        <v>8.4990603763876349E-2</v>
      </c>
    </row>
    <row r="65" spans="2:29" x14ac:dyDescent="0.25">
      <c r="B65" s="5" t="s">
        <v>40</v>
      </c>
      <c r="C65" s="5"/>
      <c r="D65" s="14">
        <f t="shared" ref="D65:N65" si="18">D57/C57-1</f>
        <v>0.24412722037605072</v>
      </c>
      <c r="E65" s="14">
        <f t="shared" si="18"/>
        <v>0.23917174524607865</v>
      </c>
      <c r="F65" s="14">
        <f t="shared" si="18"/>
        <v>0.23173852098115488</v>
      </c>
      <c r="G65" s="14">
        <f t="shared" si="18"/>
        <v>0.22182754744896327</v>
      </c>
      <c r="H65" s="14">
        <f t="shared" si="18"/>
        <v>0.20943882451813356</v>
      </c>
      <c r="I65" s="14">
        <f t="shared" si="18"/>
        <v>0.19457235205823364</v>
      </c>
      <c r="J65" s="14">
        <f t="shared" si="18"/>
        <v>0.17722812993976</v>
      </c>
      <c r="K65" s="14">
        <f t="shared" si="18"/>
        <v>0.15740615803413749</v>
      </c>
      <c r="L65" s="14">
        <f t="shared" si="18"/>
        <v>0.13510643621370599</v>
      </c>
      <c r="M65" s="14">
        <f t="shared" si="18"/>
        <v>0.11032896435171025</v>
      </c>
      <c r="N65" s="14">
        <f t="shared" si="18"/>
        <v>8.3073742322303135E-2</v>
      </c>
    </row>
    <row r="66" spans="2:29" x14ac:dyDescent="0.25">
      <c r="B66" s="5" t="s">
        <v>39</v>
      </c>
      <c r="C66" s="5"/>
      <c r="D66" s="14">
        <f t="shared" ref="D66:N66" si="19">D58/C58-1</f>
        <v>0.23544793629575689</v>
      </c>
      <c r="E66" s="14">
        <f t="shared" si="19"/>
        <v>0.23045042647579983</v>
      </c>
      <c r="F66" s="14">
        <f t="shared" si="19"/>
        <v>0.22299219601002607</v>
      </c>
      <c r="G66" s="14">
        <f t="shared" si="19"/>
        <v>0.21307370467789943</v>
      </c>
      <c r="H66" s="14">
        <f t="shared" si="19"/>
        <v>0.20069542669940765</v>
      </c>
      <c r="I66" s="14">
        <f t="shared" si="19"/>
        <v>0.18585785132187116</v>
      </c>
      <c r="J66" s="14">
        <f t="shared" si="19"/>
        <v>0.16856148343537436</v>
      </c>
      <c r="K66" s="14">
        <f t="shared" si="19"/>
        <v>0.14880684421850088</v>
      </c>
      <c r="L66" s="14">
        <f t="shared" si="19"/>
        <v>0.12659447181613848</v>
      </c>
      <c r="M66" s="14">
        <f t="shared" si="19"/>
        <v>0.10192492205119641</v>
      </c>
      <c r="N66" s="14">
        <f t="shared" si="19"/>
        <v>7.4798769172252921E-2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47.611624432360678</v>
      </c>
      <c r="D71" s="6">
        <f t="shared" ref="D71:N71" si="20">S71*D$74</f>
        <v>59.011518324667691</v>
      </c>
      <c r="E71" s="6">
        <f t="shared" si="20"/>
        <v>72.849618357030451</v>
      </c>
      <c r="F71" s="6">
        <f t="shared" si="20"/>
        <v>89.393262256292772</v>
      </c>
      <c r="G71" s="6">
        <f t="shared" si="20"/>
        <v>108.81121833108624</v>
      </c>
      <c r="H71" s="6">
        <f t="shared" si="20"/>
        <v>131.10418200172717</v>
      </c>
      <c r="I71" s="6">
        <f t="shared" si="20"/>
        <v>156.02276231242183</v>
      </c>
      <c r="J71" s="6">
        <f t="shared" si="20"/>
        <v>182.98165211146363</v>
      </c>
      <c r="K71" s="6">
        <f t="shared" si="20"/>
        <v>210.98533815844397</v>
      </c>
      <c r="L71" s="6">
        <f t="shared" si="20"/>
        <v>238.58756117175849</v>
      </c>
      <c r="M71" s="6">
        <f t="shared" si="20"/>
        <v>263.91154838084742</v>
      </c>
      <c r="N71" s="6">
        <f t="shared" si="20"/>
        <v>284.75761180138568</v>
      </c>
      <c r="O71" s="7">
        <f>((N71/I71)^(1/5)-1)</f>
        <v>0.12786592469558244</v>
      </c>
      <c r="P71" s="4"/>
      <c r="Q71" s="5" t="s">
        <v>34</v>
      </c>
      <c r="R71" s="8">
        <v>0.70792680000000008</v>
      </c>
      <c r="S71" s="8">
        <v>0.70614238923452588</v>
      </c>
      <c r="T71" s="8">
        <v>0.70436247628122661</v>
      </c>
      <c r="U71" s="8">
        <v>0.70258704980285025</v>
      </c>
      <c r="V71" s="8">
        <v>0.70081609849072179</v>
      </c>
      <c r="W71" s="8">
        <v>0.69904961106467078</v>
      </c>
      <c r="X71" s="8">
        <v>0.69728757627296034</v>
      </c>
      <c r="Y71" s="8">
        <v>0.69552998289221413</v>
      </c>
      <c r="Z71" s="8">
        <v>0.69377681972734606</v>
      </c>
      <c r="AA71" s="8">
        <v>0.69202807561148849</v>
      </c>
      <c r="AB71" s="8">
        <v>0.69028373940592103</v>
      </c>
      <c r="AC71" s="8">
        <v>0.68854379999999982</v>
      </c>
    </row>
    <row r="72" spans="2:29" x14ac:dyDescent="0.25">
      <c r="B72" s="5" t="s">
        <v>35</v>
      </c>
      <c r="C72" s="6">
        <f>R72*C$74</f>
        <v>19.643386159639331</v>
      </c>
      <c r="D72" s="6">
        <f t="shared" ref="D72:N72" si="21">S72*D$74</f>
        <v>24.557347139757258</v>
      </c>
      <c r="E72" s="6">
        <f t="shared" si="21"/>
        <v>30.576700917740538</v>
      </c>
      <c r="F72" s="6">
        <f t="shared" si="21"/>
        <v>37.841166959812206</v>
      </c>
      <c r="G72" s="6">
        <f t="shared" si="21"/>
        <v>46.452364462491389</v>
      </c>
      <c r="H72" s="6">
        <f t="shared" si="21"/>
        <v>56.442137925483841</v>
      </c>
      <c r="I72" s="6">
        <f t="shared" si="21"/>
        <v>67.733930939409646</v>
      </c>
      <c r="J72" s="6">
        <f t="shared" si="21"/>
        <v>80.100683103724634</v>
      </c>
      <c r="K72" s="6">
        <f t="shared" si="21"/>
        <v>93.1259151425255</v>
      </c>
      <c r="L72" s="6">
        <f t="shared" si="21"/>
        <v>106.17816377507725</v>
      </c>
      <c r="M72" s="6">
        <f t="shared" si="21"/>
        <v>118.41173886329027</v>
      </c>
      <c r="N72" s="6">
        <f t="shared" si="21"/>
        <v>128.80738116113284</v>
      </c>
      <c r="O72" s="7">
        <f>((N72/I72)^(1/5)-1)</f>
        <v>0.1371739277792372</v>
      </c>
      <c r="P72" s="4"/>
      <c r="Q72" s="5" t="s">
        <v>35</v>
      </c>
      <c r="R72" s="8">
        <v>0.29207319999999992</v>
      </c>
      <c r="S72" s="8">
        <v>0.29385761076547412</v>
      </c>
      <c r="T72" s="8">
        <v>0.29563752371877339</v>
      </c>
      <c r="U72" s="8">
        <v>0.29741295019714975</v>
      </c>
      <c r="V72" s="8">
        <v>0.29918390150927821</v>
      </c>
      <c r="W72" s="8">
        <v>0.30095038893532922</v>
      </c>
      <c r="X72" s="8">
        <v>0.30271242372703966</v>
      </c>
      <c r="Y72" s="8">
        <v>0.30447001710778587</v>
      </c>
      <c r="Z72" s="8">
        <v>0.30622318027265394</v>
      </c>
      <c r="AA72" s="8">
        <v>0.30797192438851151</v>
      </c>
      <c r="AB72" s="8">
        <v>0.30971626059407897</v>
      </c>
      <c r="AC72" s="8">
        <v>0.31145620000000018</v>
      </c>
    </row>
    <row r="73" spans="2:29" x14ac:dyDescent="0.25">
      <c r="B73" s="5" t="s">
        <v>2</v>
      </c>
      <c r="C73" s="10">
        <f t="shared" ref="C73:N73" si="22">SUM(C71:C72)</f>
        <v>67.255010592000005</v>
      </c>
      <c r="D73" s="10">
        <f t="shared" si="22"/>
        <v>83.568865464424945</v>
      </c>
      <c r="E73" s="10">
        <f t="shared" si="22"/>
        <v>103.42631927477099</v>
      </c>
      <c r="F73" s="10">
        <f t="shared" si="22"/>
        <v>127.23442921610499</v>
      </c>
      <c r="G73" s="10">
        <f t="shared" si="22"/>
        <v>155.26358279357763</v>
      </c>
      <c r="H73" s="10">
        <f t="shared" si="22"/>
        <v>187.54631992721102</v>
      </c>
      <c r="I73" s="10">
        <f t="shared" si="22"/>
        <v>223.75669325183148</v>
      </c>
      <c r="J73" s="10">
        <f t="shared" si="22"/>
        <v>263.08233521518827</v>
      </c>
      <c r="K73" s="10">
        <f t="shared" si="22"/>
        <v>304.11125330096945</v>
      </c>
      <c r="L73" s="10">
        <f t="shared" si="22"/>
        <v>344.76572494683575</v>
      </c>
      <c r="M73" s="10">
        <f t="shared" si="22"/>
        <v>382.3232872441377</v>
      </c>
      <c r="N73" s="10">
        <f t="shared" si="22"/>
        <v>413.56499296251855</v>
      </c>
      <c r="O73" s="7">
        <f>((N73/I73)^(1/5)-1)</f>
        <v>0.13071602423460038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67.255010592000005</v>
      </c>
      <c r="D74" s="11">
        <f t="shared" ref="D74:O74" si="23">D3</f>
        <v>83.568865464424945</v>
      </c>
      <c r="E74" s="11">
        <f t="shared" si="23"/>
        <v>103.42631927477099</v>
      </c>
      <c r="F74" s="11">
        <f t="shared" si="23"/>
        <v>127.23442921610497</v>
      </c>
      <c r="G74" s="11">
        <f t="shared" si="23"/>
        <v>155.26358279357763</v>
      </c>
      <c r="H74" s="11">
        <f t="shared" si="23"/>
        <v>187.54631992721102</v>
      </c>
      <c r="I74" s="11">
        <f t="shared" si="23"/>
        <v>223.75669325183148</v>
      </c>
      <c r="J74" s="11">
        <f t="shared" si="23"/>
        <v>263.08233521518827</v>
      </c>
      <c r="K74" s="11">
        <f t="shared" si="23"/>
        <v>304.11125330096945</v>
      </c>
      <c r="L74" s="11">
        <f t="shared" si="23"/>
        <v>344.76572494683575</v>
      </c>
      <c r="M74" s="11">
        <f t="shared" si="23"/>
        <v>382.3232872441377</v>
      </c>
      <c r="N74" s="11">
        <f t="shared" si="23"/>
        <v>413.56499296251849</v>
      </c>
      <c r="O74" s="12">
        <f t="shared" si="23"/>
        <v>0.13071602423460038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0.23943509653828854</v>
      </c>
      <c r="E77" s="14">
        <f t="shared" si="24"/>
        <v>0.23449828821940732</v>
      </c>
      <c r="F77" s="14">
        <f t="shared" si="24"/>
        <v>0.22709307574108584</v>
      </c>
      <c r="G77" s="14">
        <f t="shared" si="24"/>
        <v>0.21721945910332363</v>
      </c>
      <c r="H77" s="14">
        <f t="shared" si="24"/>
        <v>0.20487743830612049</v>
      </c>
      <c r="I77" s="14">
        <f t="shared" si="24"/>
        <v>0.19006701334947795</v>
      </c>
      <c r="J77" s="14">
        <f t="shared" si="24"/>
        <v>0.17278818423339404</v>
      </c>
      <c r="K77" s="14">
        <f t="shared" si="24"/>
        <v>0.15304095095786896</v>
      </c>
      <c r="L77" s="14">
        <f t="shared" si="24"/>
        <v>0.13082531352290494</v>
      </c>
      <c r="M77" s="14">
        <f t="shared" si="24"/>
        <v>0.10614127192849865</v>
      </c>
      <c r="N77" s="14">
        <f t="shared" si="24"/>
        <v>7.8988826174652971E-2</v>
      </c>
    </row>
    <row r="78" spans="2:29" x14ac:dyDescent="0.25">
      <c r="B78" s="5" t="s">
        <v>35</v>
      </c>
      <c r="C78" s="5"/>
      <c r="D78" s="14">
        <f t="shared" ref="D78:N78" si="25">D72/C72-1</f>
        <v>0.25015854904967938</v>
      </c>
      <c r="E78" s="14">
        <f t="shared" si="25"/>
        <v>0.24511417066863106</v>
      </c>
      <c r="F78" s="14">
        <f t="shared" si="25"/>
        <v>0.23758174767169993</v>
      </c>
      <c r="G78" s="14">
        <f t="shared" si="25"/>
        <v>0.22756162651707812</v>
      </c>
      <c r="H78" s="14">
        <f t="shared" si="25"/>
        <v>0.2150541437144462</v>
      </c>
      <c r="I78" s="14">
        <f t="shared" si="25"/>
        <v>0.20005962617563289</v>
      </c>
      <c r="J78" s="14">
        <f t="shared" si="25"/>
        <v>0.18257839155057276</v>
      </c>
      <c r="K78" s="14">
        <f t="shared" si="25"/>
        <v>0.1626107485492243</v>
      </c>
      <c r="L78" s="14">
        <f t="shared" si="25"/>
        <v>0.14015699725018327</v>
      </c>
      <c r="M78" s="14">
        <f t="shared" si="25"/>
        <v>0.11521742939657575</v>
      </c>
      <c r="N78" s="14">
        <f t="shared" si="25"/>
        <v>8.7792328679884069E-2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10.111762280326266</v>
      </c>
      <c r="D83" s="6">
        <f t="shared" ref="D83:N83" si="26">S83*D$92</f>
        <v>12.636643383905975</v>
      </c>
      <c r="E83" s="6">
        <f t="shared" si="26"/>
        <v>15.729096877443848</v>
      </c>
      <c r="F83" s="6">
        <f t="shared" si="26"/>
        <v>19.460918330850202</v>
      </c>
      <c r="G83" s="6">
        <f t="shared" si="26"/>
        <v>23.884421141625918</v>
      </c>
      <c r="H83" s="6">
        <f t="shared" si="26"/>
        <v>29.016201397059596</v>
      </c>
      <c r="I83" s="6">
        <f t="shared" si="26"/>
        <v>34.817324462260729</v>
      </c>
      <c r="J83" s="6">
        <f t="shared" si="26"/>
        <v>41.17170453721139</v>
      </c>
      <c r="K83" s="6">
        <f t="shared" si="26"/>
        <v>47.866083688942673</v>
      </c>
      <c r="L83" s="6">
        <f t="shared" si="26"/>
        <v>54.576813376396366</v>
      </c>
      <c r="M83" s="6">
        <f t="shared" si="26"/>
        <v>60.870092856593509</v>
      </c>
      <c r="N83" s="6">
        <f t="shared" si="26"/>
        <v>66.222646875566639</v>
      </c>
      <c r="O83" s="7">
        <f t="shared" ref="O83:O91" si="27">((N83/I83)^(1/5)-1)</f>
        <v>0.13721407998910662</v>
      </c>
      <c r="P83" s="4"/>
      <c r="Q83" s="5" t="s">
        <v>43</v>
      </c>
      <c r="R83" s="8">
        <v>0.15034957531519683</v>
      </c>
      <c r="S83" s="8">
        <v>0.1512123362412448</v>
      </c>
      <c r="T83" s="8">
        <v>0.15208021505296554</v>
      </c>
      <c r="U83" s="8">
        <v>0.15295324112152259</v>
      </c>
      <c r="V83" s="8">
        <v>0.1538314439992034</v>
      </c>
      <c r="W83" s="8">
        <v>0.15471485342032376</v>
      </c>
      <c r="X83" s="8">
        <v>0.15560349930214096</v>
      </c>
      <c r="Y83" s="8">
        <v>0.15649741174577528</v>
      </c>
      <c r="Z83" s="8">
        <v>0.15739662103714097</v>
      </c>
      <c r="AA83" s="8">
        <v>0.15830115764788488</v>
      </c>
      <c r="AB83" s="8">
        <v>0.15921105223633444</v>
      </c>
      <c r="AC83" s="8">
        <v>0.16012633564845372</v>
      </c>
    </row>
    <row r="84" spans="2:29" x14ac:dyDescent="0.25">
      <c r="B84" s="5" t="s">
        <v>44</v>
      </c>
      <c r="C84" s="6">
        <f t="shared" ref="C84:C90" si="28">R84*C$92</f>
        <v>6.5337782424207571</v>
      </c>
      <c r="D84" s="6">
        <f t="shared" ref="D84:D90" si="29">S84*D$92</f>
        <v>8.2156915725590736</v>
      </c>
      <c r="E84" s="6">
        <f t="shared" ref="E84:E90" si="30">T84*E$92</f>
        <v>10.289420390262892</v>
      </c>
      <c r="F84" s="6">
        <f t="shared" ref="F84:F90" si="31">U84*F$92</f>
        <v>12.809289701827371</v>
      </c>
      <c r="G84" s="6">
        <f t="shared" ref="G84:G90" si="32">V84*G$92</f>
        <v>15.817975478300083</v>
      </c>
      <c r="H84" s="6">
        <f t="shared" ref="H84:H90" si="33">W84*H$92</f>
        <v>19.335306421046599</v>
      </c>
      <c r="I84" s="6">
        <f t="shared" ref="I84:I90" si="34">X84*I$92</f>
        <v>23.344258546379763</v>
      </c>
      <c r="J84" s="6">
        <f t="shared" ref="J84:J90" si="35">Y84*J$92</f>
        <v>27.775225085746051</v>
      </c>
      <c r="K84" s="6">
        <f t="shared" ref="K84:K90" si="36">Z84*K$92</f>
        <v>32.490810549305678</v>
      </c>
      <c r="L84" s="6">
        <f t="shared" ref="L84:L90" si="37">AA84*L$92</f>
        <v>37.274737554071137</v>
      </c>
      <c r="M84" s="6">
        <f t="shared" ref="M84:M90" si="38">AB84*M$92</f>
        <v>41.829628906059298</v>
      </c>
      <c r="N84" s="6">
        <f t="shared" ref="N84:N90" si="39">AC84*N$92</f>
        <v>45.788884864678842</v>
      </c>
      <c r="O84" s="7">
        <f t="shared" si="27"/>
        <v>0.14423702499924995</v>
      </c>
      <c r="P84" s="4"/>
      <c r="Q84" s="5" t="s">
        <v>44</v>
      </c>
      <c r="R84" s="8">
        <v>9.7149315492011112E-2</v>
      </c>
      <c r="S84" s="8">
        <v>9.8310435673635815E-2</v>
      </c>
      <c r="T84" s="8">
        <v>9.9485512608518525E-2</v>
      </c>
      <c r="U84" s="8">
        <v>0.10067471344624075</v>
      </c>
      <c r="V84" s="8">
        <v>0.10187820732779318</v>
      </c>
      <c r="W84" s="8">
        <v>0.103096165408902</v>
      </c>
      <c r="X84" s="8">
        <v>0.10432876088361967</v>
      </c>
      <c r="Y84" s="8">
        <v>0.10557616900818255</v>
      </c>
      <c r="Z84" s="8">
        <v>0.10683856712513867</v>
      </c>
      <c r="AA84" s="8">
        <v>0.1081161346877479</v>
      </c>
      <c r="AB84" s="8">
        <v>0.10940905328465755</v>
      </c>
      <c r="AC84" s="8">
        <v>0.11071750666485619</v>
      </c>
    </row>
    <row r="85" spans="2:29" x14ac:dyDescent="0.25">
      <c r="B85" s="5" t="s">
        <v>45</v>
      </c>
      <c r="C85" s="6">
        <f t="shared" si="28"/>
        <v>8.7117043232276767</v>
      </c>
      <c r="D85" s="6">
        <f t="shared" si="29"/>
        <v>10.713148182859202</v>
      </c>
      <c r="E85" s="6">
        <f t="shared" si="30"/>
        <v>13.121942942553277</v>
      </c>
      <c r="F85" s="6">
        <f t="shared" si="31"/>
        <v>15.975944022758476</v>
      </c>
      <c r="G85" s="6">
        <f t="shared" si="32"/>
        <v>19.29419345150901</v>
      </c>
      <c r="H85" s="6">
        <f t="shared" si="33"/>
        <v>23.065402533920768</v>
      </c>
      <c r="I85" s="6">
        <f t="shared" si="34"/>
        <v>27.23480764488599</v>
      </c>
      <c r="J85" s="6">
        <f t="shared" si="35"/>
        <v>31.691008747329072</v>
      </c>
      <c r="K85" s="6">
        <f t="shared" si="36"/>
        <v>36.255447551033576</v>
      </c>
      <c r="L85" s="6">
        <f t="shared" si="37"/>
        <v>40.67818504629706</v>
      </c>
      <c r="M85" s="6">
        <f t="shared" si="38"/>
        <v>44.644219374424161</v>
      </c>
      <c r="N85" s="6">
        <f t="shared" si="39"/>
        <v>47.794237486489628</v>
      </c>
      <c r="O85" s="7">
        <f t="shared" si="27"/>
        <v>0.11905194135525043</v>
      </c>
      <c r="P85" s="4"/>
      <c r="Q85" s="5" t="s">
        <v>45</v>
      </c>
      <c r="R85" s="8">
        <v>0.12953242065601481</v>
      </c>
      <c r="S85" s="8">
        <v>0.12819544842833558</v>
      </c>
      <c r="T85" s="8">
        <v>0.12687237672736307</v>
      </c>
      <c r="U85" s="8">
        <v>0.12556305805894469</v>
      </c>
      <c r="V85" s="8">
        <v>0.1242673465622687</v>
      </c>
      <c r="W85" s="8">
        <v>0.12298509799004709</v>
      </c>
      <c r="X85" s="8">
        <v>0.12171616968898458</v>
      </c>
      <c r="Y85" s="8">
        <v>0.12046042058052815</v>
      </c>
      <c r="Z85" s="8">
        <v>0.11921771114189152</v>
      </c>
      <c r="AA85" s="8">
        <v>0.11798790338735034</v>
      </c>
      <c r="AB85" s="8">
        <v>0.1167708608498022</v>
      </c>
      <c r="AC85" s="8">
        <v>0.1155664485625872</v>
      </c>
    </row>
    <row r="86" spans="2:29" x14ac:dyDescent="0.25">
      <c r="B86" s="5" t="s">
        <v>46</v>
      </c>
      <c r="C86" s="6">
        <f t="shared" si="28"/>
        <v>15.013990686064901</v>
      </c>
      <c r="D86" s="6">
        <f t="shared" si="29"/>
        <v>18.552648255039731</v>
      </c>
      <c r="E86" s="6">
        <f t="shared" si="30"/>
        <v>22.834013326654979</v>
      </c>
      <c r="F86" s="6">
        <f t="shared" si="31"/>
        <v>27.93479381733064</v>
      </c>
      <c r="G86" s="6">
        <f t="shared" si="32"/>
        <v>33.900018667915759</v>
      </c>
      <c r="H86" s="6">
        <f t="shared" si="33"/>
        <v>40.721920777274505</v>
      </c>
      <c r="I86" s="6">
        <f t="shared" si="34"/>
        <v>48.315333386470613</v>
      </c>
      <c r="J86" s="6">
        <f t="shared" si="35"/>
        <v>56.492361942070481</v>
      </c>
      <c r="K86" s="6">
        <f t="shared" si="36"/>
        <v>64.9410783616879</v>
      </c>
      <c r="L86" s="6">
        <f t="shared" si="37"/>
        <v>73.214973242943202</v>
      </c>
      <c r="M86" s="6">
        <f t="shared" si="38"/>
        <v>80.74120995258312</v>
      </c>
      <c r="N86" s="6">
        <f t="shared" si="39"/>
        <v>86.855396149659228</v>
      </c>
      <c r="O86" s="7">
        <f t="shared" si="27"/>
        <v>0.12445573803393684</v>
      </c>
      <c r="P86" s="4"/>
      <c r="Q86" s="5" t="s">
        <v>46</v>
      </c>
      <c r="R86" s="8">
        <v>0.22323973416860657</v>
      </c>
      <c r="S86" s="8">
        <v>0.22200430928355186</v>
      </c>
      <c r="T86" s="8">
        <v>0.22077565446365963</v>
      </c>
      <c r="U86" s="8">
        <v>0.2195537323461717</v>
      </c>
      <c r="V86" s="8">
        <v>0.21833850577173472</v>
      </c>
      <c r="W86" s="8">
        <v>0.21712993778325895</v>
      </c>
      <c r="X86" s="8">
        <v>0.21592799162478302</v>
      </c>
      <c r="Y86" s="8">
        <v>0.21473263074034424</v>
      </c>
      <c r="Z86" s="8">
        <v>0.21354381877285461</v>
      </c>
      <c r="AA86" s="8">
        <v>0.21236151956298221</v>
      </c>
      <c r="AB86" s="8">
        <v>0.21118569714803884</v>
      </c>
      <c r="AC86" s="8">
        <v>0.21001631576087235</v>
      </c>
    </row>
    <row r="87" spans="2:29" x14ac:dyDescent="0.25">
      <c r="B87" s="5" t="s">
        <v>47</v>
      </c>
      <c r="C87" s="6">
        <f t="shared" si="28"/>
        <v>9.1200654633789728</v>
      </c>
      <c r="D87" s="6">
        <f t="shared" si="29"/>
        <v>11.416282722715509</v>
      </c>
      <c r="E87" s="6">
        <f t="shared" si="30"/>
        <v>14.233723435815831</v>
      </c>
      <c r="F87" s="6">
        <f t="shared" si="31"/>
        <v>17.64004476933486</v>
      </c>
      <c r="G87" s="6">
        <f t="shared" si="32"/>
        <v>21.685655596013412</v>
      </c>
      <c r="H87" s="6">
        <f t="shared" si="33"/>
        <v>26.388806008404313</v>
      </c>
      <c r="I87" s="6">
        <f t="shared" si="34"/>
        <v>31.717269270199342</v>
      </c>
      <c r="J87" s="6">
        <f t="shared" si="35"/>
        <v>37.568193747904381</v>
      </c>
      <c r="K87" s="6">
        <f t="shared" si="36"/>
        <v>43.749218241694791</v>
      </c>
      <c r="L87" s="6">
        <f t="shared" si="37"/>
        <v>49.965630120795964</v>
      </c>
      <c r="M87" s="6">
        <f t="shared" si="38"/>
        <v>55.819740006674891</v>
      </c>
      <c r="N87" s="6">
        <f t="shared" si="39"/>
        <v>60.829029528259539</v>
      </c>
      <c r="O87" s="7">
        <f t="shared" si="27"/>
        <v>0.13910306310620157</v>
      </c>
      <c r="P87" s="4"/>
      <c r="Q87" s="5" t="s">
        <v>47</v>
      </c>
      <c r="R87" s="8">
        <v>0.1356042528742655</v>
      </c>
      <c r="S87" s="8">
        <v>0.13660928216831414</v>
      </c>
      <c r="T87" s="8">
        <v>0.13762186970998488</v>
      </c>
      <c r="U87" s="8">
        <v>0.13864207100244558</v>
      </c>
      <c r="V87" s="8">
        <v>0.13966994195183821</v>
      </c>
      <c r="W87" s="8">
        <v>0.14070553886979029</v>
      </c>
      <c r="X87" s="8">
        <v>0.14174891847593807</v>
      </c>
      <c r="Y87" s="8">
        <v>0.14280013790046173</v>
      </c>
      <c r="Z87" s="8">
        <v>0.14385925468663124</v>
      </c>
      <c r="AA87" s="8">
        <v>0.14492632679336342</v>
      </c>
      <c r="AB87" s="8">
        <v>0.14600141259779043</v>
      </c>
      <c r="AC87" s="8">
        <v>0.14708457089783827</v>
      </c>
    </row>
    <row r="88" spans="2:29" x14ac:dyDescent="0.25">
      <c r="B88" s="5" t="s">
        <v>42</v>
      </c>
      <c r="C88" s="6">
        <f t="shared" si="28"/>
        <v>8.3033431830763771</v>
      </c>
      <c r="D88" s="6">
        <f t="shared" si="29"/>
        <v>10.347299931330435</v>
      </c>
      <c r="E88" s="6">
        <f t="shared" si="30"/>
        <v>12.835805877940503</v>
      </c>
      <c r="F88" s="6">
        <f t="shared" si="31"/>
        <v>15.818468253206593</v>
      </c>
      <c r="G88" s="6">
        <f t="shared" si="32"/>
        <v>19.326696450998107</v>
      </c>
      <c r="H88" s="6">
        <f t="shared" si="33"/>
        <v>23.360775309773469</v>
      </c>
      <c r="I88" s="6">
        <f t="shared" si="34"/>
        <v>27.874644897631434</v>
      </c>
      <c r="J88" s="6">
        <f t="shared" si="35"/>
        <v>32.760050881678765</v>
      </c>
      <c r="K88" s="6">
        <f t="shared" si="36"/>
        <v>37.832978921395558</v>
      </c>
      <c r="L88" s="6">
        <f t="shared" si="37"/>
        <v>42.826551638635706</v>
      </c>
      <c r="M88" s="6">
        <f t="shared" si="38"/>
        <v>47.395417473361825</v>
      </c>
      <c r="N88" s="6">
        <f t="shared" si="39"/>
        <v>51.136491856174182</v>
      </c>
      <c r="O88" s="7">
        <f t="shared" si="27"/>
        <v>0.12902697263987006</v>
      </c>
      <c r="P88" s="4"/>
      <c r="Q88" s="5" t="s">
        <v>42</v>
      </c>
      <c r="R88" s="8">
        <v>0.1234605884377641</v>
      </c>
      <c r="S88" s="8">
        <v>0.12381764277672591</v>
      </c>
      <c r="T88" s="8">
        <v>0.12410579790468836</v>
      </c>
      <c r="U88" s="8">
        <v>0.12432537600604363</v>
      </c>
      <c r="V88" s="8">
        <v>0.12447668734202069</v>
      </c>
      <c r="W88" s="8">
        <v>0.12456003039057267</v>
      </c>
      <c r="X88" s="8">
        <v>0.12457569198280631</v>
      </c>
      <c r="Y88" s="8">
        <v>0.12452394743600961</v>
      </c>
      <c r="Z88" s="8">
        <v>0.12440506068334616</v>
      </c>
      <c r="AA88" s="8">
        <v>0.12421928440026841</v>
      </c>
      <c r="AB88" s="8">
        <v>0.12396686012771396</v>
      </c>
      <c r="AC88" s="8">
        <v>0.12364801839213865</v>
      </c>
    </row>
    <row r="89" spans="2:29" x14ac:dyDescent="0.25">
      <c r="B89" s="5" t="s">
        <v>48</v>
      </c>
      <c r="C89" s="6">
        <f t="shared" si="28"/>
        <v>3.8794308314373245</v>
      </c>
      <c r="D89" s="6">
        <f t="shared" si="29"/>
        <v>4.729425286359743</v>
      </c>
      <c r="E89" s="6">
        <f t="shared" si="30"/>
        <v>5.742695288869716</v>
      </c>
      <c r="F89" s="6">
        <f t="shared" si="31"/>
        <v>6.93123349072187</v>
      </c>
      <c r="G89" s="6">
        <f t="shared" si="32"/>
        <v>8.2984503222563841</v>
      </c>
      <c r="H89" s="6">
        <f t="shared" si="33"/>
        <v>9.8346244202268753</v>
      </c>
      <c r="I89" s="6">
        <f t="shared" si="34"/>
        <v>11.5119110180616</v>
      </c>
      <c r="J89" s="6">
        <f t="shared" si="35"/>
        <v>13.279616889930649</v>
      </c>
      <c r="K89" s="6">
        <f t="shared" si="36"/>
        <v>15.060837554943786</v>
      </c>
      <c r="L89" s="6">
        <f t="shared" si="37"/>
        <v>16.751889215707841</v>
      </c>
      <c r="M89" s="6">
        <f t="shared" si="38"/>
        <v>18.226103372591766</v>
      </c>
      <c r="N89" s="6">
        <f t="shared" si="39"/>
        <v>19.343297164549561</v>
      </c>
      <c r="O89" s="7">
        <f t="shared" si="27"/>
        <v>0.10937050731359577</v>
      </c>
      <c r="P89" s="4"/>
      <c r="Q89" s="5" t="s">
        <v>48</v>
      </c>
      <c r="R89" s="8">
        <v>5.7682406073381591E-2</v>
      </c>
      <c r="S89" s="8">
        <v>5.6593149375386072E-2</v>
      </c>
      <c r="T89" s="8">
        <v>5.5524506036158869E-2</v>
      </c>
      <c r="U89" s="8">
        <v>5.4476084291220556E-2</v>
      </c>
      <c r="V89" s="8">
        <v>5.344749987696177E-2</v>
      </c>
      <c r="W89" s="8">
        <v>5.2438375885188321E-2</v>
      </c>
      <c r="X89" s="8">
        <v>5.1448342620550293E-2</v>
      </c>
      <c r="Y89" s="8">
        <v>5.0477037460795619E-2</v>
      </c>
      <c r="Z89" s="8">
        <v>4.9524104719789977E-2</v>
      </c>
      <c r="AA89" s="8">
        <v>4.8589195513246135E-2</v>
      </c>
      <c r="AB89" s="8">
        <v>4.7671967627107271E-2</v>
      </c>
      <c r="AC89" s="8">
        <v>4.6772085388529609E-2</v>
      </c>
    </row>
    <row r="90" spans="2:29" x14ac:dyDescent="0.25">
      <c r="B90" s="5" t="s">
        <v>49</v>
      </c>
      <c r="C90" s="6">
        <f t="shared" si="28"/>
        <v>5.5809355820677293</v>
      </c>
      <c r="D90" s="6">
        <f t="shared" si="29"/>
        <v>6.9577261296552679</v>
      </c>
      <c r="E90" s="6">
        <f t="shared" si="30"/>
        <v>8.6396211352299481</v>
      </c>
      <c r="F90" s="6">
        <f t="shared" si="31"/>
        <v>10.663736830074951</v>
      </c>
      <c r="G90" s="6">
        <f t="shared" si="32"/>
        <v>13.056171684958958</v>
      </c>
      <c r="H90" s="6">
        <f t="shared" si="33"/>
        <v>15.823283059504861</v>
      </c>
      <c r="I90" s="6">
        <f t="shared" si="34"/>
        <v>18.941144025942016</v>
      </c>
      <c r="J90" s="6">
        <f t="shared" si="35"/>
        <v>22.344173383317447</v>
      </c>
      <c r="K90" s="6">
        <f t="shared" si="36"/>
        <v>25.914798431965519</v>
      </c>
      <c r="L90" s="6">
        <f t="shared" si="37"/>
        <v>29.47694475198848</v>
      </c>
      <c r="M90" s="6">
        <f t="shared" si="38"/>
        <v>32.796875301849077</v>
      </c>
      <c r="N90" s="6">
        <f t="shared" si="39"/>
        <v>35.595009037140898</v>
      </c>
      <c r="O90" s="7">
        <f t="shared" si="27"/>
        <v>0.13447931092122012</v>
      </c>
      <c r="P90" s="4"/>
      <c r="Q90" s="5" t="s">
        <v>49</v>
      </c>
      <c r="R90" s="8">
        <v>8.2981706982759473E-2</v>
      </c>
      <c r="S90" s="8">
        <v>8.3257396052805743E-2</v>
      </c>
      <c r="T90" s="8">
        <v>8.3534067496661174E-2</v>
      </c>
      <c r="U90" s="8">
        <v>8.3811723727410456E-2</v>
      </c>
      <c r="V90" s="8">
        <v>8.4090367168179359E-2</v>
      </c>
      <c r="W90" s="8">
        <v>8.4370000251916794E-2</v>
      </c>
      <c r="X90" s="8">
        <v>8.4650625421177114E-2</v>
      </c>
      <c r="Y90" s="8">
        <v>8.4932245127902734E-2</v>
      </c>
      <c r="Z90" s="8">
        <v>8.5214861833206965E-2</v>
      </c>
      <c r="AA90" s="8">
        <v>8.5498478007156722E-2</v>
      </c>
      <c r="AB90" s="8">
        <v>8.5783096128555184E-2</v>
      </c>
      <c r="AC90" s="8">
        <v>8.6068718684724071E-2</v>
      </c>
    </row>
    <row r="91" spans="2:29" x14ac:dyDescent="0.25">
      <c r="B91" s="5" t="s">
        <v>2</v>
      </c>
      <c r="C91" s="10">
        <f>SUM(C83:C90)</f>
        <v>67.255010592000005</v>
      </c>
      <c r="D91" s="10">
        <f t="shared" ref="D91:N91" si="40">SUM(D83:D90)</f>
        <v>83.568865464424945</v>
      </c>
      <c r="E91" s="10">
        <f t="shared" si="40"/>
        <v>103.42631927477099</v>
      </c>
      <c r="F91" s="10">
        <f t="shared" si="40"/>
        <v>127.23442921610496</v>
      </c>
      <c r="G91" s="10">
        <f t="shared" si="40"/>
        <v>155.26358279357763</v>
      </c>
      <c r="H91" s="10">
        <f t="shared" si="40"/>
        <v>187.54631992721099</v>
      </c>
      <c r="I91" s="10">
        <f t="shared" si="40"/>
        <v>223.75669325183148</v>
      </c>
      <c r="J91" s="10">
        <f t="shared" si="40"/>
        <v>263.08233521518827</v>
      </c>
      <c r="K91" s="10">
        <f t="shared" si="40"/>
        <v>304.11125330096945</v>
      </c>
      <c r="L91" s="10">
        <f t="shared" si="40"/>
        <v>344.76572494683575</v>
      </c>
      <c r="M91" s="10">
        <f t="shared" si="40"/>
        <v>382.32328724413759</v>
      </c>
      <c r="N91" s="10">
        <f t="shared" si="40"/>
        <v>413.56499296251855</v>
      </c>
      <c r="O91" s="7">
        <f t="shared" si="27"/>
        <v>0.13071602423460038</v>
      </c>
      <c r="Q91" s="5" t="s">
        <v>2</v>
      </c>
      <c r="R91" s="8">
        <f>SUM(R83:R90)</f>
        <v>1</v>
      </c>
      <c r="S91" s="8">
        <f t="shared" ref="S91:AC91" si="41">SUM(S83:S90)</f>
        <v>1</v>
      </c>
      <c r="T91" s="8">
        <f t="shared" si="41"/>
        <v>1</v>
      </c>
      <c r="U91" s="8">
        <f t="shared" si="41"/>
        <v>1</v>
      </c>
      <c r="V91" s="8">
        <f t="shared" si="41"/>
        <v>1</v>
      </c>
      <c r="W91" s="8">
        <f t="shared" si="41"/>
        <v>0.99999999999999978</v>
      </c>
      <c r="X91" s="8">
        <f t="shared" si="41"/>
        <v>1</v>
      </c>
      <c r="Y91" s="8">
        <f t="shared" si="41"/>
        <v>0.99999999999999989</v>
      </c>
      <c r="Z91" s="8">
        <f t="shared" si="41"/>
        <v>1</v>
      </c>
      <c r="AA91" s="8">
        <f t="shared" si="41"/>
        <v>0.99999999999999989</v>
      </c>
      <c r="AB91" s="8">
        <f t="shared" si="41"/>
        <v>0.99999999999999989</v>
      </c>
      <c r="AC91" s="8">
        <f t="shared" si="41"/>
        <v>1</v>
      </c>
    </row>
    <row r="92" spans="2:29" x14ac:dyDescent="0.25">
      <c r="B92" s="13" t="s">
        <v>26</v>
      </c>
      <c r="C92" s="11">
        <f>C3</f>
        <v>67.255010592000005</v>
      </c>
      <c r="D92" s="11">
        <f t="shared" ref="D92:O92" si="42">D3</f>
        <v>83.568865464424945</v>
      </c>
      <c r="E92" s="11">
        <f t="shared" si="42"/>
        <v>103.42631927477099</v>
      </c>
      <c r="F92" s="11">
        <f t="shared" si="42"/>
        <v>127.23442921610497</v>
      </c>
      <c r="G92" s="11">
        <f t="shared" si="42"/>
        <v>155.26358279357763</v>
      </c>
      <c r="H92" s="11">
        <f t="shared" si="42"/>
        <v>187.54631992721102</v>
      </c>
      <c r="I92" s="11">
        <f t="shared" si="42"/>
        <v>223.75669325183148</v>
      </c>
      <c r="J92" s="11">
        <f t="shared" si="42"/>
        <v>263.08233521518827</v>
      </c>
      <c r="K92" s="11">
        <f t="shared" si="42"/>
        <v>304.11125330096945</v>
      </c>
      <c r="L92" s="11">
        <f t="shared" si="42"/>
        <v>344.76572494683575</v>
      </c>
      <c r="M92" s="11">
        <f t="shared" si="42"/>
        <v>382.3232872441377</v>
      </c>
      <c r="N92" s="11">
        <f t="shared" si="42"/>
        <v>413.56499296251849</v>
      </c>
      <c r="O92" s="12">
        <f t="shared" si="42"/>
        <v>0.13071602423460038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0.2496974348865173</v>
      </c>
      <c r="E95" s="14">
        <f t="shared" ref="E95:N95" si="43">E83/D83-1</f>
        <v>0.24472111775160332</v>
      </c>
      <c r="F95" s="14">
        <f t="shared" si="43"/>
        <v>0.23725592654705663</v>
      </c>
      <c r="G95" s="14">
        <f t="shared" si="43"/>
        <v>0.22730185367272249</v>
      </c>
      <c r="H95" s="14">
        <f t="shared" si="43"/>
        <v>0.21485889170200489</v>
      </c>
      <c r="I95" s="14">
        <f t="shared" si="43"/>
        <v>0.19992703337760109</v>
      </c>
      <c r="J95" s="14">
        <f t="shared" si="43"/>
        <v>0.18250627160735222</v>
      </c>
      <c r="K95" s="14">
        <f t="shared" si="43"/>
        <v>0.16259659946021521</v>
      </c>
      <c r="L95" s="14">
        <f t="shared" si="43"/>
        <v>0.14019801016233768</v>
      </c>
      <c r="M95" s="14">
        <f t="shared" si="43"/>
        <v>0.11531049709323793</v>
      </c>
      <c r="N95" s="14">
        <f t="shared" si="43"/>
        <v>8.7934053782100285E-2</v>
      </c>
    </row>
    <row r="96" spans="2:29" x14ac:dyDescent="0.25">
      <c r="B96" s="5" t="s">
        <v>44</v>
      </c>
      <c r="C96" s="5"/>
      <c r="D96" s="14">
        <f t="shared" ref="D96:N96" si="44">D84/C84-1</f>
        <v>0.25741818404831096</v>
      </c>
      <c r="E96" s="14">
        <f t="shared" si="44"/>
        <v>0.25241074344005354</v>
      </c>
      <c r="F96" s="14">
        <f t="shared" si="44"/>
        <v>0.24489905320119765</v>
      </c>
      <c r="G96" s="14">
        <f t="shared" si="44"/>
        <v>0.2348831080027407</v>
      </c>
      <c r="H96" s="14">
        <f t="shared" si="44"/>
        <v>0.22236290273504178</v>
      </c>
      <c r="I96" s="14">
        <f t="shared" si="44"/>
        <v>0.20733843250445694</v>
      </c>
      <c r="J96" s="14">
        <f t="shared" si="44"/>
        <v>0.18980969263011538</v>
      </c>
      <c r="K96" s="14">
        <f t="shared" si="44"/>
        <v>0.16977667864083723</v>
      </c>
      <c r="L96" s="14">
        <f t="shared" si="44"/>
        <v>0.14723938627218058</v>
      </c>
      <c r="M96" s="14">
        <f t="shared" si="44"/>
        <v>0.12219781146361619</v>
      </c>
      <c r="N96" s="14">
        <f t="shared" si="44"/>
        <v>9.4651950355840286E-2</v>
      </c>
    </row>
    <row r="97" spans="2:14" x14ac:dyDescent="0.25">
      <c r="B97" s="5" t="s">
        <v>45</v>
      </c>
      <c r="C97" s="5"/>
      <c r="D97" s="14">
        <f t="shared" ref="D97:N97" si="45">D85/C85-1</f>
        <v>0.22974194088465039</v>
      </c>
      <c r="E97" s="14">
        <f t="shared" si="45"/>
        <v>0.22484471591162092</v>
      </c>
      <c r="F97" s="14">
        <f t="shared" si="45"/>
        <v>0.21749836077627882</v>
      </c>
      <c r="G97" s="14">
        <f t="shared" si="45"/>
        <v>0.20770287026691703</v>
      </c>
      <c r="H97" s="14">
        <f t="shared" si="45"/>
        <v>0.19545823938635842</v>
      </c>
      <c r="I97" s="14">
        <f t="shared" si="45"/>
        <v>0.18076446334866914</v>
      </c>
      <c r="J97" s="14">
        <f t="shared" si="45"/>
        <v>0.16362153757600861</v>
      </c>
      <c r="K97" s="14">
        <f t="shared" si="45"/>
        <v>0.14402945769560582</v>
      </c>
      <c r="L97" s="14">
        <f t="shared" si="45"/>
        <v>0.12198821953688443</v>
      </c>
      <c r="M97" s="14">
        <f t="shared" si="45"/>
        <v>9.7497819128686158E-2</v>
      </c>
      <c r="N97" s="14">
        <f t="shared" si="45"/>
        <v>7.0558252696653723E-2</v>
      </c>
    </row>
    <row r="98" spans="2:14" x14ac:dyDescent="0.25">
      <c r="B98" s="5" t="s">
        <v>46</v>
      </c>
      <c r="C98" s="5"/>
      <c r="D98" s="14">
        <f t="shared" ref="D98:N98" si="46">D86/C86-1</f>
        <v>0.23569067298404578</v>
      </c>
      <c r="E98" s="14">
        <f t="shared" si="46"/>
        <v>0.23076840636226903</v>
      </c>
      <c r="F98" s="14">
        <f t="shared" si="46"/>
        <v>0.2233851937329534</v>
      </c>
      <c r="G98" s="14">
        <f t="shared" si="46"/>
        <v>0.21354103737412644</v>
      </c>
      <c r="H98" s="14">
        <f t="shared" si="46"/>
        <v>0.20123593960776343</v>
      </c>
      <c r="I98" s="14">
        <f t="shared" si="46"/>
        <v>0.1864699028006982</v>
      </c>
      <c r="J98" s="14">
        <f t="shared" si="46"/>
        <v>0.16924292936555885</v>
      </c>
      <c r="K98" s="14">
        <f t="shared" si="46"/>
        <v>0.14955502176172186</v>
      </c>
      <c r="L98" s="14">
        <f t="shared" si="46"/>
        <v>0.12740618249629354</v>
      </c>
      <c r="M98" s="14">
        <f t="shared" si="46"/>
        <v>0.10279641412510299</v>
      </c>
      <c r="N98" s="14">
        <f t="shared" si="46"/>
        <v>7.5725719253734169E-2</v>
      </c>
    </row>
    <row r="99" spans="2:14" x14ac:dyDescent="0.25">
      <c r="B99" s="5" t="s">
        <v>47</v>
      </c>
      <c r="C99" s="5"/>
      <c r="D99" s="14">
        <f t="shared" ref="D99:N99" si="47">D87/C87-1</f>
        <v>0.25177640100905485</v>
      </c>
      <c r="E99" s="14">
        <f t="shared" si="47"/>
        <v>0.24679142778185836</v>
      </c>
      <c r="F99" s="14">
        <f t="shared" si="47"/>
        <v>0.23931344098957408</v>
      </c>
      <c r="G99" s="14">
        <f t="shared" si="47"/>
        <v>0.22934243532711251</v>
      </c>
      <c r="H99" s="14">
        <f t="shared" si="47"/>
        <v>0.21687840570775752</v>
      </c>
      <c r="I99" s="14">
        <f t="shared" si="47"/>
        <v>0.20192134725981981</v>
      </c>
      <c r="J99" s="14">
        <f t="shared" si="47"/>
        <v>0.18447125532343356</v>
      </c>
      <c r="K99" s="14">
        <f t="shared" si="47"/>
        <v>0.16452812544747908</v>
      </c>
      <c r="L99" s="14">
        <f t="shared" si="47"/>
        <v>0.1420919533866476</v>
      </c>
      <c r="M99" s="14">
        <f t="shared" si="47"/>
        <v>0.11716273509862973</v>
      </c>
      <c r="N99" s="14">
        <f t="shared" si="47"/>
        <v>8.9740466741436542E-2</v>
      </c>
    </row>
    <row r="100" spans="2:14" x14ac:dyDescent="0.25">
      <c r="B100" s="5" t="s">
        <v>42</v>
      </c>
      <c r="C100" s="5"/>
      <c r="D100" s="14">
        <f t="shared" ref="D100:N100" si="48">D88/C88-1</f>
        <v>0.24616069734658064</v>
      </c>
      <c r="E100" s="14">
        <f t="shared" si="48"/>
        <v>0.24049809739013739</v>
      </c>
      <c r="F100" s="14">
        <f t="shared" si="48"/>
        <v>0.23237048017312767</v>
      </c>
      <c r="G100" s="14">
        <f t="shared" si="48"/>
        <v>0.22178052524651704</v>
      </c>
      <c r="H100" s="14">
        <f t="shared" si="48"/>
        <v>0.20873090592608889</v>
      </c>
      <c r="I100" s="14">
        <f t="shared" si="48"/>
        <v>0.19322430561495496</v>
      </c>
      <c r="J100" s="14">
        <f t="shared" si="48"/>
        <v>0.17526343391956378</v>
      </c>
      <c r="K100" s="14">
        <f t="shared" si="48"/>
        <v>0.15485104275444983</v>
      </c>
      <c r="L100" s="14">
        <f t="shared" si="48"/>
        <v>0.13198994262691133</v>
      </c>
      <c r="M100" s="14">
        <f t="shared" si="48"/>
        <v>0.10668301929320756</v>
      </c>
      <c r="N100" s="14">
        <f t="shared" si="48"/>
        <v>7.8933250981806369E-2</v>
      </c>
    </row>
    <row r="101" spans="2:14" x14ac:dyDescent="0.25">
      <c r="B101" s="5" t="s">
        <v>48</v>
      </c>
      <c r="C101" s="5"/>
      <c r="D101" s="14">
        <f t="shared" ref="D101:N101" si="49">D89/C89-1</f>
        <v>0.2191028766473706</v>
      </c>
      <c r="E101" s="14">
        <f t="shared" si="49"/>
        <v>0.2142480198243899</v>
      </c>
      <c r="F101" s="14">
        <f t="shared" si="49"/>
        <v>0.20696522139277285</v>
      </c>
      <c r="G101" s="14">
        <f t="shared" si="49"/>
        <v>0.19725447618590075</v>
      </c>
      <c r="H101" s="14">
        <f t="shared" si="49"/>
        <v>0.18511577924982969</v>
      </c>
      <c r="I101" s="14">
        <f t="shared" si="49"/>
        <v>0.17054912584003201</v>
      </c>
      <c r="J101" s="14">
        <f t="shared" si="49"/>
        <v>0.15355451141827015</v>
      </c>
      <c r="K101" s="14">
        <f t="shared" si="49"/>
        <v>0.13413193164960635</v>
      </c>
      <c r="L101" s="14">
        <f t="shared" si="49"/>
        <v>0.11228138239954388</v>
      </c>
      <c r="M101" s="14">
        <f t="shared" si="49"/>
        <v>8.8002859731282745E-2</v>
      </c>
      <c r="N101" s="14">
        <f t="shared" si="49"/>
        <v>6.1296359903116882E-2</v>
      </c>
    </row>
    <row r="102" spans="2:14" x14ac:dyDescent="0.25">
      <c r="B102" s="5" t="s">
        <v>49</v>
      </c>
      <c r="C102" s="5"/>
      <c r="D102" s="14">
        <f t="shared" ref="D102:N102" si="50">D90/C90-1</f>
        <v>0.24669529460460815</v>
      </c>
      <c r="E102" s="14">
        <f t="shared" si="50"/>
        <v>0.24173055596512993</v>
      </c>
      <c r="F102" s="14">
        <f t="shared" si="50"/>
        <v>0.23428292319338251</v>
      </c>
      <c r="G102" s="14">
        <f t="shared" si="50"/>
        <v>0.22435239100580762</v>
      </c>
      <c r="H102" s="14">
        <f t="shared" si="50"/>
        <v>0.21193895433633791</v>
      </c>
      <c r="I102" s="14">
        <f t="shared" si="50"/>
        <v>0.19704260833305964</v>
      </c>
      <c r="J102" s="14">
        <f t="shared" si="50"/>
        <v>0.17966334835502029</v>
      </c>
      <c r="K102" s="14">
        <f t="shared" si="50"/>
        <v>0.15980116996916816</v>
      </c>
      <c r="L102" s="14">
        <f t="shared" si="50"/>
        <v>0.13745606894742846</v>
      </c>
      <c r="M102" s="14">
        <f t="shared" si="50"/>
        <v>0.1126280412638978</v>
      </c>
      <c r="N102" s="14">
        <f t="shared" si="50"/>
        <v>8.5317083092182999E-2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AC102"/>
  <sheetViews>
    <sheetView topLeftCell="A73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MEA!C9</f>
        <v>52.458429408000008</v>
      </c>
      <c r="D3" s="6">
        <f>MEA!D9</f>
        <v>65.428648220018445</v>
      </c>
      <c r="E3" s="6">
        <f>MEA!E9</f>
        <v>81.280034285147977</v>
      </c>
      <c r="F3" s="6">
        <f>MEA!F9</f>
        <v>100.36525819097149</v>
      </c>
      <c r="G3" s="6">
        <f>MEA!G9</f>
        <v>122.93369049102594</v>
      </c>
      <c r="H3" s="6">
        <f>MEA!H9</f>
        <v>149.04899156456628</v>
      </c>
      <c r="I3" s="6">
        <f>MEA!I9</f>
        <v>178.48936861888527</v>
      </c>
      <c r="J3" s="6">
        <f>MEA!J9</f>
        <v>210.63982809741316</v>
      </c>
      <c r="K3" s="6">
        <f>MEA!K9</f>
        <v>244.39395635651044</v>
      </c>
      <c r="L3" s="6">
        <f>MEA!L9</f>
        <v>278.09163350116984</v>
      </c>
      <c r="M3" s="6">
        <f>MEA!M9</f>
        <v>309.52603142710433</v>
      </c>
      <c r="N3" s="6">
        <f>MEA!N9</f>
        <v>336.05435262841564</v>
      </c>
      <c r="O3" s="7">
        <f>MEA!O9</f>
        <v>0.13490480384739811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40.378073565173551</v>
      </c>
      <c r="D31" s="6">
        <f t="shared" ref="D31:N31" si="0">S31*D$34</f>
        <v>50.304438384896876</v>
      </c>
      <c r="E31" s="6">
        <f t="shared" si="0"/>
        <v>62.42093664130843</v>
      </c>
      <c r="F31" s="6">
        <f t="shared" si="0"/>
        <v>76.990626738119261</v>
      </c>
      <c r="G31" s="6">
        <f t="shared" si="0"/>
        <v>94.196206724520508</v>
      </c>
      <c r="H31" s="6">
        <f t="shared" si="0"/>
        <v>114.07739166236885</v>
      </c>
      <c r="I31" s="6">
        <f t="shared" si="0"/>
        <v>136.45546690751837</v>
      </c>
      <c r="J31" s="6">
        <f t="shared" si="0"/>
        <v>160.85224402569483</v>
      </c>
      <c r="K31" s="6">
        <f t="shared" si="0"/>
        <v>186.41683931422389</v>
      </c>
      <c r="L31" s="6">
        <f t="shared" si="0"/>
        <v>211.88033323482767</v>
      </c>
      <c r="M31" s="6">
        <f t="shared" si="0"/>
        <v>235.56347346405147</v>
      </c>
      <c r="N31" s="6">
        <f t="shared" si="0"/>
        <v>255.4631957671759</v>
      </c>
      <c r="O31" s="7">
        <f>((N31/I31)^(1/5)-1)</f>
        <v>0.13361994989998749</v>
      </c>
      <c r="P31" s="4"/>
      <c r="Q31" s="5" t="s">
        <v>28</v>
      </c>
      <c r="R31" s="8">
        <v>0.76971564000000003</v>
      </c>
      <c r="S31" s="8">
        <v>0.76884422578527012</v>
      </c>
      <c r="T31" s="8">
        <v>0.76797379812024014</v>
      </c>
      <c r="U31" s="8">
        <v>0.76710435588801251</v>
      </c>
      <c r="V31" s="8">
        <v>0.76623589797295444</v>
      </c>
      <c r="W31" s="8">
        <v>0.76536842326069587</v>
      </c>
      <c r="X31" s="8">
        <v>0.76450193063812855</v>
      </c>
      <c r="Y31" s="8">
        <v>0.76363641899340418</v>
      </c>
      <c r="Z31" s="8">
        <v>0.76277188721593325</v>
      </c>
      <c r="AA31" s="8">
        <v>0.76190833419638415</v>
      </c>
      <c r="AB31" s="8">
        <v>0.76104575882668013</v>
      </c>
      <c r="AC31" s="8">
        <v>0.76018415999999989</v>
      </c>
    </row>
    <row r="32" spans="2:29" x14ac:dyDescent="0.25">
      <c r="B32" s="5" t="s">
        <v>29</v>
      </c>
      <c r="C32" s="6">
        <f>R32*C$34</f>
        <v>12.080355842826458</v>
      </c>
      <c r="D32" s="6">
        <f t="shared" ref="D32:N32" si="1">S32*D$34</f>
        <v>15.124209835121572</v>
      </c>
      <c r="E32" s="6">
        <f t="shared" si="1"/>
        <v>18.859097643839547</v>
      </c>
      <c r="F32" s="6">
        <f t="shared" si="1"/>
        <v>23.374631452852231</v>
      </c>
      <c r="G32" s="6">
        <f t="shared" si="1"/>
        <v>28.737483766505431</v>
      </c>
      <c r="H32" s="6">
        <f t="shared" si="1"/>
        <v>34.971599902197426</v>
      </c>
      <c r="I32" s="6">
        <f t="shared" si="1"/>
        <v>42.033901711366887</v>
      </c>
      <c r="J32" s="6">
        <f t="shared" si="1"/>
        <v>49.787584071718335</v>
      </c>
      <c r="K32" s="6">
        <f t="shared" si="1"/>
        <v>57.977117042286544</v>
      </c>
      <c r="L32" s="6">
        <f t="shared" si="1"/>
        <v>66.21130026634215</v>
      </c>
      <c r="M32" s="6">
        <f t="shared" si="1"/>
        <v>73.962557963052873</v>
      </c>
      <c r="N32" s="6">
        <f t="shared" si="1"/>
        <v>80.591156861239739</v>
      </c>
      <c r="O32" s="7">
        <f>((N32/I32)^(1/5)-1)</f>
        <v>0.13903622727215681</v>
      </c>
      <c r="P32" s="4"/>
      <c r="Q32" s="5" t="s">
        <v>29</v>
      </c>
      <c r="R32" s="8">
        <v>0.23028435999999997</v>
      </c>
      <c r="S32" s="8">
        <v>0.23115577421472988</v>
      </c>
      <c r="T32" s="8">
        <v>0.23202620187975986</v>
      </c>
      <c r="U32" s="8">
        <v>0.23289564411198749</v>
      </c>
      <c r="V32" s="8">
        <v>0.23376410202704556</v>
      </c>
      <c r="W32" s="8">
        <v>0.23463157673930413</v>
      </c>
      <c r="X32" s="8">
        <v>0.23549806936187145</v>
      </c>
      <c r="Y32" s="8">
        <v>0.23636358100659582</v>
      </c>
      <c r="Z32" s="8">
        <v>0.23722811278406675</v>
      </c>
      <c r="AA32" s="8">
        <v>0.23809166580361585</v>
      </c>
      <c r="AB32" s="8">
        <v>0.23895424117331987</v>
      </c>
      <c r="AC32" s="8">
        <v>0.23981584000000011</v>
      </c>
    </row>
    <row r="33" spans="2:29" x14ac:dyDescent="0.25">
      <c r="B33" s="5" t="s">
        <v>2</v>
      </c>
      <c r="C33" s="10">
        <f t="shared" ref="C33:N33" si="2">SUM(C31:C32)</f>
        <v>52.458429408000008</v>
      </c>
      <c r="D33" s="10">
        <f t="shared" si="2"/>
        <v>65.428648220018445</v>
      </c>
      <c r="E33" s="10">
        <f t="shared" si="2"/>
        <v>81.280034285147977</v>
      </c>
      <c r="F33" s="10">
        <f t="shared" si="2"/>
        <v>100.36525819097149</v>
      </c>
      <c r="G33" s="10">
        <f t="shared" si="2"/>
        <v>122.93369049102594</v>
      </c>
      <c r="H33" s="10">
        <f t="shared" si="2"/>
        <v>149.04899156456628</v>
      </c>
      <c r="I33" s="10">
        <f t="shared" si="2"/>
        <v>178.48936861888527</v>
      </c>
      <c r="J33" s="10">
        <f t="shared" si="2"/>
        <v>210.63982809741316</v>
      </c>
      <c r="K33" s="10">
        <f t="shared" si="2"/>
        <v>244.39395635651044</v>
      </c>
      <c r="L33" s="10">
        <f t="shared" si="2"/>
        <v>278.09163350116984</v>
      </c>
      <c r="M33" s="10">
        <f t="shared" si="2"/>
        <v>309.52603142710433</v>
      </c>
      <c r="N33" s="10">
        <f t="shared" si="2"/>
        <v>336.05435262841564</v>
      </c>
      <c r="O33" s="7">
        <f>((N33/I33)^(1/5)-1)</f>
        <v>0.13490480384739811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52.458429408000008</v>
      </c>
      <c r="D34" s="11">
        <f t="shared" ref="D34:O34" si="3">D3</f>
        <v>65.428648220018445</v>
      </c>
      <c r="E34" s="11">
        <f t="shared" si="3"/>
        <v>81.280034285147977</v>
      </c>
      <c r="F34" s="11">
        <f t="shared" si="3"/>
        <v>100.36525819097149</v>
      </c>
      <c r="G34" s="11">
        <f t="shared" si="3"/>
        <v>122.93369049102594</v>
      </c>
      <c r="H34" s="11">
        <f t="shared" si="3"/>
        <v>149.04899156456628</v>
      </c>
      <c r="I34" s="11">
        <f t="shared" si="3"/>
        <v>178.48936861888527</v>
      </c>
      <c r="J34" s="11">
        <f t="shared" si="3"/>
        <v>210.63982809741316</v>
      </c>
      <c r="K34" s="11">
        <f t="shared" si="3"/>
        <v>244.39395635651044</v>
      </c>
      <c r="L34" s="11">
        <f t="shared" si="3"/>
        <v>278.09163350116984</v>
      </c>
      <c r="M34" s="11">
        <f t="shared" si="3"/>
        <v>309.52603142710433</v>
      </c>
      <c r="N34" s="11">
        <f t="shared" si="3"/>
        <v>336.05435262841564</v>
      </c>
      <c r="O34" s="12">
        <f t="shared" si="3"/>
        <v>0.13490480384739811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0.24583552268043074</v>
      </c>
      <c r="E37" s="14">
        <f t="shared" ref="E37:N37" si="4">E31/D31-1</f>
        <v>0.24086340381546423</v>
      </c>
      <c r="F37" s="14">
        <f t="shared" si="4"/>
        <v>0.23341030879644031</v>
      </c>
      <c r="G37" s="14">
        <f t="shared" si="4"/>
        <v>0.22347629465240471</v>
      </c>
      <c r="H37" s="14">
        <f t="shared" si="4"/>
        <v>0.21106141774892739</v>
      </c>
      <c r="I37" s="14">
        <f t="shared" si="4"/>
        <v>0.19616573379746605</v>
      </c>
      <c r="J37" s="14">
        <f t="shared" si="4"/>
        <v>0.17878929786456399</v>
      </c>
      <c r="K37" s="14">
        <f t="shared" si="4"/>
        <v>0.15893216438090429</v>
      </c>
      <c r="L37" s="14">
        <f t="shared" si="4"/>
        <v>0.13659438715020022</v>
      </c>
      <c r="M37" s="14">
        <f t="shared" si="4"/>
        <v>0.11177601935794423</v>
      </c>
      <c r="N37" s="14">
        <f t="shared" si="4"/>
        <v>8.4477113580010421E-2</v>
      </c>
    </row>
    <row r="38" spans="2:29" x14ac:dyDescent="0.25">
      <c r="B38" s="5" t="s">
        <v>29</v>
      </c>
      <c r="C38" s="5"/>
      <c r="D38" s="14">
        <f t="shared" ref="D38:N38" si="5">D32/C32-1</f>
        <v>0.25196724598991116</v>
      </c>
      <c r="E38" s="14">
        <f t="shared" si="5"/>
        <v>0.24694763226868122</v>
      </c>
      <c r="F38" s="14">
        <f t="shared" si="5"/>
        <v>0.23943530566997806</v>
      </c>
      <c r="G38" s="14">
        <f t="shared" si="5"/>
        <v>0.22943045431412834</v>
      </c>
      <c r="H38" s="14">
        <f t="shared" si="5"/>
        <v>0.21693326341111607</v>
      </c>
      <c r="I38" s="14">
        <f t="shared" si="5"/>
        <v>0.20194391531757483</v>
      </c>
      <c r="J38" s="14">
        <f t="shared" si="5"/>
        <v>0.18446258959240702</v>
      </c>
      <c r="K38" s="14">
        <f t="shared" si="5"/>
        <v>0.16448946305109513</v>
      </c>
      <c r="L38" s="14">
        <f t="shared" si="5"/>
        <v>0.14202470981870086</v>
      </c>
      <c r="M38" s="14">
        <f t="shared" si="5"/>
        <v>0.11706850138164393</v>
      </c>
      <c r="N38" s="14">
        <f t="shared" si="5"/>
        <v>8.9621006638225031E-2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41.730131878892394</v>
      </c>
      <c r="D43" s="6">
        <f t="shared" ref="D43:N43" si="6">S43*D$46</f>
        <v>51.953232398919582</v>
      </c>
      <c r="E43" s="6">
        <f t="shared" si="6"/>
        <v>64.422660501328238</v>
      </c>
      <c r="F43" s="6">
        <f t="shared" si="6"/>
        <v>79.405088937696121</v>
      </c>
      <c r="G43" s="6">
        <f t="shared" si="6"/>
        <v>97.083629027344671</v>
      </c>
      <c r="H43" s="6">
        <f t="shared" si="6"/>
        <v>117.49361791682649</v>
      </c>
      <c r="I43" s="6">
        <f t="shared" si="6"/>
        <v>140.44547154073956</v>
      </c>
      <c r="J43" s="6">
        <f t="shared" si="6"/>
        <v>165.44209893325717</v>
      </c>
      <c r="K43" s="6">
        <f t="shared" si="6"/>
        <v>191.6046981987038</v>
      </c>
      <c r="L43" s="6">
        <f t="shared" si="6"/>
        <v>217.62749710679151</v>
      </c>
      <c r="M43" s="6">
        <f t="shared" si="6"/>
        <v>241.7871276317957</v>
      </c>
      <c r="N43" s="6">
        <f t="shared" si="6"/>
        <v>262.03280968084061</v>
      </c>
      <c r="O43" s="7">
        <f>((N43/I43)^(1/5)-1)</f>
        <v>0.1328426378977885</v>
      </c>
      <c r="P43" s="4"/>
      <c r="Q43" s="5" t="s">
        <v>31</v>
      </c>
      <c r="R43" s="8">
        <v>0.79548953999999994</v>
      </c>
      <c r="S43" s="8">
        <v>0.79404410472023257</v>
      </c>
      <c r="T43" s="8">
        <v>0.7926012958523071</v>
      </c>
      <c r="U43" s="8">
        <v>0.79116110862393152</v>
      </c>
      <c r="V43" s="8">
        <v>0.78972353827148545</v>
      </c>
      <c r="W43" s="8">
        <v>0.78828858004000402</v>
      </c>
      <c r="X43" s="8">
        <v>0.78685622918316245</v>
      </c>
      <c r="Y43" s="8">
        <v>0.78542648096325973</v>
      </c>
      <c r="Z43" s="8">
        <v>0.7839993306512042</v>
      </c>
      <c r="AA43" s="8">
        <v>0.78257477352649674</v>
      </c>
      <c r="AB43" s="8">
        <v>0.7811528048772155</v>
      </c>
      <c r="AC43" s="8">
        <v>0.77973342000000034</v>
      </c>
    </row>
    <row r="44" spans="2:29" x14ac:dyDescent="0.25">
      <c r="B44" s="5" t="s">
        <v>32</v>
      </c>
      <c r="C44" s="6">
        <f>R44*C$46</f>
        <v>10.728297529107612</v>
      </c>
      <c r="D44" s="6">
        <f t="shared" ref="D44:N44" si="7">S44*D$46</f>
        <v>13.47541582109886</v>
      </c>
      <c r="E44" s="6">
        <f t="shared" si="7"/>
        <v>16.857373783819742</v>
      </c>
      <c r="F44" s="6">
        <f t="shared" si="7"/>
        <v>20.96016925327536</v>
      </c>
      <c r="G44" s="6">
        <f t="shared" si="7"/>
        <v>25.850061463681271</v>
      </c>
      <c r="H44" s="6">
        <f t="shared" si="7"/>
        <v>31.555373647739792</v>
      </c>
      <c r="I44" s="6">
        <f t="shared" si="7"/>
        <v>38.043897078145719</v>
      </c>
      <c r="J44" s="6">
        <f t="shared" si="7"/>
        <v>45.19772916415598</v>
      </c>
      <c r="K44" s="6">
        <f t="shared" si="7"/>
        <v>52.789258157806643</v>
      </c>
      <c r="L44" s="6">
        <f t="shared" si="7"/>
        <v>60.464136394378322</v>
      </c>
      <c r="M44" s="6">
        <f t="shared" si="7"/>
        <v>67.73890379530863</v>
      </c>
      <c r="N44" s="6">
        <f t="shared" si="7"/>
        <v>74.021542947575014</v>
      </c>
      <c r="O44" s="7">
        <f>((N44/I44)^(1/5)-1)</f>
        <v>0.1423906162403803</v>
      </c>
      <c r="P44" s="4"/>
      <c r="Q44" s="5" t="s">
        <v>32</v>
      </c>
      <c r="R44" s="8">
        <v>0.20451046000000006</v>
      </c>
      <c r="S44" s="8">
        <v>0.20595589527976743</v>
      </c>
      <c r="T44" s="8">
        <v>0.2073987041476929</v>
      </c>
      <c r="U44" s="8">
        <v>0.20883889137606848</v>
      </c>
      <c r="V44" s="8">
        <v>0.21027646172851455</v>
      </c>
      <c r="W44" s="8">
        <v>0.21171141995999598</v>
      </c>
      <c r="X44" s="8">
        <v>0.21314377081683755</v>
      </c>
      <c r="Y44" s="8">
        <v>0.21457351903674027</v>
      </c>
      <c r="Z44" s="8">
        <v>0.2160006693487958</v>
      </c>
      <c r="AA44" s="8">
        <v>0.21742522647350326</v>
      </c>
      <c r="AB44" s="8">
        <v>0.2188471951227845</v>
      </c>
      <c r="AC44" s="8">
        <v>0.22026657999999966</v>
      </c>
    </row>
    <row r="45" spans="2:29" x14ac:dyDescent="0.25">
      <c r="B45" s="5" t="s">
        <v>2</v>
      </c>
      <c r="C45" s="10">
        <f t="shared" ref="C45:N45" si="8">SUM(C43:C44)</f>
        <v>52.458429408000008</v>
      </c>
      <c r="D45" s="10">
        <f t="shared" si="8"/>
        <v>65.428648220018445</v>
      </c>
      <c r="E45" s="10">
        <f t="shared" si="8"/>
        <v>81.280034285147977</v>
      </c>
      <c r="F45" s="10">
        <f t="shared" si="8"/>
        <v>100.36525819097147</v>
      </c>
      <c r="G45" s="10">
        <f t="shared" si="8"/>
        <v>122.93369049102594</v>
      </c>
      <c r="H45" s="10">
        <f t="shared" si="8"/>
        <v>149.04899156456628</v>
      </c>
      <c r="I45" s="10">
        <f t="shared" si="8"/>
        <v>178.48936861888529</v>
      </c>
      <c r="J45" s="10">
        <f t="shared" si="8"/>
        <v>210.63982809741316</v>
      </c>
      <c r="K45" s="10">
        <f t="shared" si="8"/>
        <v>244.39395635651044</v>
      </c>
      <c r="L45" s="10">
        <f t="shared" si="8"/>
        <v>278.09163350116984</v>
      </c>
      <c r="M45" s="10">
        <f t="shared" si="8"/>
        <v>309.52603142710433</v>
      </c>
      <c r="N45" s="10">
        <f t="shared" si="8"/>
        <v>336.05435262841564</v>
      </c>
      <c r="O45" s="7">
        <f>((N45/I45)^(1/5)-1)</f>
        <v>0.13490480384739811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52.458429408000008</v>
      </c>
      <c r="D46" s="11">
        <f t="shared" ref="D46:O46" si="9">D3</f>
        <v>65.428648220018445</v>
      </c>
      <c r="E46" s="11">
        <f t="shared" si="9"/>
        <v>81.280034285147977</v>
      </c>
      <c r="F46" s="11">
        <f t="shared" si="9"/>
        <v>100.36525819097149</v>
      </c>
      <c r="G46" s="11">
        <f t="shared" si="9"/>
        <v>122.93369049102594</v>
      </c>
      <c r="H46" s="11">
        <f t="shared" si="9"/>
        <v>149.04899156456628</v>
      </c>
      <c r="I46" s="11">
        <f t="shared" si="9"/>
        <v>178.48936861888527</v>
      </c>
      <c r="J46" s="11">
        <f t="shared" si="9"/>
        <v>210.63982809741316</v>
      </c>
      <c r="K46" s="11">
        <f t="shared" si="9"/>
        <v>244.39395635651044</v>
      </c>
      <c r="L46" s="11">
        <f t="shared" si="9"/>
        <v>278.09163350116984</v>
      </c>
      <c r="M46" s="11">
        <f t="shared" si="9"/>
        <v>309.52603142710433</v>
      </c>
      <c r="N46" s="11">
        <f t="shared" si="9"/>
        <v>336.05435262841564</v>
      </c>
      <c r="O46" s="12">
        <f t="shared" si="9"/>
        <v>0.13490480384739811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0.24498126556839761</v>
      </c>
      <c r="E49" s="14">
        <f t="shared" si="10"/>
        <v>0.24001255603622407</v>
      </c>
      <c r="F49" s="14">
        <f t="shared" si="10"/>
        <v>0.23256457153083554</v>
      </c>
      <c r="G49" s="14">
        <f t="shared" si="10"/>
        <v>0.22263736904217457</v>
      </c>
      <c r="H49" s="14">
        <f t="shared" si="10"/>
        <v>0.21023100489716073</v>
      </c>
      <c r="I49" s="14">
        <f t="shared" si="10"/>
        <v>0.19534553476905137</v>
      </c>
      <c r="J49" s="14">
        <f t="shared" si="10"/>
        <v>0.17798101368663022</v>
      </c>
      <c r="K49" s="14">
        <f t="shared" si="10"/>
        <v>0.15813749604326022</v>
      </c>
      <c r="L49" s="14">
        <f t="shared" si="10"/>
        <v>0.13581503560575925</v>
      </c>
      <c r="M49" s="14">
        <f t="shared" si="10"/>
        <v>0.11101368552315272</v>
      </c>
      <c r="N49" s="14">
        <f t="shared" si="10"/>
        <v>8.3733498335262668E-2</v>
      </c>
    </row>
    <row r="50" spans="2:29" x14ac:dyDescent="0.25">
      <c r="B50" s="5" t="s">
        <v>32</v>
      </c>
      <c r="C50" s="5"/>
      <c r="D50" s="14">
        <f t="shared" ref="D50:N50" si="11">D44/C44-1</f>
        <v>0.25606283611522418</v>
      </c>
      <c r="E50" s="14">
        <f t="shared" si="11"/>
        <v>0.25097243807687564</v>
      </c>
      <c r="F50" s="14">
        <f t="shared" si="11"/>
        <v>0.24338283780559067</v>
      </c>
      <c r="G50" s="14">
        <f t="shared" si="11"/>
        <v>0.23329450021696685</v>
      </c>
      <c r="H50" s="14">
        <f t="shared" si="11"/>
        <v>0.22070787692610905</v>
      </c>
      <c r="I50" s="14">
        <f t="shared" si="11"/>
        <v>0.20562340674012836</v>
      </c>
      <c r="J50" s="14">
        <f t="shared" si="11"/>
        <v>0.18804151612847719</v>
      </c>
      <c r="K50" s="14">
        <f t="shared" si="11"/>
        <v>0.16796261967229809</v>
      </c>
      <c r="L50" s="14">
        <f t="shared" si="11"/>
        <v>0.14538712049388214</v>
      </c>
      <c r="M50" s="14">
        <f t="shared" si="11"/>
        <v>0.12031541066725104</v>
      </c>
      <c r="N50" s="14">
        <f t="shared" si="11"/>
        <v>9.2747871610840749E-2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20.020667256727446</v>
      </c>
      <c r="D55" s="6">
        <f t="shared" ref="D55:N55" si="12">S55*D$60</f>
        <v>24.942804434412235</v>
      </c>
      <c r="E55" s="6">
        <f t="shared" si="12"/>
        <v>30.951042528850238</v>
      </c>
      <c r="F55" s="6">
        <f t="shared" si="12"/>
        <v>38.175864455256075</v>
      </c>
      <c r="G55" s="6">
        <f t="shared" si="12"/>
        <v>46.707913067919328</v>
      </c>
      <c r="H55" s="6">
        <f t="shared" si="12"/>
        <v>56.566936052332601</v>
      </c>
      <c r="I55" s="6">
        <f t="shared" si="12"/>
        <v>67.66436913488819</v>
      </c>
      <c r="J55" s="6">
        <f t="shared" si="12"/>
        <v>79.763140566536578</v>
      </c>
      <c r="K55" s="6">
        <f t="shared" si="12"/>
        <v>92.441351375889312</v>
      </c>
      <c r="L55" s="6">
        <f t="shared" si="12"/>
        <v>105.06977852288934</v>
      </c>
      <c r="M55" s="6">
        <f t="shared" si="12"/>
        <v>116.81568045526606</v>
      </c>
      <c r="N55" s="6">
        <f t="shared" si="12"/>
        <v>126.68568920081552</v>
      </c>
      <c r="O55" s="7">
        <f>((N55/I55)^(1/5)-1)</f>
        <v>0.13363567440480351</v>
      </c>
      <c r="P55" s="4"/>
      <c r="Q55" s="5" t="s">
        <v>37</v>
      </c>
      <c r="R55" s="8">
        <v>0.38164824000000003</v>
      </c>
      <c r="S55" s="8">
        <v>0.38122145440841881</v>
      </c>
      <c r="T55" s="8">
        <v>0.38079514607815335</v>
      </c>
      <c r="U55" s="8">
        <v>0.38036931447549688</v>
      </c>
      <c r="V55" s="8">
        <v>0.37994395906733935</v>
      </c>
      <c r="W55" s="8">
        <v>0.37951907932116713</v>
      </c>
      <c r="X55" s="8">
        <v>0.37909467470506186</v>
      </c>
      <c r="Y55" s="8">
        <v>0.37867074468770012</v>
      </c>
      <c r="Z55" s="8">
        <v>0.37824728873835245</v>
      </c>
      <c r="AA55" s="8">
        <v>0.37782430632688324</v>
      </c>
      <c r="AB55" s="8">
        <v>0.37740179692374926</v>
      </c>
      <c r="AC55" s="8">
        <v>0.37697976000000005</v>
      </c>
    </row>
    <row r="56" spans="2:29" x14ac:dyDescent="0.25">
      <c r="B56" s="5" t="s">
        <v>38</v>
      </c>
      <c r="C56" s="6">
        <f>R56*C$60</f>
        <v>17.169164430298313</v>
      </c>
      <c r="D56" s="6">
        <f t="shared" ref="D56:N58" si="13">S56*D$60</f>
        <v>21.478497619337414</v>
      </c>
      <c r="E56" s="6">
        <f t="shared" si="13"/>
        <v>26.762207993745744</v>
      </c>
      <c r="F56" s="6">
        <f t="shared" si="13"/>
        <v>33.145426823213178</v>
      </c>
      <c r="G56" s="6">
        <f t="shared" si="13"/>
        <v>40.720519524718881</v>
      </c>
      <c r="H56" s="6">
        <f t="shared" si="13"/>
        <v>49.519203274378064</v>
      </c>
      <c r="I56" s="6">
        <f t="shared" si="13"/>
        <v>59.478390819673017</v>
      </c>
      <c r="J56" s="6">
        <f t="shared" si="13"/>
        <v>70.402751621006601</v>
      </c>
      <c r="K56" s="6">
        <f t="shared" si="13"/>
        <v>81.929805327362217</v>
      </c>
      <c r="L56" s="6">
        <f t="shared" si="13"/>
        <v>93.506486236664614</v>
      </c>
      <c r="M56" s="6">
        <f t="shared" si="13"/>
        <v>104.38867408547326</v>
      </c>
      <c r="N56" s="6">
        <f t="shared" si="13"/>
        <v>113.67583375192221</v>
      </c>
      <c r="O56" s="7">
        <f>((N56/I56)^(1/5)-1)</f>
        <v>0.13831324086856034</v>
      </c>
      <c r="P56" s="4"/>
      <c r="Q56" s="5" t="s">
        <v>38</v>
      </c>
      <c r="R56" s="8">
        <v>0.32729085914417377</v>
      </c>
      <c r="S56" s="8">
        <v>0.32827359579722887</v>
      </c>
      <c r="T56" s="8">
        <v>0.32925930985533441</v>
      </c>
      <c r="U56" s="8">
        <v>0.33024801032390333</v>
      </c>
      <c r="V56" s="8">
        <v>0.33123970623570798</v>
      </c>
      <c r="W56" s="8">
        <v>0.33223440665096299</v>
      </c>
      <c r="X56" s="8">
        <v>0.33323212065740837</v>
      </c>
      <c r="Y56" s="8">
        <v>0.3342328573703921</v>
      </c>
      <c r="Z56" s="8">
        <v>0.33523662593295417</v>
      </c>
      <c r="AA56" s="8">
        <v>0.33624343551590979</v>
      </c>
      <c r="AB56" s="8">
        <v>0.33725329531793374</v>
      </c>
      <c r="AC56" s="8">
        <v>0.33826621456564393</v>
      </c>
    </row>
    <row r="57" spans="2:29" x14ac:dyDescent="0.25">
      <c r="B57" s="5" t="s">
        <v>40</v>
      </c>
      <c r="C57" s="6">
        <f>R57*C$60</f>
        <v>8.4030674170676445</v>
      </c>
      <c r="D57" s="6">
        <f t="shared" si="13"/>
        <v>10.493603198226138</v>
      </c>
      <c r="E57" s="6">
        <f t="shared" si="13"/>
        <v>13.051929807802034</v>
      </c>
      <c r="F57" s="6">
        <f t="shared" si="13"/>
        <v>16.136466983661155</v>
      </c>
      <c r="G57" s="6">
        <f t="shared" si="13"/>
        <v>19.789289320686741</v>
      </c>
      <c r="H57" s="6">
        <f t="shared" si="13"/>
        <v>24.022742510309897</v>
      </c>
      <c r="I57" s="6">
        <f t="shared" si="13"/>
        <v>28.803164043038187</v>
      </c>
      <c r="J57" s="6">
        <f t="shared" si="13"/>
        <v>34.033190996358776</v>
      </c>
      <c r="K57" s="6">
        <f t="shared" si="13"/>
        <v>39.535479502680239</v>
      </c>
      <c r="L57" s="6">
        <f t="shared" si="13"/>
        <v>45.042125360526363</v>
      </c>
      <c r="M57" s="6">
        <f t="shared" si="13"/>
        <v>50.195243893590558</v>
      </c>
      <c r="N57" s="6">
        <f t="shared" si="13"/>
        <v>54.564400200922613</v>
      </c>
      <c r="O57" s="7">
        <f>((N57/I57)^(1/5)-1)</f>
        <v>0.13630217390421651</v>
      </c>
      <c r="P57" s="4"/>
      <c r="Q57" s="5" t="s">
        <v>40</v>
      </c>
      <c r="R57" s="8">
        <v>0.16018526501645819</v>
      </c>
      <c r="S57" s="8">
        <v>0.16038239339652949</v>
      </c>
      <c r="T57" s="8">
        <v>0.16057977734129683</v>
      </c>
      <c r="U57" s="8">
        <v>0.16077741715123425</v>
      </c>
      <c r="V57" s="8">
        <v>0.16097531312729396</v>
      </c>
      <c r="W57" s="8">
        <v>0.16117346557090609</v>
      </c>
      <c r="X57" s="8">
        <v>0.1613718747839788</v>
      </c>
      <c r="Y57" s="8">
        <v>0.16157054106889832</v>
      </c>
      <c r="Z57" s="8">
        <v>0.16176946472852927</v>
      </c>
      <c r="AA57" s="8">
        <v>0.16196864606621431</v>
      </c>
      <c r="AB57" s="8">
        <v>0.16216808538577443</v>
      </c>
      <c r="AC57" s="8">
        <v>0.16236778299150895</v>
      </c>
    </row>
    <row r="58" spans="2:29" x14ac:dyDescent="0.25">
      <c r="B58" s="5" t="s">
        <v>39</v>
      </c>
      <c r="C58" s="6">
        <f>R58*C$60</f>
        <v>6.8655303039066053</v>
      </c>
      <c r="D58" s="6">
        <f t="shared" si="13"/>
        <v>8.5137429680426546</v>
      </c>
      <c r="E58" s="6">
        <f t="shared" si="13"/>
        <v>10.514853954749972</v>
      </c>
      <c r="F58" s="6">
        <f t="shared" si="13"/>
        <v>12.907499928841089</v>
      </c>
      <c r="G58" s="6">
        <f t="shared" si="13"/>
        <v>15.715968577701002</v>
      </c>
      <c r="H58" s="6">
        <f t="shared" si="13"/>
        <v>18.940109727545728</v>
      </c>
      <c r="I58" s="6">
        <f t="shared" si="13"/>
        <v>22.543444621285886</v>
      </c>
      <c r="J58" s="6">
        <f t="shared" si="13"/>
        <v>26.440744913511207</v>
      </c>
      <c r="K58" s="6">
        <f t="shared" si="13"/>
        <v>30.487320150578679</v>
      </c>
      <c r="L58" s="6">
        <f t="shared" si="13"/>
        <v>34.473243381089503</v>
      </c>
      <c r="M58" s="6">
        <f t="shared" si="13"/>
        <v>38.126432992774475</v>
      </c>
      <c r="N58" s="6">
        <f t="shared" si="13"/>
        <v>41.128429474755272</v>
      </c>
      <c r="O58" s="7">
        <f>((N58/I58)^(1/5)-1)</f>
        <v>0.12777995141454768</v>
      </c>
      <c r="P58" s="4"/>
      <c r="Q58" s="5" t="s">
        <v>39</v>
      </c>
      <c r="R58" s="8">
        <v>0.13087563583936807</v>
      </c>
      <c r="S58" s="8">
        <v>0.13012255639782275</v>
      </c>
      <c r="T58" s="8">
        <v>0.12936576672521552</v>
      </c>
      <c r="U58" s="8">
        <v>0.12860525804936557</v>
      </c>
      <c r="V58" s="8">
        <v>0.12784102156965876</v>
      </c>
      <c r="W58" s="8">
        <v>0.12707304845696385</v>
      </c>
      <c r="X58" s="8">
        <v>0.12630132985355103</v>
      </c>
      <c r="Y58" s="8">
        <v>0.12552585687300949</v>
      </c>
      <c r="Z58" s="8">
        <v>0.12474662060016413</v>
      </c>
      <c r="AA58" s="8">
        <v>0.1239636120909926</v>
      </c>
      <c r="AB58" s="8">
        <v>0.12317682237254261</v>
      </c>
      <c r="AC58" s="8">
        <v>0.12238624244284699</v>
      </c>
    </row>
    <row r="59" spans="2:29" x14ac:dyDescent="0.25">
      <c r="B59" s="5" t="s">
        <v>2</v>
      </c>
      <c r="C59" s="10">
        <f t="shared" ref="C59:N59" si="14">SUM(C55:C58)</f>
        <v>52.458429408000008</v>
      </c>
      <c r="D59" s="10">
        <f t="shared" si="14"/>
        <v>65.428648220018445</v>
      </c>
      <c r="E59" s="10">
        <f t="shared" si="14"/>
        <v>81.280034285147991</v>
      </c>
      <c r="F59" s="10">
        <f t="shared" si="14"/>
        <v>100.3652581909715</v>
      </c>
      <c r="G59" s="10">
        <f t="shared" si="14"/>
        <v>122.93369049102597</v>
      </c>
      <c r="H59" s="10">
        <f t="shared" si="14"/>
        <v>149.04899156456628</v>
      </c>
      <c r="I59" s="10">
        <f t="shared" si="14"/>
        <v>178.48936861888527</v>
      </c>
      <c r="J59" s="10">
        <f t="shared" si="14"/>
        <v>210.63982809741316</v>
      </c>
      <c r="K59" s="10">
        <f t="shared" si="14"/>
        <v>244.39395635651044</v>
      </c>
      <c r="L59" s="10">
        <f t="shared" si="14"/>
        <v>278.09163350116984</v>
      </c>
      <c r="M59" s="10">
        <f t="shared" si="14"/>
        <v>309.52603142710433</v>
      </c>
      <c r="N59" s="10">
        <f t="shared" si="14"/>
        <v>336.05435262841559</v>
      </c>
      <c r="O59" s="7">
        <f>((N59/I59)^(1/5)-1)</f>
        <v>0.13490480384739811</v>
      </c>
      <c r="Q59" s="5" t="s">
        <v>2</v>
      </c>
      <c r="R59" s="8">
        <v>1</v>
      </c>
      <c r="S59" s="8">
        <v>0.99999999999999989</v>
      </c>
      <c r="T59" s="8">
        <v>1.0000000000000002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0.99999999999999989</v>
      </c>
      <c r="AB59" s="8">
        <v>1</v>
      </c>
      <c r="AC59" s="8">
        <v>1</v>
      </c>
    </row>
    <row r="60" spans="2:29" x14ac:dyDescent="0.25">
      <c r="B60" s="13" t="s">
        <v>26</v>
      </c>
      <c r="C60" s="11">
        <f>C3</f>
        <v>52.458429408000008</v>
      </c>
      <c r="D60" s="11">
        <f t="shared" ref="D60:O60" si="15">D3</f>
        <v>65.428648220018445</v>
      </c>
      <c r="E60" s="11">
        <f t="shared" si="15"/>
        <v>81.280034285147977</v>
      </c>
      <c r="F60" s="11">
        <f t="shared" si="15"/>
        <v>100.36525819097149</v>
      </c>
      <c r="G60" s="11">
        <f t="shared" si="15"/>
        <v>122.93369049102594</v>
      </c>
      <c r="H60" s="11">
        <f t="shared" si="15"/>
        <v>149.04899156456628</v>
      </c>
      <c r="I60" s="11">
        <f t="shared" si="15"/>
        <v>178.48936861888527</v>
      </c>
      <c r="J60" s="11">
        <f t="shared" si="15"/>
        <v>210.63982809741316</v>
      </c>
      <c r="K60" s="11">
        <f t="shared" si="15"/>
        <v>244.39395635651044</v>
      </c>
      <c r="L60" s="11">
        <f t="shared" si="15"/>
        <v>278.09163350116984</v>
      </c>
      <c r="M60" s="11">
        <f t="shared" si="15"/>
        <v>309.52603142710433</v>
      </c>
      <c r="N60" s="11">
        <f t="shared" si="15"/>
        <v>336.05435262841564</v>
      </c>
      <c r="O60" s="12">
        <f t="shared" si="15"/>
        <v>0.13490480384739811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0.24585280373364315</v>
      </c>
      <c r="E63" s="14">
        <f t="shared" si="16"/>
        <v>0.24088061590014154</v>
      </c>
      <c r="F63" s="14">
        <f t="shared" si="16"/>
        <v>0.23342741749882578</v>
      </c>
      <c r="G63" s="14">
        <f t="shared" si="16"/>
        <v>0.22349326555953231</v>
      </c>
      <c r="H63" s="14">
        <f t="shared" si="16"/>
        <v>0.21107821644861291</v>
      </c>
      <c r="I63" s="14">
        <f t="shared" si="16"/>
        <v>0.19618232587829865</v>
      </c>
      <c r="J63" s="14">
        <f t="shared" si="16"/>
        <v>0.17880564891589579</v>
      </c>
      <c r="K63" s="14">
        <f t="shared" si="16"/>
        <v>0.15894823999284302</v>
      </c>
      <c r="L63" s="14">
        <f t="shared" si="16"/>
        <v>0.13661015291359946</v>
      </c>
      <c r="M63" s="14">
        <f t="shared" si="16"/>
        <v>0.11179144086439563</v>
      </c>
      <c r="N63" s="14">
        <f t="shared" si="16"/>
        <v>8.4492156421835274E-2</v>
      </c>
    </row>
    <row r="64" spans="2:29" x14ac:dyDescent="0.25">
      <c r="B64" s="5" t="s">
        <v>38</v>
      </c>
      <c r="C64" s="5"/>
      <c r="D64" s="14">
        <f t="shared" ref="D64:N64" si="17">D56/C56-1</f>
        <v>0.2509925981857597</v>
      </c>
      <c r="E64" s="14">
        <f t="shared" si="17"/>
        <v>0.24599999814006202</v>
      </c>
      <c r="F64" s="14">
        <f t="shared" si="17"/>
        <v>0.23851615049696862</v>
      </c>
      <c r="G64" s="14">
        <f t="shared" si="17"/>
        <v>0.2285411119280123</v>
      </c>
      <c r="H64" s="14">
        <f t="shared" si="17"/>
        <v>0.21607493844271941</v>
      </c>
      <c r="I64" s="14">
        <f t="shared" si="17"/>
        <v>0.20111768539797925</v>
      </c>
      <c r="J64" s="14">
        <f t="shared" si="17"/>
        <v>0.18366940750724292</v>
      </c>
      <c r="K64" s="14">
        <f t="shared" si="17"/>
        <v>0.16373015884958964</v>
      </c>
      <c r="L64" s="14">
        <f t="shared" si="17"/>
        <v>0.1412999928786125</v>
      </c>
      <c r="M64" s="14">
        <f t="shared" si="17"/>
        <v>0.11637896243118218</v>
      </c>
      <c r="N64" s="14">
        <f t="shared" si="17"/>
        <v>8.8967119736041989E-2</v>
      </c>
    </row>
    <row r="65" spans="2:29" x14ac:dyDescent="0.25">
      <c r="B65" s="5" t="s">
        <v>40</v>
      </c>
      <c r="C65" s="5"/>
      <c r="D65" s="14">
        <f t="shared" ref="D65:N65" si="18">D57/C57-1</f>
        <v>0.24878245971374247</v>
      </c>
      <c r="E65" s="14">
        <f t="shared" si="18"/>
        <v>0.24379868013385164</v>
      </c>
      <c r="F65" s="14">
        <f t="shared" si="18"/>
        <v>0.2363280542633075</v>
      </c>
      <c r="G65" s="14">
        <f t="shared" si="18"/>
        <v>0.22637063867352269</v>
      </c>
      <c r="H65" s="14">
        <f t="shared" si="18"/>
        <v>0.2139264892750703</v>
      </c>
      <c r="I65" s="14">
        <f t="shared" si="18"/>
        <v>0.19899566132703894</v>
      </c>
      <c r="J65" s="14">
        <f t="shared" si="18"/>
        <v>0.18157820944621883</v>
      </c>
      <c r="K65" s="14">
        <f t="shared" si="18"/>
        <v>0.16167418761614671</v>
      </c>
      <c r="L65" s="14">
        <f t="shared" si="18"/>
        <v>0.1392836491959788</v>
      </c>
      <c r="M65" s="14">
        <f t="shared" si="18"/>
        <v>0.11440664692923752</v>
      </c>
      <c r="N65" s="14">
        <f t="shared" si="18"/>
        <v>8.7043232952394467E-2</v>
      </c>
    </row>
    <row r="66" spans="2:29" x14ac:dyDescent="0.25">
      <c r="B66" s="5" t="s">
        <v>39</v>
      </c>
      <c r="C66" s="5"/>
      <c r="D66" s="14">
        <f t="shared" ref="D66:N66" si="19">D58/C58-1</f>
        <v>0.24007069973869144</v>
      </c>
      <c r="E66" s="14">
        <f t="shared" si="19"/>
        <v>0.23504479689118241</v>
      </c>
      <c r="F66" s="14">
        <f t="shared" si="19"/>
        <v>0.22754913994884962</v>
      </c>
      <c r="G66" s="14">
        <f t="shared" si="19"/>
        <v>0.21758424670485921</v>
      </c>
      <c r="H66" s="14">
        <f t="shared" si="19"/>
        <v>0.20515064877511779</v>
      </c>
      <c r="I66" s="14">
        <f t="shared" si="19"/>
        <v>0.19024889219620578</v>
      </c>
      <c r="J66" s="14">
        <f t="shared" si="19"/>
        <v>0.17287953805184797</v>
      </c>
      <c r="K66" s="14">
        <f t="shared" si="19"/>
        <v>0.15304316312963162</v>
      </c>
      <c r="L66" s="14">
        <f t="shared" si="19"/>
        <v>0.13074036060972616</v>
      </c>
      <c r="M66" s="14">
        <f t="shared" si="19"/>
        <v>0.10597174078749294</v>
      </c>
      <c r="N66" s="14">
        <f t="shared" si="19"/>
        <v>7.8737931831958097E-2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36.337204944549661</v>
      </c>
      <c r="D71" s="6">
        <f t="shared" ref="D71:N71" si="20">S71*D$74</f>
        <v>45.207252281950787</v>
      </c>
      <c r="E71" s="6">
        <f t="shared" si="20"/>
        <v>56.018047898235352</v>
      </c>
      <c r="F71" s="6">
        <f t="shared" si="20"/>
        <v>68.997193757692528</v>
      </c>
      <c r="G71" s="6">
        <f t="shared" si="20"/>
        <v>84.299086747473751</v>
      </c>
      <c r="H71" s="6">
        <f t="shared" si="20"/>
        <v>101.94945800626053</v>
      </c>
      <c r="I71" s="6">
        <f t="shared" si="20"/>
        <v>121.77893214056463</v>
      </c>
      <c r="J71" s="6">
        <f t="shared" si="20"/>
        <v>143.35215590916314</v>
      </c>
      <c r="K71" s="6">
        <f t="shared" si="20"/>
        <v>165.90448550124717</v>
      </c>
      <c r="L71" s="6">
        <f t="shared" si="20"/>
        <v>188.30398813173244</v>
      </c>
      <c r="M71" s="6">
        <f t="shared" si="20"/>
        <v>209.06084594481999</v>
      </c>
      <c r="N71" s="6">
        <f t="shared" si="20"/>
        <v>226.4065451739032</v>
      </c>
      <c r="O71" s="7">
        <f>((N71/I71)^(1/5)-1)</f>
        <v>0.13204414600851755</v>
      </c>
      <c r="P71" s="4"/>
      <c r="Q71" s="5" t="s">
        <v>34</v>
      </c>
      <c r="R71" s="8">
        <v>0.69268572000000006</v>
      </c>
      <c r="S71" s="8">
        <v>0.69093972612625743</v>
      </c>
      <c r="T71" s="8">
        <v>0.68919813323050405</v>
      </c>
      <c r="U71" s="8">
        <v>0.68746093021956955</v>
      </c>
      <c r="V71" s="8">
        <v>0.68572810602824552</v>
      </c>
      <c r="W71" s="8">
        <v>0.68399964961921411</v>
      </c>
      <c r="X71" s="8">
        <v>0.68227554998297912</v>
      </c>
      <c r="Y71" s="8">
        <v>0.68055579613779427</v>
      </c>
      <c r="Z71" s="8">
        <v>0.67884037712959433</v>
      </c>
      <c r="AA71" s="8">
        <v>0.67712928203192535</v>
      </c>
      <c r="AB71" s="8">
        <v>0.67542249994587411</v>
      </c>
      <c r="AC71" s="8">
        <v>0.67372001999999986</v>
      </c>
    </row>
    <row r="72" spans="2:29" x14ac:dyDescent="0.25">
      <c r="B72" s="5" t="s">
        <v>35</v>
      </c>
      <c r="C72" s="6">
        <f>R72*C$74</f>
        <v>16.121224463450346</v>
      </c>
      <c r="D72" s="6">
        <f t="shared" ref="D72:N72" si="21">S72*D$74</f>
        <v>20.221395938067662</v>
      </c>
      <c r="E72" s="6">
        <f t="shared" si="21"/>
        <v>25.261986386912625</v>
      </c>
      <c r="F72" s="6">
        <f t="shared" si="21"/>
        <v>31.368064433278956</v>
      </c>
      <c r="G72" s="6">
        <f t="shared" si="21"/>
        <v>38.634603743552184</v>
      </c>
      <c r="H72" s="6">
        <f t="shared" si="21"/>
        <v>47.099533558305744</v>
      </c>
      <c r="I72" s="6">
        <f t="shared" si="21"/>
        <v>56.710436478320624</v>
      </c>
      <c r="J72" s="6">
        <f t="shared" si="21"/>
        <v>67.287672188250014</v>
      </c>
      <c r="K72" s="6">
        <f t="shared" si="21"/>
        <v>78.489470855263278</v>
      </c>
      <c r="L72" s="6">
        <f t="shared" si="21"/>
        <v>89.787645369437385</v>
      </c>
      <c r="M72" s="6">
        <f t="shared" si="21"/>
        <v>100.46518548228433</v>
      </c>
      <c r="N72" s="6">
        <f t="shared" si="21"/>
        <v>109.64780745451245</v>
      </c>
      <c r="O72" s="7">
        <f>((N72/I72)^(1/5)-1)</f>
        <v>0.14095204836954411</v>
      </c>
      <c r="P72" s="4"/>
      <c r="Q72" s="5" t="s">
        <v>35</v>
      </c>
      <c r="R72" s="8">
        <v>0.30731427999999994</v>
      </c>
      <c r="S72" s="8">
        <v>0.30906027387374257</v>
      </c>
      <c r="T72" s="8">
        <v>0.31080186676949595</v>
      </c>
      <c r="U72" s="8">
        <v>0.31253906978043045</v>
      </c>
      <c r="V72" s="8">
        <v>0.31427189397175448</v>
      </c>
      <c r="W72" s="8">
        <v>0.31600035038078589</v>
      </c>
      <c r="X72" s="8">
        <v>0.31772445001702088</v>
      </c>
      <c r="Y72" s="8">
        <v>0.31944420386220573</v>
      </c>
      <c r="Z72" s="8">
        <v>0.32115962287040567</v>
      </c>
      <c r="AA72" s="8">
        <v>0.32287071796807465</v>
      </c>
      <c r="AB72" s="8">
        <v>0.32457750005412589</v>
      </c>
      <c r="AC72" s="8">
        <v>0.32627998000000014</v>
      </c>
    </row>
    <row r="73" spans="2:29" x14ac:dyDescent="0.25">
      <c r="B73" s="5" t="s">
        <v>2</v>
      </c>
      <c r="C73" s="10">
        <f t="shared" ref="C73:N73" si="22">SUM(C71:C72)</f>
        <v>52.458429408000008</v>
      </c>
      <c r="D73" s="10">
        <f t="shared" si="22"/>
        <v>65.428648220018445</v>
      </c>
      <c r="E73" s="10">
        <f t="shared" si="22"/>
        <v>81.280034285147977</v>
      </c>
      <c r="F73" s="10">
        <f t="shared" si="22"/>
        <v>100.36525819097149</v>
      </c>
      <c r="G73" s="10">
        <f t="shared" si="22"/>
        <v>122.93369049102594</v>
      </c>
      <c r="H73" s="10">
        <f t="shared" si="22"/>
        <v>149.04899156456628</v>
      </c>
      <c r="I73" s="10">
        <f t="shared" si="22"/>
        <v>178.48936861888527</v>
      </c>
      <c r="J73" s="10">
        <f t="shared" si="22"/>
        <v>210.63982809741316</v>
      </c>
      <c r="K73" s="10">
        <f t="shared" si="22"/>
        <v>244.39395635651044</v>
      </c>
      <c r="L73" s="10">
        <f t="shared" si="22"/>
        <v>278.09163350116984</v>
      </c>
      <c r="M73" s="10">
        <f t="shared" si="22"/>
        <v>309.52603142710433</v>
      </c>
      <c r="N73" s="10">
        <f t="shared" si="22"/>
        <v>336.05435262841564</v>
      </c>
      <c r="O73" s="7">
        <f>((N73/I73)^(1/5)-1)</f>
        <v>0.13490480384739811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52.458429408000008</v>
      </c>
      <c r="D74" s="11">
        <f t="shared" ref="D74:O74" si="23">D3</f>
        <v>65.428648220018445</v>
      </c>
      <c r="E74" s="11">
        <f t="shared" si="23"/>
        <v>81.280034285147977</v>
      </c>
      <c r="F74" s="11">
        <f t="shared" si="23"/>
        <v>100.36525819097149</v>
      </c>
      <c r="G74" s="11">
        <f t="shared" si="23"/>
        <v>122.93369049102594</v>
      </c>
      <c r="H74" s="11">
        <f t="shared" si="23"/>
        <v>149.04899156456628</v>
      </c>
      <c r="I74" s="11">
        <f t="shared" si="23"/>
        <v>178.48936861888527</v>
      </c>
      <c r="J74" s="11">
        <f t="shared" si="23"/>
        <v>210.63982809741316</v>
      </c>
      <c r="K74" s="11">
        <f t="shared" si="23"/>
        <v>244.39395635651044</v>
      </c>
      <c r="L74" s="11">
        <f t="shared" si="23"/>
        <v>278.09163350116984</v>
      </c>
      <c r="M74" s="11">
        <f t="shared" si="23"/>
        <v>309.52603142710433</v>
      </c>
      <c r="N74" s="11">
        <f t="shared" si="23"/>
        <v>336.05435262841564</v>
      </c>
      <c r="O74" s="12">
        <f t="shared" si="23"/>
        <v>0.13490480384739811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0.24410373199966151</v>
      </c>
      <c r="E77" s="14">
        <f t="shared" si="24"/>
        <v>0.23913852469641972</v>
      </c>
      <c r="F77" s="14">
        <f t="shared" si="24"/>
        <v>0.23169578995390228</v>
      </c>
      <c r="G77" s="14">
        <f t="shared" si="24"/>
        <v>0.22177558472188164</v>
      </c>
      <c r="H77" s="14">
        <f t="shared" si="24"/>
        <v>0.20937796528757424</v>
      </c>
      <c r="I77" s="14">
        <f t="shared" si="24"/>
        <v>0.19450298728499771</v>
      </c>
      <c r="J77" s="14">
        <f t="shared" si="24"/>
        <v>0.17715070570414748</v>
      </c>
      <c r="K77" s="14">
        <f t="shared" si="24"/>
        <v>0.15732117490004538</v>
      </c>
      <c r="L77" s="14">
        <f t="shared" si="24"/>
        <v>0.1350144486016136</v>
      </c>
      <c r="M77" s="14">
        <f t="shared" si="24"/>
        <v>0.11023057992041352</v>
      </c>
      <c r="N77" s="14">
        <f t="shared" si="24"/>
        <v>8.296962135923569E-2</v>
      </c>
    </row>
    <row r="78" spans="2:29" x14ac:dyDescent="0.25">
      <c r="B78" s="5" t="s">
        <v>35</v>
      </c>
      <c r="C78" s="5"/>
      <c r="D78" s="14">
        <f t="shared" ref="D78:N78" si="25">D72/C72-1</f>
        <v>0.25433375013871462</v>
      </c>
      <c r="E78" s="14">
        <f t="shared" si="25"/>
        <v>0.24927015248021678</v>
      </c>
      <c r="F78" s="14">
        <f t="shared" si="25"/>
        <v>0.24171013129552166</v>
      </c>
      <c r="G78" s="14">
        <f t="shared" si="25"/>
        <v>0.23165405457928157</v>
      </c>
      <c r="H78" s="14">
        <f t="shared" si="25"/>
        <v>0.21910228123321418</v>
      </c>
      <c r="I78" s="14">
        <f t="shared" si="25"/>
        <v>0.20405516135562762</v>
      </c>
      <c r="J78" s="14">
        <f t="shared" si="25"/>
        <v>0.1865130365197043</v>
      </c>
      <c r="K78" s="14">
        <f t="shared" si="25"/>
        <v>0.16647624004103023</v>
      </c>
      <c r="L78" s="14">
        <f t="shared" si="25"/>
        <v>0.14394509723486659</v>
      </c>
      <c r="M78" s="14">
        <f t="shared" si="25"/>
        <v>0.11891992566364196</v>
      </c>
      <c r="N78" s="14">
        <f t="shared" si="25"/>
        <v>9.1401035375058948E-2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12.045630460895536</v>
      </c>
      <c r="D83" s="6">
        <f t="shared" ref="D83:N83" si="26">S83*D$92</f>
        <v>14.941309420582122</v>
      </c>
      <c r="E83" s="6">
        <f t="shared" si="26"/>
        <v>18.459122427637016</v>
      </c>
      <c r="F83" s="6">
        <f t="shared" si="26"/>
        <v>22.6682001372047</v>
      </c>
      <c r="G83" s="6">
        <f t="shared" si="26"/>
        <v>27.612835886446156</v>
      </c>
      <c r="H83" s="6">
        <f t="shared" si="26"/>
        <v>33.294737442853851</v>
      </c>
      <c r="I83" s="6">
        <f t="shared" si="26"/>
        <v>39.652024499436699</v>
      </c>
      <c r="J83" s="6">
        <f t="shared" si="26"/>
        <v>46.537169435079555</v>
      </c>
      <c r="K83" s="6">
        <f t="shared" si="26"/>
        <v>53.697787853470871</v>
      </c>
      <c r="L83" s="6">
        <f t="shared" si="26"/>
        <v>60.765953370382071</v>
      </c>
      <c r="M83" s="6">
        <f t="shared" si="26"/>
        <v>67.262968881494629</v>
      </c>
      <c r="N83" s="6">
        <f t="shared" si="26"/>
        <v>72.626453629160522</v>
      </c>
      <c r="O83" s="7">
        <f t="shared" ref="O83:O91" si="27">((N83/I83)^(1/5)-1)</f>
        <v>0.12866717440281894</v>
      </c>
      <c r="P83" s="4"/>
      <c r="Q83" s="5" t="s">
        <v>43</v>
      </c>
      <c r="R83" s="8">
        <v>0.22962239999999992</v>
      </c>
      <c r="S83" s="8">
        <v>0.22836035631270621</v>
      </c>
      <c r="T83" s="8">
        <v>0.22710524903174148</v>
      </c>
      <c r="U83" s="8">
        <v>0.22585704003343909</v>
      </c>
      <c r="V83" s="8">
        <v>0.22461569140366669</v>
      </c>
      <c r="W83" s="8">
        <v>0.2233811654366743</v>
      </c>
      <c r="X83" s="8">
        <v>0.22215342463394916</v>
      </c>
      <c r="Y83" s="8">
        <v>0.22093243170307672</v>
      </c>
      <c r="Z83" s="8">
        <v>0.21971814955660793</v>
      </c>
      <c r="AA83" s="8">
        <v>0.2185105413109325</v>
      </c>
      <c r="AB83" s="8">
        <v>0.2173095702851589</v>
      </c>
      <c r="AC83" s="8">
        <v>0.21611519999999984</v>
      </c>
    </row>
    <row r="84" spans="2:29" x14ac:dyDescent="0.25">
      <c r="B84" s="5" t="s">
        <v>44</v>
      </c>
      <c r="C84" s="6">
        <f t="shared" ref="C84:C90" si="28">R84*C$92</f>
        <v>5.0913762453045006</v>
      </c>
      <c r="D84" s="6">
        <f t="shared" ref="D84:D90" si="29">S84*D$92</f>
        <v>6.4266506949833166</v>
      </c>
      <c r="E84" s="6">
        <f t="shared" ref="E84:E90" si="30">T84*E$92</f>
        <v>8.0797470615042624</v>
      </c>
      <c r="F84" s="6">
        <f t="shared" ref="F84:F90" si="31">U84*F$92</f>
        <v>10.097055162353804</v>
      </c>
      <c r="G84" s="6">
        <f t="shared" ref="G84:G90" si="32">V84*G$92</f>
        <v>12.51641546759007</v>
      </c>
      <c r="H84" s="6">
        <f t="shared" ref="H84:H90" si="33">W84*H$92</f>
        <v>15.358051203623992</v>
      </c>
      <c r="I84" s="6">
        <f t="shared" ref="I84:I90" si="34">X84*I$92</f>
        <v>18.613057828834446</v>
      </c>
      <c r="J84" s="6">
        <f t="shared" ref="J84:J90" si="35">Y84*J$92</f>
        <v>22.23025539833003</v>
      </c>
      <c r="K84" s="6">
        <f t="shared" ref="K84:K90" si="36">Z84*K$92</f>
        <v>26.103172270875213</v>
      </c>
      <c r="L84" s="6">
        <f t="shared" ref="L84:L90" si="37">AA84*L$92</f>
        <v>30.060063548411637</v>
      </c>
      <c r="M84" s="6">
        <f t="shared" ref="M84:M90" si="38">AB84*M$92</f>
        <v>33.860905515255205</v>
      </c>
      <c r="N84" s="6">
        <f t="shared" ref="N84:N90" si="39">AC84*N$92</f>
        <v>37.205796044224677</v>
      </c>
      <c r="O84" s="7">
        <f t="shared" si="27"/>
        <v>0.1485729258243893</v>
      </c>
      <c r="P84" s="4"/>
      <c r="Q84" s="5" t="s">
        <v>44</v>
      </c>
      <c r="R84" s="8">
        <v>9.7055445669291363E-2</v>
      </c>
      <c r="S84" s="8">
        <v>9.8223803636784124E-2</v>
      </c>
      <c r="T84" s="8">
        <v>9.9406294947646773E-2</v>
      </c>
      <c r="U84" s="8">
        <v>0.10060309059477018</v>
      </c>
      <c r="V84" s="8">
        <v>0.10181436364268066</v>
      </c>
      <c r="W84" s="8">
        <v>0.10304028925261842</v>
      </c>
      <c r="X84" s="8">
        <v>0.10428104470792032</v>
      </c>
      <c r="Y84" s="8">
        <v>0.10553680943971031</v>
      </c>
      <c r="Z84" s="8">
        <v>0.10680776505290143</v>
      </c>
      <c r="AA84" s="8">
        <v>0.10809409535251331</v>
      </c>
      <c r="AB84" s="8">
        <v>0.10939598637030856</v>
      </c>
      <c r="AC84" s="8">
        <v>0.11071362639175254</v>
      </c>
    </row>
    <row r="85" spans="2:29" x14ac:dyDescent="0.25">
      <c r="B85" s="5" t="s">
        <v>45</v>
      </c>
      <c r="C85" s="6">
        <f t="shared" si="28"/>
        <v>7.5840291987348278</v>
      </c>
      <c r="D85" s="6">
        <f t="shared" si="29"/>
        <v>9.5138892053941717</v>
      </c>
      <c r="E85" s="6">
        <f t="shared" si="30"/>
        <v>11.887204903089415</v>
      </c>
      <c r="F85" s="6">
        <f t="shared" si="31"/>
        <v>14.763363126765102</v>
      </c>
      <c r="G85" s="6">
        <f t="shared" si="32"/>
        <v>18.187756586657496</v>
      </c>
      <c r="H85" s="6">
        <f t="shared" si="33"/>
        <v>22.17909715777078</v>
      </c>
      <c r="I85" s="6">
        <f t="shared" si="34"/>
        <v>26.713701473797716</v>
      </c>
      <c r="J85" s="6">
        <f t="shared" si="35"/>
        <v>31.708038989712616</v>
      </c>
      <c r="K85" s="6">
        <f t="shared" si="36"/>
        <v>37.002137310655506</v>
      </c>
      <c r="L85" s="6">
        <f t="shared" si="37"/>
        <v>42.347912278970306</v>
      </c>
      <c r="M85" s="6">
        <f t="shared" si="38"/>
        <v>47.407741700028105</v>
      </c>
      <c r="N85" s="6">
        <f t="shared" si="39"/>
        <v>51.769013656425805</v>
      </c>
      <c r="O85" s="7">
        <f t="shared" si="27"/>
        <v>0.14147699804388969</v>
      </c>
      <c r="P85" s="4"/>
      <c r="Q85" s="5" t="s">
        <v>45</v>
      </c>
      <c r="R85" s="8">
        <v>0.14457217427821523</v>
      </c>
      <c r="S85" s="8">
        <v>0.14540861632050833</v>
      </c>
      <c r="T85" s="8">
        <v>0.14624999863295485</v>
      </c>
      <c r="U85" s="8">
        <v>0.14709634980138139</v>
      </c>
      <c r="V85" s="8">
        <v>0.14794769858458928</v>
      </c>
      <c r="W85" s="8">
        <v>0.14880407391527406</v>
      </c>
      <c r="X85" s="8">
        <v>0.14966550490095265</v>
      </c>
      <c r="Y85" s="8">
        <v>0.15053202082489744</v>
      </c>
      <c r="Z85" s="8">
        <v>0.15140365114707879</v>
      </c>
      <c r="AA85" s="8">
        <v>0.15228042550511381</v>
      </c>
      <c r="AB85" s="8">
        <v>0.15316237371522329</v>
      </c>
      <c r="AC85" s="8">
        <v>0.15404952577319597</v>
      </c>
    </row>
    <row r="86" spans="2:29" x14ac:dyDescent="0.25">
      <c r="B86" s="5" t="s">
        <v>46</v>
      </c>
      <c r="C86" s="6">
        <f t="shared" si="28"/>
        <v>4.3488838761975943</v>
      </c>
      <c r="D86" s="6">
        <f t="shared" si="29"/>
        <v>5.442618563725433</v>
      </c>
      <c r="E86" s="6">
        <f t="shared" si="30"/>
        <v>6.7842454513709267</v>
      </c>
      <c r="F86" s="6">
        <f t="shared" si="31"/>
        <v>8.405800908283787</v>
      </c>
      <c r="G86" s="6">
        <f t="shared" si="32"/>
        <v>10.33106097865147</v>
      </c>
      <c r="H86" s="6">
        <f t="shared" si="33"/>
        <v>12.568447902785168</v>
      </c>
      <c r="I86" s="6">
        <f t="shared" si="34"/>
        <v>15.102326270020464</v>
      </c>
      <c r="J86" s="6">
        <f t="shared" si="35"/>
        <v>17.883443948420943</v>
      </c>
      <c r="K86" s="6">
        <f t="shared" si="36"/>
        <v>20.819992988727041</v>
      </c>
      <c r="L86" s="6">
        <f t="shared" si="37"/>
        <v>23.771564619936946</v>
      </c>
      <c r="M86" s="6">
        <f t="shared" si="38"/>
        <v>26.548930144361162</v>
      </c>
      <c r="N86" s="6">
        <f t="shared" si="39"/>
        <v>28.922753859196586</v>
      </c>
      <c r="O86" s="7">
        <f t="shared" si="27"/>
        <v>0.13877823646973586</v>
      </c>
      <c r="P86" s="4"/>
      <c r="Q86" s="5" t="s">
        <v>46</v>
      </c>
      <c r="R86" s="8">
        <v>8.2901526509186363E-2</v>
      </c>
      <c r="S86" s="8">
        <v>8.3184028889354583E-2</v>
      </c>
      <c r="T86" s="8">
        <v>8.346755154618074E-2</v>
      </c>
      <c r="U86" s="8">
        <v>8.3752097685929575E-2</v>
      </c>
      <c r="V86" s="8">
        <v>8.4037670531054529E-2</v>
      </c>
      <c r="W86" s="8">
        <v>8.4324273320163082E-2</v>
      </c>
      <c r="X86" s="8">
        <v>8.4611909307984109E-2</v>
      </c>
      <c r="Y86" s="8">
        <v>8.4900581765336935E-2</v>
      </c>
      <c r="Z86" s="8">
        <v>8.5190293979102383E-2</v>
      </c>
      <c r="AA86" s="8">
        <v>8.548104925219531E-2</v>
      </c>
      <c r="AB86" s="8">
        <v>8.5772850903539047E-2</v>
      </c>
      <c r="AC86" s="8">
        <v>8.6065702268041305E-2</v>
      </c>
    </row>
    <row r="87" spans="2:29" x14ac:dyDescent="0.25">
      <c r="B87" s="5" t="s">
        <v>47</v>
      </c>
      <c r="C87" s="6">
        <f t="shared" si="28"/>
        <v>6.7885016604060002</v>
      </c>
      <c r="D87" s="6">
        <f t="shared" si="29"/>
        <v>8.3802636219686661</v>
      </c>
      <c r="E87" s="6">
        <f t="shared" si="30"/>
        <v>10.303979807419704</v>
      </c>
      <c r="F87" s="6">
        <f t="shared" si="31"/>
        <v>12.593203200444163</v>
      </c>
      <c r="G87" s="6">
        <f t="shared" si="32"/>
        <v>15.267070155876556</v>
      </c>
      <c r="H87" s="6">
        <f t="shared" si="33"/>
        <v>18.320869886114743</v>
      </c>
      <c r="I87" s="6">
        <f t="shared" si="34"/>
        <v>21.715106035357856</v>
      </c>
      <c r="J87" s="6">
        <f t="shared" si="35"/>
        <v>25.364302759345687</v>
      </c>
      <c r="K87" s="6">
        <f t="shared" si="36"/>
        <v>29.127688019544792</v>
      </c>
      <c r="L87" s="6">
        <f t="shared" si="37"/>
        <v>32.804760214661378</v>
      </c>
      <c r="M87" s="6">
        <f t="shared" si="38"/>
        <v>36.139304449357034</v>
      </c>
      <c r="N87" s="6">
        <f t="shared" si="39"/>
        <v>38.835246965869572</v>
      </c>
      <c r="O87" s="7">
        <f t="shared" si="27"/>
        <v>0.12329240738622782</v>
      </c>
      <c r="P87" s="4"/>
      <c r="Q87" s="5" t="s">
        <v>47</v>
      </c>
      <c r="R87" s="8">
        <v>0.12940726089238846</v>
      </c>
      <c r="S87" s="8">
        <v>0.12808248145045206</v>
      </c>
      <c r="T87" s="8">
        <v>0.12677135163687445</v>
      </c>
      <c r="U87" s="8">
        <v>0.12547372893200015</v>
      </c>
      <c r="V87" s="8">
        <v>0.1241894723480301</v>
      </c>
      <c r="W87" s="8">
        <v>0.12291844241145608</v>
      </c>
      <c r="X87" s="8">
        <v>0.12166050114572631</v>
      </c>
      <c r="Y87" s="8">
        <v>0.12041551205413836</v>
      </c>
      <c r="Z87" s="8">
        <v>0.11918334010295527</v>
      </c>
      <c r="AA87" s="8">
        <v>0.1179638517047417</v>
      </c>
      <c r="AB87" s="8">
        <v>0.11675691470191614</v>
      </c>
      <c r="AC87" s="8">
        <v>0.1155623983505155</v>
      </c>
    </row>
    <row r="88" spans="2:29" x14ac:dyDescent="0.25">
      <c r="B88" s="5" t="s">
        <v>42</v>
      </c>
      <c r="C88" s="6">
        <f t="shared" si="28"/>
        <v>7.1067126757375334</v>
      </c>
      <c r="D88" s="6">
        <f t="shared" si="29"/>
        <v>8.9302842793077755</v>
      </c>
      <c r="E88" s="6">
        <f t="shared" si="30"/>
        <v>11.177003246327555</v>
      </c>
      <c r="F88" s="6">
        <f t="shared" si="31"/>
        <v>13.904947834613759</v>
      </c>
      <c r="G88" s="6">
        <f t="shared" si="32"/>
        <v>17.159381458084226</v>
      </c>
      <c r="H88" s="6">
        <f t="shared" si="33"/>
        <v>20.960652241767601</v>
      </c>
      <c r="I88" s="6">
        <f t="shared" si="34"/>
        <v>25.289103353873138</v>
      </c>
      <c r="J88" s="6">
        <f t="shared" si="35"/>
        <v>30.068182680487084</v>
      </c>
      <c r="K88" s="6">
        <f t="shared" si="36"/>
        <v>35.148196095202671</v>
      </c>
      <c r="L88" s="6">
        <f t="shared" si="37"/>
        <v>40.29458328147269</v>
      </c>
      <c r="M88" s="6">
        <f t="shared" si="38"/>
        <v>45.185840555672129</v>
      </c>
      <c r="N88" s="6">
        <f t="shared" si="39"/>
        <v>49.426677956561285</v>
      </c>
      <c r="O88" s="7">
        <f t="shared" si="27"/>
        <v>0.143419509614515</v>
      </c>
      <c r="P88" s="4"/>
      <c r="Q88" s="5" t="s">
        <v>42</v>
      </c>
      <c r="R88" s="8">
        <v>0.1354732262467192</v>
      </c>
      <c r="S88" s="8">
        <v>0.13648890084474463</v>
      </c>
      <c r="T88" s="8">
        <v>0.13751228508487343</v>
      </c>
      <c r="U88" s="8">
        <v>0.13854343709409797</v>
      </c>
      <c r="V88" s="8">
        <v>0.13958241544320063</v>
      </c>
      <c r="W88" s="8">
        <v>0.1406292791500551</v>
      </c>
      <c r="X88" s="8">
        <v>0.14168408768295343</v>
      </c>
      <c r="Y88" s="8">
        <v>0.14274690096396042</v>
      </c>
      <c r="Z88" s="8">
        <v>0.14381777937229401</v>
      </c>
      <c r="AA88" s="8">
        <v>0.14489678374773252</v>
      </c>
      <c r="AB88" s="8">
        <v>0.14598397539404931</v>
      </c>
      <c r="AC88" s="8">
        <v>0.1470794160824743</v>
      </c>
    </row>
    <row r="89" spans="2:29" x14ac:dyDescent="0.25">
      <c r="B89" s="5" t="s">
        <v>48</v>
      </c>
      <c r="C89" s="6">
        <f t="shared" si="28"/>
        <v>3.023004645649547</v>
      </c>
      <c r="D89" s="6">
        <f t="shared" si="29"/>
        <v>3.6995503099184739</v>
      </c>
      <c r="E89" s="6">
        <f t="shared" si="30"/>
        <v>4.509440145848095</v>
      </c>
      <c r="F89" s="6">
        <f t="shared" si="31"/>
        <v>5.4636165258241283</v>
      </c>
      <c r="G89" s="6">
        <f t="shared" si="32"/>
        <v>6.5663808945087512</v>
      </c>
      <c r="H89" s="6">
        <f t="shared" si="33"/>
        <v>7.8116509831903453</v>
      </c>
      <c r="I89" s="6">
        <f t="shared" si="34"/>
        <v>9.1787822292092613</v>
      </c>
      <c r="J89" s="6">
        <f t="shared" si="35"/>
        <v>10.628510629303006</v>
      </c>
      <c r="K89" s="6">
        <f t="shared" si="36"/>
        <v>12.099902421448393</v>
      </c>
      <c r="L89" s="6">
        <f t="shared" si="37"/>
        <v>13.509494296228258</v>
      </c>
      <c r="M89" s="6">
        <f t="shared" si="38"/>
        <v>14.753952649128225</v>
      </c>
      <c r="N89" s="6">
        <f t="shared" si="39"/>
        <v>15.717412015032879</v>
      </c>
      <c r="O89" s="7">
        <f t="shared" si="27"/>
        <v>0.11357428711878903</v>
      </c>
      <c r="P89" s="4"/>
      <c r="Q89" s="5" t="s">
        <v>48</v>
      </c>
      <c r="R89" s="8">
        <v>5.7626670866141733E-2</v>
      </c>
      <c r="S89" s="8">
        <v>5.6543278985038935E-2</v>
      </c>
      <c r="T89" s="8">
        <v>5.5480293352583997E-2</v>
      </c>
      <c r="U89" s="8">
        <v>5.4437328457105652E-2</v>
      </c>
      <c r="V89" s="8">
        <v>5.3414006105902204E-2</v>
      </c>
      <c r="W89" s="8">
        <v>5.2409955285114621E-2</v>
      </c>
      <c r="X89" s="8">
        <v>5.1424812022322824E-2</v>
      </c>
      <c r="Y89" s="8">
        <v>5.0458219251810779E-2</v>
      </c>
      <c r="Z89" s="8">
        <v>4.9509826682447182E-2</v>
      </c>
      <c r="AA89" s="8">
        <v>4.8579290668129459E-2</v>
      </c>
      <c r="AB89" s="8">
        <v>4.7666274080740409E-2</v>
      </c>
      <c r="AC89" s="8">
        <v>4.6770446185567027E-2</v>
      </c>
    </row>
    <row r="90" spans="2:29" x14ac:dyDescent="0.25">
      <c r="B90" s="5" t="s">
        <v>49</v>
      </c>
      <c r="C90" s="6">
        <f t="shared" si="28"/>
        <v>6.4702906450744679</v>
      </c>
      <c r="D90" s="6">
        <f t="shared" si="29"/>
        <v>8.094082124138481</v>
      </c>
      <c r="E90" s="6">
        <f t="shared" si="30"/>
        <v>10.079291241951008</v>
      </c>
      <c r="F90" s="6">
        <f t="shared" si="31"/>
        <v>12.469071295482044</v>
      </c>
      <c r="G90" s="6">
        <f t="shared" si="32"/>
        <v>15.29278906321122</v>
      </c>
      <c r="H90" s="6">
        <f t="shared" si="33"/>
        <v>18.555484746459783</v>
      </c>
      <c r="I90" s="6">
        <f t="shared" si="34"/>
        <v>22.225266928355691</v>
      </c>
      <c r="J90" s="6">
        <f t="shared" si="35"/>
        <v>26.21992425673422</v>
      </c>
      <c r="K90" s="6">
        <f t="shared" si="36"/>
        <v>30.395079396585967</v>
      </c>
      <c r="L90" s="6">
        <f t="shared" si="37"/>
        <v>34.537301891106559</v>
      </c>
      <c r="M90" s="6">
        <f t="shared" si="38"/>
        <v>38.366387531807796</v>
      </c>
      <c r="N90" s="6">
        <f t="shared" si="39"/>
        <v>41.550998501944342</v>
      </c>
      <c r="O90" s="7">
        <f t="shared" si="27"/>
        <v>0.13330523743581768</v>
      </c>
      <c r="P90" s="4"/>
      <c r="Q90" s="5" t="s">
        <v>49</v>
      </c>
      <c r="R90" s="8">
        <v>0.12334129553805774</v>
      </c>
      <c r="S90" s="8">
        <v>0.12370853356041106</v>
      </c>
      <c r="T90" s="8">
        <v>0.12400697576714437</v>
      </c>
      <c r="U90" s="8">
        <v>0.12423692740127597</v>
      </c>
      <c r="V90" s="8">
        <v>0.12439868194087593</v>
      </c>
      <c r="W90" s="8">
        <v>0.12449252122864422</v>
      </c>
      <c r="X90" s="8">
        <v>0.12451871559819122</v>
      </c>
      <c r="Y90" s="8">
        <v>0.12447752399706893</v>
      </c>
      <c r="Z90" s="8">
        <v>0.12436919410661305</v>
      </c>
      <c r="AA90" s="8">
        <v>0.12419396245864144</v>
      </c>
      <c r="AB90" s="8">
        <v>0.1239520545490642</v>
      </c>
      <c r="AC90" s="8">
        <v>0.12364368494845356</v>
      </c>
    </row>
    <row r="91" spans="2:29" x14ac:dyDescent="0.25">
      <c r="B91" s="5" t="s">
        <v>2</v>
      </c>
      <c r="C91" s="10">
        <f>SUM(C83:C90)</f>
        <v>52.458429408000015</v>
      </c>
      <c r="D91" s="10">
        <f t="shared" ref="D91:N91" si="40">SUM(D83:D90)</f>
        <v>65.428648220018431</v>
      </c>
      <c r="E91" s="10">
        <f t="shared" si="40"/>
        <v>81.280034285147977</v>
      </c>
      <c r="F91" s="10">
        <f t="shared" si="40"/>
        <v>100.36525819097147</v>
      </c>
      <c r="G91" s="10">
        <f t="shared" si="40"/>
        <v>122.93369049102594</v>
      </c>
      <c r="H91" s="10">
        <f t="shared" si="40"/>
        <v>149.04899156456628</v>
      </c>
      <c r="I91" s="10">
        <f t="shared" si="40"/>
        <v>178.48936861888527</v>
      </c>
      <c r="J91" s="10">
        <f t="shared" si="40"/>
        <v>210.63982809741316</v>
      </c>
      <c r="K91" s="10">
        <f t="shared" si="40"/>
        <v>244.3939563565105</v>
      </c>
      <c r="L91" s="10">
        <f t="shared" si="40"/>
        <v>278.09163350116984</v>
      </c>
      <c r="M91" s="10">
        <f t="shared" si="40"/>
        <v>309.52603142710427</v>
      </c>
      <c r="N91" s="10">
        <f t="shared" si="40"/>
        <v>336.05435262841564</v>
      </c>
      <c r="O91" s="7">
        <f t="shared" si="27"/>
        <v>0.13490480384739811</v>
      </c>
      <c r="Q91" s="5" t="s">
        <v>2</v>
      </c>
      <c r="R91" s="8">
        <f>SUM(R83:R90)</f>
        <v>0.99999999999999989</v>
      </c>
      <c r="S91" s="8">
        <f t="shared" ref="S91:AC91" si="41">SUM(S83:S90)</f>
        <v>1</v>
      </c>
      <c r="T91" s="8">
        <f t="shared" si="41"/>
        <v>1</v>
      </c>
      <c r="U91" s="8">
        <f t="shared" si="41"/>
        <v>1</v>
      </c>
      <c r="V91" s="8">
        <f t="shared" si="41"/>
        <v>1</v>
      </c>
      <c r="W91" s="8">
        <f t="shared" si="41"/>
        <v>0.99999999999999989</v>
      </c>
      <c r="X91" s="8">
        <f t="shared" si="41"/>
        <v>1.0000000000000002</v>
      </c>
      <c r="Y91" s="8">
        <f t="shared" si="41"/>
        <v>0.99999999999999989</v>
      </c>
      <c r="Z91" s="8">
        <f t="shared" si="41"/>
        <v>1</v>
      </c>
      <c r="AA91" s="8">
        <f t="shared" si="41"/>
        <v>1</v>
      </c>
      <c r="AB91" s="8">
        <f t="shared" si="41"/>
        <v>0.99999999999999989</v>
      </c>
      <c r="AC91" s="8">
        <f t="shared" si="41"/>
        <v>1</v>
      </c>
    </row>
    <row r="92" spans="2:29" x14ac:dyDescent="0.25">
      <c r="B92" s="13" t="s">
        <v>26</v>
      </c>
      <c r="C92" s="11">
        <f>C3</f>
        <v>52.458429408000008</v>
      </c>
      <c r="D92" s="11">
        <f t="shared" ref="D92:O92" si="42">D3</f>
        <v>65.428648220018445</v>
      </c>
      <c r="E92" s="11">
        <f t="shared" si="42"/>
        <v>81.280034285147977</v>
      </c>
      <c r="F92" s="11">
        <f t="shared" si="42"/>
        <v>100.36525819097149</v>
      </c>
      <c r="G92" s="11">
        <f t="shared" si="42"/>
        <v>122.93369049102594</v>
      </c>
      <c r="H92" s="11">
        <f t="shared" si="42"/>
        <v>149.04899156456628</v>
      </c>
      <c r="I92" s="11">
        <f t="shared" si="42"/>
        <v>178.48936861888527</v>
      </c>
      <c r="J92" s="11">
        <f t="shared" si="42"/>
        <v>210.63982809741316</v>
      </c>
      <c r="K92" s="11">
        <f t="shared" si="42"/>
        <v>244.39395635651044</v>
      </c>
      <c r="L92" s="11">
        <f t="shared" si="42"/>
        <v>278.09163350116984</v>
      </c>
      <c r="M92" s="11">
        <f t="shared" si="42"/>
        <v>309.52603142710433</v>
      </c>
      <c r="N92" s="11">
        <f t="shared" si="42"/>
        <v>336.05435262841564</v>
      </c>
      <c r="O92" s="12">
        <f t="shared" si="42"/>
        <v>0.13490480384739811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0.24039247834200173</v>
      </c>
      <c r="E95" s="14">
        <f t="shared" ref="E95:N95" si="43">E83/D83-1</f>
        <v>0.23544208262021504</v>
      </c>
      <c r="F95" s="14">
        <f t="shared" si="43"/>
        <v>0.22802155010716274</v>
      </c>
      <c r="G95" s="14">
        <f t="shared" si="43"/>
        <v>0.21813093758273117</v>
      </c>
      <c r="H95" s="14">
        <f t="shared" si="43"/>
        <v>0.20577030116622952</v>
      </c>
      <c r="I95" s="14">
        <f t="shared" si="43"/>
        <v>0.19093969632571262</v>
      </c>
      <c r="J95" s="14">
        <f t="shared" si="43"/>
        <v>0.17363917788713823</v>
      </c>
      <c r="K95" s="14">
        <f t="shared" si="43"/>
        <v>0.15386880004338344</v>
      </c>
      <c r="L95" s="14">
        <f t="shared" si="43"/>
        <v>0.13162861636309175</v>
      </c>
      <c r="M95" s="14">
        <f t="shared" si="43"/>
        <v>0.10691867979939018</v>
      </c>
      <c r="N95" s="14">
        <f t="shared" si="43"/>
        <v>7.9739042698448115E-2</v>
      </c>
    </row>
    <row r="96" spans="2:29" x14ac:dyDescent="0.25">
      <c r="B96" s="5" t="s">
        <v>44</v>
      </c>
      <c r="C96" s="5"/>
      <c r="D96" s="14">
        <f t="shared" ref="D96:N96" si="44">D84/C84-1</f>
        <v>0.26226198680764701</v>
      </c>
      <c r="E96" s="14">
        <f t="shared" si="44"/>
        <v>0.25722517762033692</v>
      </c>
      <c r="F96" s="14">
        <f t="shared" si="44"/>
        <v>0.24967466004733629</v>
      </c>
      <c r="G96" s="14">
        <f t="shared" si="44"/>
        <v>0.23961048705138199</v>
      </c>
      <c r="H96" s="14">
        <f t="shared" si="44"/>
        <v>0.22703271103392475</v>
      </c>
      <c r="I96" s="14">
        <f t="shared" si="44"/>
        <v>0.21194138384187577</v>
      </c>
      <c r="J96" s="14">
        <f t="shared" si="44"/>
        <v>0.19433655677424455</v>
      </c>
      <c r="K96" s="14">
        <f t="shared" si="44"/>
        <v>0.17421828058872069</v>
      </c>
      <c r="L96" s="14">
        <f t="shared" si="44"/>
        <v>0.1515866055081494</v>
      </c>
      <c r="M96" s="14">
        <f t="shared" si="44"/>
        <v>0.12644158122694327</v>
      </c>
      <c r="N96" s="14">
        <f t="shared" si="44"/>
        <v>9.8783256917406304E-2</v>
      </c>
    </row>
    <row r="97" spans="2:14" x14ac:dyDescent="0.25">
      <c r="B97" s="5" t="s">
        <v>45</v>
      </c>
      <c r="C97" s="5"/>
      <c r="D97" s="14">
        <f t="shared" ref="D97:N97" si="45">D85/C85-1</f>
        <v>0.25446368362891914</v>
      </c>
      <c r="E97" s="14">
        <f t="shared" si="45"/>
        <v>0.24945799204279417</v>
      </c>
      <c r="F97" s="14">
        <f t="shared" si="45"/>
        <v>0.24195412185821663</v>
      </c>
      <c r="G97" s="14">
        <f t="shared" si="45"/>
        <v>0.23195212571071777</v>
      </c>
      <c r="H97" s="14">
        <f t="shared" si="45"/>
        <v>0.21945205567801174</v>
      </c>
      <c r="I97" s="14">
        <f t="shared" si="45"/>
        <v>0.20445396328669618</v>
      </c>
      <c r="J97" s="14">
        <f t="shared" si="45"/>
        <v>0.18695789951885278</v>
      </c>
      <c r="K97" s="14">
        <f t="shared" si="45"/>
        <v>0.16696391481858952</v>
      </c>
      <c r="L97" s="14">
        <f t="shared" si="45"/>
        <v>0.14447205909847205</v>
      </c>
      <c r="M97" s="14">
        <f t="shared" si="45"/>
        <v>0.11948238174589965</v>
      </c>
      <c r="N97" s="14">
        <f t="shared" si="45"/>
        <v>9.1994931629386434E-2</v>
      </c>
    </row>
    <row r="98" spans="2:14" x14ac:dyDescent="0.25">
      <c r="B98" s="5" t="s">
        <v>46</v>
      </c>
      <c r="C98" s="5"/>
      <c r="D98" s="14">
        <f t="shared" ref="D98:N98" si="46">D86/C86-1</f>
        <v>0.2514977908502205</v>
      </c>
      <c r="E98" s="14">
        <f t="shared" si="46"/>
        <v>0.24650393407822424</v>
      </c>
      <c r="F98" s="14">
        <f t="shared" si="46"/>
        <v>0.23901780508032533</v>
      </c>
      <c r="G98" s="14">
        <f t="shared" si="46"/>
        <v>0.22903945636761014</v>
      </c>
      <c r="H98" s="14">
        <f t="shared" si="46"/>
        <v>0.21656893989466597</v>
      </c>
      <c r="I98" s="14">
        <f t="shared" si="46"/>
        <v>0.2016063070662677</v>
      </c>
      <c r="J98" s="14">
        <f t="shared" si="46"/>
        <v>0.18415160874396275</v>
      </c>
      <c r="K98" s="14">
        <f t="shared" si="46"/>
        <v>0.16420489525259407</v>
      </c>
      <c r="L98" s="14">
        <f t="shared" si="46"/>
        <v>0.14176621638672171</v>
      </c>
      <c r="M98" s="14">
        <f t="shared" si="46"/>
        <v>0.11683562141697945</v>
      </c>
      <c r="N98" s="14">
        <f t="shared" si="46"/>
        <v>8.9413159096341621E-2</v>
      </c>
    </row>
    <row r="99" spans="2:14" x14ac:dyDescent="0.25">
      <c r="B99" s="5" t="s">
        <v>47</v>
      </c>
      <c r="C99" s="5"/>
      <c r="D99" s="14">
        <f t="shared" ref="D99:N99" si="47">D87/C87-1</f>
        <v>0.23447912973883955</v>
      </c>
      <c r="E99" s="14">
        <f t="shared" si="47"/>
        <v>0.22955318260013446</v>
      </c>
      <c r="F99" s="14">
        <f t="shared" si="47"/>
        <v>0.22216885473475334</v>
      </c>
      <c r="G99" s="14">
        <f t="shared" si="47"/>
        <v>0.21232619793970176</v>
      </c>
      <c r="H99" s="14">
        <f t="shared" si="47"/>
        <v>0.20002526346305727</v>
      </c>
      <c r="I99" s="14">
        <f t="shared" si="47"/>
        <v>0.18526610201055904</v>
      </c>
      <c r="J99" s="14">
        <f t="shared" si="47"/>
        <v>0.1680487637521082</v>
      </c>
      <c r="K99" s="14">
        <f t="shared" si="47"/>
        <v>0.1483732983281969</v>
      </c>
      <c r="L99" s="14">
        <f t="shared" si="47"/>
        <v>0.12623975485624728</v>
      </c>
      <c r="M99" s="14">
        <f t="shared" si="47"/>
        <v>0.10164818193688108</v>
      </c>
      <c r="N99" s="14">
        <f t="shared" si="47"/>
        <v>7.4598627660098726E-2</v>
      </c>
    </row>
    <row r="100" spans="2:14" x14ac:dyDescent="0.25">
      <c r="B100" s="5" t="s">
        <v>42</v>
      </c>
      <c r="C100" s="5"/>
      <c r="D100" s="14">
        <f t="shared" ref="D100:N100" si="48">D88/C88-1</f>
        <v>0.2565984705975175</v>
      </c>
      <c r="E100" s="14">
        <f t="shared" si="48"/>
        <v>0.25158426056218808</v>
      </c>
      <c r="F100" s="14">
        <f t="shared" si="48"/>
        <v>0.24406762064621645</v>
      </c>
      <c r="G100" s="14">
        <f t="shared" si="48"/>
        <v>0.23404860357470492</v>
      </c>
      <c r="H100" s="14">
        <f t="shared" si="48"/>
        <v>0.22152726151399227</v>
      </c>
      <c r="I100" s="14">
        <f t="shared" si="48"/>
        <v>0.20650364607835892</v>
      </c>
      <c r="J100" s="14">
        <f t="shared" si="48"/>
        <v>0.18897780833664912</v>
      </c>
      <c r="K100" s="14">
        <f t="shared" si="48"/>
        <v>0.16894979881881222</v>
      </c>
      <c r="L100" s="14">
        <f t="shared" si="48"/>
        <v>0.14641966752235236</v>
      </c>
      <c r="M100" s="14">
        <f t="shared" si="48"/>
        <v>0.12138746391871535</v>
      </c>
      <c r="N100" s="14">
        <f t="shared" si="48"/>
        <v>9.3853236959576813E-2</v>
      </c>
    </row>
    <row r="101" spans="2:14" x14ac:dyDescent="0.25">
      <c r="B101" s="5" t="s">
        <v>48</v>
      </c>
      <c r="C101" s="5"/>
      <c r="D101" s="14">
        <f t="shared" ref="D101:N101" si="49">D89/C89-1</f>
        <v>0.22379908189772535</v>
      </c>
      <c r="E101" s="14">
        <f t="shared" si="49"/>
        <v>0.21891575139776065</v>
      </c>
      <c r="F101" s="14">
        <f t="shared" si="49"/>
        <v>0.21159530875569033</v>
      </c>
      <c r="G101" s="14">
        <f t="shared" si="49"/>
        <v>0.20183780532040219</v>
      </c>
      <c r="H101" s="14">
        <f t="shared" si="49"/>
        <v>0.18964329189660201</v>
      </c>
      <c r="I101" s="14">
        <f t="shared" si="49"/>
        <v>0.1750118187513503</v>
      </c>
      <c r="J101" s="14">
        <f t="shared" si="49"/>
        <v>0.15794343562050472</v>
      </c>
      <c r="K101" s="14">
        <f t="shared" si="49"/>
        <v>0.13843819171509608</v>
      </c>
      <c r="L101" s="14">
        <f t="shared" si="49"/>
        <v>0.11649613572760797</v>
      </c>
      <c r="M101" s="14">
        <f t="shared" si="49"/>
        <v>9.2117315838196046E-2</v>
      </c>
      <c r="N101" s="14">
        <f t="shared" si="49"/>
        <v>6.5301779720811526E-2</v>
      </c>
    </row>
    <row r="102" spans="2:14" x14ac:dyDescent="0.25">
      <c r="B102" s="5" t="s">
        <v>49</v>
      </c>
      <c r="C102" s="5"/>
      <c r="D102" s="14">
        <f t="shared" ref="D102:N102" si="50">D90/C90-1</f>
        <v>0.25096113422665645</v>
      </c>
      <c r="E102" s="14">
        <f t="shared" si="50"/>
        <v>0.24526673776785146</v>
      </c>
      <c r="F102" s="14">
        <f t="shared" si="50"/>
        <v>0.23709802566122251</v>
      </c>
      <c r="G102" s="14">
        <f t="shared" si="50"/>
        <v>0.22645774499278892</v>
      </c>
      <c r="H102" s="14">
        <f t="shared" si="50"/>
        <v>0.2133486357369172</v>
      </c>
      <c r="I102" s="14">
        <f t="shared" si="50"/>
        <v>0.19777344715265754</v>
      </c>
      <c r="J102" s="14">
        <f t="shared" si="50"/>
        <v>0.17973495397177985</v>
      </c>
      <c r="K102" s="14">
        <f t="shared" si="50"/>
        <v>0.15923597257453626</v>
      </c>
      <c r="L102" s="14">
        <f t="shared" si="50"/>
        <v>0.13627937734506634</v>
      </c>
      <c r="M102" s="14">
        <f t="shared" si="50"/>
        <v>0.11086811739880686</v>
      </c>
      <c r="N102" s="14">
        <f t="shared" si="50"/>
        <v>8.3005233878126639E-2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AC106"/>
  <sheetViews>
    <sheetView topLeftCell="A79" zoomScaleNormal="100" workbookViewId="0">
      <selection activeCell="C87" sqref="C87:O95"/>
    </sheetView>
  </sheetViews>
  <sheetFormatPr defaultRowHeight="13.2" x14ac:dyDescent="0.25"/>
  <cols>
    <col min="2" max="2" width="30.6640625" bestFit="1" customWidth="1"/>
    <col min="3" max="3" width="9.109375" customWidth="1"/>
    <col min="14" max="14" width="9.109375" customWidth="1"/>
    <col min="15" max="16" width="16.6640625" customWidth="1"/>
    <col min="17" max="17" width="19.5546875" customWidth="1"/>
    <col min="18" max="18" width="9.109375" customWidth="1"/>
  </cols>
  <sheetData>
    <row r="2" spans="2:29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29" x14ac:dyDescent="0.25">
      <c r="B3" s="5" t="s">
        <v>0</v>
      </c>
      <c r="C3" s="6">
        <f>Global!C12</f>
        <v>67.260599999999997</v>
      </c>
      <c r="D3" s="6">
        <f>Global!D12</f>
        <v>84.251812183093932</v>
      </c>
      <c r="E3" s="6">
        <f>Global!E12</f>
        <v>105.11494492672259</v>
      </c>
      <c r="F3" s="6">
        <f>Global!F12</f>
        <v>130.35770221961792</v>
      </c>
      <c r="G3" s="6">
        <f>Global!G12</f>
        <v>160.36157290089048</v>
      </c>
      <c r="H3" s="6">
        <f>Global!H12</f>
        <v>195.27106892312113</v>
      </c>
      <c r="I3" s="6">
        <f>Global!I12</f>
        <v>234.85728993368258</v>
      </c>
      <c r="J3" s="6">
        <f>Global!J12</f>
        <v>278.36738590561947</v>
      </c>
      <c r="K3" s="6">
        <f>Global!K12</f>
        <v>324.38279161004215</v>
      </c>
      <c r="L3" s="6">
        <f>Global!L12</f>
        <v>370.72173816880496</v>
      </c>
      <c r="M3" s="6">
        <f>Global!M12</f>
        <v>414.43208774187224</v>
      </c>
      <c r="N3" s="6">
        <f>Global!N12</f>
        <v>451.92362461462966</v>
      </c>
      <c r="O3" s="7">
        <f>Global!O12</f>
        <v>0.13986180130555814</v>
      </c>
    </row>
    <row r="7" spans="2:29" x14ac:dyDescent="0.25">
      <c r="B7" s="9" t="s">
        <v>6</v>
      </c>
      <c r="C7" s="9">
        <v>2014</v>
      </c>
      <c r="D7" s="9">
        <v>2015</v>
      </c>
      <c r="E7" s="9">
        <v>2016</v>
      </c>
      <c r="F7" s="9">
        <v>2017</v>
      </c>
      <c r="G7" s="9">
        <v>2018</v>
      </c>
      <c r="H7" s="9">
        <v>2019</v>
      </c>
      <c r="I7" s="9">
        <v>2020</v>
      </c>
      <c r="J7" s="9">
        <v>2021</v>
      </c>
      <c r="K7" s="9">
        <v>2022</v>
      </c>
      <c r="L7" s="9">
        <v>2023</v>
      </c>
      <c r="M7" s="9">
        <v>2024</v>
      </c>
      <c r="N7" s="9">
        <v>2025</v>
      </c>
      <c r="O7" s="9" t="s">
        <v>25</v>
      </c>
      <c r="Q7" s="9" t="s">
        <v>6</v>
      </c>
      <c r="R7" s="9">
        <v>2014</v>
      </c>
      <c r="S7" s="9">
        <v>2015</v>
      </c>
      <c r="T7" s="9">
        <v>2016</v>
      </c>
      <c r="U7" s="9">
        <v>2017</v>
      </c>
      <c r="V7" s="9">
        <v>2018</v>
      </c>
      <c r="W7" s="9">
        <v>2019</v>
      </c>
      <c r="X7" s="9">
        <v>2020</v>
      </c>
      <c r="Y7" s="9">
        <v>2021</v>
      </c>
      <c r="Z7" s="9">
        <v>2022</v>
      </c>
      <c r="AA7" s="9">
        <v>2023</v>
      </c>
      <c r="AB7" s="9">
        <v>2024</v>
      </c>
      <c r="AC7" s="9">
        <v>2025</v>
      </c>
    </row>
    <row r="8" spans="2:29" x14ac:dyDescent="0.25">
      <c r="B8" s="5" t="s">
        <v>15</v>
      </c>
      <c r="C8" s="6">
        <f t="shared" ref="C8:N12" si="0">R8*C$14</f>
        <v>29.769541559999997</v>
      </c>
      <c r="D8" s="6">
        <f t="shared" si="0"/>
        <v>37.405236852546999</v>
      </c>
      <c r="E8" s="6">
        <f t="shared" si="0"/>
        <v>46.812234700868409</v>
      </c>
      <c r="F8" s="6">
        <f t="shared" si="0"/>
        <v>58.233561498553364</v>
      </c>
      <c r="G8" s="6">
        <f t="shared" si="0"/>
        <v>71.858593281042346</v>
      </c>
      <c r="H8" s="6">
        <f t="shared" si="0"/>
        <v>87.772416628885182</v>
      </c>
      <c r="I8" s="6">
        <f t="shared" si="0"/>
        <v>105.8926814977973</v>
      </c>
      <c r="J8" s="6">
        <f t="shared" si="0"/>
        <v>125.89891879519911</v>
      </c>
      <c r="K8" s="6">
        <f t="shared" si="0"/>
        <v>147.16454935921882</v>
      </c>
      <c r="L8" s="6">
        <f t="shared" si="0"/>
        <v>168.7078143750602</v>
      </c>
      <c r="M8" s="6">
        <f t="shared" si="0"/>
        <v>189.18306993711604</v>
      </c>
      <c r="N8" s="6">
        <f t="shared" si="0"/>
        <v>206.93582771103902</v>
      </c>
      <c r="O8" s="7">
        <f t="shared" ref="O8:O13" si="1">((N8/I8)^(1/5)-1)</f>
        <v>0.14338883872239205</v>
      </c>
      <c r="P8" s="4"/>
      <c r="Q8" s="5" t="s">
        <v>15</v>
      </c>
      <c r="R8" s="8">
        <v>0.44259999999999999</v>
      </c>
      <c r="S8" s="8">
        <v>0.44396952283066471</v>
      </c>
      <c r="T8" s="8">
        <v>0.44534328333142364</v>
      </c>
      <c r="U8" s="8">
        <v>0.44672129461476212</v>
      </c>
      <c r="V8" s="8">
        <v>0.44810356983373861</v>
      </c>
      <c r="W8" s="8">
        <v>0.44949012218211121</v>
      </c>
      <c r="X8" s="8">
        <v>0.45088096489446233</v>
      </c>
      <c r="Y8" s="8">
        <v>0.45227611124632672</v>
      </c>
      <c r="Z8" s="8">
        <v>0.45367557455431601</v>
      </c>
      <c r="AA8" s="8">
        <v>0.455079368176248</v>
      </c>
      <c r="AB8" s="8">
        <v>0.45648750551127243</v>
      </c>
      <c r="AC8" s="8">
        <v>0.45790000000000025</v>
      </c>
    </row>
    <row r="9" spans="2:29" x14ac:dyDescent="0.25">
      <c r="B9" s="5" t="s">
        <v>20</v>
      </c>
      <c r="C9" s="6">
        <f t="shared" si="0"/>
        <v>13.882587839999999</v>
      </c>
      <c r="D9" s="6">
        <f t="shared" si="0"/>
        <v>17.211457097842541</v>
      </c>
      <c r="E9" s="6">
        <f t="shared" si="0"/>
        <v>21.25355335261035</v>
      </c>
      <c r="F9" s="6">
        <f t="shared" si="0"/>
        <v>26.087500709005774</v>
      </c>
      <c r="G9" s="6">
        <f t="shared" si="0"/>
        <v>31.763238773170709</v>
      </c>
      <c r="H9" s="6">
        <f t="shared" si="0"/>
        <v>38.281687201218226</v>
      </c>
      <c r="I9" s="6">
        <f t="shared" si="0"/>
        <v>45.570721710409842</v>
      </c>
      <c r="J9" s="6">
        <f t="shared" si="0"/>
        <v>53.459994199648065</v>
      </c>
      <c r="K9" s="6">
        <f t="shared" si="0"/>
        <v>61.659082486355892</v>
      </c>
      <c r="L9" s="6">
        <f t="shared" si="0"/>
        <v>69.745468902522759</v>
      </c>
      <c r="M9" s="6">
        <f t="shared" si="0"/>
        <v>77.170268999131494</v>
      </c>
      <c r="N9" s="6">
        <f t="shared" si="0"/>
        <v>83.289524016476264</v>
      </c>
      <c r="O9" s="7">
        <f t="shared" si="1"/>
        <v>0.12818648988270209</v>
      </c>
      <c r="P9" s="4"/>
      <c r="Q9" s="5" t="s">
        <v>20</v>
      </c>
      <c r="R9" s="8">
        <v>0.2064</v>
      </c>
      <c r="S9" s="8">
        <v>0.20428589785628626</v>
      </c>
      <c r="T9" s="8">
        <v>0.20219344991738866</v>
      </c>
      <c r="U9" s="8">
        <v>0.20012243438485361</v>
      </c>
      <c r="V9" s="8">
        <v>0.19807263173205211</v>
      </c>
      <c r="W9" s="8">
        <v>0.19604382468090986</v>
      </c>
      <c r="X9" s="8">
        <v>0.19403579817887617</v>
      </c>
      <c r="Y9" s="8">
        <v>0.19204833937612825</v>
      </c>
      <c r="Z9" s="8">
        <v>0.19008123760300935</v>
      </c>
      <c r="AA9" s="8">
        <v>0.18813428434769788</v>
      </c>
      <c r="AB9" s="8">
        <v>0.18620727323410527</v>
      </c>
      <c r="AC9" s="8">
        <v>0.18430000000000005</v>
      </c>
    </row>
    <row r="10" spans="2:29" x14ac:dyDescent="0.25">
      <c r="B10" s="5" t="s">
        <v>16</v>
      </c>
      <c r="C10" s="6">
        <f t="shared" si="0"/>
        <v>8.4277531799999998</v>
      </c>
      <c r="D10" s="6">
        <f t="shared" si="0"/>
        <v>10.601002498026226</v>
      </c>
      <c r="E10" s="6">
        <f t="shared" si="0"/>
        <v>13.281550194391471</v>
      </c>
      <c r="F10" s="6">
        <f t="shared" si="0"/>
        <v>16.540080251828012</v>
      </c>
      <c r="G10" s="6">
        <f t="shared" si="0"/>
        <v>20.432327355807104</v>
      </c>
      <c r="H10" s="6">
        <f t="shared" si="0"/>
        <v>24.984579769156287</v>
      </c>
      <c r="I10" s="6">
        <f t="shared" si="0"/>
        <v>30.175522974959907</v>
      </c>
      <c r="J10" s="6">
        <f t="shared" si="0"/>
        <v>35.915815049741681</v>
      </c>
      <c r="K10" s="6">
        <f t="shared" si="0"/>
        <v>42.02829745229154</v>
      </c>
      <c r="L10" s="6">
        <f t="shared" si="0"/>
        <v>48.233486764943841</v>
      </c>
      <c r="M10" s="6">
        <f t="shared" si="0"/>
        <v>54.146525491117458</v>
      </c>
      <c r="N10" s="6">
        <f t="shared" si="0"/>
        <v>59.292379549439438</v>
      </c>
      <c r="O10" s="7">
        <f t="shared" si="1"/>
        <v>0.14463972696134753</v>
      </c>
      <c r="P10" s="4"/>
      <c r="Q10" s="5" t="s">
        <v>16</v>
      </c>
      <c r="R10" s="8">
        <v>0.12529999999999999</v>
      </c>
      <c r="S10" s="8">
        <v>0.12582521637621744</v>
      </c>
      <c r="T10" s="8">
        <v>0.12635263428668744</v>
      </c>
      <c r="U10" s="8">
        <v>0.12688226295951729</v>
      </c>
      <c r="V10" s="8">
        <v>0.12741411166149547</v>
      </c>
      <c r="W10" s="8">
        <v>0.12794818969825375</v>
      </c>
      <c r="X10" s="8">
        <v>0.1284845064144301</v>
      </c>
      <c r="Y10" s="8">
        <v>0.12902307119383213</v>
      </c>
      <c r="Z10" s="8">
        <v>0.12956389345960126</v>
      </c>
      <c r="AA10" s="8">
        <v>0.13010698267437756</v>
      </c>
      <c r="AB10" s="8">
        <v>0.13065234834046552</v>
      </c>
      <c r="AC10" s="8">
        <v>0.13120000000000007</v>
      </c>
    </row>
    <row r="11" spans="2:29" x14ac:dyDescent="0.25">
      <c r="B11" s="5" t="s">
        <v>56</v>
      </c>
      <c r="C11" s="6">
        <f t="shared" si="0"/>
        <v>6.1476188400000016</v>
      </c>
      <c r="D11" s="6">
        <f t="shared" si="0"/>
        <v>7.7394496055965325</v>
      </c>
      <c r="E11" s="6">
        <f t="shared" si="0"/>
        <v>9.7046510248507012</v>
      </c>
      <c r="F11" s="6">
        <f t="shared" si="0"/>
        <v>12.095860863849726</v>
      </c>
      <c r="G11" s="6">
        <f t="shared" si="0"/>
        <v>14.954951996637947</v>
      </c>
      <c r="H11" s="6">
        <f t="shared" si="0"/>
        <v>18.302366581232583</v>
      </c>
      <c r="I11" s="6">
        <f t="shared" si="0"/>
        <v>22.123713271075605</v>
      </c>
      <c r="J11" s="6">
        <f t="shared" si="0"/>
        <v>26.354632053611947</v>
      </c>
      <c r="K11" s="6">
        <f t="shared" si="0"/>
        <v>30.866049136363859</v>
      </c>
      <c r="L11" s="6">
        <f t="shared" si="0"/>
        <v>35.453239048992202</v>
      </c>
      <c r="M11" s="6">
        <f t="shared" si="0"/>
        <v>39.833261739976024</v>
      </c>
      <c r="N11" s="6">
        <f t="shared" si="0"/>
        <v>43.655822137773328</v>
      </c>
      <c r="O11" s="7">
        <f t="shared" si="1"/>
        <v>0.14561008994281766</v>
      </c>
      <c r="P11" s="4"/>
      <c r="Q11" s="5" t="s">
        <v>56</v>
      </c>
      <c r="R11" s="8">
        <v>9.1400000000000023E-2</v>
      </c>
      <c r="S11" s="8">
        <v>9.1860927439487636E-2</v>
      </c>
      <c r="T11" s="8">
        <v>9.2324179322131397E-2</v>
      </c>
      <c r="U11" s="8">
        <v>9.2789767370027976E-2</v>
      </c>
      <c r="V11" s="8">
        <v>9.3257703364388128E-2</v>
      </c>
      <c r="W11" s="8">
        <v>9.3727999145834989E-2</v>
      </c>
      <c r="X11" s="8">
        <v>9.4200666614703554E-2</v>
      </c>
      <c r="Y11" s="8">
        <v>9.4675717731341882E-2</v>
      </c>
      <c r="Z11" s="8">
        <v>9.5153164516413632E-2</v>
      </c>
      <c r="AA11" s="8">
        <v>9.5633019051202431E-2</v>
      </c>
      <c r="AB11" s="8">
        <v>9.6115293477917307E-2</v>
      </c>
      <c r="AC11" s="8">
        <v>9.6600000000000227E-2</v>
      </c>
    </row>
    <row r="12" spans="2:29" x14ac:dyDescent="0.25">
      <c r="B12" s="5" t="s">
        <v>17</v>
      </c>
      <c r="C12" s="6">
        <f t="shared" si="0"/>
        <v>9.0330985799999972</v>
      </c>
      <c r="D12" s="6">
        <f t="shared" si="0"/>
        <v>11.294666129081637</v>
      </c>
      <c r="E12" s="6">
        <f t="shared" si="0"/>
        <v>14.06295565400165</v>
      </c>
      <c r="F12" s="6">
        <f t="shared" si="0"/>
        <v>17.400698896381037</v>
      </c>
      <c r="G12" s="6">
        <f t="shared" si="0"/>
        <v>21.352461494232397</v>
      </c>
      <c r="H12" s="6">
        <f t="shared" si="0"/>
        <v>25.930018742628885</v>
      </c>
      <c r="I12" s="6">
        <f t="shared" si="0"/>
        <v>31.094650479439903</v>
      </c>
      <c r="J12" s="6">
        <f t="shared" si="0"/>
        <v>36.738025807418644</v>
      </c>
      <c r="K12" s="6">
        <f t="shared" si="0"/>
        <v>42.664813175812007</v>
      </c>
      <c r="L12" s="6">
        <f t="shared" si="0"/>
        <v>48.581729077285921</v>
      </c>
      <c r="M12" s="6">
        <f t="shared" si="0"/>
        <v>54.098961574531252</v>
      </c>
      <c r="N12" s="6">
        <f t="shared" si="0"/>
        <v>58.750071199901555</v>
      </c>
      <c r="O12" s="7">
        <f t="shared" si="1"/>
        <v>0.13570240002671952</v>
      </c>
      <c r="P12" s="4"/>
      <c r="Q12" s="5" t="s">
        <v>17</v>
      </c>
      <c r="R12" s="8">
        <f>100%-SUM(R8:R11)</f>
        <v>0.13429999999999997</v>
      </c>
      <c r="S12" s="8">
        <f t="shared" ref="S12:AC12" si="2">100%-SUM(S8:S11)</f>
        <v>0.13405843549734398</v>
      </c>
      <c r="T12" s="8">
        <f t="shared" si="2"/>
        <v>0.13378645314236881</v>
      </c>
      <c r="U12" s="8">
        <f t="shared" si="2"/>
        <v>0.13348424067083897</v>
      </c>
      <c r="V12" s="8">
        <f t="shared" si="2"/>
        <v>0.13315198340832579</v>
      </c>
      <c r="W12" s="8">
        <f t="shared" si="2"/>
        <v>0.1327898642928903</v>
      </c>
      <c r="X12" s="8">
        <f t="shared" si="2"/>
        <v>0.13239806389752773</v>
      </c>
      <c r="Y12" s="8">
        <f t="shared" si="2"/>
        <v>0.13197676045237094</v>
      </c>
      <c r="Z12" s="8">
        <f t="shared" si="2"/>
        <v>0.13152612986665968</v>
      </c>
      <c r="AA12" s="8">
        <f t="shared" si="2"/>
        <v>0.13104634575047402</v>
      </c>
      <c r="AB12" s="8">
        <f t="shared" si="2"/>
        <v>0.13053757943623956</v>
      </c>
      <c r="AC12" s="8">
        <f t="shared" si="2"/>
        <v>0.12999999999999934</v>
      </c>
    </row>
    <row r="13" spans="2:29" x14ac:dyDescent="0.25">
      <c r="B13" s="5" t="s">
        <v>2</v>
      </c>
      <c r="C13" s="10">
        <f>SUM(C8:C12)</f>
        <v>67.260599999999982</v>
      </c>
      <c r="D13" s="10">
        <f t="shared" ref="D13:N13" si="3">SUM(D8:D12)</f>
        <v>84.251812183093932</v>
      </c>
      <c r="E13" s="10">
        <f t="shared" si="3"/>
        <v>105.11494492672259</v>
      </c>
      <c r="F13" s="10">
        <f t="shared" si="3"/>
        <v>130.35770221961792</v>
      </c>
      <c r="G13" s="10">
        <f t="shared" si="3"/>
        <v>160.36157290089051</v>
      </c>
      <c r="H13" s="10">
        <f t="shared" si="3"/>
        <v>195.27106892312113</v>
      </c>
      <c r="I13" s="10">
        <f t="shared" si="3"/>
        <v>234.85728993368255</v>
      </c>
      <c r="J13" s="10">
        <f t="shared" si="3"/>
        <v>278.36738590561947</v>
      </c>
      <c r="K13" s="10">
        <f t="shared" si="3"/>
        <v>324.38279161004215</v>
      </c>
      <c r="L13" s="10">
        <f t="shared" si="3"/>
        <v>370.7217381688049</v>
      </c>
      <c r="M13" s="10">
        <f t="shared" si="3"/>
        <v>414.43208774187229</v>
      </c>
      <c r="N13" s="10">
        <f t="shared" si="3"/>
        <v>451.9236246146296</v>
      </c>
      <c r="O13" s="7">
        <f t="shared" si="1"/>
        <v>0.13986180130555814</v>
      </c>
      <c r="Q13" s="5" t="s">
        <v>2</v>
      </c>
      <c r="R13" s="8">
        <f>SUM(R8:R12)</f>
        <v>1</v>
      </c>
      <c r="S13" s="8">
        <f t="shared" ref="S13:AC13" si="4">SUM(S8:S12)</f>
        <v>1</v>
      </c>
      <c r="T13" s="8">
        <f t="shared" si="4"/>
        <v>1</v>
      </c>
      <c r="U13" s="8">
        <f t="shared" si="4"/>
        <v>1</v>
      </c>
      <c r="V13" s="8">
        <f t="shared" si="4"/>
        <v>1</v>
      </c>
      <c r="W13" s="8">
        <f t="shared" si="4"/>
        <v>1</v>
      </c>
      <c r="X13" s="8">
        <f t="shared" si="4"/>
        <v>1</v>
      </c>
      <c r="Y13" s="8">
        <f t="shared" si="4"/>
        <v>1</v>
      </c>
      <c r="Z13" s="8">
        <f t="shared" si="4"/>
        <v>1</v>
      </c>
      <c r="AA13" s="8">
        <f t="shared" si="4"/>
        <v>1</v>
      </c>
      <c r="AB13" s="8">
        <f t="shared" si="4"/>
        <v>1</v>
      </c>
      <c r="AC13" s="8">
        <f t="shared" si="4"/>
        <v>1</v>
      </c>
    </row>
    <row r="14" spans="2:29" x14ac:dyDescent="0.25">
      <c r="B14" s="13" t="s">
        <v>26</v>
      </c>
      <c r="C14" s="11">
        <f>C3</f>
        <v>67.260599999999997</v>
      </c>
      <c r="D14" s="11">
        <f t="shared" ref="D14:N14" si="5">D3</f>
        <v>84.251812183093932</v>
      </c>
      <c r="E14" s="11">
        <f t="shared" si="5"/>
        <v>105.11494492672259</v>
      </c>
      <c r="F14" s="11">
        <f t="shared" si="5"/>
        <v>130.35770221961792</v>
      </c>
      <c r="G14" s="11">
        <f t="shared" si="5"/>
        <v>160.36157290089048</v>
      </c>
      <c r="H14" s="11">
        <f t="shared" si="5"/>
        <v>195.27106892312113</v>
      </c>
      <c r="I14" s="11">
        <f t="shared" si="5"/>
        <v>234.85728993368258</v>
      </c>
      <c r="J14" s="11">
        <f t="shared" si="5"/>
        <v>278.36738590561947</v>
      </c>
      <c r="K14" s="11">
        <f t="shared" si="5"/>
        <v>324.38279161004215</v>
      </c>
      <c r="L14" s="11">
        <f t="shared" si="5"/>
        <v>370.72173816880496</v>
      </c>
      <c r="M14" s="11">
        <f t="shared" si="5"/>
        <v>414.43208774187224</v>
      </c>
      <c r="N14" s="11">
        <f t="shared" si="5"/>
        <v>451.92362461462966</v>
      </c>
      <c r="O14" s="12">
        <f>O3</f>
        <v>0.13986180130555814</v>
      </c>
    </row>
    <row r="15" spans="2:29" x14ac:dyDescent="0.25">
      <c r="O15" s="2"/>
    </row>
    <row r="16" spans="2:29" x14ac:dyDescent="0.25">
      <c r="B16" s="9" t="s">
        <v>6</v>
      </c>
      <c r="C16" s="9">
        <v>2014</v>
      </c>
      <c r="D16" s="9">
        <v>2015</v>
      </c>
      <c r="E16" s="9">
        <v>2016</v>
      </c>
      <c r="F16" s="9">
        <v>2017</v>
      </c>
      <c r="G16" s="9">
        <v>2018</v>
      </c>
      <c r="H16" s="9">
        <v>2019</v>
      </c>
      <c r="I16" s="9">
        <v>2020</v>
      </c>
      <c r="J16" s="9">
        <v>2021</v>
      </c>
      <c r="K16" s="9">
        <v>2022</v>
      </c>
      <c r="L16" s="9">
        <v>2023</v>
      </c>
      <c r="M16" s="9">
        <v>2024</v>
      </c>
      <c r="N16" s="9">
        <v>2025</v>
      </c>
    </row>
    <row r="17" spans="2:14" x14ac:dyDescent="0.25">
      <c r="B17" s="5" t="s">
        <v>15</v>
      </c>
      <c r="C17" s="5"/>
      <c r="D17" s="14">
        <f>D8/C8-1</f>
        <v>0.25649354650481904</v>
      </c>
      <c r="E17" s="14">
        <f t="shared" ref="E17:N17" si="6">E8/D8-1</f>
        <v>0.25148879247588218</v>
      </c>
      <c r="F17" s="14">
        <f t="shared" si="6"/>
        <v>0.24398166143247768</v>
      </c>
      <c r="G17" s="14">
        <f t="shared" si="6"/>
        <v>0.23397215337460442</v>
      </c>
      <c r="H17" s="14">
        <f t="shared" si="6"/>
        <v>0.22146026830226306</v>
      </c>
      <c r="I17" s="14">
        <f t="shared" si="6"/>
        <v>0.2064460062154525</v>
      </c>
      <c r="J17" s="14">
        <f t="shared" si="6"/>
        <v>0.18892936711417563</v>
      </c>
      <c r="K17" s="14">
        <f t="shared" si="6"/>
        <v>0.16891035099842844</v>
      </c>
      <c r="L17" s="14">
        <f t="shared" si="6"/>
        <v>0.14638895786821382</v>
      </c>
      <c r="M17" s="14">
        <f t="shared" si="6"/>
        <v>0.12136518772353133</v>
      </c>
      <c r="N17" s="14">
        <f t="shared" si="6"/>
        <v>9.3839040564380083E-2</v>
      </c>
    </row>
    <row r="18" spans="2:14" x14ac:dyDescent="0.25">
      <c r="B18" s="5" t="s">
        <v>20</v>
      </c>
      <c r="C18" s="5"/>
      <c r="D18" s="14">
        <f t="shared" ref="D18:N21" si="7">D9/C9-1</f>
        <v>0.23978737222544688</v>
      </c>
      <c r="E18" s="14">
        <f t="shared" si="7"/>
        <v>0.23484916075318729</v>
      </c>
      <c r="F18" s="14">
        <f t="shared" si="7"/>
        <v>0.22744184354479824</v>
      </c>
      <c r="G18" s="14">
        <f t="shared" si="7"/>
        <v>0.21756542060027972</v>
      </c>
      <c r="H18" s="14">
        <f t="shared" si="7"/>
        <v>0.20521989191963064</v>
      </c>
      <c r="I18" s="14">
        <f t="shared" si="7"/>
        <v>0.19040525750285275</v>
      </c>
      <c r="J18" s="14">
        <f t="shared" si="7"/>
        <v>0.17312151734994474</v>
      </c>
      <c r="K18" s="14">
        <f t="shared" si="7"/>
        <v>0.15336867146090727</v>
      </c>
      <c r="L18" s="14">
        <f t="shared" si="7"/>
        <v>0.13114671983573944</v>
      </c>
      <c r="M18" s="14">
        <f t="shared" si="7"/>
        <v>0.10645566247444327</v>
      </c>
      <c r="N18" s="14">
        <f t="shared" si="7"/>
        <v>7.9295499377015854E-2</v>
      </c>
    </row>
    <row r="19" spans="2:14" x14ac:dyDescent="0.25">
      <c r="B19" s="5" t="s">
        <v>16</v>
      </c>
      <c r="C19" s="5"/>
      <c r="D19" s="14">
        <f t="shared" si="7"/>
        <v>0.25786817335652268</v>
      </c>
      <c r="E19" s="14">
        <f t="shared" si="7"/>
        <v>0.25285794403541839</v>
      </c>
      <c r="F19" s="14">
        <f t="shared" si="7"/>
        <v>0.24534260005376129</v>
      </c>
      <c r="G19" s="14">
        <f t="shared" si="7"/>
        <v>0.23532214141155205</v>
      </c>
      <c r="H19" s="14">
        <f t="shared" si="7"/>
        <v>0.22279656810879067</v>
      </c>
      <c r="I19" s="14">
        <f t="shared" si="7"/>
        <v>0.20776588014547648</v>
      </c>
      <c r="J19" s="14">
        <f t="shared" si="7"/>
        <v>0.19023007752161081</v>
      </c>
      <c r="K19" s="14">
        <f t="shared" si="7"/>
        <v>0.17018916023719255</v>
      </c>
      <c r="L19" s="14">
        <f t="shared" si="7"/>
        <v>0.14764312829222082</v>
      </c>
      <c r="M19" s="14">
        <f t="shared" si="7"/>
        <v>0.12259198168669871</v>
      </c>
      <c r="N19" s="14">
        <f t="shared" si="7"/>
        <v>9.5035720420623138E-2</v>
      </c>
    </row>
    <row r="20" spans="2:14" x14ac:dyDescent="0.25">
      <c r="B20" s="5" t="s">
        <v>56</v>
      </c>
      <c r="C20" s="5"/>
      <c r="D20" s="14">
        <f t="shared" si="7"/>
        <v>0.25893452522449012</v>
      </c>
      <c r="E20" s="14">
        <f t="shared" si="7"/>
        <v>0.25392004850488292</v>
      </c>
      <c r="F20" s="14">
        <f t="shared" si="7"/>
        <v>0.24639833342547335</v>
      </c>
      <c r="G20" s="14">
        <f t="shared" si="7"/>
        <v>0.2363693799862594</v>
      </c>
      <c r="H20" s="14">
        <f t="shared" si="7"/>
        <v>0.22383318818724218</v>
      </c>
      <c r="I20" s="14">
        <f t="shared" si="7"/>
        <v>0.2087897580284217</v>
      </c>
      <c r="J20" s="14">
        <f t="shared" si="7"/>
        <v>0.1912390895097984</v>
      </c>
      <c r="K20" s="14">
        <f t="shared" si="7"/>
        <v>0.17118118263137028</v>
      </c>
      <c r="L20" s="14">
        <f t="shared" si="7"/>
        <v>0.14861603739313978</v>
      </c>
      <c r="M20" s="14">
        <f t="shared" si="7"/>
        <v>0.12354365379510579</v>
      </c>
      <c r="N20" s="14">
        <f t="shared" si="7"/>
        <v>9.5964031837268315E-2</v>
      </c>
    </row>
    <row r="21" spans="2:14" x14ac:dyDescent="0.25">
      <c r="B21" s="5" t="s">
        <v>17</v>
      </c>
      <c r="C21" s="5"/>
      <c r="D21" s="14">
        <f t="shared" si="7"/>
        <v>0.25036453760052302</v>
      </c>
      <c r="E21" s="14">
        <f t="shared" si="7"/>
        <v>0.24509706557790034</v>
      </c>
      <c r="F21" s="14">
        <f t="shared" si="7"/>
        <v>0.23734294016845769</v>
      </c>
      <c r="G21" s="14">
        <f t="shared" si="7"/>
        <v>0.22710367102974471</v>
      </c>
      <c r="H21" s="14">
        <f t="shared" si="7"/>
        <v>0.21438077523909604</v>
      </c>
      <c r="I21" s="14">
        <f t="shared" si="7"/>
        <v>0.19917578109268308</v>
      </c>
      <c r="J21" s="14">
        <f t="shared" si="7"/>
        <v>0.18149023195196223</v>
      </c>
      <c r="K21" s="14">
        <f t="shared" si="7"/>
        <v>0.16132569015715981</v>
      </c>
      <c r="L21" s="14">
        <f t="shared" si="7"/>
        <v>0.13868374102780301</v>
      </c>
      <c r="M21" s="14">
        <f t="shared" si="7"/>
        <v>0.11356599697117153</v>
      </c>
      <c r="N21" s="14">
        <f t="shared" si="7"/>
        <v>8.5974101720280638E-2</v>
      </c>
    </row>
    <row r="34" spans="2:29" x14ac:dyDescent="0.25">
      <c r="B34" s="9" t="s">
        <v>27</v>
      </c>
      <c r="C34" s="9">
        <v>2014</v>
      </c>
      <c r="D34" s="9">
        <v>2015</v>
      </c>
      <c r="E34" s="9">
        <v>2016</v>
      </c>
      <c r="F34" s="9">
        <v>2017</v>
      </c>
      <c r="G34" s="9">
        <v>2018</v>
      </c>
      <c r="H34" s="9">
        <v>2019</v>
      </c>
      <c r="I34" s="9">
        <v>2020</v>
      </c>
      <c r="J34" s="9">
        <v>2021</v>
      </c>
      <c r="K34" s="9">
        <v>2022</v>
      </c>
      <c r="L34" s="9">
        <v>2023</v>
      </c>
      <c r="M34" s="9">
        <v>2024</v>
      </c>
      <c r="N34" s="9">
        <v>2025</v>
      </c>
      <c r="O34" s="9" t="s">
        <v>25</v>
      </c>
      <c r="R34" s="9">
        <v>2014</v>
      </c>
      <c r="S34" s="9">
        <v>2015</v>
      </c>
      <c r="T34" s="9">
        <v>2016</v>
      </c>
      <c r="U34" s="9">
        <v>2017</v>
      </c>
      <c r="V34" s="9">
        <v>2018</v>
      </c>
      <c r="W34" s="9">
        <v>2019</v>
      </c>
      <c r="X34" s="9">
        <v>2020</v>
      </c>
      <c r="Y34" s="9">
        <v>2021</v>
      </c>
      <c r="Z34" s="9">
        <v>2022</v>
      </c>
      <c r="AA34" s="9">
        <v>2023</v>
      </c>
      <c r="AB34" s="9">
        <v>2024</v>
      </c>
      <c r="AC34" s="9">
        <v>2025</v>
      </c>
    </row>
    <row r="35" spans="2:29" x14ac:dyDescent="0.25">
      <c r="B35" s="5" t="s">
        <v>28</v>
      </c>
      <c r="C35" s="6">
        <f>Brazil!C31+Mexico!C31+Argentina!C31+Colombia!C31+'Rest of LA'!C31</f>
        <v>55.110767362998374</v>
      </c>
      <c r="D35" s="6">
        <f>Brazil!D31+Mexico!D31+Argentina!D31+Colombia!D31+'Rest of LA'!D31</f>
        <v>68.960630436264125</v>
      </c>
      <c r="E35" s="6">
        <f>Brazil!E31+Mexico!E31+Argentina!E31+Colombia!E31+'Rest of LA'!E31</f>
        <v>85.947186311313629</v>
      </c>
      <c r="F35" s="6">
        <f>Brazil!F31+Mexico!F31+Argentina!F31+Colombia!F31+'Rest of LA'!F31</f>
        <v>106.47511034849201</v>
      </c>
      <c r="G35" s="6">
        <f>Brazil!G31+Mexico!G31+Argentina!G31+Colombia!G31+'Rest of LA'!G31</f>
        <v>130.84432914261217</v>
      </c>
      <c r="H35" s="6">
        <f>Brazil!H31+Mexico!H31+Argentina!H31+Colombia!H31+'Rest of LA'!H31</f>
        <v>159.16027986482021</v>
      </c>
      <c r="I35" s="6">
        <f>Brazil!I31+Mexico!I31+Argentina!I31+Colombia!I31+'Rest of LA'!I31</f>
        <v>191.22383970191493</v>
      </c>
      <c r="J35" s="6">
        <f>Brazil!J31+Mexico!J31+Argentina!J31+Colombia!J31+'Rest of LA'!J31</f>
        <v>226.41049420289355</v>
      </c>
      <c r="K35" s="6">
        <f>Brazil!K31+Mexico!K31+Argentina!K31+Colombia!K31+'Rest of LA'!K31</f>
        <v>263.5574168411199</v>
      </c>
      <c r="L35" s="6">
        <f>Brazil!L31+Mexico!L31+Argentina!L31+Colombia!L31+'Rest of LA'!L31</f>
        <v>300.88722632905552</v>
      </c>
      <c r="M35" s="6">
        <f>Brazil!M31+Mexico!M31+Argentina!M31+Colombia!M31+'Rest of LA'!M31</f>
        <v>336.00548845367274</v>
      </c>
      <c r="N35" s="6">
        <f>Brazil!N31+Mexico!N31+Argentina!N31+Colombia!N31+'Rest of LA'!N31</f>
        <v>366.01120963121008</v>
      </c>
      <c r="O35" s="7">
        <f>((N35/I35)^(1/5)-1)</f>
        <v>0.13865057663938285</v>
      </c>
      <c r="P35" s="4"/>
      <c r="R35" s="15">
        <f>C35/C$38</f>
        <v>0.819361816026</v>
      </c>
      <c r="S35" s="15">
        <f t="shared" ref="S35:AC36" si="8">D35/D$38</f>
        <v>0.81850619766374411</v>
      </c>
      <c r="T35" s="15">
        <f t="shared" si="8"/>
        <v>0.81764953947537022</v>
      </c>
      <c r="U35" s="15">
        <f t="shared" si="8"/>
        <v>0.81679186220320055</v>
      </c>
      <c r="V35" s="15">
        <f t="shared" si="8"/>
        <v>0.81593318633435274</v>
      </c>
      <c r="W35" s="15">
        <f t="shared" si="8"/>
        <v>0.81507353210363254</v>
      </c>
      <c r="X35" s="15">
        <f t="shared" si="8"/>
        <v>0.81421291949639474</v>
      </c>
      <c r="Y35" s="15">
        <f t="shared" si="8"/>
        <v>0.813351368251373</v>
      </c>
      <c r="Z35" s="15">
        <f t="shared" si="8"/>
        <v>0.81248889786347334</v>
      </c>
      <c r="AA35" s="15">
        <f t="shared" si="8"/>
        <v>0.81162552758654016</v>
      </c>
      <c r="AB35" s="15">
        <f t="shared" si="8"/>
        <v>0.81076127643608698</v>
      </c>
      <c r="AC35" s="15">
        <f t="shared" si="8"/>
        <v>0.80989616319199964</v>
      </c>
    </row>
    <row r="36" spans="2:29" x14ac:dyDescent="0.25">
      <c r="B36" s="5" t="s">
        <v>29</v>
      </c>
      <c r="C36" s="6">
        <f>Brazil!C32+Mexico!C32+Argentina!C32+Colombia!C32+'Rest of LA'!C32</f>
        <v>12.149832637001627</v>
      </c>
      <c r="D36" s="6">
        <f>Brazil!D32+Mexico!D32+Argentina!D32+Colombia!D32+'Rest of LA'!D32</f>
        <v>15.291181746829816</v>
      </c>
      <c r="E36" s="6">
        <f>Brazil!E32+Mexico!E32+Argentina!E32+Colombia!E32+'Rest of LA'!E32</f>
        <v>19.167758615408971</v>
      </c>
      <c r="F36" s="6">
        <f>Brazil!F32+Mexico!F32+Argentina!F32+Colombia!F32+'Rest of LA'!F32</f>
        <v>23.882591871125896</v>
      </c>
      <c r="G36" s="6">
        <f>Brazil!G32+Mexico!G32+Argentina!G32+Colombia!G32+'Rest of LA'!G32</f>
        <v>29.517243758278319</v>
      </c>
      <c r="H36" s="6">
        <f>Brazil!H32+Mexico!H32+Argentina!H32+Colombia!H32+'Rest of LA'!H32</f>
        <v>36.110789058300952</v>
      </c>
      <c r="I36" s="6">
        <f>Brazil!I32+Mexico!I32+Argentina!I32+Colombia!I32+'Rest of LA'!I32</f>
        <v>43.633450231767632</v>
      </c>
      <c r="J36" s="6">
        <f>Brazil!J32+Mexico!J32+Argentina!J32+Colombia!J32+'Rest of LA'!J32</f>
        <v>51.956891702725891</v>
      </c>
      <c r="K36" s="6">
        <f>Brazil!K32+Mexico!K32+Argentina!K32+Colombia!K32+'Rest of LA'!K32</f>
        <v>60.825374768922202</v>
      </c>
      <c r="L36" s="6">
        <f>Brazil!L32+Mexico!L32+Argentina!L32+Colombia!L32+'Rest of LA'!L32</f>
        <v>69.83451183974941</v>
      </c>
      <c r="M36" s="6">
        <f>Brazil!M32+Mexico!M32+Argentina!M32+Colombia!M32+'Rest of LA'!M32</f>
        <v>78.426599288199512</v>
      </c>
      <c r="N36" s="6">
        <f>Brazil!N32+Mexico!N32+Argentina!N32+Colombia!N32+'Rest of LA'!N32</f>
        <v>85.912414983419481</v>
      </c>
      <c r="O36" s="7">
        <f>((N36/I36)^(1/5)-1)</f>
        <v>0.14511017685513816</v>
      </c>
      <c r="P36" s="4"/>
      <c r="R36" s="15">
        <f>C36/C$38</f>
        <v>0.18063818397400003</v>
      </c>
      <c r="S36" s="15">
        <f t="shared" si="8"/>
        <v>0.181493802336256</v>
      </c>
      <c r="T36" s="15">
        <f t="shared" si="8"/>
        <v>0.18235046052462989</v>
      </c>
      <c r="U36" s="15">
        <f t="shared" si="8"/>
        <v>0.18320813779679934</v>
      </c>
      <c r="V36" s="15">
        <f t="shared" si="8"/>
        <v>0.18406681366564728</v>
      </c>
      <c r="W36" s="15">
        <f t="shared" si="8"/>
        <v>0.18492646789636763</v>
      </c>
      <c r="X36" s="15">
        <f t="shared" si="8"/>
        <v>0.18578708050360521</v>
      </c>
      <c r="Y36" s="15">
        <f t="shared" si="8"/>
        <v>0.18664863174862692</v>
      </c>
      <c r="Z36" s="15">
        <f t="shared" si="8"/>
        <v>0.1875111021365265</v>
      </c>
      <c r="AA36" s="15">
        <f t="shared" si="8"/>
        <v>0.18837447241345978</v>
      </c>
      <c r="AB36" s="15">
        <f t="shared" si="8"/>
        <v>0.18923872356391302</v>
      </c>
      <c r="AC36" s="15">
        <f t="shared" si="8"/>
        <v>0.19010383680800017</v>
      </c>
    </row>
    <row r="37" spans="2:29" x14ac:dyDescent="0.25">
      <c r="B37" s="5" t="s">
        <v>2</v>
      </c>
      <c r="C37" s="10">
        <f t="shared" ref="C37:N37" si="9">SUM(C35:C36)</f>
        <v>67.260599999999997</v>
      </c>
      <c r="D37" s="10">
        <f t="shared" si="9"/>
        <v>84.251812183093946</v>
      </c>
      <c r="E37" s="10">
        <f t="shared" si="9"/>
        <v>105.1149449267226</v>
      </c>
      <c r="F37" s="10">
        <f t="shared" si="9"/>
        <v>130.35770221961792</v>
      </c>
      <c r="G37" s="10">
        <f t="shared" si="9"/>
        <v>160.36157290089048</v>
      </c>
      <c r="H37" s="10">
        <f t="shared" si="9"/>
        <v>195.27106892312116</v>
      </c>
      <c r="I37" s="10">
        <f t="shared" si="9"/>
        <v>234.85728993368255</v>
      </c>
      <c r="J37" s="10">
        <f t="shared" si="9"/>
        <v>278.36738590561941</v>
      </c>
      <c r="K37" s="10">
        <f t="shared" si="9"/>
        <v>324.38279161004209</v>
      </c>
      <c r="L37" s="10">
        <f t="shared" si="9"/>
        <v>370.7217381688049</v>
      </c>
      <c r="M37" s="10">
        <f t="shared" si="9"/>
        <v>414.43208774187224</v>
      </c>
      <c r="N37" s="10">
        <f t="shared" si="9"/>
        <v>451.92362461462955</v>
      </c>
      <c r="O37" s="7">
        <f>((N37/I37)^(1/5)-1)</f>
        <v>0.13986180130555814</v>
      </c>
    </row>
    <row r="38" spans="2:29" x14ac:dyDescent="0.25">
      <c r="B38" s="13" t="s">
        <v>26</v>
      </c>
      <c r="C38" s="11">
        <f>C3</f>
        <v>67.260599999999997</v>
      </c>
      <c r="D38" s="11">
        <f t="shared" ref="D38:O38" si="10">D3</f>
        <v>84.251812183093932</v>
      </c>
      <c r="E38" s="11">
        <f t="shared" si="10"/>
        <v>105.11494492672259</v>
      </c>
      <c r="F38" s="11">
        <f t="shared" si="10"/>
        <v>130.35770221961792</v>
      </c>
      <c r="G38" s="11">
        <f t="shared" si="10"/>
        <v>160.36157290089048</v>
      </c>
      <c r="H38" s="11">
        <f t="shared" si="10"/>
        <v>195.27106892312113</v>
      </c>
      <c r="I38" s="11">
        <f t="shared" si="10"/>
        <v>234.85728993368258</v>
      </c>
      <c r="J38" s="11">
        <f t="shared" si="10"/>
        <v>278.36738590561947</v>
      </c>
      <c r="K38" s="11">
        <f t="shared" si="10"/>
        <v>324.38279161004215</v>
      </c>
      <c r="L38" s="11">
        <f t="shared" si="10"/>
        <v>370.72173816880496</v>
      </c>
      <c r="M38" s="11">
        <f t="shared" si="10"/>
        <v>414.43208774187224</v>
      </c>
      <c r="N38" s="11">
        <f t="shared" si="10"/>
        <v>451.92362461462966</v>
      </c>
      <c r="O38" s="12">
        <f t="shared" si="10"/>
        <v>0.13986180130555814</v>
      </c>
    </row>
    <row r="39" spans="2:29" x14ac:dyDescent="0.25">
      <c r="O39" s="2"/>
    </row>
    <row r="40" spans="2:29" x14ac:dyDescent="0.25">
      <c r="B40" s="9" t="s">
        <v>27</v>
      </c>
      <c r="C40" s="9">
        <v>2014</v>
      </c>
      <c r="D40" s="9">
        <v>2015</v>
      </c>
      <c r="E40" s="9">
        <v>2016</v>
      </c>
      <c r="F40" s="9">
        <v>2017</v>
      </c>
      <c r="G40" s="9">
        <v>2018</v>
      </c>
      <c r="H40" s="9">
        <v>2019</v>
      </c>
      <c r="I40" s="9">
        <v>2020</v>
      </c>
      <c r="J40" s="9">
        <v>2021</v>
      </c>
      <c r="K40" s="9">
        <v>2022</v>
      </c>
      <c r="L40" s="9">
        <v>2023</v>
      </c>
      <c r="M40" s="9">
        <v>2024</v>
      </c>
      <c r="N40" s="9">
        <v>2025</v>
      </c>
    </row>
    <row r="41" spans="2:29" x14ac:dyDescent="0.25">
      <c r="B41" s="5" t="s">
        <v>28</v>
      </c>
      <c r="C41" s="5"/>
      <c r="D41" s="14">
        <f>D35/C35-1</f>
        <v>0.25130956682277317</v>
      </c>
      <c r="E41" s="14">
        <f t="shared" ref="E41:N41" si="11">E35/D35-1</f>
        <v>0.24632251427499763</v>
      </c>
      <c r="F41" s="14">
        <f t="shared" si="11"/>
        <v>0.23884346792718913</v>
      </c>
      <c r="G41" s="14">
        <f t="shared" si="11"/>
        <v>0.22887244459629996</v>
      </c>
      <c r="H41" s="14">
        <f t="shared" si="11"/>
        <v>0.21640946082841261</v>
      </c>
      <c r="I41" s="14">
        <f t="shared" si="11"/>
        <v>0.20145453290436088</v>
      </c>
      <c r="J41" s="14">
        <f t="shared" si="11"/>
        <v>0.1840076768452541</v>
      </c>
      <c r="K41" s="14">
        <f t="shared" si="11"/>
        <v>0.16406890841790145</v>
      </c>
      <c r="L41" s="14">
        <f t="shared" si="11"/>
        <v>0.14163824314016216</v>
      </c>
      <c r="M41" s="14">
        <f t="shared" si="11"/>
        <v>0.11671569628619349</v>
      </c>
      <c r="N41" s="14">
        <f t="shared" si="11"/>
        <v>8.9301282891616873E-2</v>
      </c>
    </row>
    <row r="42" spans="2:29" x14ac:dyDescent="0.25">
      <c r="B42" s="5" t="s">
        <v>29</v>
      </c>
      <c r="C42" s="5"/>
      <c r="D42" s="14">
        <f t="shared" ref="D42:N42" si="12">D36/C36-1</f>
        <v>0.25855081330596996</v>
      </c>
      <c r="E42" s="14">
        <f t="shared" si="12"/>
        <v>0.25351715340005376</v>
      </c>
      <c r="F42" s="14">
        <f t="shared" si="12"/>
        <v>0.24597728666755381</v>
      </c>
      <c r="G42" s="14">
        <f t="shared" si="12"/>
        <v>0.23593133934364663</v>
      </c>
      <c r="H42" s="14">
        <f t="shared" si="12"/>
        <v>0.22337943725431431</v>
      </c>
      <c r="I42" s="14">
        <f t="shared" si="12"/>
        <v>0.20832170577389841</v>
      </c>
      <c r="J42" s="14">
        <f t="shared" si="12"/>
        <v>0.19075826978491661</v>
      </c>
      <c r="K42" s="14">
        <f t="shared" si="12"/>
        <v>0.1706892536400717</v>
      </c>
      <c r="L42" s="14">
        <f t="shared" si="12"/>
        <v>0.14811478112635146</v>
      </c>
      <c r="M42" s="14">
        <f t="shared" si="12"/>
        <v>0.1230349754311526</v>
      </c>
      <c r="N42" s="14">
        <f t="shared" si="12"/>
        <v>9.5449959110318394E-2</v>
      </c>
    </row>
    <row r="46" spans="2:29" x14ac:dyDescent="0.25">
      <c r="B46" s="9" t="s">
        <v>30</v>
      </c>
      <c r="C46" s="9">
        <v>2014</v>
      </c>
      <c r="D46" s="9">
        <v>2015</v>
      </c>
      <c r="E46" s="9">
        <v>2016</v>
      </c>
      <c r="F46" s="9">
        <v>2017</v>
      </c>
      <c r="G46" s="9">
        <v>2018</v>
      </c>
      <c r="H46" s="9">
        <v>2019</v>
      </c>
      <c r="I46" s="9">
        <v>2020</v>
      </c>
      <c r="J46" s="9">
        <v>2021</v>
      </c>
      <c r="K46" s="9">
        <v>2022</v>
      </c>
      <c r="L46" s="9">
        <v>2023</v>
      </c>
      <c r="M46" s="9">
        <v>2024</v>
      </c>
      <c r="N46" s="9">
        <v>2025</v>
      </c>
      <c r="O46" s="9" t="s">
        <v>25</v>
      </c>
      <c r="R46" s="9">
        <v>2014</v>
      </c>
      <c r="S46" s="9">
        <v>2015</v>
      </c>
      <c r="T46" s="9">
        <v>2016</v>
      </c>
      <c r="U46" s="9">
        <v>2017</v>
      </c>
      <c r="V46" s="9">
        <v>2018</v>
      </c>
      <c r="W46" s="9">
        <v>2019</v>
      </c>
      <c r="X46" s="9">
        <v>2020</v>
      </c>
      <c r="Y46" s="9">
        <v>2021</v>
      </c>
      <c r="Z46" s="9">
        <v>2022</v>
      </c>
      <c r="AA46" s="9">
        <v>2023</v>
      </c>
      <c r="AB46" s="9">
        <v>2024</v>
      </c>
      <c r="AC46" s="9">
        <v>2025</v>
      </c>
    </row>
    <row r="47" spans="2:29" x14ac:dyDescent="0.25">
      <c r="B47" s="5" t="s">
        <v>31</v>
      </c>
      <c r="C47" s="6">
        <f>Brazil!C43+Mexico!C43+Argentina!C43+Colombia!C43+'Rest of LA'!C43</f>
        <v>56.956149388673701</v>
      </c>
      <c r="D47" s="6">
        <f>Brazil!D43+Mexico!D43+Argentina!D43+Colombia!D43+'Rest of LA'!D43</f>
        <v>71.220905638952431</v>
      </c>
      <c r="E47" s="6">
        <f>Brazil!E43+Mexico!E43+Argentina!E43+Colombia!E43+'Rest of LA'!E43</f>
        <v>88.703353437249888</v>
      </c>
      <c r="F47" s="6">
        <f>Brazil!F43+Mexico!F43+Argentina!F43+Colombia!F43+'Rest of LA'!F43</f>
        <v>109.8142197962779</v>
      </c>
      <c r="G47" s="6">
        <f>Brazil!G43+Mexico!G43+Argentina!G43+Colombia!G43+'Rest of LA'!G43</f>
        <v>134.85513644899703</v>
      </c>
      <c r="H47" s="6">
        <f>Brazil!H43+Mexico!H43+Argentina!H43+Colombia!H43+'Rest of LA'!H43</f>
        <v>163.92658385211922</v>
      </c>
      <c r="I47" s="6">
        <f>Brazil!I43+Mexico!I43+Argentina!I43+Colombia!I43+'Rest of LA'!I43</f>
        <v>196.81529033181229</v>
      </c>
      <c r="J47" s="6">
        <f>Brazil!J43+Mexico!J43+Argentina!J43+Colombia!J43+'Rest of LA'!J43</f>
        <v>232.87102774555751</v>
      </c>
      <c r="K47" s="6">
        <f>Brazil!K43+Mexico!K43+Argentina!K43+Colombia!K43+'Rest of LA'!K43</f>
        <v>270.89204761567703</v>
      </c>
      <c r="L47" s="6">
        <f>Brazil!L43+Mexico!L43+Argentina!L43+Colombia!L43+'Rest of LA'!L43</f>
        <v>309.04866429874767</v>
      </c>
      <c r="M47" s="6">
        <f>Brazil!M43+Mexico!M43+Argentina!M43+Colombia!M43+'Rest of LA'!M43</f>
        <v>344.88284931037953</v>
      </c>
      <c r="N47" s="6">
        <f>Brazil!N43+Mexico!N43+Argentina!N43+Colombia!N43+'Rest of LA'!N43</f>
        <v>375.42372922382452</v>
      </c>
      <c r="O47" s="7">
        <f>((N47/I47)^(1/5)-1)</f>
        <v>0.13786981518611952</v>
      </c>
      <c r="P47" s="4"/>
      <c r="R47" s="15">
        <f t="shared" ref="R47:AC48" si="13">C47/C$38</f>
        <v>0.846798116411</v>
      </c>
      <c r="S47" s="15">
        <f t="shared" si="13"/>
        <v>0.84533381292947074</v>
      </c>
      <c r="T47" s="15">
        <f t="shared" si="13"/>
        <v>0.8438700462535228</v>
      </c>
      <c r="U47" s="15">
        <f t="shared" si="13"/>
        <v>0.84240683846413811</v>
      </c>
      <c r="V47" s="15">
        <f t="shared" si="13"/>
        <v>0.8409442113188963</v>
      </c>
      <c r="W47" s="15">
        <f t="shared" si="13"/>
        <v>0.83948218625595616</v>
      </c>
      <c r="X47" s="15">
        <f t="shared" si="13"/>
        <v>0.83802078439799621</v>
      </c>
      <c r="Y47" s="15">
        <f t="shared" si="13"/>
        <v>0.83656002655610129</v>
      </c>
      <c r="Z47" s="15">
        <f t="shared" si="13"/>
        <v>0.83509993323360632</v>
      </c>
      <c r="AA47" s="15">
        <f t="shared" si="13"/>
        <v>0.83364052462989102</v>
      </c>
      <c r="AB47" s="15">
        <f t="shared" si="13"/>
        <v>0.83218182064413115</v>
      </c>
      <c r="AC47" s="15">
        <f t="shared" si="13"/>
        <v>0.83072384087899998</v>
      </c>
    </row>
    <row r="48" spans="2:29" x14ac:dyDescent="0.25">
      <c r="B48" s="5" t="s">
        <v>32</v>
      </c>
      <c r="C48" s="6">
        <f>Brazil!C44+Mexico!C44+Argentina!C44+Colombia!C44+'Rest of LA'!C44</f>
        <v>10.304450611326297</v>
      </c>
      <c r="D48" s="6">
        <f>Brazil!D44+Mexico!D44+Argentina!D44+Colombia!D44+'Rest of LA'!D44</f>
        <v>13.030906544141505</v>
      </c>
      <c r="E48" s="6">
        <f>Brazil!E44+Mexico!E44+Argentina!E44+Colombia!E44+'Rest of LA'!E44</f>
        <v>16.411591489472706</v>
      </c>
      <c r="F48" s="6">
        <f>Brazil!F44+Mexico!F44+Argentina!F44+Colombia!F44+'Rest of LA'!F44</f>
        <v>20.543482423340027</v>
      </c>
      <c r="G48" s="6">
        <f>Brazil!G44+Mexico!G44+Argentina!G44+Colombia!G44+'Rest of LA'!G44</f>
        <v>25.506436451893485</v>
      </c>
      <c r="H48" s="6">
        <f>Brazil!H44+Mexico!H44+Argentina!H44+Colombia!H44+'Rest of LA'!H44</f>
        <v>31.344485071001909</v>
      </c>
      <c r="I48" s="6">
        <f>Brazil!I44+Mexico!I44+Argentina!I44+Colombia!I44+'Rest of LA'!I44</f>
        <v>38.041999601870245</v>
      </c>
      <c r="J48" s="6">
        <f>Brazil!J44+Mexico!J44+Argentina!J44+Colombia!J44+'Rest of LA'!J44</f>
        <v>45.496358160061916</v>
      </c>
      <c r="K48" s="6">
        <f>Brazil!K44+Mexico!K44+Argentina!K44+Colombia!K44+'Rest of LA'!K44</f>
        <v>53.490743994365097</v>
      </c>
      <c r="L48" s="6">
        <f>Brazil!L44+Mexico!L44+Argentina!L44+Colombia!L44+'Rest of LA'!L44</f>
        <v>61.673073870057266</v>
      </c>
      <c r="M48" s="6">
        <f>Brazil!M44+Mexico!M44+Argentina!M44+Colombia!M44+'Rest of LA'!M44</f>
        <v>69.54923843149281</v>
      </c>
      <c r="N48" s="6">
        <f>Brazil!N44+Mexico!N44+Argentina!N44+Colombia!N44+'Rest of LA'!N44</f>
        <v>76.499895390805023</v>
      </c>
      <c r="O48" s="7">
        <f>((N48/I48)^(1/5)-1)</f>
        <v>0.14995143869887628</v>
      </c>
      <c r="P48" s="4"/>
      <c r="R48" s="15">
        <f t="shared" si="13"/>
        <v>0.15320188358900005</v>
      </c>
      <c r="S48" s="15">
        <f t="shared" si="13"/>
        <v>0.15466618707052929</v>
      </c>
      <c r="T48" s="15">
        <f t="shared" si="13"/>
        <v>0.15612995374647728</v>
      </c>
      <c r="U48" s="15">
        <f t="shared" si="13"/>
        <v>0.15759316153586186</v>
      </c>
      <c r="V48" s="15">
        <f t="shared" si="13"/>
        <v>0.15905578868110398</v>
      </c>
      <c r="W48" s="15">
        <f t="shared" si="13"/>
        <v>0.16051781374404386</v>
      </c>
      <c r="X48" s="15">
        <f t="shared" si="13"/>
        <v>0.16197921560200362</v>
      </c>
      <c r="Y48" s="15">
        <f t="shared" si="13"/>
        <v>0.1634399734438986</v>
      </c>
      <c r="Z48" s="15">
        <f t="shared" si="13"/>
        <v>0.16490006676639363</v>
      </c>
      <c r="AA48" s="15">
        <f t="shared" si="13"/>
        <v>0.16635947537010889</v>
      </c>
      <c r="AB48" s="15">
        <f t="shared" si="13"/>
        <v>0.16781817935586912</v>
      </c>
      <c r="AC48" s="15">
        <f t="shared" si="13"/>
        <v>0.16927615912099978</v>
      </c>
    </row>
    <row r="49" spans="2:29" x14ac:dyDescent="0.25">
      <c r="B49" s="5" t="s">
        <v>2</v>
      </c>
      <c r="C49" s="10">
        <f t="shared" ref="C49:N49" si="14">SUM(C47:C48)</f>
        <v>67.260599999999997</v>
      </c>
      <c r="D49" s="10">
        <f t="shared" si="14"/>
        <v>84.251812183093932</v>
      </c>
      <c r="E49" s="10">
        <f t="shared" si="14"/>
        <v>105.11494492672259</v>
      </c>
      <c r="F49" s="10">
        <f t="shared" si="14"/>
        <v>130.35770221961792</v>
      </c>
      <c r="G49" s="10">
        <f t="shared" si="14"/>
        <v>160.36157290089051</v>
      </c>
      <c r="H49" s="10">
        <f t="shared" si="14"/>
        <v>195.27106892312113</v>
      </c>
      <c r="I49" s="10">
        <f t="shared" si="14"/>
        <v>234.85728993368252</v>
      </c>
      <c r="J49" s="10">
        <f t="shared" si="14"/>
        <v>278.36738590561941</v>
      </c>
      <c r="K49" s="10">
        <f t="shared" si="14"/>
        <v>324.38279161004215</v>
      </c>
      <c r="L49" s="10">
        <f t="shared" si="14"/>
        <v>370.7217381688049</v>
      </c>
      <c r="M49" s="10">
        <f t="shared" si="14"/>
        <v>414.43208774187235</v>
      </c>
      <c r="N49" s="10">
        <f t="shared" si="14"/>
        <v>451.92362461462955</v>
      </c>
      <c r="O49" s="7">
        <f>((N49/I49)^(1/5)-1)</f>
        <v>0.13986180130555814</v>
      </c>
    </row>
    <row r="50" spans="2:29" x14ac:dyDescent="0.25">
      <c r="B50" s="13" t="s">
        <v>26</v>
      </c>
      <c r="C50" s="11">
        <f>C3</f>
        <v>67.260599999999997</v>
      </c>
      <c r="D50" s="11">
        <f t="shared" ref="D50:O50" si="15">D3</f>
        <v>84.251812183093932</v>
      </c>
      <c r="E50" s="11">
        <f t="shared" si="15"/>
        <v>105.11494492672259</v>
      </c>
      <c r="F50" s="11">
        <f t="shared" si="15"/>
        <v>130.35770221961792</v>
      </c>
      <c r="G50" s="11">
        <f t="shared" si="15"/>
        <v>160.36157290089048</v>
      </c>
      <c r="H50" s="11">
        <f t="shared" si="15"/>
        <v>195.27106892312113</v>
      </c>
      <c r="I50" s="11">
        <f t="shared" si="15"/>
        <v>234.85728993368258</v>
      </c>
      <c r="J50" s="11">
        <f t="shared" si="15"/>
        <v>278.36738590561947</v>
      </c>
      <c r="K50" s="11">
        <f t="shared" si="15"/>
        <v>324.38279161004215</v>
      </c>
      <c r="L50" s="11">
        <f t="shared" si="15"/>
        <v>370.72173816880496</v>
      </c>
      <c r="M50" s="11">
        <f t="shared" si="15"/>
        <v>414.43208774187224</v>
      </c>
      <c r="N50" s="11">
        <f t="shared" si="15"/>
        <v>451.92362461462966</v>
      </c>
      <c r="O50" s="12">
        <f t="shared" si="15"/>
        <v>0.13986180130555814</v>
      </c>
    </row>
    <row r="51" spans="2:29" x14ac:dyDescent="0.25">
      <c r="O51" s="2"/>
    </row>
    <row r="52" spans="2:29" x14ac:dyDescent="0.25">
      <c r="B52" s="9" t="s">
        <v>30</v>
      </c>
      <c r="C52" s="9">
        <v>2014</v>
      </c>
      <c r="D52" s="9">
        <v>2015</v>
      </c>
      <c r="E52" s="9">
        <v>2016</v>
      </c>
      <c r="F52" s="9">
        <v>2017</v>
      </c>
      <c r="G52" s="9">
        <v>2018</v>
      </c>
      <c r="H52" s="9">
        <v>2019</v>
      </c>
      <c r="I52" s="9">
        <v>2020</v>
      </c>
      <c r="J52" s="9">
        <v>2021</v>
      </c>
      <c r="K52" s="9">
        <v>2022</v>
      </c>
      <c r="L52" s="9">
        <v>2023</v>
      </c>
      <c r="M52" s="9">
        <v>2024</v>
      </c>
      <c r="N52" s="9">
        <v>2025</v>
      </c>
    </row>
    <row r="53" spans="2:29" x14ac:dyDescent="0.25">
      <c r="B53" s="5" t="s">
        <v>31</v>
      </c>
      <c r="C53" s="5"/>
      <c r="D53" s="14">
        <f t="shared" ref="D53:N53" si="16">D47/C47-1</f>
        <v>0.25045155621274184</v>
      </c>
      <c r="E53" s="14">
        <f t="shared" si="16"/>
        <v>0.24546792323763822</v>
      </c>
      <c r="F53" s="14">
        <f t="shared" si="16"/>
        <v>0.23799400519803515</v>
      </c>
      <c r="G53" s="14">
        <f t="shared" si="16"/>
        <v>0.22802981889935436</v>
      </c>
      <c r="H53" s="14">
        <f t="shared" si="16"/>
        <v>0.21557538087633143</v>
      </c>
      <c r="I53" s="14">
        <f t="shared" si="16"/>
        <v>0.20063070739863953</v>
      </c>
      <c r="J53" s="14">
        <f t="shared" si="16"/>
        <v>0.18319581447639854</v>
      </c>
      <c r="K53" s="14">
        <f t="shared" si="16"/>
        <v>0.16327071786560987</v>
      </c>
      <c r="L53" s="14">
        <f t="shared" si="16"/>
        <v>0.14085543307348991</v>
      </c>
      <c r="M53" s="14">
        <f t="shared" si="16"/>
        <v>0.11594997536372476</v>
      </c>
      <c r="N53" s="14">
        <f t="shared" si="16"/>
        <v>8.855435976162318E-2</v>
      </c>
    </row>
    <row r="54" spans="2:29" x14ac:dyDescent="0.25">
      <c r="B54" s="5" t="s">
        <v>32</v>
      </c>
      <c r="C54" s="5"/>
      <c r="D54" s="14">
        <f t="shared" ref="D54:N54" si="17">D48/C48-1</f>
        <v>0.26459013058089487</v>
      </c>
      <c r="E54" s="14">
        <f t="shared" si="17"/>
        <v>0.25943589832981373</v>
      </c>
      <c r="F54" s="14">
        <f t="shared" si="17"/>
        <v>0.25176662095920088</v>
      </c>
      <c r="G54" s="14">
        <f t="shared" si="17"/>
        <v>0.24158289847270042</v>
      </c>
      <c r="H54" s="14">
        <f t="shared" si="17"/>
        <v>0.22888531018903002</v>
      </c>
      <c r="I54" s="14">
        <f t="shared" si="17"/>
        <v>0.21367441563315026</v>
      </c>
      <c r="J54" s="14">
        <f t="shared" si="17"/>
        <v>0.19595075538103934</v>
      </c>
      <c r="K54" s="14">
        <f t="shared" si="17"/>
        <v>0.17571485186084401</v>
      </c>
      <c r="L54" s="14">
        <f t="shared" si="17"/>
        <v>0.15296721011310144</v>
      </c>
      <c r="M54" s="14">
        <f t="shared" si="17"/>
        <v>0.12770831851239195</v>
      </c>
      <c r="N54" s="14">
        <f t="shared" si="17"/>
        <v>9.9938649452771866E-2</v>
      </c>
    </row>
    <row r="58" spans="2:29" x14ac:dyDescent="0.25">
      <c r="B58" s="9" t="s">
        <v>36</v>
      </c>
      <c r="C58" s="9">
        <v>2014</v>
      </c>
      <c r="D58" s="9">
        <v>2015</v>
      </c>
      <c r="E58" s="9">
        <v>2016</v>
      </c>
      <c r="F58" s="9">
        <v>2017</v>
      </c>
      <c r="G58" s="9">
        <v>2018</v>
      </c>
      <c r="H58" s="9">
        <v>2019</v>
      </c>
      <c r="I58" s="9">
        <v>2020</v>
      </c>
      <c r="J58" s="9">
        <v>2021</v>
      </c>
      <c r="K58" s="9">
        <v>2022</v>
      </c>
      <c r="L58" s="9">
        <v>2023</v>
      </c>
      <c r="M58" s="9">
        <v>2024</v>
      </c>
      <c r="N58" s="9">
        <v>2025</v>
      </c>
      <c r="O58" s="9" t="s">
        <v>25</v>
      </c>
      <c r="R58" s="9">
        <v>2014</v>
      </c>
      <c r="S58" s="9">
        <v>2015</v>
      </c>
      <c r="T58" s="9">
        <v>2016</v>
      </c>
      <c r="U58" s="9">
        <v>2017</v>
      </c>
      <c r="V58" s="9">
        <v>2018</v>
      </c>
      <c r="W58" s="9">
        <v>2019</v>
      </c>
      <c r="X58" s="9">
        <v>2020</v>
      </c>
      <c r="Y58" s="9">
        <v>2021</v>
      </c>
      <c r="Z58" s="9">
        <v>2022</v>
      </c>
      <c r="AA58" s="9">
        <v>2023</v>
      </c>
      <c r="AB58" s="9">
        <v>2024</v>
      </c>
      <c r="AC58" s="9">
        <v>2025</v>
      </c>
    </row>
    <row r="59" spans="2:29" x14ac:dyDescent="0.25">
      <c r="B59" s="5" t="s">
        <v>37</v>
      </c>
      <c r="C59" s="6">
        <f>Brazil!C55+Mexico!C55+Argentina!C55+Colombia!C55+'Rest of LA'!C55</f>
        <v>27.325581391509431</v>
      </c>
      <c r="D59" s="6">
        <f>Brazil!D55+Mexico!D55+Argentina!D55+Colombia!D55+'Rest of LA'!D55</f>
        <v>34.193235703868567</v>
      </c>
      <c r="E59" s="6">
        <f>Brazil!E55+Mexico!E55+Argentina!E55+Colombia!E55+'Rest of LA'!E55</f>
        <v>42.616390619747072</v>
      </c>
      <c r="F59" s="6">
        <f>Brazil!F55+Mexico!F55+Argentina!F55+Colombia!F55+'Rest of LA'!F55</f>
        <v>52.795769468777799</v>
      </c>
      <c r="G59" s="6">
        <f>Brazil!G55+Mexico!G55+Argentina!G55+Colombia!G55+'Rest of LA'!G55</f>
        <v>64.880166235318868</v>
      </c>
      <c r="H59" s="6">
        <f>Brazil!H55+Mexico!H55+Argentina!H55+Colombia!H55+'Rest of LA'!H55</f>
        <v>78.921942744195547</v>
      </c>
      <c r="I59" s="6">
        <f>Brazil!I55+Mexico!I55+Argentina!I55+Colombia!I55+'Rest of LA'!I55</f>
        <v>94.822441124695956</v>
      </c>
      <c r="J59" s="6">
        <f>Brazil!J55+Mexico!J55+Argentina!J55+Colombia!J55+'Rest of LA'!J55</f>
        <v>112.27205553911702</v>
      </c>
      <c r="K59" s="6">
        <f>Brazil!K55+Mexico!K55+Argentina!K55+Colombia!K55+'Rest of LA'!K55</f>
        <v>130.69422197886558</v>
      </c>
      <c r="L59" s="6">
        <f>Brazil!L55+Mexico!L55+Argentina!L55+Colombia!L55+'Rest of LA'!L55</f>
        <v>149.20759160654268</v>
      </c>
      <c r="M59" s="6">
        <f>Brazil!M55+Mexico!M55+Argentina!M55+Colombia!M55+'Rest of LA'!M55</f>
        <v>166.62477078140788</v>
      </c>
      <c r="N59" s="6">
        <f>Brazil!N55+Mexico!N55+Argentina!N55+Colombia!N55+'Rest of LA'!N55</f>
        <v>181.50709423369636</v>
      </c>
      <c r="O59" s="7">
        <f>((N59/I59)^(1/5)-1)</f>
        <v>0.1386663709242999</v>
      </c>
      <c r="P59" s="4"/>
      <c r="R59" s="15">
        <f t="shared" ref="R59:AC62" si="18">C59/C$38</f>
        <v>0.40626431211600006</v>
      </c>
      <c r="S59" s="15">
        <f t="shared" si="18"/>
        <v>0.40584570014423765</v>
      </c>
      <c r="T59" s="15">
        <f t="shared" si="18"/>
        <v>0.40542656088965923</v>
      </c>
      <c r="U59" s="15">
        <f t="shared" si="18"/>
        <v>0.40500690461566302</v>
      </c>
      <c r="V59" s="15">
        <f t="shared" si="18"/>
        <v>0.40458674145967166</v>
      </c>
      <c r="W59" s="15">
        <f t="shared" si="18"/>
        <v>0.40416608143455895</v>
      </c>
      <c r="X59" s="15">
        <f t="shared" si="18"/>
        <v>0.40374493443005871</v>
      </c>
      <c r="Y59" s="15">
        <f t="shared" si="18"/>
        <v>0.40332331021416024</v>
      </c>
      <c r="Z59" s="15">
        <f t="shared" si="18"/>
        <v>0.4029012184344849</v>
      </c>
      <c r="AA59" s="15">
        <f t="shared" si="18"/>
        <v>0.40247866861964887</v>
      </c>
      <c r="AB59" s="15">
        <f t="shared" si="18"/>
        <v>0.40205567018061017</v>
      </c>
      <c r="AC59" s="15">
        <f t="shared" si="18"/>
        <v>0.40163223241199997</v>
      </c>
    </row>
    <row r="60" spans="2:29" x14ac:dyDescent="0.25">
      <c r="B60" s="5" t="s">
        <v>38</v>
      </c>
      <c r="C60" s="6">
        <f>Brazil!C56+Mexico!C56+Argentina!C56+Colombia!C56+'Rest of LA'!C56</f>
        <v>21.137429204230692</v>
      </c>
      <c r="D60" s="6">
        <f>Brazil!D56+Mexico!D56+Argentina!D56+Colombia!D56+'Rest of LA'!D56</f>
        <v>26.557011419352413</v>
      </c>
      <c r="E60" s="6">
        <f>Brazil!E56+Mexico!E56+Argentina!E56+Colombia!E56+'Rest of LA'!E56</f>
        <v>33.233316450500872</v>
      </c>
      <c r="F60" s="6">
        <f>Brazil!F56+Mexico!F56+Argentina!F56+Colombia!F56+'Rest of LA'!F56</f>
        <v>41.338614381499056</v>
      </c>
      <c r="G60" s="6">
        <f>Brazil!G56+Mexico!G56+Argentina!G56+Colombia!G56+'Rest of LA'!G56</f>
        <v>51.007055825637693</v>
      </c>
      <c r="H60" s="6">
        <f>Brazil!H56+Mexico!H56+Argentina!H56+Colombia!H56+'Rest of LA'!H56</f>
        <v>62.29874539594698</v>
      </c>
      <c r="I60" s="6">
        <f>Brazil!I56+Mexico!I56+Argentina!I56+Colombia!I56+'Rest of LA'!I56</f>
        <v>75.154951541754116</v>
      </c>
      <c r="J60" s="6">
        <f>Brazil!J56+Mexico!J56+Argentina!J56+Colombia!J56+'Rest of LA'!J56</f>
        <v>89.3479848077844</v>
      </c>
      <c r="K60" s="6">
        <f>Brazil!K56+Mexico!K56+Argentina!K56+Colombia!K56+'Rest of LA'!K56</f>
        <v>104.43300268555008</v>
      </c>
      <c r="L60" s="6">
        <f>Brazil!L56+Mexico!L56+Argentina!L56+Colombia!L56+'Rest of LA'!L56</f>
        <v>119.71325529570122</v>
      </c>
      <c r="M60" s="6">
        <f>Brazil!M56+Mexico!M56+Argentina!M56+Colombia!M56+'Rest of LA'!M56</f>
        <v>134.23397921143192</v>
      </c>
      <c r="N60" s="6">
        <f>Brazil!N56+Mexico!N56+Argentina!N56+Colombia!N56+'Rest of LA'!N56</f>
        <v>146.82151592367813</v>
      </c>
      <c r="O60" s="7">
        <f>((N60/I60)^(1/5)-1)</f>
        <v>0.14331636783815993</v>
      </c>
      <c r="P60" s="4"/>
      <c r="R60" s="15">
        <f t="shared" si="18"/>
        <v>0.31426168074966165</v>
      </c>
      <c r="S60" s="15">
        <f t="shared" si="18"/>
        <v>0.31520997271417001</v>
      </c>
      <c r="T60" s="15">
        <f t="shared" si="18"/>
        <v>0.31616166924378242</v>
      </c>
      <c r="U60" s="15">
        <f t="shared" si="18"/>
        <v>0.31711677697305934</v>
      </c>
      <c r="V60" s="15">
        <f t="shared" si="18"/>
        <v>0.3180753025985969</v>
      </c>
      <c r="W60" s="15">
        <f t="shared" si="18"/>
        <v>0.31903725287883894</v>
      </c>
      <c r="X60" s="15">
        <f t="shared" si="18"/>
        <v>0.32000263463389134</v>
      </c>
      <c r="Y60" s="15">
        <f t="shared" si="18"/>
        <v>0.32097145474534095</v>
      </c>
      <c r="Z60" s="15">
        <f t="shared" si="18"/>
        <v>0.32194372015607586</v>
      </c>
      <c r="AA60" s="15">
        <f t="shared" si="18"/>
        <v>0.32291943787011168</v>
      </c>
      <c r="AB60" s="15">
        <f t="shared" si="18"/>
        <v>0.32389861495241928</v>
      </c>
      <c r="AC60" s="15">
        <f t="shared" si="18"/>
        <v>0.32488125852875632</v>
      </c>
    </row>
    <row r="61" spans="2:29" x14ac:dyDescent="0.25">
      <c r="B61" s="5" t="s">
        <v>40</v>
      </c>
      <c r="C61" s="6">
        <f>Brazil!C57+Mexico!C57+Argentina!C57+Colombia!C57+'Rest of LA'!C57</f>
        <v>10.345246756050717</v>
      </c>
      <c r="D61" s="6">
        <f>Brazil!D57+Mexico!D57+Argentina!D57+Colombia!D57+'Rest of LA'!D57</f>
        <v>12.974778073609107</v>
      </c>
      <c r="E61" s="6">
        <f>Brazil!E57+Mexico!E57+Argentina!E57+Colombia!E57+'Rest of LA'!E57</f>
        <v>16.207889636526939</v>
      </c>
      <c r="F61" s="6">
        <f>Brazil!F57+Mexico!F57+Argentina!F57+Colombia!F57+'Rest of LA'!F57</f>
        <v>20.125225409684248</v>
      </c>
      <c r="G61" s="6">
        <f>Brazil!G57+Mexico!G57+Argentina!G57+Colombia!G57+'Rest of LA'!G57</f>
        <v>24.788322863052496</v>
      </c>
      <c r="H61" s="6">
        <f>Brazil!H57+Mexico!H57+Argentina!H57+Colombia!H57+'Rest of LA'!H57</f>
        <v>30.222350530759513</v>
      </c>
      <c r="I61" s="6">
        <f>Brazil!I57+Mexico!I57+Argentina!I57+Colombia!I57+'Rest of LA'!I57</f>
        <v>36.394737114974802</v>
      </c>
      <c r="J61" s="6">
        <f>Brazil!J57+Mexico!J57+Argentina!J57+Colombia!J57+'Rest of LA'!J57</f>
        <v>43.191451499969247</v>
      </c>
      <c r="K61" s="6">
        <f>Brazil!K57+Mexico!K57+Argentina!K57+Colombia!K57+'Rest of LA'!K57</f>
        <v>50.394466587350855</v>
      </c>
      <c r="L61" s="6">
        <f>Brazil!L57+Mexico!L57+Argentina!L57+Colombia!L57+'Rest of LA'!L57</f>
        <v>57.665940293149106</v>
      </c>
      <c r="M61" s="6">
        <f>Brazil!M57+Mexico!M57+Argentina!M57+Colombia!M57+'Rest of LA'!M57</f>
        <v>64.546344556575207</v>
      </c>
      <c r="N61" s="6">
        <f>Brazil!N57+Mexico!N57+Argentina!N57+Colombia!N57+'Rest of LA'!N57</f>
        <v>70.474327643365427</v>
      </c>
      <c r="O61" s="7">
        <f>((N61/I61)^(1/5)-1)</f>
        <v>0.14129646181001032</v>
      </c>
      <c r="P61" s="4"/>
      <c r="R61" s="15">
        <f t="shared" si="18"/>
        <v>0.15380842210819881</v>
      </c>
      <c r="S61" s="15">
        <f t="shared" si="18"/>
        <v>0.15399998810010926</v>
      </c>
      <c r="T61" s="15">
        <f t="shared" si="18"/>
        <v>0.15419205754068305</v>
      </c>
      <c r="U61" s="15">
        <f t="shared" si="18"/>
        <v>0.15438462834960542</v>
      </c>
      <c r="V61" s="15">
        <f t="shared" si="18"/>
        <v>0.15457769847625913</v>
      </c>
      <c r="W61" s="15">
        <f t="shared" si="18"/>
        <v>0.15477126589939522</v>
      </c>
      <c r="X61" s="15">
        <f t="shared" si="18"/>
        <v>0.15496532862680865</v>
      </c>
      <c r="Y61" s="15">
        <f t="shared" si="18"/>
        <v>0.1551598846950171</v>
      </c>
      <c r="Z61" s="15">
        <f t="shared" si="18"/>
        <v>0.15535493216894419</v>
      </c>
      <c r="AA61" s="15">
        <f t="shared" si="18"/>
        <v>0.15555046914160564</v>
      </c>
      <c r="AB61" s="15">
        <f t="shared" si="18"/>
        <v>0.15574649373380012</v>
      </c>
      <c r="AC61" s="15">
        <f t="shared" si="18"/>
        <v>0.15594300409380288</v>
      </c>
    </row>
    <row r="62" spans="2:29" x14ac:dyDescent="0.25">
      <c r="B62" s="5" t="s">
        <v>39</v>
      </c>
      <c r="C62" s="6">
        <f>Brazil!C58+Mexico!C58+Argentina!C58+Colombia!C58+'Rest of LA'!C58</f>
        <v>8.4523426482091644</v>
      </c>
      <c r="D62" s="6">
        <f>Brazil!D58+Mexico!D58+Argentina!D58+Colombia!D58+'Rest of LA'!D58</f>
        <v>10.526786986263843</v>
      </c>
      <c r="E62" s="6">
        <f>Brazil!E58+Mexico!E58+Argentina!E58+Colombia!E58+'Rest of LA'!E58</f>
        <v>13.057348219947711</v>
      </c>
      <c r="F62" s="6">
        <f>Brazil!F58+Mexico!F58+Argentina!F58+Colombia!F58+'Rest of LA'!F58</f>
        <v>16.098092959656817</v>
      </c>
      <c r="G62" s="6">
        <f>Brazil!G58+Mexico!G58+Argentina!G58+Colombia!G58+'Rest of LA'!G58</f>
        <v>19.686027976881444</v>
      </c>
      <c r="H62" s="6">
        <f>Brazil!H58+Mexico!H58+Argentina!H58+Colombia!H58+'Rest of LA'!H58</f>
        <v>23.82803025221914</v>
      </c>
      <c r="I62" s="6">
        <f>Brazil!I58+Mexico!I58+Argentina!I58+Colombia!I58+'Rest of LA'!I58</f>
        <v>28.485160152257677</v>
      </c>
      <c r="J62" s="6">
        <f>Brazil!J58+Mexico!J58+Argentina!J58+Colombia!J58+'Rest of LA'!J58</f>
        <v>33.555894058748784</v>
      </c>
      <c r="K62" s="6">
        <f>Brazil!K58+Mexico!K58+Argentina!K58+Colombia!K58+'Rest of LA'!K58</f>
        <v>38.861100358275628</v>
      </c>
      <c r="L62" s="6">
        <f>Brazil!L58+Mexico!L58+Argentina!L58+Colombia!L58+'Rest of LA'!L58</f>
        <v>44.134950973411918</v>
      </c>
      <c r="M62" s="6">
        <f>Brazil!M58+Mexico!M58+Argentina!M58+Colombia!M58+'Rest of LA'!M58</f>
        <v>49.026993192457297</v>
      </c>
      <c r="N62" s="6">
        <f>Brazil!N58+Mexico!N58+Argentina!N58+Colombia!N58+'Rest of LA'!N58</f>
        <v>53.120686813889698</v>
      </c>
      <c r="O62" s="7">
        <f>((N62/I62)^(1/5)-1)</f>
        <v>0.1327367823536223</v>
      </c>
      <c r="P62" s="4"/>
      <c r="R62" s="15">
        <f t="shared" si="18"/>
        <v>0.12566558502613959</v>
      </c>
      <c r="S62" s="15">
        <f t="shared" si="18"/>
        <v>0.12494433904148308</v>
      </c>
      <c r="T62" s="15">
        <f t="shared" si="18"/>
        <v>0.12421971232587535</v>
      </c>
      <c r="U62" s="15">
        <f t="shared" si="18"/>
        <v>0.12349169006167222</v>
      </c>
      <c r="V62" s="15">
        <f t="shared" si="18"/>
        <v>0.12276025746547245</v>
      </c>
      <c r="W62" s="15">
        <f t="shared" si="18"/>
        <v>0.12202539978720715</v>
      </c>
      <c r="X62" s="15">
        <f t="shared" si="18"/>
        <v>0.12128710230924118</v>
      </c>
      <c r="Y62" s="15">
        <f t="shared" si="18"/>
        <v>0.12054535034548162</v>
      </c>
      <c r="Z62" s="15">
        <f t="shared" si="18"/>
        <v>0.11980012924049507</v>
      </c>
      <c r="AA62" s="15">
        <f t="shared" si="18"/>
        <v>0.11905142436863372</v>
      </c>
      <c r="AB62" s="15">
        <f t="shared" si="18"/>
        <v>0.11829922113317058</v>
      </c>
      <c r="AC62" s="15">
        <f t="shared" si="18"/>
        <v>0.11754350496544073</v>
      </c>
    </row>
    <row r="63" spans="2:29" x14ac:dyDescent="0.25">
      <c r="B63" s="5" t="s">
        <v>2</v>
      </c>
      <c r="C63" s="10">
        <f t="shared" ref="C63:N63" si="19">SUM(C59:C62)</f>
        <v>67.260600000000011</v>
      </c>
      <c r="D63" s="10">
        <f t="shared" si="19"/>
        <v>84.251812183093932</v>
      </c>
      <c r="E63" s="10">
        <f t="shared" si="19"/>
        <v>105.1149449267226</v>
      </c>
      <c r="F63" s="10">
        <f t="shared" si="19"/>
        <v>130.35770221961792</v>
      </c>
      <c r="G63" s="10">
        <f t="shared" si="19"/>
        <v>160.36157290089048</v>
      </c>
      <c r="H63" s="10">
        <f t="shared" si="19"/>
        <v>195.27106892312119</v>
      </c>
      <c r="I63" s="10">
        <f t="shared" si="19"/>
        <v>234.85728993368252</v>
      </c>
      <c r="J63" s="10">
        <f t="shared" si="19"/>
        <v>278.36738590561947</v>
      </c>
      <c r="K63" s="10">
        <f t="shared" si="19"/>
        <v>324.38279161004215</v>
      </c>
      <c r="L63" s="10">
        <f t="shared" si="19"/>
        <v>370.7217381688049</v>
      </c>
      <c r="M63" s="10">
        <f t="shared" si="19"/>
        <v>414.43208774187224</v>
      </c>
      <c r="N63" s="10">
        <f t="shared" si="19"/>
        <v>451.9236246146296</v>
      </c>
      <c r="O63" s="7">
        <f>((N63/I63)^(1/5)-1)</f>
        <v>0.13986180130555836</v>
      </c>
    </row>
    <row r="64" spans="2:29" x14ac:dyDescent="0.25">
      <c r="B64" s="13" t="s">
        <v>26</v>
      </c>
      <c r="C64" s="11">
        <f>C3</f>
        <v>67.260599999999997</v>
      </c>
      <c r="D64" s="11">
        <f t="shared" ref="D64:O64" si="20">D3</f>
        <v>84.251812183093932</v>
      </c>
      <c r="E64" s="11">
        <f t="shared" si="20"/>
        <v>105.11494492672259</v>
      </c>
      <c r="F64" s="11">
        <f t="shared" si="20"/>
        <v>130.35770221961792</v>
      </c>
      <c r="G64" s="11">
        <f t="shared" si="20"/>
        <v>160.36157290089048</v>
      </c>
      <c r="H64" s="11">
        <f t="shared" si="20"/>
        <v>195.27106892312113</v>
      </c>
      <c r="I64" s="11">
        <f t="shared" si="20"/>
        <v>234.85728993368258</v>
      </c>
      <c r="J64" s="11">
        <f t="shared" si="20"/>
        <v>278.36738590561947</v>
      </c>
      <c r="K64" s="11">
        <f t="shared" si="20"/>
        <v>324.38279161004215</v>
      </c>
      <c r="L64" s="11">
        <f t="shared" si="20"/>
        <v>370.72173816880496</v>
      </c>
      <c r="M64" s="11">
        <f t="shared" si="20"/>
        <v>414.43208774187224</v>
      </c>
      <c r="N64" s="11">
        <f t="shared" si="20"/>
        <v>451.92362461462966</v>
      </c>
      <c r="O64" s="12">
        <f t="shared" si="20"/>
        <v>0.13986180130555814</v>
      </c>
    </row>
    <row r="65" spans="2:29" x14ac:dyDescent="0.25">
      <c r="O65" s="2"/>
    </row>
    <row r="66" spans="2:29" x14ac:dyDescent="0.25">
      <c r="B66" s="9" t="s">
        <v>36</v>
      </c>
      <c r="C66" s="9">
        <v>2014</v>
      </c>
      <c r="D66" s="9">
        <v>2015</v>
      </c>
      <c r="E66" s="9">
        <v>2016</v>
      </c>
      <c r="F66" s="9">
        <v>2017</v>
      </c>
      <c r="G66" s="9">
        <v>2018</v>
      </c>
      <c r="H66" s="9">
        <v>2019</v>
      </c>
      <c r="I66" s="9">
        <v>2020</v>
      </c>
      <c r="J66" s="9">
        <v>2021</v>
      </c>
      <c r="K66" s="9">
        <v>2022</v>
      </c>
      <c r="L66" s="9">
        <v>2023</v>
      </c>
      <c r="M66" s="9">
        <v>2024</v>
      </c>
      <c r="N66" s="9">
        <v>2025</v>
      </c>
    </row>
    <row r="67" spans="2:29" x14ac:dyDescent="0.25">
      <c r="B67" s="5" t="s">
        <v>37</v>
      </c>
      <c r="C67" s="5"/>
      <c r="D67" s="14">
        <f t="shared" ref="D67:N67" si="21">D59/C59-1</f>
        <v>0.2513269238067537</v>
      </c>
      <c r="E67" s="14">
        <f t="shared" si="21"/>
        <v>0.24633980208329698</v>
      </c>
      <c r="F67" s="14">
        <f t="shared" si="21"/>
        <v>0.23886065199322459</v>
      </c>
      <c r="G67" s="14">
        <f t="shared" si="21"/>
        <v>0.22888949035372064</v>
      </c>
      <c r="H67" s="14">
        <f t="shared" si="21"/>
        <v>0.21642633371109876</v>
      </c>
      <c r="I67" s="14">
        <f t="shared" si="21"/>
        <v>0.20147119834641725</v>
      </c>
      <c r="J67" s="14">
        <f t="shared" si="21"/>
        <v>0.18402410028100835</v>
      </c>
      <c r="K67" s="14">
        <f t="shared" si="21"/>
        <v>0.16408505528189998</v>
      </c>
      <c r="L67" s="14">
        <f t="shared" si="21"/>
        <v>0.14165407886716586</v>
      </c>
      <c r="M67" s="14">
        <f t="shared" si="21"/>
        <v>0.11673118631117596</v>
      </c>
      <c r="N67" s="14">
        <f t="shared" si="21"/>
        <v>8.931639264975999E-2</v>
      </c>
    </row>
    <row r="68" spans="2:29" x14ac:dyDescent="0.25">
      <c r="B68" s="5" t="s">
        <v>38</v>
      </c>
      <c r="C68" s="5"/>
      <c r="D68" s="14">
        <f t="shared" ref="D68:N68" si="22">D60/C60-1</f>
        <v>0.25639741535063232</v>
      </c>
      <c r="E68" s="14">
        <f t="shared" si="22"/>
        <v>0.25139519374847108</v>
      </c>
      <c r="F68" s="14">
        <f t="shared" si="22"/>
        <v>0.24389073365791103</v>
      </c>
      <c r="G68" s="14">
        <f t="shared" si="22"/>
        <v>0.23388402317775103</v>
      </c>
      <c r="H68" s="14">
        <f t="shared" si="22"/>
        <v>0.22137505071668429</v>
      </c>
      <c r="I68" s="14">
        <f t="shared" si="22"/>
        <v>0.20636380498672979</v>
      </c>
      <c r="J68" s="14">
        <f t="shared" si="22"/>
        <v>0.18885027499678464</v>
      </c>
      <c r="K68" s="14">
        <f t="shared" si="22"/>
        <v>0.16883445004628017</v>
      </c>
      <c r="L68" s="14">
        <f t="shared" si="22"/>
        <v>0.14631631971897141</v>
      </c>
      <c r="M68" s="14">
        <f t="shared" si="22"/>
        <v>0.12129587387681817</v>
      </c>
      <c r="N68" s="14">
        <f t="shared" si="22"/>
        <v>9.3773102653982976E-2</v>
      </c>
    </row>
    <row r="69" spans="2:29" x14ac:dyDescent="0.25">
      <c r="B69" s="5" t="s">
        <v>40</v>
      </c>
      <c r="C69" s="5"/>
      <c r="D69" s="14">
        <f t="shared" ref="D69:N69" si="23">D61/C61-1</f>
        <v>0.25417772814557882</v>
      </c>
      <c r="E69" s="14">
        <f t="shared" si="23"/>
        <v>0.24918434400770439</v>
      </c>
      <c r="F69" s="14">
        <f t="shared" si="23"/>
        <v>0.24169314210586657</v>
      </c>
      <c r="G69" s="14">
        <f t="shared" si="23"/>
        <v>0.23170411055989315</v>
      </c>
      <c r="H69" s="14">
        <f t="shared" si="23"/>
        <v>0.21921723779895363</v>
      </c>
      <c r="I69" s="14">
        <f t="shared" si="23"/>
        <v>0.20423251255501107</v>
      </c>
      <c r="J69" s="14">
        <f t="shared" si="23"/>
        <v>0.18674992385637812</v>
      </c>
      <c r="K69" s="14">
        <f t="shared" si="23"/>
        <v>0.16676946102139523</v>
      </c>
      <c r="L69" s="14">
        <f t="shared" si="23"/>
        <v>0.14429111365221603</v>
      </c>
      <c r="M69" s="14">
        <f t="shared" si="23"/>
        <v>0.11931487162871268</v>
      </c>
      <c r="N69" s="14">
        <f t="shared" si="23"/>
        <v>9.1840725102477538E-2</v>
      </c>
    </row>
    <row r="70" spans="2:29" x14ac:dyDescent="0.25">
      <c r="B70" s="5" t="s">
        <v>39</v>
      </c>
      <c r="C70" s="5"/>
      <c r="D70" s="14">
        <f t="shared" ref="D70:N70" si="24">D62/C62-1</f>
        <v>0.24542832968256456</v>
      </c>
      <c r="E70" s="14">
        <f t="shared" si="24"/>
        <v>0.24039255634087953</v>
      </c>
      <c r="F70" s="14">
        <f t="shared" si="24"/>
        <v>0.23287613139272501</v>
      </c>
      <c r="G70" s="14">
        <f t="shared" si="24"/>
        <v>0.22287950667301382</v>
      </c>
      <c r="H70" s="14">
        <f t="shared" si="24"/>
        <v>0.21040314888315259</v>
      </c>
      <c r="I70" s="14">
        <f t="shared" si="24"/>
        <v>0.19544754017612553</v>
      </c>
      <c r="J70" s="14">
        <f t="shared" si="24"/>
        <v>0.17801317877053302</v>
      </c>
      <c r="K70" s="14">
        <f t="shared" si="24"/>
        <v>0.15810057959530521</v>
      </c>
      <c r="L70" s="14">
        <f t="shared" si="24"/>
        <v>0.13571027496685906</v>
      </c>
      <c r="M70" s="14">
        <f t="shared" si="24"/>
        <v>0.11084281530056472</v>
      </c>
      <c r="N70" s="14">
        <f t="shared" si="24"/>
        <v>8.3498769858523669E-2</v>
      </c>
    </row>
    <row r="74" spans="2:29" x14ac:dyDescent="0.25">
      <c r="B74" s="9" t="s">
        <v>33</v>
      </c>
      <c r="C74" s="9">
        <v>2014</v>
      </c>
      <c r="D74" s="9">
        <v>2015</v>
      </c>
      <c r="E74" s="9">
        <v>2016</v>
      </c>
      <c r="F74" s="9">
        <v>2017</v>
      </c>
      <c r="G74" s="9">
        <v>2018</v>
      </c>
      <c r="H74" s="9">
        <v>2019</v>
      </c>
      <c r="I74" s="9">
        <v>2020</v>
      </c>
      <c r="J74" s="9">
        <v>2021</v>
      </c>
      <c r="K74" s="9">
        <v>2022</v>
      </c>
      <c r="L74" s="9">
        <v>2023</v>
      </c>
      <c r="M74" s="9">
        <v>2024</v>
      </c>
      <c r="N74" s="9">
        <v>2025</v>
      </c>
      <c r="O74" s="9" t="s">
        <v>25</v>
      </c>
      <c r="R74" s="9">
        <v>2014</v>
      </c>
      <c r="S74" s="9">
        <v>2015</v>
      </c>
      <c r="T74" s="9">
        <v>2016</v>
      </c>
      <c r="U74" s="9">
        <v>2017</v>
      </c>
      <c r="V74" s="9">
        <v>2018</v>
      </c>
      <c r="W74" s="9">
        <v>2019</v>
      </c>
      <c r="X74" s="9">
        <v>2020</v>
      </c>
      <c r="Y74" s="9">
        <v>2021</v>
      </c>
      <c r="Z74" s="9">
        <v>2022</v>
      </c>
      <c r="AA74" s="9">
        <v>2023</v>
      </c>
      <c r="AB74" s="9">
        <v>2024</v>
      </c>
      <c r="AC74" s="9">
        <v>2025</v>
      </c>
    </row>
    <row r="75" spans="2:29" x14ac:dyDescent="0.25">
      <c r="B75" s="5" t="s">
        <v>34</v>
      </c>
      <c r="C75" s="6">
        <f>Brazil!C71+Mexico!C71+Argentina!C71+Colombia!C71+'Rest of LA'!C71</f>
        <v>49.595512403244179</v>
      </c>
      <c r="D75" s="6">
        <f>Brazil!D71+Mexico!D71+Argentina!D71+Colombia!D71+'Rest of LA'!D71</f>
        <v>61.973072709833744</v>
      </c>
      <c r="E75" s="6">
        <f>Brazil!E71+Mexico!E71+Argentina!E71+Colombia!E71+'Rest of LA'!E71</f>
        <v>77.131069454660519</v>
      </c>
      <c r="F75" s="6">
        <f>Brazil!F71+Mexico!F71+Argentina!F71+Colombia!F71+'Rest of LA'!F71</f>
        <v>95.420496368673383</v>
      </c>
      <c r="G75" s="6">
        <f>Brazil!G71+Mexico!G71+Argentina!G71+Colombia!G71+'Rest of LA'!G71</f>
        <v>117.09662030304246</v>
      </c>
      <c r="H75" s="6">
        <f>Brazil!H71+Mexico!H71+Argentina!H71+Colombia!H71+'Rest of LA'!H71</f>
        <v>142.23943966362438</v>
      </c>
      <c r="I75" s="6">
        <f>Brazil!I71+Mexico!I71+Argentina!I71+Colombia!I71+'Rest of LA'!I71</f>
        <v>170.65666569812345</v>
      </c>
      <c r="J75" s="6">
        <f>Brazil!J71+Mexico!J71+Argentina!J71+Colombia!J71+'Rest of LA'!J71</f>
        <v>201.7779276940596</v>
      </c>
      <c r="K75" s="6">
        <f>Brazil!K71+Mexico!K71+Argentina!K71+Colombia!K71+'Rest of LA'!K71</f>
        <v>234.55690913930982</v>
      </c>
      <c r="L75" s="6">
        <f>Brazil!L71+Mexico!L71+Argentina!L71+Colombia!L71+'Rest of LA'!L71</f>
        <v>267.40690761922588</v>
      </c>
      <c r="M75" s="6">
        <f>Brazil!M71+Mexico!M71+Argentina!M71+Colombia!M71+'Rest of LA'!M71</f>
        <v>298.20239371256861</v>
      </c>
      <c r="N75" s="6">
        <f>Brazil!N71+Mexico!N71+Argentina!N71+Colombia!N71+'Rest of LA'!N71</f>
        <v>324.38071252755788</v>
      </c>
      <c r="O75" s="7">
        <f>((N75/I75)^(1/5)-1)</f>
        <v>0.13706777985651852</v>
      </c>
      <c r="P75" s="4"/>
      <c r="R75" s="15">
        <f t="shared" ref="R75:AC76" si="25">C75/C$38</f>
        <v>0.73736351449800008</v>
      </c>
      <c r="S75" s="15">
        <f t="shared" si="25"/>
        <v>0.73556961095573126</v>
      </c>
      <c r="T75" s="15">
        <f t="shared" si="25"/>
        <v>0.73377833673822401</v>
      </c>
      <c r="U75" s="15">
        <f t="shared" si="25"/>
        <v>0.73198970788788009</v>
      </c>
      <c r="V75" s="15">
        <f t="shared" si="25"/>
        <v>0.73020374011554878</v>
      </c>
      <c r="W75" s="15">
        <f t="shared" si="25"/>
        <v>0.72842044880506351</v>
      </c>
      <c r="X75" s="15">
        <f t="shared" si="25"/>
        <v>0.72663984901772616</v>
      </c>
      <c r="Y75" s="15">
        <f t="shared" si="25"/>
        <v>0.72486195549672783</v>
      </c>
      <c r="Z75" s="15">
        <f t="shared" si="25"/>
        <v>0.72308678267151483</v>
      </c>
      <c r="AA75" s="15">
        <f t="shared" si="25"/>
        <v>0.7213143446620992</v>
      </c>
      <c r="AB75" s="15">
        <f t="shared" si="25"/>
        <v>0.71954465528331157</v>
      </c>
      <c r="AC75" s="15">
        <f t="shared" si="25"/>
        <v>0.71777772804899975</v>
      </c>
    </row>
    <row r="76" spans="2:29" x14ac:dyDescent="0.25">
      <c r="B76" s="5" t="s">
        <v>35</v>
      </c>
      <c r="C76" s="6">
        <f>Brazil!C72+Mexico!C72+Argentina!C72+Colombia!C72+'Rest of LA'!C72</f>
        <v>17.665087596755818</v>
      </c>
      <c r="D76" s="6">
        <f>Brazil!D72+Mexico!D72+Argentina!D72+Colombia!D72+'Rest of LA'!D72</f>
        <v>22.278739473260185</v>
      </c>
      <c r="E76" s="6">
        <f>Brazil!E72+Mexico!E72+Argentina!E72+Colombia!E72+'Rest of LA'!E72</f>
        <v>27.983875472062067</v>
      </c>
      <c r="F76" s="6">
        <f>Brazil!F72+Mexico!F72+Argentina!F72+Colombia!F72+'Rest of LA'!F72</f>
        <v>34.937205850944522</v>
      </c>
      <c r="G76" s="6">
        <f>Brazil!G72+Mexico!G72+Argentina!G72+Colombia!G72+'Rest of LA'!G72</f>
        <v>43.264952597848051</v>
      </c>
      <c r="H76" s="6">
        <f>Brazil!H72+Mexico!H72+Argentina!H72+Colombia!H72+'Rest of LA'!H72</f>
        <v>53.031629259496768</v>
      </c>
      <c r="I76" s="6">
        <f>Brazil!I72+Mexico!I72+Argentina!I72+Colombia!I72+'Rest of LA'!I72</f>
        <v>64.200624235559104</v>
      </c>
      <c r="J76" s="6">
        <f>Brazil!J72+Mexico!J72+Argentina!J72+Colombia!J72+'Rest of LA'!J72</f>
        <v>76.589458211559858</v>
      </c>
      <c r="K76" s="6">
        <f>Brazil!K72+Mexico!K72+Argentina!K72+Colombia!K72+'Rest of LA'!K72</f>
        <v>89.825882470732296</v>
      </c>
      <c r="L76" s="6">
        <f>Brazil!L72+Mexico!L72+Argentina!L72+Colombia!L72+'Rest of LA'!L72</f>
        <v>103.31483054957904</v>
      </c>
      <c r="M76" s="6">
        <f>Brazil!M72+Mexico!M72+Argentina!M72+Colombia!M72+'Rest of LA'!M72</f>
        <v>116.2296940293037</v>
      </c>
      <c r="N76" s="6">
        <f>Brazil!N72+Mexico!N72+Argentina!N72+Colombia!N72+'Rest of LA'!N72</f>
        <v>127.54291208707171</v>
      </c>
      <c r="O76" s="7">
        <f>((N76/I76)^(1/5)-1)</f>
        <v>0.14715846869354032</v>
      </c>
      <c r="P76" s="4"/>
      <c r="R76" s="15">
        <f t="shared" si="25"/>
        <v>0.26263648550199997</v>
      </c>
      <c r="S76" s="15">
        <f t="shared" si="25"/>
        <v>0.26443038904426869</v>
      </c>
      <c r="T76" s="15">
        <f t="shared" si="25"/>
        <v>0.26622166326177599</v>
      </c>
      <c r="U76" s="15">
        <f t="shared" si="25"/>
        <v>0.2680102921121198</v>
      </c>
      <c r="V76" s="15">
        <f t="shared" si="25"/>
        <v>0.26979625988445144</v>
      </c>
      <c r="W76" s="15">
        <f t="shared" si="25"/>
        <v>0.2715795511949366</v>
      </c>
      <c r="X76" s="15">
        <f t="shared" si="25"/>
        <v>0.27336015098227373</v>
      </c>
      <c r="Y76" s="15">
        <f t="shared" si="25"/>
        <v>0.27513804450327212</v>
      </c>
      <c r="Z76" s="15">
        <f t="shared" si="25"/>
        <v>0.27691321732848512</v>
      </c>
      <c r="AA76" s="15">
        <f t="shared" si="25"/>
        <v>0.27868565533790068</v>
      </c>
      <c r="AB76" s="15">
        <f t="shared" si="25"/>
        <v>0.28045534471668859</v>
      </c>
      <c r="AC76" s="15">
        <f t="shared" si="25"/>
        <v>0.28222227195100014</v>
      </c>
    </row>
    <row r="77" spans="2:29" x14ac:dyDescent="0.25">
      <c r="B77" s="5" t="s">
        <v>2</v>
      </c>
      <c r="C77" s="10">
        <f t="shared" ref="C77:N77" si="26">SUM(C75:C76)</f>
        <v>67.260599999999997</v>
      </c>
      <c r="D77" s="10">
        <f t="shared" si="26"/>
        <v>84.251812183093932</v>
      </c>
      <c r="E77" s="10">
        <f t="shared" si="26"/>
        <v>105.11494492672259</v>
      </c>
      <c r="F77" s="10">
        <f t="shared" si="26"/>
        <v>130.35770221961792</v>
      </c>
      <c r="G77" s="10">
        <f t="shared" si="26"/>
        <v>160.36157290089051</v>
      </c>
      <c r="H77" s="10">
        <f t="shared" si="26"/>
        <v>195.27106892312116</v>
      </c>
      <c r="I77" s="10">
        <f t="shared" si="26"/>
        <v>234.85728993368255</v>
      </c>
      <c r="J77" s="10">
        <f t="shared" si="26"/>
        <v>278.36738590561947</v>
      </c>
      <c r="K77" s="10">
        <f t="shared" si="26"/>
        <v>324.38279161004209</v>
      </c>
      <c r="L77" s="10">
        <f t="shared" si="26"/>
        <v>370.7217381688049</v>
      </c>
      <c r="M77" s="10">
        <f t="shared" si="26"/>
        <v>414.43208774187229</v>
      </c>
      <c r="N77" s="10">
        <f t="shared" si="26"/>
        <v>451.9236246146296</v>
      </c>
      <c r="O77" s="7">
        <f>((N77/I77)^(1/5)-1)</f>
        <v>0.13986180130555814</v>
      </c>
    </row>
    <row r="78" spans="2:29" x14ac:dyDescent="0.25">
      <c r="B78" s="13" t="s">
        <v>26</v>
      </c>
      <c r="C78" s="11">
        <f>C3</f>
        <v>67.260599999999997</v>
      </c>
      <c r="D78" s="11">
        <f t="shared" ref="D78:O78" si="27">D3</f>
        <v>84.251812183093932</v>
      </c>
      <c r="E78" s="11">
        <f t="shared" si="27"/>
        <v>105.11494492672259</v>
      </c>
      <c r="F78" s="11">
        <f t="shared" si="27"/>
        <v>130.35770221961792</v>
      </c>
      <c r="G78" s="11">
        <f t="shared" si="27"/>
        <v>160.36157290089048</v>
      </c>
      <c r="H78" s="11">
        <f t="shared" si="27"/>
        <v>195.27106892312113</v>
      </c>
      <c r="I78" s="11">
        <f t="shared" si="27"/>
        <v>234.85728993368258</v>
      </c>
      <c r="J78" s="11">
        <f t="shared" si="27"/>
        <v>278.36738590561947</v>
      </c>
      <c r="K78" s="11">
        <f t="shared" si="27"/>
        <v>324.38279161004215</v>
      </c>
      <c r="L78" s="11">
        <f t="shared" si="27"/>
        <v>370.72173816880496</v>
      </c>
      <c r="M78" s="11">
        <f t="shared" si="27"/>
        <v>414.43208774187224</v>
      </c>
      <c r="N78" s="11">
        <f t="shared" si="27"/>
        <v>451.92362461462966</v>
      </c>
      <c r="O78" s="12">
        <f t="shared" si="27"/>
        <v>0.13986180130555814</v>
      </c>
    </row>
    <row r="79" spans="2:29" x14ac:dyDescent="0.25">
      <c r="O79" s="2"/>
    </row>
    <row r="80" spans="2:29" x14ac:dyDescent="0.25">
      <c r="B80" s="9" t="s">
        <v>33</v>
      </c>
      <c r="C80" s="9">
        <v>2014</v>
      </c>
      <c r="D80" s="9">
        <v>2015</v>
      </c>
      <c r="E80" s="9">
        <v>2016</v>
      </c>
      <c r="F80" s="9">
        <v>2017</v>
      </c>
      <c r="G80" s="9">
        <v>2018</v>
      </c>
      <c r="H80" s="9">
        <v>2019</v>
      </c>
      <c r="I80" s="9">
        <v>2020</v>
      </c>
      <c r="J80" s="9">
        <v>2021</v>
      </c>
      <c r="K80" s="9">
        <v>2022</v>
      </c>
      <c r="L80" s="9">
        <v>2023</v>
      </c>
      <c r="M80" s="9">
        <v>2024</v>
      </c>
      <c r="N80" s="9">
        <v>2025</v>
      </c>
    </row>
    <row r="81" spans="2:29" x14ac:dyDescent="0.25">
      <c r="B81" s="5" t="s">
        <v>34</v>
      </c>
      <c r="C81" s="5"/>
      <c r="D81" s="14">
        <f t="shared" ref="D81:N81" si="28">D75/C75-1</f>
        <v>0.24957016687219302</v>
      </c>
      <c r="E81" s="14">
        <f t="shared" si="28"/>
        <v>0.24459004664491224</v>
      </c>
      <c r="F81" s="14">
        <f t="shared" si="28"/>
        <v>0.23712139664760934</v>
      </c>
      <c r="G81" s="14">
        <f t="shared" si="28"/>
        <v>0.22716423367386041</v>
      </c>
      <c r="H81" s="14">
        <f t="shared" si="28"/>
        <v>0.21471857424674656</v>
      </c>
      <c r="I81" s="14">
        <f t="shared" si="28"/>
        <v>0.19978443462447326</v>
      </c>
      <c r="J81" s="14">
        <f t="shared" si="28"/>
        <v>0.18236183080587609</v>
      </c>
      <c r="K81" s="14">
        <f t="shared" si="28"/>
        <v>0.16245077853584888</v>
      </c>
      <c r="L81" s="14">
        <f t="shared" si="28"/>
        <v>0.14005129331068034</v>
      </c>
      <c r="M81" s="14">
        <f t="shared" si="28"/>
        <v>0.11516339038329537</v>
      </c>
      <c r="N81" s="14">
        <f t="shared" si="28"/>
        <v>8.7787084768414125E-2</v>
      </c>
    </row>
    <row r="82" spans="2:29" x14ac:dyDescent="0.25">
      <c r="B82" s="5" t="s">
        <v>35</v>
      </c>
      <c r="C82" s="5"/>
      <c r="D82" s="14">
        <f t="shared" ref="D82:N82" si="29">D76/C76-1</f>
        <v>0.2611734502438392</v>
      </c>
      <c r="E82" s="14">
        <f t="shared" si="29"/>
        <v>0.25607983816361823</v>
      </c>
      <c r="F82" s="14">
        <f t="shared" si="29"/>
        <v>0.2484763193655708</v>
      </c>
      <c r="G82" s="14">
        <f t="shared" si="29"/>
        <v>0.2383632733090586</v>
      </c>
      <c r="H82" s="14">
        <f t="shared" si="29"/>
        <v>0.22574106927681004</v>
      </c>
      <c r="I82" s="14">
        <f t="shared" si="29"/>
        <v>0.21061006670961779</v>
      </c>
      <c r="J82" s="14">
        <f t="shared" si="29"/>
        <v>0.19297061552773642</v>
      </c>
      <c r="K82" s="14">
        <f t="shared" si="29"/>
        <v>0.17282305643956919</v>
      </c>
      <c r="L82" s="14">
        <f t="shared" si="29"/>
        <v>0.15016772123827238</v>
      </c>
      <c r="M82" s="14">
        <f t="shared" si="29"/>
        <v>0.12500493308680438</v>
      </c>
      <c r="N82" s="14">
        <f t="shared" si="29"/>
        <v>9.73350067919454E-2</v>
      </c>
    </row>
    <row r="86" spans="2:29" x14ac:dyDescent="0.25">
      <c r="B86" s="9" t="s">
        <v>41</v>
      </c>
      <c r="C86" s="9">
        <v>2014</v>
      </c>
      <c r="D86" s="9">
        <v>2015</v>
      </c>
      <c r="E86" s="9">
        <v>2016</v>
      </c>
      <c r="F86" s="9">
        <v>2017</v>
      </c>
      <c r="G86" s="9">
        <v>2018</v>
      </c>
      <c r="H86" s="9">
        <v>2019</v>
      </c>
      <c r="I86" s="9">
        <v>2020</v>
      </c>
      <c r="J86" s="9">
        <v>2021</v>
      </c>
      <c r="K86" s="9">
        <v>2022</v>
      </c>
      <c r="L86" s="9">
        <v>2023</v>
      </c>
      <c r="M86" s="9">
        <v>2024</v>
      </c>
      <c r="N86" s="9">
        <v>2025</v>
      </c>
      <c r="O86" s="9" t="s">
        <v>25</v>
      </c>
      <c r="R86" s="9">
        <v>2014</v>
      </c>
      <c r="S86" s="9">
        <v>2015</v>
      </c>
      <c r="T86" s="9">
        <v>2016</v>
      </c>
      <c r="U86" s="9">
        <v>2017</v>
      </c>
      <c r="V86" s="9">
        <v>2018</v>
      </c>
      <c r="W86" s="9">
        <v>2019</v>
      </c>
      <c r="X86" s="9">
        <v>2020</v>
      </c>
      <c r="Y86" s="9">
        <v>2021</v>
      </c>
      <c r="Z86" s="9">
        <v>2022</v>
      </c>
      <c r="AA86" s="9">
        <v>2023</v>
      </c>
      <c r="AB86" s="9">
        <v>2024</v>
      </c>
      <c r="AC86" s="9">
        <v>2025</v>
      </c>
    </row>
    <row r="87" spans="2:29" x14ac:dyDescent="0.25">
      <c r="B87" s="5" t="s">
        <v>43</v>
      </c>
      <c r="C87" s="6">
        <f>Brazil!C83+Mexico!C83+Argentina!C83+Colombia!C83+'Rest of LA'!C83</f>
        <v>15.770942381529714</v>
      </c>
      <c r="D87" s="6">
        <f>Brazil!D83+Mexico!D83+Argentina!D83+Colombia!D83+'Rest of LA'!D83</f>
        <v>19.646875157629584</v>
      </c>
      <c r="E87" s="6">
        <f>Brazil!E83+Mexico!E83+Argentina!E83+Colombia!E83+'Rest of LA'!E83</f>
        <v>24.377841058234207</v>
      </c>
      <c r="F87" s="6">
        <f>Brazil!F83+Mexico!F83+Argentina!F83+Colombia!F83+'Rest of LA'!F83</f>
        <v>30.066524472578841</v>
      </c>
      <c r="G87" s="6">
        <f>Brazil!G83+Mexico!G83+Argentina!G83+Colombia!G83+'Rest of LA'!G83</f>
        <v>36.784242950242813</v>
      </c>
      <c r="H87" s="6">
        <f>Brazil!H83+Mexico!H83+Argentina!H83+Colombia!H83+'Rest of LA'!H83</f>
        <v>44.546504536240029</v>
      </c>
      <c r="I87" s="6">
        <f>Brazil!I83+Mexico!I83+Argentina!I83+Colombia!I83+'Rest of LA'!I83</f>
        <v>53.283558618999841</v>
      </c>
      <c r="J87" s="6">
        <f>Brazil!J83+Mexico!J83+Argentina!J83+Colombia!J83+'Rest of LA'!J83</f>
        <v>62.808759872508311</v>
      </c>
      <c r="K87" s="6">
        <f>Brazil!K83+Mexico!K83+Argentina!K83+Colombia!K83+'Rest of LA'!K83</f>
        <v>72.789982016373074</v>
      </c>
      <c r="L87" s="6">
        <f>Brazil!L83+Mexico!L83+Argentina!L83+Colombia!L83+'Rest of LA'!L83</f>
        <v>82.731909454641752</v>
      </c>
      <c r="M87" s="6">
        <f>Brazil!M83+Mexico!M83+Argentina!M83+Colombia!M83+'Rest of LA'!M83</f>
        <v>91.97902827068647</v>
      </c>
      <c r="N87" s="6">
        <f>Brazil!N83+Mexico!N83+Argentina!N83+Colombia!N83+'Rest of LA'!N83</f>
        <v>99.749378822829215</v>
      </c>
      <c r="O87" s="7">
        <f t="shared" ref="O87:O95" si="30">((N87/I87)^(1/5)-1)</f>
        <v>0.13360928797199656</v>
      </c>
      <c r="P87" s="4"/>
      <c r="R87" s="15">
        <f t="shared" ref="R87:AC94" si="31">C87/C$38</f>
        <v>0.23447519619999993</v>
      </c>
      <c r="S87" s="15">
        <f t="shared" si="31"/>
        <v>0.23319231537635637</v>
      </c>
      <c r="T87" s="15">
        <f t="shared" si="31"/>
        <v>0.2319160332075369</v>
      </c>
      <c r="U87" s="15">
        <f t="shared" si="31"/>
        <v>0.23064632131920196</v>
      </c>
      <c r="V87" s="15">
        <f t="shared" si="31"/>
        <v>0.22938315136742185</v>
      </c>
      <c r="W87" s="15">
        <f t="shared" si="31"/>
        <v>0.22812649504048207</v>
      </c>
      <c r="X87" s="15">
        <f t="shared" si="31"/>
        <v>0.22687632406064845</v>
      </c>
      <c r="Y87" s="15">
        <f t="shared" si="31"/>
        <v>0.22563261018589167</v>
      </c>
      <c r="Z87" s="15">
        <f t="shared" si="31"/>
        <v>0.22439532521157224</v>
      </c>
      <c r="AA87" s="15">
        <f t="shared" si="31"/>
        <v>0.22316444097208696</v>
      </c>
      <c r="AB87" s="15">
        <f t="shared" si="31"/>
        <v>0.22193992934247728</v>
      </c>
      <c r="AC87" s="15">
        <f t="shared" si="31"/>
        <v>0.22072176223999981</v>
      </c>
    </row>
    <row r="88" spans="2:29" x14ac:dyDescent="0.25">
      <c r="B88" s="5" t="s">
        <v>44</v>
      </c>
      <c r="C88" s="6">
        <f>Brazil!C84+Mexico!C84+Argentina!C84+Colombia!C84+'Rest of LA'!C84</f>
        <v>6.4868859991773586</v>
      </c>
      <c r="D88" s="6">
        <f>Brazil!D84+Mexico!D84+Argentina!D84+Colombia!D84+'Rest of LA'!D84</f>
        <v>8.2237125843259822</v>
      </c>
      <c r="E88" s="6">
        <f>Brazil!E84+Mexico!E84+Argentina!E84+Colombia!E84+'Rest of LA'!E84</f>
        <v>10.38404821654605</v>
      </c>
      <c r="F88" s="6">
        <f>Brazil!F84+Mexico!F84+Argentina!F84+Colombia!F84+'Rest of LA'!F84</f>
        <v>13.033254789499594</v>
      </c>
      <c r="G88" s="6">
        <f>Brazil!G84+Mexico!G84+Argentina!G84+Colombia!G84+'Rest of LA'!G84</f>
        <v>16.226724051668892</v>
      </c>
      <c r="H88" s="6">
        <f>Brazil!H84+Mexico!H84+Argentina!H84+Colombia!H84+'Rest of LA'!H84</f>
        <v>19.997844529011051</v>
      </c>
      <c r="I88" s="6">
        <f>Brazil!I84+Mexico!I84+Argentina!I84+Colombia!I84+'Rest of LA'!I84</f>
        <v>24.342459030689646</v>
      </c>
      <c r="J88" s="6">
        <f>Brazil!J84+Mexico!J84+Argentina!J84+Colombia!J84+'Rest of LA'!J84</f>
        <v>29.200765844319985</v>
      </c>
      <c r="K88" s="6">
        <f>Brazil!K84+Mexico!K84+Argentina!K84+Colombia!K84+'Rest of LA'!K84</f>
        <v>34.43892188548282</v>
      </c>
      <c r="L88" s="6">
        <f>Brazil!L84+Mexico!L84+Argentina!L84+Colombia!L84+'Rest of LA'!L84</f>
        <v>39.83419054404478</v>
      </c>
      <c r="M88" s="6">
        <f>Brazil!M84+Mexico!M84+Argentina!M84+Colombia!M84+'Rest of LA'!M84</f>
        <v>45.068994278907901</v>
      </c>
      <c r="N88" s="6">
        <f>Brazil!N84+Mexico!N84+Argentina!N84+Colombia!N84+'Rest of LA'!N84</f>
        <v>49.740073890182082</v>
      </c>
      <c r="O88" s="7">
        <f t="shared" si="30"/>
        <v>0.15363492584406857</v>
      </c>
      <c r="P88" s="4"/>
      <c r="R88" s="15">
        <f t="shared" si="31"/>
        <v>9.6444069770078758E-2</v>
      </c>
      <c r="S88" s="15">
        <f t="shared" si="31"/>
        <v>9.7608732337464921E-2</v>
      </c>
      <c r="T88" s="15">
        <f t="shared" si="31"/>
        <v>9.8787553223615793E-2</v>
      </c>
      <c r="U88" s="15">
        <f t="shared" si="31"/>
        <v>9.9980703614597627E-2</v>
      </c>
      <c r="V88" s="15">
        <f t="shared" si="31"/>
        <v>0.10118835677483422</v>
      </c>
      <c r="W88" s="15">
        <f t="shared" si="31"/>
        <v>0.10241068807220115</v>
      </c>
      <c r="X88" s="15">
        <f t="shared" si="31"/>
        <v>0.10364787500342572</v>
      </c>
      <c r="Y88" s="15">
        <f t="shared" si="31"/>
        <v>0.10490009721979611</v>
      </c>
      <c r="Z88" s="15">
        <f t="shared" si="31"/>
        <v>0.10616753655318339</v>
      </c>
      <c r="AA88" s="15">
        <f t="shared" si="31"/>
        <v>0.10745037704238057</v>
      </c>
      <c r="AB88" s="15">
        <f t="shared" si="31"/>
        <v>0.10874880495976216</v>
      </c>
      <c r="AC88" s="15">
        <f t="shared" si="31"/>
        <v>0.11006300883826797</v>
      </c>
    </row>
    <row r="89" spans="2:29" x14ac:dyDescent="0.25">
      <c r="B89" s="5" t="s">
        <v>45</v>
      </c>
      <c r="C89" s="6">
        <f>Brazil!C85+Mexico!C85+Argentina!C85+Colombia!C85+'Rest of LA'!C85</f>
        <v>9.6627572696079369</v>
      </c>
      <c r="D89" s="6">
        <f>Brazil!D85+Mexico!D85+Argentina!D85+Colombia!D85+'Rest of LA'!D85</f>
        <v>12.174224817502123</v>
      </c>
      <c r="E89" s="6">
        <f>Brazil!E85+Mexico!E85+Argentina!E85+Colombia!E85+'Rest of LA'!E85</f>
        <v>15.277372909574957</v>
      </c>
      <c r="F89" s="6">
        <f>Brazil!F85+Mexico!F85+Argentina!F85+Colombia!F85+'Rest of LA'!F85</f>
        <v>19.056514011970357</v>
      </c>
      <c r="G89" s="6">
        <f>Brazil!G85+Mexico!G85+Argentina!G85+Colombia!G85+'Rest of LA'!G85</f>
        <v>23.579251425043886</v>
      </c>
      <c r="H89" s="6">
        <f>Brazil!H85+Mexico!H85+Argentina!H85+Colombia!H85+'Rest of LA'!H85</f>
        <v>28.879584452112752</v>
      </c>
      <c r="I89" s="6">
        <f>Brazil!I85+Mexico!I85+Argentina!I85+Colombia!I85+'Rest of LA'!I85</f>
        <v>34.936612224812237</v>
      </c>
      <c r="J89" s="6">
        <f>Brazil!J85+Mexico!J85+Argentina!J85+Colombia!J85+'Rest of LA'!J85</f>
        <v>41.65039966165758</v>
      </c>
      <c r="K89" s="6">
        <f>Brazil!K85+Mexico!K85+Argentina!K85+Colombia!K85+'Rest of LA'!K85</f>
        <v>48.818346797618865</v>
      </c>
      <c r="L89" s="6">
        <f>Brazil!L85+Mexico!L85+Argentina!L85+Colombia!L85+'Rest of LA'!L85</f>
        <v>56.117473076737106</v>
      </c>
      <c r="M89" s="6">
        <f>Brazil!M85+Mexico!M85+Argentina!M85+Colombia!M85+'Rest of LA'!M85</f>
        <v>63.099884865509836</v>
      </c>
      <c r="N89" s="6">
        <f>Brazil!N85+Mexico!N85+Argentina!N85+Colombia!N85+'Rest of LA'!N85</f>
        <v>69.209500622744315</v>
      </c>
      <c r="O89" s="7">
        <f t="shared" si="30"/>
        <v>0.14650772483245156</v>
      </c>
      <c r="P89" s="4"/>
      <c r="R89" s="15">
        <f t="shared" si="31"/>
        <v>0.14366147892834641</v>
      </c>
      <c r="S89" s="15">
        <f t="shared" si="31"/>
        <v>0.14449807668285405</v>
      </c>
      <c r="T89" s="15">
        <f t="shared" si="31"/>
        <v>0.14533968428775826</v>
      </c>
      <c r="U89" s="15">
        <f t="shared" si="31"/>
        <v>0.14618632951864416</v>
      </c>
      <c r="V89" s="15">
        <f t="shared" si="31"/>
        <v>0.14703804033910764</v>
      </c>
      <c r="W89" s="15">
        <f t="shared" si="31"/>
        <v>0.14789484490138546</v>
      </c>
      <c r="X89" s="15">
        <f t="shared" si="31"/>
        <v>0.14875677154699946</v>
      </c>
      <c r="Y89" s="15">
        <f t="shared" si="31"/>
        <v>0.14962384880741439</v>
      </c>
      <c r="Z89" s="15">
        <f t="shared" si="31"/>
        <v>0.15049610540470965</v>
      </c>
      <c r="AA89" s="15">
        <f t="shared" si="31"/>
        <v>0.15137357025226425</v>
      </c>
      <c r="AB89" s="15">
        <f t="shared" si="31"/>
        <v>0.15225627245545573</v>
      </c>
      <c r="AC89" s="15">
        <f t="shared" si="31"/>
        <v>0.15314424131237123</v>
      </c>
    </row>
    <row r="90" spans="2:29" x14ac:dyDescent="0.25">
      <c r="B90" s="5" t="s">
        <v>46</v>
      </c>
      <c r="C90" s="6">
        <f>Brazil!C86+Mexico!C86+Argentina!C86+Colombia!C86+'Rest of LA'!C86</f>
        <v>5.5408817909639936</v>
      </c>
      <c r="D90" s="6">
        <f>Brazil!D86+Mexico!D86+Argentina!D86+Colombia!D86+'Rest of LA'!D86</f>
        <v>6.9645189848475555</v>
      </c>
      <c r="E90" s="6">
        <f>Brazil!E86+Mexico!E86+Argentina!E86+Colombia!E86+'Rest of LA'!E86</f>
        <v>8.7190763948003038</v>
      </c>
      <c r="F90" s="6">
        <f>Brazil!F86+Mexico!F86+Argentina!F86+Colombia!F86+'Rest of LA'!F86</f>
        <v>10.850187820696275</v>
      </c>
      <c r="G90" s="6">
        <f>Brazil!G86+Mexico!G86+Argentina!G86+Colombia!G86+'Rest of LA'!G86</f>
        <v>13.393553137927221</v>
      </c>
      <c r="H90" s="6">
        <f>Brazil!H86+Mexico!H86+Argentina!H86+Colombia!H86+'Rest of LA'!H86</f>
        <v>16.36547917430855</v>
      </c>
      <c r="I90" s="6">
        <f>Brazil!I86+Mexico!I86+Argentina!I86+Colombia!I86+'Rest of LA'!I86</f>
        <v>19.751067335457915</v>
      </c>
      <c r="J90" s="6">
        <f>Brazil!J86+Mexico!J86+Argentina!J86+Colombia!J86+'Rest of LA'!J86</f>
        <v>23.490969845856583</v>
      </c>
      <c r="K90" s="6">
        <f>Brazil!K86+Mexico!K86+Argentina!K86+Colombia!K86+'Rest of LA'!K86</f>
        <v>27.468619704704942</v>
      </c>
      <c r="L90" s="6">
        <f>Brazil!L86+Mexico!L86+Argentina!L86+Colombia!L86+'Rest of LA'!L86</f>
        <v>31.500965827155646</v>
      </c>
      <c r="M90" s="6">
        <f>Brazil!M86+Mexico!M86+Argentina!M86+Colombia!M86+'Rest of LA'!M86</f>
        <v>35.336727195563917</v>
      </c>
      <c r="N90" s="6">
        <f>Brazil!N86+Mexico!N86+Argentina!N86+Colombia!N86+'Rest of LA'!N86</f>
        <v>38.666553790543055</v>
      </c>
      <c r="O90" s="7">
        <f t="shared" si="30"/>
        <v>0.14379706925415192</v>
      </c>
      <c r="P90" s="4"/>
      <c r="R90" s="15">
        <f t="shared" si="31"/>
        <v>8.2379309595275604E-2</v>
      </c>
      <c r="S90" s="15">
        <f t="shared" si="31"/>
        <v>8.2663135716445332E-2</v>
      </c>
      <c r="T90" s="15">
        <f t="shared" si="31"/>
        <v>8.2948018484702818E-2</v>
      </c>
      <c r="U90" s="15">
        <f t="shared" si="31"/>
        <v>8.3233960371720928E-2</v>
      </c>
      <c r="V90" s="15">
        <f t="shared" si="31"/>
        <v>8.3520963879575708E-2</v>
      </c>
      <c r="W90" s="15">
        <f t="shared" si="31"/>
        <v>8.3809031540415718E-2</v>
      </c>
      <c r="X90" s="15">
        <f t="shared" si="31"/>
        <v>8.4098165916140347E-2</v>
      </c>
      <c r="Y90" s="15">
        <f t="shared" si="31"/>
        <v>8.4388369598086474E-2</v>
      </c>
      <c r="Z90" s="15">
        <f t="shared" si="31"/>
        <v>8.467964520672365E-2</v>
      </c>
      <c r="AA90" s="15">
        <f t="shared" si="31"/>
        <v>8.4971995391357261E-2</v>
      </c>
      <c r="AB90" s="15">
        <f t="shared" si="31"/>
        <v>8.5265422829839593E-2</v>
      </c>
      <c r="AC90" s="15">
        <f t="shared" si="31"/>
        <v>8.5559930228288714E-2</v>
      </c>
    </row>
    <row r="91" spans="2:29" x14ac:dyDescent="0.25">
      <c r="B91" s="5" t="s">
        <v>47</v>
      </c>
      <c r="C91" s="6">
        <f>Brazil!C87+Mexico!C87+Argentina!C87+Colombia!C87+'Rest of LA'!C87</f>
        <v>8.649181332236477</v>
      </c>
      <c r="D91" s="6">
        <f>Brazil!D87+Mexico!D87+Argentina!D87+Colombia!D87+'Rest of LA'!D87</f>
        <v>10.723607471268027</v>
      </c>
      <c r="E91" s="6">
        <f>Brazil!E87+Mexico!E87+Argentina!E87+Colombia!E87+'Rest of LA'!E87</f>
        <v>13.242620385030065</v>
      </c>
      <c r="F91" s="6">
        <f>Brazil!F87+Mexico!F87+Argentina!F87+Colombia!F87+'Rest of LA'!F87</f>
        <v>16.255276740418317</v>
      </c>
      <c r="G91" s="6">
        <f>Brazil!G87+Mexico!G87+Argentina!G87+Colombia!G87+'Rest of LA'!G87</f>
        <v>19.792770153592357</v>
      </c>
      <c r="H91" s="6">
        <f>Brazil!H87+Mexico!H87+Argentina!H87+Colombia!H87+'Rest of LA'!H87</f>
        <v>23.855755053890558</v>
      </c>
      <c r="I91" s="6">
        <f>Brazil!I87+Mexico!I87+Argentina!I87+Colombia!I87+'Rest of LA'!I87</f>
        <v>28.399368006792528</v>
      </c>
      <c r="J91" s="6">
        <f>Brazil!J87+Mexico!J87+Argentina!J87+Colombia!J87+'Rest of LA'!J87</f>
        <v>33.317523906438439</v>
      </c>
      <c r="K91" s="6">
        <f>Brazil!K87+Mexico!K87+Argentina!K87+Colombia!K87+'Rest of LA'!K87</f>
        <v>38.429282157749896</v>
      </c>
      <c r="L91" s="6">
        <f>Brazil!L87+Mexico!L87+Argentina!L87+Colombia!L87+'Rest of LA'!L87</f>
        <v>43.471334218505646</v>
      </c>
      <c r="M91" s="6">
        <f>Brazil!M87+Mexico!M87+Argentina!M87+Colombia!M87+'Rest of LA'!M87</f>
        <v>48.101551942784994</v>
      </c>
      <c r="N91" s="6">
        <f>Brazil!N87+Mexico!N87+Argentina!N87+Colombia!N87+'Rest of LA'!N87</f>
        <v>51.918471286832435</v>
      </c>
      <c r="O91" s="7">
        <f t="shared" si="30"/>
        <v>0.12824299089768698</v>
      </c>
      <c r="P91" s="4"/>
      <c r="R91" s="15">
        <f t="shared" si="31"/>
        <v>0.12859209302677166</v>
      </c>
      <c r="S91" s="15">
        <f t="shared" si="31"/>
        <v>0.12728043698293101</v>
      </c>
      <c r="T91" s="15">
        <f t="shared" si="31"/>
        <v>0.1259822796298064</v>
      </c>
      <c r="U91" s="15">
        <f t="shared" si="31"/>
        <v>0.12469747827429879</v>
      </c>
      <c r="V91" s="15">
        <f t="shared" si="31"/>
        <v>0.12342589184894712</v>
      </c>
      <c r="W91" s="15">
        <f t="shared" si="31"/>
        <v>0.1221673808898063</v>
      </c>
      <c r="X91" s="15">
        <f t="shared" si="31"/>
        <v>0.12092180751473268</v>
      </c>
      <c r="Y91" s="15">
        <f t="shared" si="31"/>
        <v>0.11968903540206666</v>
      </c>
      <c r="Z91" s="15">
        <f t="shared" si="31"/>
        <v>0.11846892976970179</v>
      </c>
      <c r="AA91" s="15">
        <f t="shared" si="31"/>
        <v>0.11726135735453244</v>
      </c>
      <c r="AB91" s="15">
        <f t="shared" si="31"/>
        <v>0.11606618639226821</v>
      </c>
      <c r="AC91" s="15">
        <f t="shared" si="31"/>
        <v>0.11488328659760827</v>
      </c>
    </row>
    <row r="92" spans="2:29" x14ac:dyDescent="0.25">
      <c r="B92" s="5" t="s">
        <v>42</v>
      </c>
      <c r="C92" s="6">
        <f>Brazil!C88+Mexico!C88+Argentina!C88+Colombia!C88+'Rest of LA'!C88</f>
        <v>9.0546117071850638</v>
      </c>
      <c r="D92" s="6">
        <f>Brazil!D88+Mexico!D88+Argentina!D88+Colombia!D88+'Rest of LA'!D88</f>
        <v>11.427428484121537</v>
      </c>
      <c r="E92" s="6">
        <f>Brazil!E88+Mexico!E88+Argentina!E88+Colombia!E88+'Rest of LA'!E88</f>
        <v>14.364625494198192</v>
      </c>
      <c r="F92" s="6">
        <f>Brazil!F88+Mexico!F88+Argentina!F88+Colombia!F88+'Rest of LA'!F88</f>
        <v>17.948473594450935</v>
      </c>
      <c r="G92" s="6">
        <f>Brazil!G88+Mexico!G88+Argentina!G88+Colombia!G88+'Rest of LA'!G88</f>
        <v>22.246029507301738</v>
      </c>
      <c r="H92" s="6">
        <f>Brazil!H88+Mexico!H88+Argentina!H88+Colombia!H88+'Rest of LA'!H88</f>
        <v>27.2930373261567</v>
      </c>
      <c r="I92" s="6">
        <f>Brazil!I88+Mexico!I88+Argentina!I88+Colombia!I88+'Rest of LA'!I88</f>
        <v>33.073499689066509</v>
      </c>
      <c r="J92" s="6">
        <f>Brazil!J88+Mexico!J88+Argentina!J88+Colombia!J88+'Rest of LA'!J88</f>
        <v>39.496350630460988</v>
      </c>
      <c r="K92" s="6">
        <f>Brazil!K88+Mexico!K88+Argentina!K88+Colombia!K88+'Rest of LA'!K88</f>
        <v>46.372370652010844</v>
      </c>
      <c r="L92" s="6">
        <f>Brazil!L88+Mexico!L88+Argentina!L88+Colombia!L88+'Rest of LA'!L88</f>
        <v>53.396497507134427</v>
      </c>
      <c r="M92" s="6">
        <f>Brazil!M88+Mexico!M88+Argentina!M88+Colombia!M88+'Rest of LA'!M88</f>
        <v>60.142525975087857</v>
      </c>
      <c r="N92" s="6">
        <f>Brazil!N88+Mexico!N88+Argentina!N88+Colombia!N88+'Rest of LA'!N88</f>
        <v>66.078054365059472</v>
      </c>
      <c r="O92" s="7">
        <f t="shared" si="30"/>
        <v>0.1484587974560041</v>
      </c>
      <c r="P92" s="4"/>
      <c r="R92" s="15">
        <f t="shared" si="31"/>
        <v>0.1346198473874016</v>
      </c>
      <c r="S92" s="15">
        <f t="shared" si="31"/>
        <v>0.13563421590609512</v>
      </c>
      <c r="T92" s="15">
        <f t="shared" si="31"/>
        <v>0.13665635751616495</v>
      </c>
      <c r="U92" s="15">
        <f t="shared" si="31"/>
        <v>0.13768632991253979</v>
      </c>
      <c r="V92" s="15">
        <f t="shared" si="31"/>
        <v>0.1387241912440621</v>
      </c>
      <c r="W92" s="15">
        <f t="shared" si="31"/>
        <v>0.13977000011661767</v>
      </c>
      <c r="X92" s="15">
        <f t="shared" si="31"/>
        <v>0.140823815596295</v>
      </c>
      <c r="Y92" s="15">
        <f t="shared" si="31"/>
        <v>0.14188569721257588</v>
      </c>
      <c r="Z92" s="15">
        <f t="shared" si="31"/>
        <v>0.14295570496155524</v>
      </c>
      <c r="AA92" s="15">
        <f t="shared" si="31"/>
        <v>0.14403389930919236</v>
      </c>
      <c r="AB92" s="15">
        <f t="shared" si="31"/>
        <v>0.14512034119459266</v>
      </c>
      <c r="AC92" s="15">
        <f t="shared" si="31"/>
        <v>0.14621509203331964</v>
      </c>
    </row>
    <row r="93" spans="2:29" x14ac:dyDescent="0.25">
      <c r="B93" s="5" t="s">
        <v>48</v>
      </c>
      <c r="C93" s="6">
        <f>Brazil!C89+Mexico!C89+Argentina!C89+Colombia!C89+'Rest of LA'!C89</f>
        <v>3.8515885620115564</v>
      </c>
      <c r="D93" s="6">
        <f>Brazil!D89+Mexico!D89+Argentina!D89+Colombia!D89+'Rest of LA'!D89</f>
        <v>4.7340426427365703</v>
      </c>
      <c r="E93" s="6">
        <f>Brazil!E89+Mexico!E89+Argentina!E89+Colombia!E89+'Rest of LA'!E89</f>
        <v>5.7955086400188751</v>
      </c>
      <c r="F93" s="6">
        <f>Brazil!F89+Mexico!F89+Argentina!F89+Colombia!F89+'Rest of LA'!F89</f>
        <v>7.0524232172845158</v>
      </c>
      <c r="G93" s="6">
        <f>Brazil!G89+Mexico!G89+Argentina!G89+Colombia!G89+'Rest of LA'!G89</f>
        <v>8.5128886196887912</v>
      </c>
      <c r="H93" s="6">
        <f>Brazil!H89+Mexico!H89+Argentina!H89+Colombia!H89+'Rest of LA'!H89</f>
        <v>10.171614862169164</v>
      </c>
      <c r="I93" s="6">
        <f>Brazil!I89+Mexico!I89+Argentina!I89+Colombia!I89+'Rest of LA'!I89</f>
        <v>12.004160327703669</v>
      </c>
      <c r="J93" s="6">
        <f>Brazil!J89+Mexico!J89+Argentina!J89+Colombia!J89+'Rest of LA'!J89</f>
        <v>13.961182388550425</v>
      </c>
      <c r="K93" s="6">
        <f>Brazil!K89+Mexico!K89+Argentina!K89+Colombia!K89+'Rest of LA'!K89</f>
        <v>15.963867915746388</v>
      </c>
      <c r="L93" s="6">
        <f>Brazil!L89+Mexico!L89+Argentina!L89+Colombia!L89+'Rest of LA'!L89</f>
        <v>17.90215010966195</v>
      </c>
      <c r="M93" s="6">
        <f>Brazil!M89+Mexico!M89+Argentina!M89+Colombia!M89+'Rest of LA'!M89</f>
        <v>19.637567200772668</v>
      </c>
      <c r="N93" s="6">
        <f>Brazil!N89+Mexico!N89+Argentina!N89+Colombia!N89+'Rest of LA'!N89</f>
        <v>21.012458221856132</v>
      </c>
      <c r="O93" s="7">
        <f t="shared" si="30"/>
        <v>0.1184820408508942</v>
      </c>
      <c r="P93" s="4"/>
      <c r="R93" s="15">
        <f t="shared" si="31"/>
        <v>5.7263666425984253E-2</v>
      </c>
      <c r="S93" s="15">
        <f t="shared" si="31"/>
        <v>5.6189208517541049E-2</v>
      </c>
      <c r="T93" s="15">
        <f t="shared" si="31"/>
        <v>5.5134963387547059E-2</v>
      </c>
      <c r="U93" s="15">
        <f t="shared" si="31"/>
        <v>5.4100548699478196E-2</v>
      </c>
      <c r="V93" s="15">
        <f t="shared" si="31"/>
        <v>5.3085589432014857E-2</v>
      </c>
      <c r="W93" s="15">
        <f t="shared" si="31"/>
        <v>5.2089717735778682E-2</v>
      </c>
      <c r="X93" s="15">
        <f t="shared" si="31"/>
        <v>5.1112572793006864E-2</v>
      </c>
      <c r="Y93" s="15">
        <f t="shared" si="31"/>
        <v>5.0153800680098233E-2</v>
      </c>
      <c r="Z93" s="15">
        <f t="shared" si="31"/>
        <v>4.9213054232967464E-2</v>
      </c>
      <c r="AA93" s="15">
        <f t="shared" si="31"/>
        <v>4.8289992915145317E-2</v>
      </c>
      <c r="AB93" s="15">
        <f t="shared" si="31"/>
        <v>4.7384282688564087E-2</v>
      </c>
      <c r="AC93" s="15">
        <f t="shared" si="31"/>
        <v>4.6495595886969075E-2</v>
      </c>
    </row>
    <row r="94" spans="2:29" x14ac:dyDescent="0.25">
      <c r="B94" s="5" t="s">
        <v>49</v>
      </c>
      <c r="C94" s="6">
        <f>Brazil!C90+Mexico!C90+Argentina!C90+Colombia!C90+'Rest of LA'!C90</f>
        <v>8.243750957287892</v>
      </c>
      <c r="D94" s="6">
        <f>Brazil!D90+Mexico!D90+Argentina!D90+Colombia!D90+'Rest of LA'!D90</f>
        <v>10.357402040662549</v>
      </c>
      <c r="E94" s="6">
        <f>Brazil!E90+Mexico!E90+Argentina!E90+Colombia!E90+'Rest of LA'!E90</f>
        <v>12.953851828319934</v>
      </c>
      <c r="F94" s="6">
        <f>Brazil!F90+Mexico!F90+Argentina!F90+Colombia!F90+'Rest of LA'!F90</f>
        <v>16.095047572719075</v>
      </c>
      <c r="G94" s="6">
        <f>Brazil!G90+Mexico!G90+Argentina!G90+Colombia!G90+'Rest of LA'!G90</f>
        <v>19.826113055424813</v>
      </c>
      <c r="H94" s="6">
        <f>Brazil!H90+Mexico!H90+Argentina!H90+Colombia!H90+'Rest of LA'!H90</f>
        <v>24.161248989232345</v>
      </c>
      <c r="I94" s="6">
        <f>Brazil!I90+Mexico!I90+Argentina!I90+Colombia!I90+'Rest of LA'!I90</f>
        <v>29.066564700160214</v>
      </c>
      <c r="J94" s="6">
        <f>Brazil!J90+Mexico!J90+Argentina!J90+Colombia!J90+'Rest of LA'!J90</f>
        <v>34.441433755827113</v>
      </c>
      <c r="K94" s="6">
        <f>Brazil!K90+Mexico!K90+Argentina!K90+Colombia!K90+'Rest of LA'!K90</f>
        <v>40.101400480355295</v>
      </c>
      <c r="L94" s="6">
        <f>Brazil!L90+Mexico!L90+Argentina!L90+Colombia!L90+'Rest of LA'!L90</f>
        <v>45.767217430923623</v>
      </c>
      <c r="M94" s="6">
        <f>Brazil!M90+Mexico!M90+Argentina!M90+Colombia!M90+'Rest of LA'!M90</f>
        <v>51.065808012558605</v>
      </c>
      <c r="N94" s="6">
        <f>Brazil!N90+Mexico!N90+Argentina!N90+Colombia!N90+'Rest of LA'!N90</f>
        <v>55.549133614582914</v>
      </c>
      <c r="O94" s="7">
        <f t="shared" si="30"/>
        <v>0.13829994957399983</v>
      </c>
      <c r="P94" s="4"/>
      <c r="R94" s="15">
        <f t="shared" si="31"/>
        <v>0.12256433866614173</v>
      </c>
      <c r="S94" s="15">
        <f t="shared" si="31"/>
        <v>0.12293387848031212</v>
      </c>
      <c r="T94" s="15">
        <f t="shared" si="31"/>
        <v>0.12323511026286779</v>
      </c>
      <c r="U94" s="15">
        <f t="shared" si="31"/>
        <v>0.12346832828951847</v>
      </c>
      <c r="V94" s="15">
        <f t="shared" si="31"/>
        <v>0.1236338151140367</v>
      </c>
      <c r="W94" s="15">
        <f t="shared" si="31"/>
        <v>0.12373184170331299</v>
      </c>
      <c r="X94" s="15">
        <f t="shared" si="31"/>
        <v>0.12376266756875137</v>
      </c>
      <c r="Y94" s="15">
        <f t="shared" si="31"/>
        <v>0.12372654089407044</v>
      </c>
      <c r="Z94" s="15">
        <f t="shared" si="31"/>
        <v>0.1236236986595865</v>
      </c>
      <c r="AA94" s="15">
        <f t="shared" si="31"/>
        <v>0.12345436676304078</v>
      </c>
      <c r="AB94" s="15">
        <f t="shared" si="31"/>
        <v>0.12321876013704032</v>
      </c>
      <c r="AC94" s="15">
        <f t="shared" si="31"/>
        <v>0.12291708286317519</v>
      </c>
    </row>
    <row r="95" spans="2:29" x14ac:dyDescent="0.25">
      <c r="B95" s="5" t="s">
        <v>2</v>
      </c>
      <c r="C95" s="10">
        <f>SUM(C87:C94)</f>
        <v>67.260599999999982</v>
      </c>
      <c r="D95" s="10">
        <f t="shared" ref="D95:N95" si="32">SUM(D87:D94)</f>
        <v>84.251812183093932</v>
      </c>
      <c r="E95" s="10">
        <f t="shared" si="32"/>
        <v>105.11494492672259</v>
      </c>
      <c r="F95" s="10">
        <f t="shared" si="32"/>
        <v>130.35770221961792</v>
      </c>
      <c r="G95" s="10">
        <f t="shared" si="32"/>
        <v>160.36157290089051</v>
      </c>
      <c r="H95" s="10">
        <f t="shared" si="32"/>
        <v>195.27106892312113</v>
      </c>
      <c r="I95" s="10">
        <f t="shared" si="32"/>
        <v>234.85728993368258</v>
      </c>
      <c r="J95" s="10">
        <f t="shared" si="32"/>
        <v>278.36738590561941</v>
      </c>
      <c r="K95" s="10">
        <f t="shared" si="32"/>
        <v>324.38279161004209</v>
      </c>
      <c r="L95" s="10">
        <f t="shared" si="32"/>
        <v>370.7217381688049</v>
      </c>
      <c r="M95" s="10">
        <f t="shared" si="32"/>
        <v>414.43208774187218</v>
      </c>
      <c r="N95" s="10">
        <f t="shared" si="32"/>
        <v>451.9236246146296</v>
      </c>
      <c r="O95" s="7">
        <f t="shared" si="30"/>
        <v>0.13986180130555814</v>
      </c>
    </row>
    <row r="96" spans="2:29" x14ac:dyDescent="0.25">
      <c r="B96" s="13" t="s">
        <v>26</v>
      </c>
      <c r="C96" s="11">
        <f>C3</f>
        <v>67.260599999999997</v>
      </c>
      <c r="D96" s="11">
        <f t="shared" ref="D96:O96" si="33">D3</f>
        <v>84.251812183093932</v>
      </c>
      <c r="E96" s="11">
        <f t="shared" si="33"/>
        <v>105.11494492672259</v>
      </c>
      <c r="F96" s="11">
        <f t="shared" si="33"/>
        <v>130.35770221961792</v>
      </c>
      <c r="G96" s="11">
        <f t="shared" si="33"/>
        <v>160.36157290089048</v>
      </c>
      <c r="H96" s="11">
        <f t="shared" si="33"/>
        <v>195.27106892312113</v>
      </c>
      <c r="I96" s="11">
        <f t="shared" si="33"/>
        <v>234.85728993368258</v>
      </c>
      <c r="J96" s="11">
        <f t="shared" si="33"/>
        <v>278.36738590561947</v>
      </c>
      <c r="K96" s="11">
        <f t="shared" si="33"/>
        <v>324.38279161004215</v>
      </c>
      <c r="L96" s="11">
        <f t="shared" si="33"/>
        <v>370.72173816880496</v>
      </c>
      <c r="M96" s="11">
        <f t="shared" si="33"/>
        <v>414.43208774187224</v>
      </c>
      <c r="N96" s="11">
        <f t="shared" si="33"/>
        <v>451.92362461462966</v>
      </c>
      <c r="O96" s="12">
        <f t="shared" si="33"/>
        <v>0.13986180130555814</v>
      </c>
    </row>
    <row r="97" spans="2:15" x14ac:dyDescent="0.25">
      <c r="O97" s="2"/>
    </row>
    <row r="98" spans="2:15" x14ac:dyDescent="0.25">
      <c r="B98" s="9" t="s">
        <v>41</v>
      </c>
      <c r="C98" s="9">
        <v>2014</v>
      </c>
      <c r="D98" s="9">
        <v>2015</v>
      </c>
      <c r="E98" s="9">
        <v>2016</v>
      </c>
      <c r="F98" s="9">
        <v>2017</v>
      </c>
      <c r="G98" s="9">
        <v>2018</v>
      </c>
      <c r="H98" s="9">
        <v>2019</v>
      </c>
      <c r="I98" s="9">
        <v>2020</v>
      </c>
      <c r="J98" s="9">
        <v>2021</v>
      </c>
      <c r="K98" s="9">
        <v>2022</v>
      </c>
      <c r="L98" s="9">
        <v>2023</v>
      </c>
      <c r="M98" s="9">
        <v>2024</v>
      </c>
      <c r="N98" s="9">
        <v>2025</v>
      </c>
    </row>
    <row r="99" spans="2:15" x14ac:dyDescent="0.25">
      <c r="B99" s="5" t="s">
        <v>43</v>
      </c>
      <c r="C99" s="5"/>
      <c r="D99" s="14">
        <f>D87/C87-1</f>
        <v>0.24576418341615436</v>
      </c>
      <c r="E99" s="14">
        <f t="shared" ref="E99:N99" si="34">E87/D87-1</f>
        <v>0.24079991666091582</v>
      </c>
      <c r="F99" s="14">
        <f t="shared" si="34"/>
        <v>0.23335468472189191</v>
      </c>
      <c r="G99" s="14">
        <f t="shared" si="34"/>
        <v>0.2234285004836738</v>
      </c>
      <c r="H99" s="14">
        <f t="shared" si="34"/>
        <v>0.21102137663936826</v>
      </c>
      <c r="I99" s="14">
        <f t="shared" si="34"/>
        <v>0.19613332569454323</v>
      </c>
      <c r="J99" s="14">
        <f t="shared" si="34"/>
        <v>0.17876435997110707</v>
      </c>
      <c r="K99" s="14">
        <f t="shared" si="34"/>
        <v>0.15891449161112292</v>
      </c>
      <c r="L99" s="14">
        <f t="shared" si="34"/>
        <v>0.13658373258056833</v>
      </c>
      <c r="M99" s="14">
        <f t="shared" si="34"/>
        <v>0.1117720946730294</v>
      </c>
      <c r="N99" s="14">
        <f t="shared" si="34"/>
        <v>8.4479589513331899E-2</v>
      </c>
    </row>
    <row r="100" spans="2:15" x14ac:dyDescent="0.25">
      <c r="B100" s="5" t="s">
        <v>44</v>
      </c>
      <c r="C100" s="5"/>
      <c r="D100" s="14">
        <f t="shared" ref="D100:N100" si="35">D88/C88-1</f>
        <v>0.26774427442826676</v>
      </c>
      <c r="E100" s="14">
        <f t="shared" si="35"/>
        <v>0.2626959065103478</v>
      </c>
      <c r="F100" s="14">
        <f t="shared" si="35"/>
        <v>0.25512271492848715</v>
      </c>
      <c r="G100" s="14">
        <f t="shared" si="35"/>
        <v>0.24502469365842194</v>
      </c>
      <c r="H100" s="14">
        <f t="shared" si="35"/>
        <v>0.23240183695330074</v>
      </c>
      <c r="I100" s="14">
        <f t="shared" si="35"/>
        <v>0.217254139333658</v>
      </c>
      <c r="J100" s="14">
        <f t="shared" si="35"/>
        <v>0.19958159557772093</v>
      </c>
      <c r="K100" s="14">
        <f t="shared" si="35"/>
        <v>0.17938420071204186</v>
      </c>
      <c r="L100" s="14">
        <f t="shared" si="35"/>
        <v>0.15666195000245486</v>
      </c>
      <c r="M100" s="14">
        <f t="shared" si="35"/>
        <v>0.13141483894532713</v>
      </c>
      <c r="N100" s="14">
        <f t="shared" si="35"/>
        <v>0.10364286325910377</v>
      </c>
    </row>
    <row r="101" spans="2:15" x14ac:dyDescent="0.25">
      <c r="B101" s="5" t="s">
        <v>45</v>
      </c>
      <c r="C101" s="5"/>
      <c r="D101" s="14">
        <f t="shared" ref="D101:N101" si="36">D89/C89-1</f>
        <v>0.25991210146543287</v>
      </c>
      <c r="E101" s="14">
        <f t="shared" si="36"/>
        <v>0.25489492255898138</v>
      </c>
      <c r="F101" s="14">
        <f t="shared" si="36"/>
        <v>0.24736851844644425</v>
      </c>
      <c r="G101" s="14">
        <f t="shared" si="36"/>
        <v>0.23733288314077639</v>
      </c>
      <c r="H101" s="14">
        <f t="shared" si="36"/>
        <v>0.22478801093063128</v>
      </c>
      <c r="I101" s="14">
        <f t="shared" si="36"/>
        <v>0.20973389637039497</v>
      </c>
      <c r="J101" s="14">
        <f t="shared" si="36"/>
        <v>0.19217053427055419</v>
      </c>
      <c r="K101" s="14">
        <f t="shared" si="36"/>
        <v>0.17209791968838983</v>
      </c>
      <c r="L101" s="14">
        <f t="shared" si="36"/>
        <v>0.14951604791898143</v>
      </c>
      <c r="M101" s="14">
        <f t="shared" si="36"/>
        <v>0.12442491448652215</v>
      </c>
      <c r="N101" s="14">
        <f t="shared" si="36"/>
        <v>9.6824515135905953E-2</v>
      </c>
    </row>
    <row r="102" spans="2:15" x14ac:dyDescent="0.25">
      <c r="B102" s="5" t="s">
        <v>46</v>
      </c>
      <c r="C102" s="5"/>
      <c r="D102" s="14">
        <f t="shared" ref="D102:N102" si="37">D90/C90-1</f>
        <v>0.25693332714753336</v>
      </c>
      <c r="E102" s="14">
        <f t="shared" si="37"/>
        <v>0.25192801021435551</v>
      </c>
      <c r="F102" s="14">
        <f t="shared" si="37"/>
        <v>0.24441940056482103</v>
      </c>
      <c r="G102" s="14">
        <f t="shared" si="37"/>
        <v>0.23440749222604085</v>
      </c>
      <c r="H102" s="14">
        <f t="shared" si="37"/>
        <v>0.22189227950017032</v>
      </c>
      <c r="I102" s="14">
        <f t="shared" si="37"/>
        <v>0.20687375695447097</v>
      </c>
      <c r="J102" s="14">
        <f t="shared" si="37"/>
        <v>0.18935191941169904</v>
      </c>
      <c r="K102" s="14">
        <f t="shared" si="37"/>
        <v>0.16932676194082097</v>
      </c>
      <c r="L102" s="14">
        <f t="shared" si="37"/>
        <v>0.14679827984804161</v>
      </c>
      <c r="M102" s="14">
        <f t="shared" si="37"/>
        <v>0.12176646866813279</v>
      </c>
      <c r="N102" s="14">
        <f t="shared" si="37"/>
        <v>9.4231324156051288E-2</v>
      </c>
    </row>
    <row r="103" spans="2:15" x14ac:dyDescent="0.25">
      <c r="B103" s="5" t="s">
        <v>47</v>
      </c>
      <c r="C103" s="5"/>
      <c r="D103" s="14">
        <f t="shared" ref="D103:N103" si="38">D91/C91-1</f>
        <v>0.23984075016440332</v>
      </c>
      <c r="E103" s="14">
        <f t="shared" si="38"/>
        <v>0.23490349870706106</v>
      </c>
      <c r="F103" s="14">
        <f t="shared" si="38"/>
        <v>0.22749699589621009</v>
      </c>
      <c r="G103" s="14">
        <f t="shared" si="38"/>
        <v>0.21762123584018456</v>
      </c>
      <c r="H103" s="14">
        <f t="shared" si="38"/>
        <v>0.20527621291862341</v>
      </c>
      <c r="I103" s="14">
        <f t="shared" si="38"/>
        <v>0.1904619217726653</v>
      </c>
      <c r="J103" s="14">
        <f t="shared" si="38"/>
        <v>0.17317835729547193</v>
      </c>
      <c r="K103" s="14">
        <f t="shared" si="38"/>
        <v>0.15342551462306098</v>
      </c>
      <c r="L103" s="14">
        <f t="shared" si="38"/>
        <v>0.13120338912547025</v>
      </c>
      <c r="M103" s="14">
        <f t="shared" si="38"/>
        <v>0.10651197639819099</v>
      </c>
      <c r="N103" s="14">
        <f t="shared" si="38"/>
        <v>7.9351272253908256E-2</v>
      </c>
    </row>
    <row r="104" spans="2:15" x14ac:dyDescent="0.25">
      <c r="B104" s="5" t="s">
        <v>42</v>
      </c>
      <c r="C104" s="5"/>
      <c r="D104" s="14">
        <f t="shared" ref="D104:N104" si="39">D92/C92-1</f>
        <v>0.26205616029382939</v>
      </c>
      <c r="E104" s="14">
        <f t="shared" si="39"/>
        <v>0.2570304433895958</v>
      </c>
      <c r="F104" s="14">
        <f t="shared" si="39"/>
        <v>0.24949123119849115</v>
      </c>
      <c r="G104" s="14">
        <f t="shared" si="39"/>
        <v>0.23943851772328228</v>
      </c>
      <c r="H104" s="14">
        <f t="shared" si="39"/>
        <v>0.22687229724290336</v>
      </c>
      <c r="I104" s="14">
        <f t="shared" si="39"/>
        <v>0.21179256430247184</v>
      </c>
      <c r="J104" s="14">
        <f t="shared" si="39"/>
        <v>0.1941993137036464</v>
      </c>
      <c r="K104" s="14">
        <f t="shared" si="39"/>
        <v>0.17409254049529399</v>
      </c>
      <c r="L104" s="14">
        <f t="shared" si="39"/>
        <v>0.15147223996448833</v>
      </c>
      <c r="M104" s="14">
        <f t="shared" si="39"/>
        <v>0.12633840762780513</v>
      </c>
      <c r="N104" s="14">
        <f t="shared" si="39"/>
        <v>9.8691039222899013E-2</v>
      </c>
    </row>
    <row r="105" spans="2:15" x14ac:dyDescent="0.25">
      <c r="B105" s="5" t="s">
        <v>48</v>
      </c>
      <c r="C105" s="5"/>
      <c r="D105" s="14">
        <f t="shared" ref="D105:N105" si="40">D93/C93-1</f>
        <v>0.22911431647417113</v>
      </c>
      <c r="E105" s="14">
        <f t="shared" si="40"/>
        <v>0.22421977945443938</v>
      </c>
      <c r="F105" s="14">
        <f t="shared" si="40"/>
        <v>0.21687735371257211</v>
      </c>
      <c r="G105" s="14">
        <f t="shared" si="40"/>
        <v>0.2070870334078756</v>
      </c>
      <c r="H105" s="14">
        <f t="shared" si="40"/>
        <v>0.19484881296861278</v>
      </c>
      <c r="I105" s="14">
        <f t="shared" si="40"/>
        <v>0.18016268708228522</v>
      </c>
      <c r="J105" s="14">
        <f t="shared" si="40"/>
        <v>0.1630286506862344</v>
      </c>
      <c r="K105" s="14">
        <f t="shared" si="40"/>
        <v>0.14344669895856144</v>
      </c>
      <c r="L105" s="14">
        <f t="shared" si="40"/>
        <v>0.12141682730935677</v>
      </c>
      <c r="M105" s="14">
        <f t="shared" si="40"/>
        <v>9.6939031372220485E-2</v>
      </c>
      <c r="N105" s="14">
        <f t="shared" si="40"/>
        <v>7.0013306996060454E-2</v>
      </c>
    </row>
    <row r="106" spans="2:15" x14ac:dyDescent="0.25">
      <c r="B106" s="5" t="s">
        <v>49</v>
      </c>
      <c r="C106" s="5"/>
      <c r="D106" s="14">
        <f t="shared" ref="D106:N106" si="41">D94/C94-1</f>
        <v>0.25639433970358882</v>
      </c>
      <c r="E106" s="14">
        <f t="shared" si="41"/>
        <v>0.2506854303293311</v>
      </c>
      <c r="F106" s="14">
        <f t="shared" si="41"/>
        <v>0.24249125171648211</v>
      </c>
      <c r="G106" s="14">
        <f t="shared" si="41"/>
        <v>0.23181450479399968</v>
      </c>
      <c r="H106" s="14">
        <f t="shared" si="41"/>
        <v>0.21865788426044275</v>
      </c>
      <c r="I106" s="14">
        <f t="shared" si="41"/>
        <v>0.20302409503390995</v>
      </c>
      <c r="J106" s="14">
        <f t="shared" si="41"/>
        <v>0.18491586849399066</v>
      </c>
      <c r="K106" s="14">
        <f t="shared" si="41"/>
        <v>0.16433597871257555</v>
      </c>
      <c r="L106" s="14">
        <f t="shared" si="41"/>
        <v>0.14128725886628013</v>
      </c>
      <c r="M106" s="14">
        <f t="shared" si="41"/>
        <v>0.11577261802363537</v>
      </c>
      <c r="N106" s="14">
        <f t="shared" si="41"/>
        <v>8.7795058504150703E-2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AC102"/>
  <sheetViews>
    <sheetView topLeftCell="A73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'Latin America'!C8</f>
        <v>29.769541559999997</v>
      </c>
      <c r="D3" s="6">
        <f>'Latin America'!D8</f>
        <v>37.405236852546999</v>
      </c>
      <c r="E3" s="6">
        <f>'Latin America'!E8</f>
        <v>46.812234700868409</v>
      </c>
      <c r="F3" s="6">
        <f>'Latin America'!F8</f>
        <v>58.233561498553364</v>
      </c>
      <c r="G3" s="6">
        <f>'Latin America'!G8</f>
        <v>71.858593281042346</v>
      </c>
      <c r="H3" s="6">
        <f>'Latin America'!H8</f>
        <v>87.772416628885182</v>
      </c>
      <c r="I3" s="6">
        <f>'Latin America'!I8</f>
        <v>105.8926814977973</v>
      </c>
      <c r="J3" s="6">
        <f>'Latin America'!J8</f>
        <v>125.89891879519911</v>
      </c>
      <c r="K3" s="6">
        <f>'Latin America'!K8</f>
        <v>147.16454935921882</v>
      </c>
      <c r="L3" s="6">
        <f>'Latin America'!L8</f>
        <v>168.7078143750602</v>
      </c>
      <c r="M3" s="6">
        <f>'Latin America'!M8</f>
        <v>189.18306993711604</v>
      </c>
      <c r="N3" s="6">
        <f>'Latin America'!N8</f>
        <v>206.93582771103902</v>
      </c>
      <c r="O3" s="7">
        <f>'Latin America'!O8</f>
        <v>0.14338883872239205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24.815342680242122</v>
      </c>
      <c r="D31" s="6">
        <f t="shared" ref="D31:N31" si="0">S31*D$34</f>
        <v>31.145017918812258</v>
      </c>
      <c r="E31" s="6">
        <f t="shared" si="0"/>
        <v>38.933513310464519</v>
      </c>
      <c r="F31" s="6">
        <f t="shared" si="0"/>
        <v>48.377744849158894</v>
      </c>
      <c r="G31" s="6">
        <f t="shared" si="0"/>
        <v>59.629205766641654</v>
      </c>
      <c r="H31" s="6">
        <f t="shared" si="0"/>
        <v>72.752247693071837</v>
      </c>
      <c r="I31" s="6">
        <f t="shared" si="0"/>
        <v>87.672290195311916</v>
      </c>
      <c r="J31" s="6">
        <f t="shared" si="0"/>
        <v>104.11815214627336</v>
      </c>
      <c r="K31" s="6">
        <f t="shared" si="0"/>
        <v>121.56700075649417</v>
      </c>
      <c r="L31" s="6">
        <f t="shared" si="0"/>
        <v>139.20529091469237</v>
      </c>
      <c r="M31" s="6">
        <f t="shared" si="0"/>
        <v>155.92324252445366</v>
      </c>
      <c r="N31" s="6">
        <f t="shared" si="0"/>
        <v>170.36184052759398</v>
      </c>
      <c r="O31" s="7">
        <f>((N31/I31)^(1/5)-1)</f>
        <v>0.14209437978814687</v>
      </c>
      <c r="P31" s="4"/>
      <c r="Q31" s="5" t="s">
        <v>28</v>
      </c>
      <c r="R31" s="8">
        <v>0.83358161999999991</v>
      </c>
      <c r="S31" s="8">
        <v>0.83263790152130879</v>
      </c>
      <c r="T31" s="8">
        <v>0.83169525144977252</v>
      </c>
      <c r="U31" s="8">
        <v>0.830753668575821</v>
      </c>
      <c r="V31" s="8">
        <v>0.82981315169125314</v>
      </c>
      <c r="W31" s="8">
        <v>0.82887369958923596</v>
      </c>
      <c r="X31" s="8">
        <v>0.82793531106430251</v>
      </c>
      <c r="Y31" s="8">
        <v>0.82699798491235088</v>
      </c>
      <c r="Z31" s="8">
        <v>0.82606171993064204</v>
      </c>
      <c r="AA31" s="8">
        <v>0.82512651491779898</v>
      </c>
      <c r="AB31" s="8">
        <v>0.8241923686738043</v>
      </c>
      <c r="AC31" s="8">
        <v>0.82325927999999982</v>
      </c>
    </row>
    <row r="32" spans="2:29" x14ac:dyDescent="0.25">
      <c r="B32" s="5" t="s">
        <v>29</v>
      </c>
      <c r="C32" s="6">
        <f>R32*C$34</f>
        <v>4.9541988797578753</v>
      </c>
      <c r="D32" s="6">
        <f t="shared" ref="D32:N32" si="1">S32*D$34</f>
        <v>6.2602189337347403</v>
      </c>
      <c r="E32" s="6">
        <f t="shared" si="1"/>
        <v>7.8787213904038911</v>
      </c>
      <c r="F32" s="6">
        <f t="shared" si="1"/>
        <v>9.8558166493944732</v>
      </c>
      <c r="G32" s="6">
        <f t="shared" si="1"/>
        <v>12.22938751440069</v>
      </c>
      <c r="H32" s="6">
        <f t="shared" si="1"/>
        <v>15.020168935813347</v>
      </c>
      <c r="I32" s="6">
        <f t="shared" si="1"/>
        <v>18.220391302485382</v>
      </c>
      <c r="J32" s="6">
        <f t="shared" si="1"/>
        <v>21.780766648925749</v>
      </c>
      <c r="K32" s="6">
        <f t="shared" si="1"/>
        <v>25.597548602724657</v>
      </c>
      <c r="L32" s="6">
        <f t="shared" si="1"/>
        <v>29.502523460367829</v>
      </c>
      <c r="M32" s="6">
        <f t="shared" si="1"/>
        <v>33.259827412662396</v>
      </c>
      <c r="N32" s="6">
        <f t="shared" si="1"/>
        <v>36.573987183445027</v>
      </c>
      <c r="O32" s="7">
        <f>((N32/I32)^(1/5)-1)</f>
        <v>0.14953691351639198</v>
      </c>
      <c r="P32" s="4"/>
      <c r="Q32" s="5" t="s">
        <v>29</v>
      </c>
      <c r="R32" s="8">
        <v>0.16641838000000009</v>
      </c>
      <c r="S32" s="8">
        <v>0.16736209847869121</v>
      </c>
      <c r="T32" s="8">
        <v>0.16830474855022748</v>
      </c>
      <c r="U32" s="8">
        <v>0.169246331424179</v>
      </c>
      <c r="V32" s="8">
        <v>0.17018684830874686</v>
      </c>
      <c r="W32" s="8">
        <v>0.17112630041076404</v>
      </c>
      <c r="X32" s="8">
        <v>0.17206468893569749</v>
      </c>
      <c r="Y32" s="8">
        <v>0.17300201508764912</v>
      </c>
      <c r="Z32" s="8">
        <v>0.17393828006935796</v>
      </c>
      <c r="AA32" s="8">
        <v>0.17487348508220102</v>
      </c>
      <c r="AB32" s="8">
        <v>0.1758076313261957</v>
      </c>
      <c r="AC32" s="8">
        <v>0.17674072000000018</v>
      </c>
    </row>
    <row r="33" spans="2:29" x14ac:dyDescent="0.25">
      <c r="B33" s="5" t="s">
        <v>2</v>
      </c>
      <c r="C33" s="10">
        <f t="shared" ref="C33:N33" si="2">SUM(C31:C32)</f>
        <v>29.769541559999997</v>
      </c>
      <c r="D33" s="10">
        <f t="shared" si="2"/>
        <v>37.405236852546999</v>
      </c>
      <c r="E33" s="10">
        <f t="shared" si="2"/>
        <v>46.812234700868409</v>
      </c>
      <c r="F33" s="10">
        <f t="shared" si="2"/>
        <v>58.233561498553371</v>
      </c>
      <c r="G33" s="10">
        <f t="shared" si="2"/>
        <v>71.858593281042346</v>
      </c>
      <c r="H33" s="10">
        <f t="shared" si="2"/>
        <v>87.772416628885182</v>
      </c>
      <c r="I33" s="10">
        <f t="shared" si="2"/>
        <v>105.8926814977973</v>
      </c>
      <c r="J33" s="10">
        <f t="shared" si="2"/>
        <v>125.89891879519911</v>
      </c>
      <c r="K33" s="10">
        <f t="shared" si="2"/>
        <v>147.16454935921882</v>
      </c>
      <c r="L33" s="10">
        <f t="shared" si="2"/>
        <v>168.7078143750602</v>
      </c>
      <c r="M33" s="10">
        <f t="shared" si="2"/>
        <v>189.18306993711604</v>
      </c>
      <c r="N33" s="10">
        <f t="shared" si="2"/>
        <v>206.935827711039</v>
      </c>
      <c r="O33" s="7">
        <f>((N33/I33)^(1/5)-1)</f>
        <v>0.14338883872239183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29.769541559999997</v>
      </c>
      <c r="D34" s="11">
        <f t="shared" ref="D34:O34" si="3">D3</f>
        <v>37.405236852546999</v>
      </c>
      <c r="E34" s="11">
        <f t="shared" si="3"/>
        <v>46.812234700868409</v>
      </c>
      <c r="F34" s="11">
        <f t="shared" si="3"/>
        <v>58.233561498553364</v>
      </c>
      <c r="G34" s="11">
        <f t="shared" si="3"/>
        <v>71.858593281042346</v>
      </c>
      <c r="H34" s="11">
        <f t="shared" si="3"/>
        <v>87.772416628885182</v>
      </c>
      <c r="I34" s="11">
        <f t="shared" si="3"/>
        <v>105.8926814977973</v>
      </c>
      <c r="J34" s="11">
        <f t="shared" si="3"/>
        <v>125.89891879519911</v>
      </c>
      <c r="K34" s="11">
        <f t="shared" si="3"/>
        <v>147.16454935921882</v>
      </c>
      <c r="L34" s="11">
        <f t="shared" si="3"/>
        <v>168.7078143750602</v>
      </c>
      <c r="M34" s="11">
        <f t="shared" si="3"/>
        <v>189.18306993711604</v>
      </c>
      <c r="N34" s="11">
        <f t="shared" si="3"/>
        <v>206.93582771103902</v>
      </c>
      <c r="O34" s="12">
        <f t="shared" si="3"/>
        <v>0.14338883872239205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0.25507103891858796</v>
      </c>
      <c r="E37" s="14">
        <f t="shared" ref="E37:N37" si="4">E31/D31-1</f>
        <v>0.25007195089612844</v>
      </c>
      <c r="F37" s="14">
        <f t="shared" si="4"/>
        <v>0.24257331886244038</v>
      </c>
      <c r="G37" s="14">
        <f t="shared" si="4"/>
        <v>0.23257514281752178</v>
      </c>
      <c r="H37" s="14">
        <f t="shared" si="4"/>
        <v>0.22007742276137443</v>
      </c>
      <c r="I37" s="14">
        <f t="shared" si="4"/>
        <v>0.2050801586939961</v>
      </c>
      <c r="J37" s="14">
        <f t="shared" si="4"/>
        <v>0.18758335061539033</v>
      </c>
      <c r="K37" s="14">
        <f t="shared" si="4"/>
        <v>0.16758699852555292</v>
      </c>
      <c r="L37" s="14">
        <f t="shared" si="4"/>
        <v>0.14509110242448719</v>
      </c>
      <c r="M37" s="14">
        <f t="shared" si="4"/>
        <v>0.1200956623121916</v>
      </c>
      <c r="N37" s="14">
        <f t="shared" si="4"/>
        <v>9.2600678188666574E-2</v>
      </c>
    </row>
    <row r="38" spans="2:29" x14ac:dyDescent="0.25">
      <c r="B38" s="5" t="s">
        <v>29</v>
      </c>
      <c r="C38" s="5"/>
      <c r="D38" s="14">
        <f t="shared" ref="D38:N38" si="5">D32/C32-1</f>
        <v>0.26361881823377531</v>
      </c>
      <c r="E38" s="14">
        <f t="shared" si="5"/>
        <v>0.25853767636582958</v>
      </c>
      <c r="F38" s="14">
        <f t="shared" si="5"/>
        <v>0.25094113131080387</v>
      </c>
      <c r="G38" s="14">
        <f t="shared" si="5"/>
        <v>0.24082944614762547</v>
      </c>
      <c r="H38" s="14">
        <f t="shared" si="5"/>
        <v>0.2282028775461058</v>
      </c>
      <c r="I38" s="14">
        <f t="shared" si="5"/>
        <v>0.21306167596035386</v>
      </c>
      <c r="J38" s="14">
        <f t="shared" si="5"/>
        <v>0.19540608581522112</v>
      </c>
      <c r="K38" s="14">
        <f t="shared" si="5"/>
        <v>0.17523634568607616</v>
      </c>
      <c r="L38" s="14">
        <f t="shared" si="5"/>
        <v>0.15255268847218906</v>
      </c>
      <c r="M38" s="14">
        <f t="shared" si="5"/>
        <v>0.12735534156398298</v>
      </c>
      <c r="N38" s="14">
        <f t="shared" si="5"/>
        <v>9.9644527004397299E-2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25.646283520558544</v>
      </c>
      <c r="D43" s="6">
        <f t="shared" ref="D43:N43" si="6">S43*D$46</f>
        <v>32.165836772175801</v>
      </c>
      <c r="E43" s="6">
        <f t="shared" si="6"/>
        <v>40.18203899337427</v>
      </c>
      <c r="F43" s="6">
        <f t="shared" si="6"/>
        <v>49.894893639704271</v>
      </c>
      <c r="G43" s="6">
        <f t="shared" si="6"/>
        <v>61.457036255971467</v>
      </c>
      <c r="H43" s="6">
        <f t="shared" si="6"/>
        <v>74.93092775419619</v>
      </c>
      <c r="I43" s="6">
        <f t="shared" si="6"/>
        <v>90.235858017196918</v>
      </c>
      <c r="J43" s="6">
        <f t="shared" si="6"/>
        <v>107.08912227161746</v>
      </c>
      <c r="K43" s="6">
        <f t="shared" si="6"/>
        <v>124.95013098901084</v>
      </c>
      <c r="L43" s="6">
        <f t="shared" si="6"/>
        <v>142.98117519105156</v>
      </c>
      <c r="M43" s="6">
        <f t="shared" si="6"/>
        <v>160.04277907192949</v>
      </c>
      <c r="N43" s="6">
        <f t="shared" si="6"/>
        <v>174.74294722488762</v>
      </c>
      <c r="O43" s="7">
        <f>((N43/I43)^(1/5)-1)</f>
        <v>0.14131125695308078</v>
      </c>
      <c r="P43" s="4"/>
      <c r="Q43" s="5" t="s">
        <v>31</v>
      </c>
      <c r="R43" s="8">
        <v>0.86149406999999989</v>
      </c>
      <c r="S43" s="8">
        <v>0.85992870193483528</v>
      </c>
      <c r="T43" s="8">
        <v>0.85836617820402528</v>
      </c>
      <c r="U43" s="8">
        <v>0.85680649363930383</v>
      </c>
      <c r="V43" s="8">
        <v>0.85524964308179674</v>
      </c>
      <c r="W43" s="8">
        <v>0.85369562138200306</v>
      </c>
      <c r="X43" s="8">
        <v>0.85214442339977892</v>
      </c>
      <c r="Y43" s="8">
        <v>0.85059604400431976</v>
      </c>
      <c r="Z43" s="8">
        <v>0.84905047807414491</v>
      </c>
      <c r="AA43" s="8">
        <v>0.84750772049707879</v>
      </c>
      <c r="AB43" s="8">
        <v>0.84596776617023539</v>
      </c>
      <c r="AC43" s="8">
        <v>0.84443061000000019</v>
      </c>
    </row>
    <row r="44" spans="2:29" x14ac:dyDescent="0.25">
      <c r="B44" s="5" t="s">
        <v>32</v>
      </c>
      <c r="C44" s="6">
        <f>R44*C$46</f>
        <v>4.1232580394414535</v>
      </c>
      <c r="D44" s="6">
        <f t="shared" ref="D44:N44" si="7">S44*D$46</f>
        <v>5.239400080371194</v>
      </c>
      <c r="E44" s="6">
        <f t="shared" si="7"/>
        <v>6.6301957074941402</v>
      </c>
      <c r="F44" s="6">
        <f t="shared" si="7"/>
        <v>8.3386678588490923</v>
      </c>
      <c r="G44" s="6">
        <f t="shared" si="7"/>
        <v>10.401557025070883</v>
      </c>
      <c r="H44" s="6">
        <f t="shared" si="7"/>
        <v>12.841488874688988</v>
      </c>
      <c r="I44" s="6">
        <f t="shared" si="7"/>
        <v>15.656823480600382</v>
      </c>
      <c r="J44" s="6">
        <f t="shared" si="7"/>
        <v>18.809796523581646</v>
      </c>
      <c r="K44" s="6">
        <f t="shared" si="7"/>
        <v>22.214418370207987</v>
      </c>
      <c r="L44" s="6">
        <f t="shared" si="7"/>
        <v>25.726639184008629</v>
      </c>
      <c r="M44" s="6">
        <f t="shared" si="7"/>
        <v>29.140290865186572</v>
      </c>
      <c r="N44" s="6">
        <f t="shared" si="7"/>
        <v>32.192880486151395</v>
      </c>
      <c r="O44" s="7">
        <f>((N44/I44)^(1/5)-1)</f>
        <v>0.15507779838574121</v>
      </c>
      <c r="P44" s="4"/>
      <c r="Q44" s="5" t="s">
        <v>32</v>
      </c>
      <c r="R44" s="8">
        <v>0.13850593000000011</v>
      </c>
      <c r="S44" s="8">
        <v>0.14007129806516472</v>
      </c>
      <c r="T44" s="8">
        <v>0.14163382179597472</v>
      </c>
      <c r="U44" s="8">
        <v>0.14319350636069617</v>
      </c>
      <c r="V44" s="8">
        <v>0.14475035691820326</v>
      </c>
      <c r="W44" s="8">
        <v>0.14630437861799694</v>
      </c>
      <c r="X44" s="8">
        <v>0.14785557660022108</v>
      </c>
      <c r="Y44" s="8">
        <v>0.14940395599568024</v>
      </c>
      <c r="Z44" s="8">
        <v>0.15094952192585509</v>
      </c>
      <c r="AA44" s="8">
        <v>0.15249227950292121</v>
      </c>
      <c r="AB44" s="8">
        <v>0.15403223382976461</v>
      </c>
      <c r="AC44" s="8">
        <v>0.15556938999999981</v>
      </c>
    </row>
    <row r="45" spans="2:29" x14ac:dyDescent="0.25">
      <c r="B45" s="5" t="s">
        <v>2</v>
      </c>
      <c r="C45" s="10">
        <f t="shared" ref="C45:N45" si="8">SUM(C43:C44)</f>
        <v>29.769541559999997</v>
      </c>
      <c r="D45" s="10">
        <f t="shared" si="8"/>
        <v>37.405236852546992</v>
      </c>
      <c r="E45" s="10">
        <f t="shared" si="8"/>
        <v>46.812234700868409</v>
      </c>
      <c r="F45" s="10">
        <f t="shared" si="8"/>
        <v>58.233561498553364</v>
      </c>
      <c r="G45" s="10">
        <f t="shared" si="8"/>
        <v>71.858593281042346</v>
      </c>
      <c r="H45" s="10">
        <f t="shared" si="8"/>
        <v>87.772416628885182</v>
      </c>
      <c r="I45" s="10">
        <f t="shared" si="8"/>
        <v>105.8926814977973</v>
      </c>
      <c r="J45" s="10">
        <f t="shared" si="8"/>
        <v>125.89891879519911</v>
      </c>
      <c r="K45" s="10">
        <f t="shared" si="8"/>
        <v>147.16454935921882</v>
      </c>
      <c r="L45" s="10">
        <f t="shared" si="8"/>
        <v>168.7078143750602</v>
      </c>
      <c r="M45" s="10">
        <f t="shared" si="8"/>
        <v>189.18306993711604</v>
      </c>
      <c r="N45" s="10">
        <f t="shared" si="8"/>
        <v>206.935827711039</v>
      </c>
      <c r="O45" s="7">
        <f>((N45/I45)^(1/5)-1)</f>
        <v>0.14338883872239183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29.769541559999997</v>
      </c>
      <c r="D46" s="11">
        <f t="shared" ref="D46:O46" si="9">D3</f>
        <v>37.405236852546999</v>
      </c>
      <c r="E46" s="11">
        <f t="shared" si="9"/>
        <v>46.812234700868409</v>
      </c>
      <c r="F46" s="11">
        <f t="shared" si="9"/>
        <v>58.233561498553364</v>
      </c>
      <c r="G46" s="11">
        <f t="shared" si="9"/>
        <v>71.858593281042346</v>
      </c>
      <c r="H46" s="11">
        <f t="shared" si="9"/>
        <v>87.772416628885182</v>
      </c>
      <c r="I46" s="11">
        <f t="shared" si="9"/>
        <v>105.8926814977973</v>
      </c>
      <c r="J46" s="11">
        <f t="shared" si="9"/>
        <v>125.89891879519911</v>
      </c>
      <c r="K46" s="11">
        <f t="shared" si="9"/>
        <v>147.16454935921882</v>
      </c>
      <c r="L46" s="11">
        <f t="shared" si="9"/>
        <v>168.7078143750602</v>
      </c>
      <c r="M46" s="11">
        <f t="shared" si="9"/>
        <v>189.18306993711604</v>
      </c>
      <c r="N46" s="11">
        <f t="shared" si="9"/>
        <v>206.93582771103902</v>
      </c>
      <c r="O46" s="12">
        <f t="shared" si="9"/>
        <v>0.14338883872239205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0.25421044910429469</v>
      </c>
      <c r="E49" s="14">
        <f t="shared" si="10"/>
        <v>0.24921478890711368</v>
      </c>
      <c r="F49" s="14">
        <f t="shared" si="10"/>
        <v>0.24172129861134173</v>
      </c>
      <c r="G49" s="14">
        <f t="shared" si="10"/>
        <v>0.23172997821697972</v>
      </c>
      <c r="H49" s="14">
        <f t="shared" si="10"/>
        <v>0.21924082772402698</v>
      </c>
      <c r="I49" s="14">
        <f t="shared" si="10"/>
        <v>0.20425384713248307</v>
      </c>
      <c r="J49" s="14">
        <f t="shared" si="10"/>
        <v>0.18676903644234955</v>
      </c>
      <c r="K49" s="14">
        <f t="shared" si="10"/>
        <v>0.16678639565362485</v>
      </c>
      <c r="L49" s="14">
        <f t="shared" si="10"/>
        <v>0.14430592476630943</v>
      </c>
      <c r="M49" s="14">
        <f t="shared" si="10"/>
        <v>0.11932762378040462</v>
      </c>
      <c r="N49" s="14">
        <f t="shared" si="10"/>
        <v>9.1851492695907977E-2</v>
      </c>
    </row>
    <row r="50" spans="2:29" x14ac:dyDescent="0.25">
      <c r="B50" s="5" t="s">
        <v>32</v>
      </c>
      <c r="C50" s="5"/>
      <c r="D50" s="14">
        <f t="shared" ref="D50:N50" si="11">D44/C44-1</f>
        <v>0.27069420110339149</v>
      </c>
      <c r="E50" s="14">
        <f t="shared" si="11"/>
        <v>0.26544940370814607</v>
      </c>
      <c r="F50" s="14">
        <f t="shared" si="11"/>
        <v>0.25768050095774075</v>
      </c>
      <c r="G50" s="14">
        <f t="shared" si="11"/>
        <v>0.2473883360197191</v>
      </c>
      <c r="H50" s="14">
        <f t="shared" si="11"/>
        <v>0.23457371273715411</v>
      </c>
      <c r="I50" s="14">
        <f t="shared" si="11"/>
        <v>0.21923739788931451</v>
      </c>
      <c r="J50" s="14">
        <f t="shared" si="11"/>
        <v>0.20138012329818755</v>
      </c>
      <c r="K50" s="14">
        <f t="shared" si="11"/>
        <v>0.1810025877929089</v>
      </c>
      <c r="L50" s="14">
        <f t="shared" si="11"/>
        <v>0.15810545904325468</v>
      </c>
      <c r="M50" s="14">
        <f t="shared" si="11"/>
        <v>0.1326893752721432</v>
      </c>
      <c r="N50" s="14">
        <f t="shared" si="11"/>
        <v>0.10475494685647435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12.304195688308074</v>
      </c>
      <c r="D55" s="6">
        <f t="shared" ref="D55:N55" si="12">S55*D$60</f>
        <v>15.442853871288508</v>
      </c>
      <c r="E55" s="6">
        <f t="shared" si="12"/>
        <v>19.304946242544638</v>
      </c>
      <c r="F55" s="6">
        <f t="shared" si="12"/>
        <v>23.988143859310114</v>
      </c>
      <c r="G55" s="6">
        <f t="shared" si="12"/>
        <v>29.567599971436636</v>
      </c>
      <c r="H55" s="6">
        <f t="shared" si="12"/>
        <v>36.07526156539052</v>
      </c>
      <c r="I55" s="6">
        <f t="shared" si="12"/>
        <v>43.474184956599707</v>
      </c>
      <c r="J55" s="6">
        <f t="shared" si="12"/>
        <v>51.629934387764102</v>
      </c>
      <c r="K55" s="6">
        <f t="shared" si="12"/>
        <v>60.283276306930794</v>
      </c>
      <c r="L55" s="6">
        <f t="shared" si="12"/>
        <v>69.030800840825393</v>
      </c>
      <c r="M55" s="6">
        <f t="shared" si="12"/>
        <v>77.322173112993909</v>
      </c>
      <c r="N55" s="6">
        <f t="shared" si="12"/>
        <v>84.483430640347294</v>
      </c>
      <c r="O55" s="7">
        <f>((N55/I55)^(1/5)-1)</f>
        <v>0.1421102218422472</v>
      </c>
      <c r="P55" s="4"/>
      <c r="Q55" s="5" t="s">
        <v>37</v>
      </c>
      <c r="R55" s="8">
        <v>0.41331491999999997</v>
      </c>
      <c r="S55" s="8">
        <v>0.41285272252558863</v>
      </c>
      <c r="T55" s="8">
        <v>0.41239104191252196</v>
      </c>
      <c r="U55" s="8">
        <v>0.4119298775828098</v>
      </c>
      <c r="V55" s="8">
        <v>0.41146922895910804</v>
      </c>
      <c r="W55" s="8">
        <v>0.41100909546471859</v>
      </c>
      <c r="X55" s="8">
        <v>0.41054947652358792</v>
      </c>
      <c r="Y55" s="8">
        <v>0.41009037156030687</v>
      </c>
      <c r="Z55" s="8">
        <v>0.40963178000010958</v>
      </c>
      <c r="AA55" s="8">
        <v>0.4091737012688732</v>
      </c>
      <c r="AB55" s="8">
        <v>0.40871613479311647</v>
      </c>
      <c r="AC55" s="8">
        <v>0.40825908</v>
      </c>
    </row>
    <row r="56" spans="2:29" x14ac:dyDescent="0.25">
      <c r="B56" s="5" t="s">
        <v>38</v>
      </c>
      <c r="C56" s="6">
        <f>R56*C$60</f>
        <v>9.2443305337987542</v>
      </c>
      <c r="D56" s="6">
        <f t="shared" ref="D56:N58" si="13">S56*D$60</f>
        <v>11.65145508825101</v>
      </c>
      <c r="E56" s="6">
        <f t="shared" si="13"/>
        <v>14.62687308798524</v>
      </c>
      <c r="F56" s="6">
        <f t="shared" si="13"/>
        <v>18.251970572596758</v>
      </c>
      <c r="G56" s="6">
        <f t="shared" si="13"/>
        <v>22.592242112856752</v>
      </c>
      <c r="H56" s="6">
        <f t="shared" si="13"/>
        <v>27.681066517359081</v>
      </c>
      <c r="I56" s="6">
        <f t="shared" si="13"/>
        <v>33.499226248043826</v>
      </c>
      <c r="J56" s="6">
        <f t="shared" si="13"/>
        <v>39.951659543243622</v>
      </c>
      <c r="K56" s="6">
        <f t="shared" si="13"/>
        <v>46.844644675062696</v>
      </c>
      <c r="L56" s="6">
        <f t="shared" si="13"/>
        <v>53.868612698209482</v>
      </c>
      <c r="M56" s="6">
        <f t="shared" si="13"/>
        <v>60.593583284939669</v>
      </c>
      <c r="N56" s="6">
        <f t="shared" si="13"/>
        <v>66.48501310582148</v>
      </c>
      <c r="O56" s="7">
        <f>((N56/I56)^(1/5)-1)</f>
        <v>0.14693233431945818</v>
      </c>
      <c r="P56" s="4"/>
      <c r="Q56" s="5" t="s">
        <v>38</v>
      </c>
      <c r="R56" s="8">
        <v>0.31052982509545757</v>
      </c>
      <c r="S56" s="8">
        <v>0.31149261623931246</v>
      </c>
      <c r="T56" s="8">
        <v>0.31245833875377665</v>
      </c>
      <c r="U56" s="8">
        <v>0.31342700159340542</v>
      </c>
      <c r="V56" s="8">
        <v>0.31439861373986866</v>
      </c>
      <c r="W56" s="8">
        <v>0.31537318420203403</v>
      </c>
      <c r="X56" s="8">
        <v>0.3163507220160503</v>
      </c>
      <c r="Y56" s="8">
        <v>0.31733123624543069</v>
      </c>
      <c r="Z56" s="8">
        <v>0.31831473598113669</v>
      </c>
      <c r="AA56" s="8">
        <v>0.31930123034166219</v>
      </c>
      <c r="AB56" s="8">
        <v>0.32029072847311768</v>
      </c>
      <c r="AC56" s="8">
        <v>0.32128323954931476</v>
      </c>
    </row>
    <row r="57" spans="2:29" x14ac:dyDescent="0.25">
      <c r="B57" s="5" t="s">
        <v>40</v>
      </c>
      <c r="C57" s="6">
        <f>R57*C$60</f>
        <v>4.5244329167286184</v>
      </c>
      <c r="D57" s="6">
        <f t="shared" si="13"/>
        <v>5.6924720036275405</v>
      </c>
      <c r="E57" s="6">
        <f t="shared" si="13"/>
        <v>7.1335265347547878</v>
      </c>
      <c r="F57" s="6">
        <f t="shared" si="13"/>
        <v>8.8857603826418625</v>
      </c>
      <c r="G57" s="6">
        <f t="shared" si="13"/>
        <v>10.979339674262468</v>
      </c>
      <c r="H57" s="6">
        <f t="shared" si="13"/>
        <v>13.428631508321244</v>
      </c>
      <c r="I57" s="6">
        <f t="shared" si="13"/>
        <v>16.222424575382313</v>
      </c>
      <c r="J57" s="6">
        <f t="shared" si="13"/>
        <v>19.312916449291325</v>
      </c>
      <c r="K57" s="6">
        <f t="shared" si="13"/>
        <v>22.605027339699493</v>
      </c>
      <c r="L57" s="6">
        <f t="shared" si="13"/>
        <v>25.948540083190512</v>
      </c>
      <c r="M57" s="6">
        <f t="shared" si="13"/>
        <v>29.136395476043273</v>
      </c>
      <c r="N57" s="6">
        <f t="shared" si="13"/>
        <v>31.912806290794279</v>
      </c>
      <c r="O57" s="7">
        <f>((N57/I57)^(1/5)-1)</f>
        <v>0.14490603993485829</v>
      </c>
      <c r="P57" s="4"/>
      <c r="Q57" s="5" t="s">
        <v>40</v>
      </c>
      <c r="R57" s="8">
        <v>0.1519819479789335</v>
      </c>
      <c r="S57" s="8">
        <v>0.15218382458230387</v>
      </c>
      <c r="T57" s="8">
        <v>0.15238594312658299</v>
      </c>
      <c r="U57" s="8">
        <v>0.15258830396046791</v>
      </c>
      <c r="V57" s="8">
        <v>0.15279090743290441</v>
      </c>
      <c r="W57" s="8">
        <v>0.152993753893088</v>
      </c>
      <c r="X57" s="8">
        <v>0.1531968436904656</v>
      </c>
      <c r="Y57" s="8">
        <v>0.15340017717473664</v>
      </c>
      <c r="Z57" s="8">
        <v>0.15360375469585499</v>
      </c>
      <c r="AA57" s="8">
        <v>0.1538075766040298</v>
      </c>
      <c r="AB57" s="8">
        <v>0.15401164324972702</v>
      </c>
      <c r="AC57" s="8">
        <v>0.15421595498367094</v>
      </c>
    </row>
    <row r="58" spans="2:29" x14ac:dyDescent="0.25">
      <c r="B58" s="5" t="s">
        <v>39</v>
      </c>
      <c r="C58" s="6">
        <f>R58*C$60</f>
        <v>3.6965824211645533</v>
      </c>
      <c r="D58" s="6">
        <f t="shared" si="13"/>
        <v>4.6184558893799368</v>
      </c>
      <c r="E58" s="6">
        <f t="shared" si="13"/>
        <v>5.7468888355837473</v>
      </c>
      <c r="F58" s="6">
        <f t="shared" si="13"/>
        <v>7.1076866840046344</v>
      </c>
      <c r="G58" s="6">
        <f t="shared" si="13"/>
        <v>8.7194115224864941</v>
      </c>
      <c r="H58" s="6">
        <f t="shared" si="13"/>
        <v>10.587457037814339</v>
      </c>
      <c r="I58" s="6">
        <f t="shared" si="13"/>
        <v>12.696845717771462</v>
      </c>
      <c r="J58" s="6">
        <f t="shared" si="13"/>
        <v>15.004408414900061</v>
      </c>
      <c r="K58" s="6">
        <f t="shared" si="13"/>
        <v>17.431601037525837</v>
      </c>
      <c r="L58" s="6">
        <f t="shared" si="13"/>
        <v>19.859860752834805</v>
      </c>
      <c r="M58" s="6">
        <f t="shared" si="13"/>
        <v>22.130918063139205</v>
      </c>
      <c r="N58" s="6">
        <f t="shared" si="13"/>
        <v>24.054577674075958</v>
      </c>
      <c r="O58" s="7">
        <f>((N58/I58)^(1/5)-1)</f>
        <v>0.13631928878171551</v>
      </c>
      <c r="P58" s="4"/>
      <c r="Q58" s="5" t="s">
        <v>39</v>
      </c>
      <c r="R58" s="8">
        <v>0.12417330692560902</v>
      </c>
      <c r="S58" s="8">
        <v>0.12347083665279497</v>
      </c>
      <c r="T58" s="8">
        <v>0.12276467620711851</v>
      </c>
      <c r="U58" s="8">
        <v>0.12205481686331693</v>
      </c>
      <c r="V58" s="8">
        <v>0.12134124986811896</v>
      </c>
      <c r="W58" s="8">
        <v>0.12062396644015945</v>
      </c>
      <c r="X58" s="8">
        <v>0.11990295776989623</v>
      </c>
      <c r="Y58" s="8">
        <v>0.11917821501952583</v>
      </c>
      <c r="Z58" s="8">
        <v>0.11844972932289873</v>
      </c>
      <c r="AA58" s="8">
        <v>0.11771749178543479</v>
      </c>
      <c r="AB58" s="8">
        <v>0.11698149348403884</v>
      </c>
      <c r="AC58" s="8">
        <v>0.11624172546701425</v>
      </c>
    </row>
    <row r="59" spans="2:29" x14ac:dyDescent="0.25">
      <c r="B59" s="5" t="s">
        <v>2</v>
      </c>
      <c r="C59" s="10">
        <f t="shared" ref="C59:N59" si="14">SUM(C55:C58)</f>
        <v>29.76954156</v>
      </c>
      <c r="D59" s="10">
        <f t="shared" si="14"/>
        <v>37.405236852546999</v>
      </c>
      <c r="E59" s="10">
        <f t="shared" si="14"/>
        <v>46.812234700868409</v>
      </c>
      <c r="F59" s="10">
        <f t="shared" si="14"/>
        <v>58.233561498553371</v>
      </c>
      <c r="G59" s="10">
        <f t="shared" si="14"/>
        <v>71.858593281042346</v>
      </c>
      <c r="H59" s="10">
        <f t="shared" si="14"/>
        <v>87.772416628885196</v>
      </c>
      <c r="I59" s="10">
        <f t="shared" si="14"/>
        <v>105.89268149779731</v>
      </c>
      <c r="J59" s="10">
        <f t="shared" si="14"/>
        <v>125.89891879519909</v>
      </c>
      <c r="K59" s="10">
        <f t="shared" si="14"/>
        <v>147.16454935921882</v>
      </c>
      <c r="L59" s="10">
        <f t="shared" si="14"/>
        <v>168.7078143750602</v>
      </c>
      <c r="M59" s="10">
        <f t="shared" si="14"/>
        <v>189.18306993711607</v>
      </c>
      <c r="N59" s="10">
        <f t="shared" si="14"/>
        <v>206.935827711039</v>
      </c>
      <c r="O59" s="7">
        <f>((N59/I59)^(1/5)-1)</f>
        <v>0.14338883872239183</v>
      </c>
      <c r="Q59" s="5" t="s">
        <v>2</v>
      </c>
      <c r="R59" s="8">
        <v>1</v>
      </c>
      <c r="S59" s="8">
        <v>0.99999999999999989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8">
        <v>0.99999999999999989</v>
      </c>
    </row>
    <row r="60" spans="2:29" x14ac:dyDescent="0.25">
      <c r="B60" s="13" t="s">
        <v>26</v>
      </c>
      <c r="C60" s="11">
        <f>C3</f>
        <v>29.769541559999997</v>
      </c>
      <c r="D60" s="11">
        <f t="shared" ref="D60:O60" si="15">D3</f>
        <v>37.405236852546999</v>
      </c>
      <c r="E60" s="11">
        <f t="shared" si="15"/>
        <v>46.812234700868409</v>
      </c>
      <c r="F60" s="11">
        <f t="shared" si="15"/>
        <v>58.233561498553364</v>
      </c>
      <c r="G60" s="11">
        <f t="shared" si="15"/>
        <v>71.858593281042346</v>
      </c>
      <c r="H60" s="11">
        <f t="shared" si="15"/>
        <v>87.772416628885182</v>
      </c>
      <c r="I60" s="11">
        <f t="shared" si="15"/>
        <v>105.8926814977973</v>
      </c>
      <c r="J60" s="11">
        <f t="shared" si="15"/>
        <v>125.89891879519911</v>
      </c>
      <c r="K60" s="11">
        <f t="shared" si="15"/>
        <v>147.16454935921882</v>
      </c>
      <c r="L60" s="11">
        <f t="shared" si="15"/>
        <v>168.7078143750602</v>
      </c>
      <c r="M60" s="11">
        <f t="shared" si="15"/>
        <v>189.18306993711604</v>
      </c>
      <c r="N60" s="11">
        <f t="shared" si="15"/>
        <v>206.93582771103902</v>
      </c>
      <c r="O60" s="12">
        <f t="shared" si="15"/>
        <v>0.14338883872239205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0.25508844807815501</v>
      </c>
      <c r="E63" s="14">
        <f t="shared" si="16"/>
        <v>0.25008929071307007</v>
      </c>
      <c r="F63" s="14">
        <f t="shared" si="16"/>
        <v>0.24259055466544366</v>
      </c>
      <c r="G63" s="14">
        <f t="shared" si="16"/>
        <v>0.23259223993527378</v>
      </c>
      <c r="H63" s="14">
        <f t="shared" si="16"/>
        <v>0.22009434652256243</v>
      </c>
      <c r="I63" s="14">
        <f t="shared" si="16"/>
        <v>0.20509687442730784</v>
      </c>
      <c r="J63" s="14">
        <f t="shared" si="16"/>
        <v>0.18759982364951244</v>
      </c>
      <c r="K63" s="14">
        <f t="shared" si="16"/>
        <v>0.16760319418917313</v>
      </c>
      <c r="L63" s="14">
        <f t="shared" si="16"/>
        <v>0.14510698604629235</v>
      </c>
      <c r="M63" s="14">
        <f t="shared" si="16"/>
        <v>0.12011119922086899</v>
      </c>
      <c r="N63" s="14">
        <f t="shared" si="16"/>
        <v>9.2615833712903495E-2</v>
      </c>
    </row>
    <row r="64" spans="2:29" x14ac:dyDescent="0.25">
      <c r="B64" s="5" t="s">
        <v>38</v>
      </c>
      <c r="C64" s="5"/>
      <c r="D64" s="14">
        <f t="shared" ref="D64:N64" si="17">D56/C56-1</f>
        <v>0.2603892781258117</v>
      </c>
      <c r="E64" s="14">
        <f t="shared" si="17"/>
        <v>0.25536879103920285</v>
      </c>
      <c r="F64" s="14">
        <f t="shared" si="17"/>
        <v>0.24783817175451084</v>
      </c>
      <c r="G64" s="14">
        <f t="shared" si="17"/>
        <v>0.23779742154397376</v>
      </c>
      <c r="H64" s="14">
        <f t="shared" si="17"/>
        <v>0.22524654167044322</v>
      </c>
      <c r="I64" s="14">
        <f t="shared" si="17"/>
        <v>0.21018553338745516</v>
      </c>
      <c r="J64" s="14">
        <f t="shared" si="17"/>
        <v>0.19261439793931312</v>
      </c>
      <c r="K64" s="14">
        <f t="shared" si="17"/>
        <v>0.17253313656115132</v>
      </c>
      <c r="L64" s="14">
        <f t="shared" si="17"/>
        <v>0.14994175047902392</v>
      </c>
      <c r="M64" s="14">
        <f t="shared" si="17"/>
        <v>0.12484024090996715</v>
      </c>
      <c r="N64" s="14">
        <f t="shared" si="17"/>
        <v>9.7228609062077087E-2</v>
      </c>
    </row>
    <row r="65" spans="2:29" x14ac:dyDescent="0.25">
      <c r="B65" s="5" t="s">
        <v>40</v>
      </c>
      <c r="C65" s="5"/>
      <c r="D65" s="14">
        <f t="shared" ref="D65:N65" si="18">D57/C57-1</f>
        <v>0.25816253846536652</v>
      </c>
      <c r="E65" s="14">
        <f t="shared" si="18"/>
        <v>0.25315092111281912</v>
      </c>
      <c r="F65" s="14">
        <f t="shared" si="18"/>
        <v>0.24563360623250374</v>
      </c>
      <c r="G65" s="14">
        <f t="shared" si="18"/>
        <v>0.23561059509441273</v>
      </c>
      <c r="H65" s="14">
        <f t="shared" si="18"/>
        <v>0.22308188895916525</v>
      </c>
      <c r="I65" s="14">
        <f t="shared" si="18"/>
        <v>0.20804748907808324</v>
      </c>
      <c r="J65" s="14">
        <f t="shared" si="18"/>
        <v>0.19050739669327021</v>
      </c>
      <c r="K65" s="14">
        <f t="shared" si="18"/>
        <v>0.17046161303768126</v>
      </c>
      <c r="L65" s="14">
        <f t="shared" si="18"/>
        <v>0.14791013933520269</v>
      </c>
      <c r="M65" s="14">
        <f t="shared" si="18"/>
        <v>0.12285297680072005</v>
      </c>
      <c r="N65" s="14">
        <f t="shared" si="18"/>
        <v>9.5290126640196426E-2</v>
      </c>
    </row>
    <row r="66" spans="2:29" x14ac:dyDescent="0.25">
      <c r="B66" s="5" t="s">
        <v>39</v>
      </c>
      <c r="C66" s="5"/>
      <c r="D66" s="14">
        <f t="shared" ref="D66:N66" si="19">D58/C58-1</f>
        <v>0.2493853411565381</v>
      </c>
      <c r="E66" s="14">
        <f t="shared" si="19"/>
        <v>0.24433121658661361</v>
      </c>
      <c r="F66" s="14">
        <f t="shared" si="19"/>
        <v>0.23678861508422799</v>
      </c>
      <c r="G66" s="14">
        <f t="shared" si="19"/>
        <v>0.22675800300946536</v>
      </c>
      <c r="H66" s="14">
        <f t="shared" si="19"/>
        <v>0.21423986131522077</v>
      </c>
      <c r="I66" s="14">
        <f t="shared" si="19"/>
        <v>0.1992346861407035</v>
      </c>
      <c r="J66" s="14">
        <f t="shared" si="19"/>
        <v>0.18174298943388445</v>
      </c>
      <c r="K66" s="14">
        <f t="shared" si="19"/>
        <v>0.16176529960457908</v>
      </c>
      <c r="L66" s="14">
        <f t="shared" si="19"/>
        <v>0.13930216220997349</v>
      </c>
      <c r="M66" s="14">
        <f t="shared" si="19"/>
        <v>0.11435414067443683</v>
      </c>
      <c r="N66" s="14">
        <f t="shared" si="19"/>
        <v>8.6921817045663374E-2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22.331927036730406</v>
      </c>
      <c r="D71" s="6">
        <f t="shared" ref="D71:N71" si="20">S71*D$74</f>
        <v>27.989193947632813</v>
      </c>
      <c r="E71" s="6">
        <f t="shared" si="20"/>
        <v>34.939870031185563</v>
      </c>
      <c r="F71" s="6">
        <f t="shared" si="20"/>
        <v>43.355000164779376</v>
      </c>
      <c r="G71" s="6">
        <f t="shared" si="20"/>
        <v>53.36401288754417</v>
      </c>
      <c r="H71" s="6">
        <f t="shared" si="20"/>
        <v>65.017722731581216</v>
      </c>
      <c r="I71" s="6">
        <f t="shared" si="20"/>
        <v>78.242653960788459</v>
      </c>
      <c r="J71" s="6">
        <f t="shared" si="20"/>
        <v>92.790508891267393</v>
      </c>
      <c r="K71" s="6">
        <f t="shared" si="20"/>
        <v>108.19039089295943</v>
      </c>
      <c r="L71" s="6">
        <f t="shared" si="20"/>
        <v>123.71564197618444</v>
      </c>
      <c r="M71" s="6">
        <f t="shared" si="20"/>
        <v>138.38072815476716</v>
      </c>
      <c r="N71" s="6">
        <f t="shared" si="20"/>
        <v>150.98470692613148</v>
      </c>
      <c r="O71" s="7">
        <f>((N71/I71)^(1/5)-1)</f>
        <v>0.14050679589968884</v>
      </c>
      <c r="P71" s="4"/>
      <c r="Q71" s="5" t="s">
        <v>34</v>
      </c>
      <c r="R71" s="8">
        <v>0.75016026000000002</v>
      </c>
      <c r="S71" s="8">
        <v>0.74826939495042855</v>
      </c>
      <c r="T71" s="8">
        <v>0.74638329604327558</v>
      </c>
      <c r="U71" s="8">
        <v>0.74450195126493168</v>
      </c>
      <c r="V71" s="8">
        <v>0.74262534863206964</v>
      </c>
      <c r="W71" s="8">
        <v>0.74075347619156717</v>
      </c>
      <c r="X71" s="8">
        <v>0.7388863220204317</v>
      </c>
      <c r="Y71" s="8">
        <v>0.73702387422572346</v>
      </c>
      <c r="Z71" s="8">
        <v>0.73516612094448042</v>
      </c>
      <c r="AA71" s="8">
        <v>0.73331305034364269</v>
      </c>
      <c r="AB71" s="8">
        <v>0.73146465061997645</v>
      </c>
      <c r="AC71" s="8">
        <v>0.72962090999999984</v>
      </c>
    </row>
    <row r="72" spans="2:29" x14ac:dyDescent="0.25">
      <c r="B72" s="5" t="s">
        <v>35</v>
      </c>
      <c r="C72" s="6">
        <f>R72*C$74</f>
        <v>7.4376145232695929</v>
      </c>
      <c r="D72" s="6">
        <f t="shared" ref="D72:N72" si="21">S72*D$74</f>
        <v>9.4160429049141836</v>
      </c>
      <c r="E72" s="6">
        <f t="shared" si="21"/>
        <v>11.872364669682845</v>
      </c>
      <c r="F72" s="6">
        <f t="shared" si="21"/>
        <v>14.878561333773986</v>
      </c>
      <c r="G72" s="6">
        <f t="shared" si="21"/>
        <v>18.494580393498175</v>
      </c>
      <c r="H72" s="6">
        <f t="shared" si="21"/>
        <v>22.754693897303969</v>
      </c>
      <c r="I72" s="6">
        <f t="shared" si="21"/>
        <v>27.650027537008835</v>
      </c>
      <c r="J72" s="6">
        <f t="shared" si="21"/>
        <v>33.108409903931708</v>
      </c>
      <c r="K72" s="6">
        <f t="shared" si="21"/>
        <v>38.974158466259404</v>
      </c>
      <c r="L72" s="6">
        <f t="shared" si="21"/>
        <v>44.992172398875752</v>
      </c>
      <c r="M72" s="6">
        <f t="shared" si="21"/>
        <v>50.80234178234889</v>
      </c>
      <c r="N72" s="6">
        <f t="shared" si="21"/>
        <v>55.951120784907545</v>
      </c>
      <c r="O72" s="7">
        <f>((N72/I72)^(1/5)-1)</f>
        <v>0.15139050704086943</v>
      </c>
      <c r="P72" s="4"/>
      <c r="Q72" s="5" t="s">
        <v>35</v>
      </c>
      <c r="R72" s="8">
        <v>0.24983973999999998</v>
      </c>
      <c r="S72" s="8">
        <v>0.25173060504957145</v>
      </c>
      <c r="T72" s="8">
        <v>0.25361670395672442</v>
      </c>
      <c r="U72" s="8">
        <v>0.25549804873506832</v>
      </c>
      <c r="V72" s="8">
        <v>0.25737465136793036</v>
      </c>
      <c r="W72" s="8">
        <v>0.25924652380843283</v>
      </c>
      <c r="X72" s="8">
        <v>0.2611136779795683</v>
      </c>
      <c r="Y72" s="8">
        <v>0.26297612577427654</v>
      </c>
      <c r="Z72" s="8">
        <v>0.26483387905551958</v>
      </c>
      <c r="AA72" s="8">
        <v>0.26668694965635731</v>
      </c>
      <c r="AB72" s="8">
        <v>0.26853534938002355</v>
      </c>
      <c r="AC72" s="8">
        <v>0.27037909000000016</v>
      </c>
    </row>
    <row r="73" spans="2:29" x14ac:dyDescent="0.25">
      <c r="B73" s="5" t="s">
        <v>2</v>
      </c>
      <c r="C73" s="10">
        <f t="shared" ref="C73:N73" si="22">SUM(C71:C72)</f>
        <v>29.76954156</v>
      </c>
      <c r="D73" s="10">
        <f t="shared" si="22"/>
        <v>37.405236852546999</v>
      </c>
      <c r="E73" s="10">
        <f t="shared" si="22"/>
        <v>46.812234700868409</v>
      </c>
      <c r="F73" s="10">
        <f t="shared" si="22"/>
        <v>58.233561498553364</v>
      </c>
      <c r="G73" s="10">
        <f t="shared" si="22"/>
        <v>71.858593281042346</v>
      </c>
      <c r="H73" s="10">
        <f t="shared" si="22"/>
        <v>87.772416628885182</v>
      </c>
      <c r="I73" s="10">
        <f t="shared" si="22"/>
        <v>105.8926814977973</v>
      </c>
      <c r="J73" s="10">
        <f t="shared" si="22"/>
        <v>125.89891879519911</v>
      </c>
      <c r="K73" s="10">
        <f t="shared" si="22"/>
        <v>147.16454935921882</v>
      </c>
      <c r="L73" s="10">
        <f t="shared" si="22"/>
        <v>168.7078143750602</v>
      </c>
      <c r="M73" s="10">
        <f t="shared" si="22"/>
        <v>189.18306993711604</v>
      </c>
      <c r="N73" s="10">
        <f t="shared" si="22"/>
        <v>206.93582771103902</v>
      </c>
      <c r="O73" s="7">
        <f>((N73/I73)^(1/5)-1)</f>
        <v>0.14338883872239205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29.769541559999997</v>
      </c>
      <c r="D74" s="11">
        <f t="shared" ref="D74:O74" si="23">D3</f>
        <v>37.405236852546999</v>
      </c>
      <c r="E74" s="11">
        <f t="shared" si="23"/>
        <v>46.812234700868409</v>
      </c>
      <c r="F74" s="11">
        <f t="shared" si="23"/>
        <v>58.233561498553364</v>
      </c>
      <c r="G74" s="11">
        <f t="shared" si="23"/>
        <v>71.858593281042346</v>
      </c>
      <c r="H74" s="11">
        <f t="shared" si="23"/>
        <v>87.772416628885182</v>
      </c>
      <c r="I74" s="11">
        <f t="shared" si="23"/>
        <v>105.8926814977973</v>
      </c>
      <c r="J74" s="11">
        <f t="shared" si="23"/>
        <v>125.89891879519911</v>
      </c>
      <c r="K74" s="11">
        <f t="shared" si="23"/>
        <v>147.16454935921882</v>
      </c>
      <c r="L74" s="11">
        <f t="shared" si="23"/>
        <v>168.7078143750602</v>
      </c>
      <c r="M74" s="11">
        <f t="shared" si="23"/>
        <v>189.18306993711604</v>
      </c>
      <c r="N74" s="11">
        <f t="shared" si="23"/>
        <v>206.93582771103902</v>
      </c>
      <c r="O74" s="12">
        <f t="shared" si="23"/>
        <v>0.14338883872239205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0.25332641028235603</v>
      </c>
      <c r="E77" s="14">
        <f t="shared" si="24"/>
        <v>0.2483342713104677</v>
      </c>
      <c r="F77" s="14">
        <f t="shared" si="24"/>
        <v>0.24084606285263499</v>
      </c>
      <c r="G77" s="14">
        <f t="shared" si="24"/>
        <v>0.23086178490885789</v>
      </c>
      <c r="H77" s="14">
        <f t="shared" si="24"/>
        <v>0.21838143747913619</v>
      </c>
      <c r="I77" s="14">
        <f t="shared" si="24"/>
        <v>0.20340502056346965</v>
      </c>
      <c r="J77" s="14">
        <f t="shared" si="24"/>
        <v>0.18593253416186051</v>
      </c>
      <c r="K77" s="14">
        <f t="shared" si="24"/>
        <v>0.1659639782743052</v>
      </c>
      <c r="L77" s="14">
        <f t="shared" si="24"/>
        <v>0.14349935290080684</v>
      </c>
      <c r="M77" s="14">
        <f t="shared" si="24"/>
        <v>0.11853865804136365</v>
      </c>
      <c r="N77" s="14">
        <f t="shared" si="24"/>
        <v>9.1081893695976524E-2</v>
      </c>
    </row>
    <row r="78" spans="2:29" x14ac:dyDescent="0.25">
      <c r="B78" s="5" t="s">
        <v>35</v>
      </c>
      <c r="C78" s="5"/>
      <c r="D78" s="14">
        <f t="shared" ref="D78:N78" si="25">D72/C72-1</f>
        <v>0.2660030814254768</v>
      </c>
      <c r="E78" s="14">
        <f t="shared" si="25"/>
        <v>0.26086560878845622</v>
      </c>
      <c r="F78" s="14">
        <f t="shared" si="25"/>
        <v>0.25320959621192696</v>
      </c>
      <c r="G78" s="14">
        <f t="shared" si="25"/>
        <v>0.24303553136659195</v>
      </c>
      <c r="H78" s="14">
        <f t="shared" si="25"/>
        <v>0.23034388524453631</v>
      </c>
      <c r="I78" s="14">
        <f t="shared" si="25"/>
        <v>0.21513511286059872</v>
      </c>
      <c r="J78" s="14">
        <f t="shared" si="25"/>
        <v>0.1974096539186796</v>
      </c>
      <c r="K78" s="14">
        <f t="shared" si="25"/>
        <v>0.17716793344494386</v>
      </c>
      <c r="L78" s="14">
        <f t="shared" si="25"/>
        <v>0.15441036238989603</v>
      </c>
      <c r="M78" s="14">
        <f t="shared" si="25"/>
        <v>0.12913733820104056</v>
      </c>
      <c r="N78" s="14">
        <f t="shared" si="25"/>
        <v>0.10134924536781065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6.8981029077502054</v>
      </c>
      <c r="D83" s="6">
        <f t="shared" ref="D83:N83" si="26">S83*D$92</f>
        <v>8.6197841653365774</v>
      </c>
      <c r="E83" s="6">
        <f t="shared" si="26"/>
        <v>10.72827299759428</v>
      </c>
      <c r="F83" s="6">
        <f t="shared" si="26"/>
        <v>13.272424223817223</v>
      </c>
      <c r="G83" s="6">
        <f t="shared" si="26"/>
        <v>16.287786720698524</v>
      </c>
      <c r="H83" s="6">
        <f t="shared" si="26"/>
        <v>19.785538676567377</v>
      </c>
      <c r="I83" s="6">
        <f t="shared" si="26"/>
        <v>23.738989533451218</v>
      </c>
      <c r="J83" s="6">
        <f t="shared" si="26"/>
        <v>28.068858007117274</v>
      </c>
      <c r="K83" s="6">
        <f t="shared" si="26"/>
        <v>32.62964945320212</v>
      </c>
      <c r="L83" s="6">
        <f t="shared" si="26"/>
        <v>37.200678623794865</v>
      </c>
      <c r="M83" s="6">
        <f t="shared" si="26"/>
        <v>41.486270246832234</v>
      </c>
      <c r="N83" s="6">
        <f t="shared" si="26"/>
        <v>45.129889696520706</v>
      </c>
      <c r="O83" s="7">
        <f t="shared" ref="O83:O91" si="27">((N83/I83)^(1/5)-1)</f>
        <v>0.13710457958203048</v>
      </c>
      <c r="P83" s="4"/>
      <c r="Q83" s="5" t="s">
        <v>43</v>
      </c>
      <c r="R83" s="8">
        <v>0.23171679999999995</v>
      </c>
      <c r="S83" s="8">
        <v>0.23044324513479558</v>
      </c>
      <c r="T83" s="8">
        <v>0.22917668994330795</v>
      </c>
      <c r="U83" s="8">
        <v>0.22791709595414211</v>
      </c>
      <c r="V83" s="8">
        <v>0.22666442490734856</v>
      </c>
      <c r="W83" s="8">
        <v>0.22541863875326087</v>
      </c>
      <c r="X83" s="8">
        <v>0.2241796996513401</v>
      </c>
      <c r="Y83" s="8">
        <v>0.22294756996902521</v>
      </c>
      <c r="Z83" s="8">
        <v>0.22172221228059025</v>
      </c>
      <c r="AA83" s="8">
        <v>0.22050358936600734</v>
      </c>
      <c r="AB83" s="8">
        <v>0.21929166420981624</v>
      </c>
      <c r="AC83" s="8">
        <v>0.21808639999999985</v>
      </c>
    </row>
    <row r="84" spans="2:29" x14ac:dyDescent="0.25">
      <c r="B84" s="5" t="s">
        <v>44</v>
      </c>
      <c r="C84" s="6">
        <f t="shared" ref="C84:C90" si="28">R84*C$92</f>
        <v>2.8814410900472178</v>
      </c>
      <c r="D84" s="6">
        <f t="shared" ref="D84:D90" si="29">S84*D$92</f>
        <v>3.6641671737258541</v>
      </c>
      <c r="E84" s="6">
        <f t="shared" ref="E84:E90" si="30">T84*E$92</f>
        <v>4.6409591156643391</v>
      </c>
      <c r="F84" s="6">
        <f t="shared" ref="F84:F90" si="31">U84*F$92</f>
        <v>5.8428863923138428</v>
      </c>
      <c r="G84" s="6">
        <f t="shared" ref="G84:G90" si="32">V84*G$92</f>
        <v>7.2969058624546239</v>
      </c>
      <c r="H84" s="6">
        <f t="shared" ref="H84:H90" si="33">W84*H$92</f>
        <v>9.0203678533347134</v>
      </c>
      <c r="I84" s="6">
        <f t="shared" ref="I84:I90" si="34">X84*I$92</f>
        <v>11.013833699303833</v>
      </c>
      <c r="J84" s="6">
        <f t="shared" ref="J84:J90" si="35">Y84*J$92</f>
        <v>13.252602088721606</v>
      </c>
      <c r="K84" s="6">
        <f t="shared" ref="K84:K90" si="36">Z84*K$92</f>
        <v>15.677945953206443</v>
      </c>
      <c r="L84" s="6">
        <f t="shared" ref="L84:L90" si="37">AA84*L$92</f>
        <v>18.189810129081973</v>
      </c>
      <c r="M84" s="6">
        <f t="shared" ref="M84:M90" si="38">AB84*M$92</f>
        <v>20.643458093314297</v>
      </c>
      <c r="N84" s="6">
        <f t="shared" ref="N84:N90" si="39">AC84*N$92</f>
        <v>22.853003616483502</v>
      </c>
      <c r="O84" s="7">
        <f t="shared" si="27"/>
        <v>0.15718009533674215</v>
      </c>
      <c r="P84" s="4"/>
      <c r="Q84" s="5" t="s">
        <v>44</v>
      </c>
      <c r="R84" s="8">
        <v>9.6791584251968515E-2</v>
      </c>
      <c r="S84" s="8">
        <v>9.7958667877713318E-2</v>
      </c>
      <c r="T84" s="8">
        <v>9.9139875404799779E-2</v>
      </c>
      <c r="U84" s="8">
        <v>0.10033537777796729</v>
      </c>
      <c r="V84" s="8">
        <v>0.10154534801309123</v>
      </c>
      <c r="W84" s="8">
        <v>0.10276996122226152</v>
      </c>
      <c r="X84" s="8">
        <v>0.10400939463916525</v>
      </c>
      <c r="Y84" s="8">
        <v>0.10526382764477693</v>
      </c>
      <c r="Z84" s="8">
        <v>0.10653344179336034</v>
      </c>
      <c r="AA84" s="8">
        <v>0.10781842083878565</v>
      </c>
      <c r="AB84" s="8">
        <v>0.10911895076116551</v>
      </c>
      <c r="AC84" s="8">
        <v>0.11043521979381439</v>
      </c>
    </row>
    <row r="85" spans="2:29" x14ac:dyDescent="0.25">
      <c r="B85" s="5" t="s">
        <v>45</v>
      </c>
      <c r="C85" s="6">
        <f t="shared" si="28"/>
        <v>4.2921466237161674</v>
      </c>
      <c r="D85" s="6">
        <f t="shared" si="29"/>
        <v>5.4243621095016694</v>
      </c>
      <c r="E85" s="6">
        <f t="shared" si="30"/>
        <v>6.8279404707616713</v>
      </c>
      <c r="F85" s="6">
        <f t="shared" si="31"/>
        <v>8.5431496739545238</v>
      </c>
      <c r="G85" s="6">
        <f t="shared" si="32"/>
        <v>10.60322326353967</v>
      </c>
      <c r="H85" s="6">
        <f t="shared" si="33"/>
        <v>13.026627686378232</v>
      </c>
      <c r="I85" s="6">
        <f t="shared" si="34"/>
        <v>15.807196658974753</v>
      </c>
      <c r="J85" s="6">
        <f t="shared" si="35"/>
        <v>18.90279784081557</v>
      </c>
      <c r="K85" s="6">
        <f t="shared" si="36"/>
        <v>22.224023306042792</v>
      </c>
      <c r="L85" s="6">
        <f t="shared" si="37"/>
        <v>25.625377753341152</v>
      </c>
      <c r="M85" s="6">
        <f t="shared" si="38"/>
        <v>28.902349603210926</v>
      </c>
      <c r="N85" s="6">
        <f t="shared" si="39"/>
        <v>31.798203024760383</v>
      </c>
      <c r="O85" s="7">
        <f t="shared" si="27"/>
        <v>0.150030992131434</v>
      </c>
      <c r="P85" s="4"/>
      <c r="Q85" s="5" t="s">
        <v>45</v>
      </c>
      <c r="R85" s="8">
        <v>0.1441791307086614</v>
      </c>
      <c r="S85" s="8">
        <v>0.14501611447842799</v>
      </c>
      <c r="T85" s="8">
        <v>0.14585803293503113</v>
      </c>
      <c r="U85" s="8">
        <v>0.14670491472802591</v>
      </c>
      <c r="V85" s="8">
        <v>0.14755678867898184</v>
      </c>
      <c r="W85" s="8">
        <v>0.14841368378242051</v>
      </c>
      <c r="X85" s="8">
        <v>0.14927562920676027</v>
      </c>
      <c r="Y85" s="8">
        <v>0.15014265429526777</v>
      </c>
      <c r="Z85" s="8">
        <v>0.15101478856701717</v>
      </c>
      <c r="AA85" s="8">
        <v>0.15189206171785549</v>
      </c>
      <c r="AB85" s="8">
        <v>0.15277450362137579</v>
      </c>
      <c r="AC85" s="8">
        <v>0.15366214432989703</v>
      </c>
    </row>
    <row r="86" spans="2:29" x14ac:dyDescent="0.25">
      <c r="B86" s="5" t="s">
        <v>46</v>
      </c>
      <c r="C86" s="6">
        <f t="shared" si="28"/>
        <v>2.4612309310819982</v>
      </c>
      <c r="D86" s="6">
        <f t="shared" si="29"/>
        <v>3.1031193738102263</v>
      </c>
      <c r="E86" s="6">
        <f t="shared" si="30"/>
        <v>3.8968306223910898</v>
      </c>
      <c r="F86" s="6">
        <f t="shared" si="31"/>
        <v>4.864204359963237</v>
      </c>
      <c r="G86" s="6">
        <f t="shared" si="32"/>
        <v>6.0228728916596772</v>
      </c>
      <c r="H86" s="6">
        <f t="shared" si="33"/>
        <v>7.3819276889663827</v>
      </c>
      <c r="I86" s="6">
        <f t="shared" si="34"/>
        <v>8.9364419076244204</v>
      </c>
      <c r="J86" s="6">
        <f t="shared" si="35"/>
        <v>10.661243533989408</v>
      </c>
      <c r="K86" s="6">
        <f t="shared" si="36"/>
        <v>12.504791426733945</v>
      </c>
      <c r="L86" s="6">
        <f t="shared" si="37"/>
        <v>14.384542009083797</v>
      </c>
      <c r="M86" s="6">
        <f t="shared" si="38"/>
        <v>16.185678395710138</v>
      </c>
      <c r="N86" s="6">
        <f t="shared" si="39"/>
        <v>17.765291132521867</v>
      </c>
      <c r="O86" s="7">
        <f t="shared" si="27"/>
        <v>0.14731200659254995</v>
      </c>
      <c r="P86" s="4"/>
      <c r="Q86" s="5" t="s">
        <v>46</v>
      </c>
      <c r="R86" s="8">
        <v>8.2676144881889763E-2</v>
      </c>
      <c r="S86" s="8">
        <v>8.2959490031913233E-2</v>
      </c>
      <c r="T86" s="8">
        <v>8.3243849546853613E-2</v>
      </c>
      <c r="U86" s="8">
        <v>8.3529226700037457E-2</v>
      </c>
      <c r="V86" s="8">
        <v>8.3815624779961073E-2</v>
      </c>
      <c r="W86" s="8">
        <v>8.4103047090275176E-2</v>
      </c>
      <c r="X86" s="8">
        <v>8.4391496949770883E-2</v>
      </c>
      <c r="Y86" s="8">
        <v>8.4680977692367224E-2</v>
      </c>
      <c r="Z86" s="8">
        <v>8.4971492667100051E-2</v>
      </c>
      <c r="AA86" s="8">
        <v>8.526304523811222E-2</v>
      </c>
      <c r="AB86" s="8">
        <v>8.5555638784645019E-2</v>
      </c>
      <c r="AC86" s="8">
        <v>8.5849276701030999E-2</v>
      </c>
    </row>
    <row r="87" spans="2:29" x14ac:dyDescent="0.25">
      <c r="B87" s="5" t="s">
        <v>47</v>
      </c>
      <c r="C87" s="6">
        <f t="shared" si="28"/>
        <v>3.84192145339629</v>
      </c>
      <c r="D87" s="6">
        <f t="shared" si="29"/>
        <v>4.7780233169909705</v>
      </c>
      <c r="E87" s="6">
        <f t="shared" si="30"/>
        <v>5.9185453023281545</v>
      </c>
      <c r="F87" s="6">
        <f t="shared" si="31"/>
        <v>7.2873381825087868</v>
      </c>
      <c r="G87" s="6">
        <f t="shared" si="32"/>
        <v>8.9005014264176765</v>
      </c>
      <c r="H87" s="6">
        <f t="shared" si="33"/>
        <v>10.760544002278186</v>
      </c>
      <c r="I87" s="6">
        <f t="shared" si="34"/>
        <v>12.849396850079902</v>
      </c>
      <c r="J87" s="6">
        <f t="shared" si="35"/>
        <v>15.120969404279693</v>
      </c>
      <c r="K87" s="6">
        <f t="shared" si="36"/>
        <v>17.494514221239157</v>
      </c>
      <c r="L87" s="6">
        <f t="shared" si="37"/>
        <v>19.850668601340431</v>
      </c>
      <c r="M87" s="6">
        <f t="shared" si="38"/>
        <v>22.032494570640431</v>
      </c>
      <c r="N87" s="6">
        <f t="shared" si="39"/>
        <v>23.853865088738271</v>
      </c>
      <c r="O87" s="7">
        <f t="shared" si="27"/>
        <v>0.13171012988771613</v>
      </c>
      <c r="P87" s="4"/>
      <c r="Q87" s="5" t="s">
        <v>47</v>
      </c>
      <c r="R87" s="8">
        <v>0.12905544566929134</v>
      </c>
      <c r="S87" s="8">
        <v>0.12773674808760435</v>
      </c>
      <c r="T87" s="8">
        <v>0.12643159080415275</v>
      </c>
      <c r="U87" s="8">
        <v>0.12513983337065548</v>
      </c>
      <c r="V87" s="8">
        <v>0.12386133682867122</v>
      </c>
      <c r="W87" s="8">
        <v>0.12259596369296023</v>
      </c>
      <c r="X87" s="8">
        <v>0.12134357793505481</v>
      </c>
      <c r="Y87" s="8">
        <v>0.12010404496703508</v>
      </c>
      <c r="Z87" s="8">
        <v>0.11887723162550662</v>
      </c>
      <c r="AA87" s="8">
        <v>0.11766300615577722</v>
      </c>
      <c r="AB87" s="8">
        <v>0.11646123819622957</v>
      </c>
      <c r="AC87" s="8">
        <v>0.11527179876288664</v>
      </c>
    </row>
    <row r="88" spans="2:29" x14ac:dyDescent="0.25">
      <c r="B88" s="5" t="s">
        <v>42</v>
      </c>
      <c r="C88" s="6">
        <f t="shared" si="28"/>
        <v>4.0220115215242425</v>
      </c>
      <c r="D88" s="6">
        <f t="shared" si="29"/>
        <v>5.0916186457469408</v>
      </c>
      <c r="E88" s="6">
        <f t="shared" si="30"/>
        <v>6.4200048227990445</v>
      </c>
      <c r="F88" s="6">
        <f t="shared" si="31"/>
        <v>8.0464085005314452</v>
      </c>
      <c r="G88" s="6">
        <f t="shared" si="32"/>
        <v>10.003694067347718</v>
      </c>
      <c r="H88" s="6">
        <f t="shared" si="33"/>
        <v>12.310988624777714</v>
      </c>
      <c r="I88" s="6">
        <f t="shared" si="34"/>
        <v>14.964224648385306</v>
      </c>
      <c r="J88" s="6">
        <f t="shared" si="35"/>
        <v>17.925194895665502</v>
      </c>
      <c r="K88" s="6">
        <f t="shared" si="36"/>
        <v>21.110519174258698</v>
      </c>
      <c r="L88" s="6">
        <f t="shared" si="37"/>
        <v>24.382876567777512</v>
      </c>
      <c r="M88" s="6">
        <f t="shared" si="38"/>
        <v>27.547757265438531</v>
      </c>
      <c r="N88" s="6">
        <f t="shared" si="39"/>
        <v>30.359464658394163</v>
      </c>
      <c r="O88" s="7">
        <f t="shared" si="27"/>
        <v>0.15198806048464797</v>
      </c>
      <c r="P88" s="4"/>
      <c r="Q88" s="5" t="s">
        <v>42</v>
      </c>
      <c r="R88" s="8">
        <v>0.1351049196850394</v>
      </c>
      <c r="S88" s="8">
        <v>0.1361204760129795</v>
      </c>
      <c r="T88" s="8">
        <v>0.1371437373973507</v>
      </c>
      <c r="U88" s="8">
        <v>0.13817476200096973</v>
      </c>
      <c r="V88" s="8">
        <v>0.13921360842986166</v>
      </c>
      <c r="W88" s="8">
        <v>0.14026033573657204</v>
      </c>
      <c r="X88" s="8">
        <v>0.14131500342350459</v>
      </c>
      <c r="Y88" s="8">
        <v>0.14237767144628602</v>
      </c>
      <c r="Z88" s="8">
        <v>0.14344840021715646</v>
      </c>
      <c r="AA88" s="8">
        <v>0.14452725060838673</v>
      </c>
      <c r="AB88" s="8">
        <v>0.14561428395572254</v>
      </c>
      <c r="AC88" s="8">
        <v>0.14670956206185573</v>
      </c>
    </row>
    <row r="89" spans="2:29" x14ac:dyDescent="0.25">
      <c r="B89" s="5" t="s">
        <v>48</v>
      </c>
      <c r="C89" s="6">
        <f t="shared" si="28"/>
        <v>1.7108556472155354</v>
      </c>
      <c r="D89" s="6">
        <f t="shared" si="29"/>
        <v>2.109305678264465</v>
      </c>
      <c r="E89" s="6">
        <f t="shared" si="30"/>
        <v>2.5901958554034374</v>
      </c>
      <c r="F89" s="6">
        <f t="shared" si="31"/>
        <v>3.1616436810786861</v>
      </c>
      <c r="G89" s="6">
        <f t="shared" si="32"/>
        <v>3.8281138372499579</v>
      </c>
      <c r="H89" s="6">
        <f t="shared" si="33"/>
        <v>4.5880798596122352</v>
      </c>
      <c r="I89" s="6">
        <f t="shared" si="34"/>
        <v>5.4313257909738422</v>
      </c>
      <c r="J89" s="6">
        <f t="shared" si="35"/>
        <v>6.33620350472816</v>
      </c>
      <c r="K89" s="6">
        <f t="shared" si="36"/>
        <v>7.2673778586750739</v>
      </c>
      <c r="L89" s="6">
        <f t="shared" si="37"/>
        <v>8.1748042811869723</v>
      </c>
      <c r="M89" s="6">
        <f t="shared" si="38"/>
        <v>8.9948156609634733</v>
      </c>
      <c r="N89" s="6">
        <f t="shared" si="39"/>
        <v>9.6541429511239674</v>
      </c>
      <c r="O89" s="7">
        <f t="shared" si="27"/>
        <v>0.12191918402374569</v>
      </c>
      <c r="P89" s="4"/>
      <c r="Q89" s="5" t="s">
        <v>48</v>
      </c>
      <c r="R89" s="8">
        <v>5.7470003149606298E-2</v>
      </c>
      <c r="S89" s="8">
        <v>5.6390651570512332E-2</v>
      </c>
      <c r="T89" s="8">
        <v>5.5331600209963638E-2</v>
      </c>
      <c r="U89" s="8">
        <v>5.4292466401135837E-2</v>
      </c>
      <c r="V89" s="8">
        <v>5.3272874717683716E-2</v>
      </c>
      <c r="W89" s="8">
        <v>5.227245683585674E-2</v>
      </c>
      <c r="X89" s="8">
        <v>5.1290851399270879E-2</v>
      </c>
      <c r="Y89" s="8">
        <v>5.0327703886284506E-2</v>
      </c>
      <c r="Z89" s="8">
        <v>4.9382666479927111E-2</v>
      </c>
      <c r="AA89" s="8">
        <v>4.8455397940330616E-2</v>
      </c>
      <c r="AB89" s="8">
        <v>4.7545563479614354E-2</v>
      </c>
      <c r="AC89" s="8">
        <v>4.6652834639175272E-2</v>
      </c>
    </row>
    <row r="90" spans="2:29" x14ac:dyDescent="0.25">
      <c r="B90" s="5" t="s">
        <v>49</v>
      </c>
      <c r="C90" s="6">
        <f t="shared" si="28"/>
        <v>3.6618313852683388</v>
      </c>
      <c r="D90" s="6">
        <f t="shared" si="29"/>
        <v>4.6148563891702921</v>
      </c>
      <c r="E90" s="6">
        <f t="shared" si="30"/>
        <v>5.7894855139263939</v>
      </c>
      <c r="F90" s="6">
        <f t="shared" si="31"/>
        <v>7.2155064843856191</v>
      </c>
      <c r="G90" s="6">
        <f t="shared" si="32"/>
        <v>8.9154952116745001</v>
      </c>
      <c r="H90" s="6">
        <f t="shared" si="33"/>
        <v>10.898342236970334</v>
      </c>
      <c r="I90" s="6">
        <f t="shared" si="34"/>
        <v>13.151272409004029</v>
      </c>
      <c r="J90" s="6">
        <f t="shared" si="35"/>
        <v>15.631049519881882</v>
      </c>
      <c r="K90" s="6">
        <f t="shared" si="36"/>
        <v>18.255727965860601</v>
      </c>
      <c r="L90" s="6">
        <f t="shared" si="37"/>
        <v>20.899056409453507</v>
      </c>
      <c r="M90" s="6">
        <f t="shared" si="38"/>
        <v>23.390246101005992</v>
      </c>
      <c r="N90" s="6">
        <f t="shared" si="39"/>
        <v>25.521967542496171</v>
      </c>
      <c r="O90" s="7">
        <f t="shared" si="27"/>
        <v>0.14179799402839177</v>
      </c>
      <c r="P90" s="4"/>
      <c r="Q90" s="5" t="s">
        <v>49</v>
      </c>
      <c r="R90" s="8">
        <v>0.12300597165354331</v>
      </c>
      <c r="S90" s="8">
        <v>0.1233746068060536</v>
      </c>
      <c r="T90" s="8">
        <v>0.12367462375854049</v>
      </c>
      <c r="U90" s="8">
        <v>0.12390632306706617</v>
      </c>
      <c r="V90" s="8">
        <v>0.12406999364440072</v>
      </c>
      <c r="W90" s="8">
        <v>0.12416591288639282</v>
      </c>
      <c r="X90" s="8">
        <v>0.12419434679513326</v>
      </c>
      <c r="Y90" s="8">
        <v>0.12415555009895717</v>
      </c>
      <c r="Z90" s="8">
        <v>0.12404976636934203</v>
      </c>
      <c r="AA90" s="8">
        <v>0.12387722813474479</v>
      </c>
      <c r="AB90" s="8">
        <v>0.12363815699143084</v>
      </c>
      <c r="AC90" s="8">
        <v>0.12333276371134015</v>
      </c>
    </row>
    <row r="91" spans="2:29" x14ac:dyDescent="0.25">
      <c r="B91" s="5" t="s">
        <v>2</v>
      </c>
      <c r="C91" s="10">
        <f>SUM(C83:C90)</f>
        <v>29.769541559999993</v>
      </c>
      <c r="D91" s="10">
        <f t="shared" ref="D91:N91" si="40">SUM(D83:D90)</f>
        <v>37.405236852546999</v>
      </c>
      <c r="E91" s="10">
        <f t="shared" si="40"/>
        <v>46.812234700868409</v>
      </c>
      <c r="F91" s="10">
        <f t="shared" si="40"/>
        <v>58.233561498553364</v>
      </c>
      <c r="G91" s="10">
        <f t="shared" si="40"/>
        <v>71.858593281042346</v>
      </c>
      <c r="H91" s="10">
        <f t="shared" si="40"/>
        <v>87.772416628885182</v>
      </c>
      <c r="I91" s="10">
        <f t="shared" si="40"/>
        <v>105.8926814977973</v>
      </c>
      <c r="J91" s="10">
        <f t="shared" si="40"/>
        <v>125.89891879519909</v>
      </c>
      <c r="K91" s="10">
        <f t="shared" si="40"/>
        <v>147.16454935921882</v>
      </c>
      <c r="L91" s="10">
        <f t="shared" si="40"/>
        <v>168.7078143750602</v>
      </c>
      <c r="M91" s="10">
        <f t="shared" si="40"/>
        <v>189.18306993711602</v>
      </c>
      <c r="N91" s="10">
        <f t="shared" si="40"/>
        <v>206.935827711039</v>
      </c>
      <c r="O91" s="7">
        <f t="shared" si="27"/>
        <v>0.14338883872239183</v>
      </c>
      <c r="Q91" s="5" t="s">
        <v>2</v>
      </c>
      <c r="R91" s="8">
        <f>SUM(R83:R90)</f>
        <v>0.99999999999999989</v>
      </c>
      <c r="S91" s="8">
        <f t="shared" ref="S91:AC91" si="41">SUM(S83:S90)</f>
        <v>1</v>
      </c>
      <c r="T91" s="8">
        <f t="shared" si="41"/>
        <v>1.0000000000000002</v>
      </c>
      <c r="U91" s="8">
        <f t="shared" si="41"/>
        <v>1</v>
      </c>
      <c r="V91" s="8">
        <f t="shared" si="41"/>
        <v>1</v>
      </c>
      <c r="W91" s="8">
        <f t="shared" si="41"/>
        <v>0.99999999999999978</v>
      </c>
      <c r="X91" s="8">
        <f t="shared" si="41"/>
        <v>1</v>
      </c>
      <c r="Y91" s="8">
        <f t="shared" si="41"/>
        <v>0.99999999999999989</v>
      </c>
      <c r="Z91" s="8">
        <f t="shared" si="41"/>
        <v>0.99999999999999989</v>
      </c>
      <c r="AA91" s="8">
        <f t="shared" si="41"/>
        <v>1.0000000000000002</v>
      </c>
      <c r="AB91" s="8">
        <f t="shared" si="41"/>
        <v>0.99999999999999989</v>
      </c>
      <c r="AC91" s="8">
        <f t="shared" si="41"/>
        <v>1</v>
      </c>
    </row>
    <row r="92" spans="2:29" x14ac:dyDescent="0.25">
      <c r="B92" s="13" t="s">
        <v>26</v>
      </c>
      <c r="C92" s="11">
        <f>C3</f>
        <v>29.769541559999997</v>
      </c>
      <c r="D92" s="11">
        <f t="shared" ref="D92:O92" si="42">D3</f>
        <v>37.405236852546999</v>
      </c>
      <c r="E92" s="11">
        <f t="shared" si="42"/>
        <v>46.812234700868409</v>
      </c>
      <c r="F92" s="11">
        <f t="shared" si="42"/>
        <v>58.233561498553364</v>
      </c>
      <c r="G92" s="11">
        <f t="shared" si="42"/>
        <v>71.858593281042346</v>
      </c>
      <c r="H92" s="11">
        <f t="shared" si="42"/>
        <v>87.772416628885182</v>
      </c>
      <c r="I92" s="11">
        <f t="shared" si="42"/>
        <v>105.8926814977973</v>
      </c>
      <c r="J92" s="11">
        <f t="shared" si="42"/>
        <v>125.89891879519911</v>
      </c>
      <c r="K92" s="11">
        <f t="shared" si="42"/>
        <v>147.16454935921882</v>
      </c>
      <c r="L92" s="11">
        <f t="shared" si="42"/>
        <v>168.7078143750602</v>
      </c>
      <c r="M92" s="11">
        <f t="shared" si="42"/>
        <v>189.18306993711604</v>
      </c>
      <c r="N92" s="11">
        <f t="shared" si="42"/>
        <v>206.93582771103902</v>
      </c>
      <c r="O92" s="12">
        <f t="shared" si="42"/>
        <v>0.14338883872239205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0.24958764469170447</v>
      </c>
      <c r="E95" s="14">
        <f t="shared" ref="E95:N95" si="43">E83/D83-1</f>
        <v>0.24461039764043457</v>
      </c>
      <c r="F95" s="14">
        <f t="shared" si="43"/>
        <v>0.23714452706353084</v>
      </c>
      <c r="G95" s="14">
        <f t="shared" si="43"/>
        <v>0.22719003296099172</v>
      </c>
      <c r="H95" s="14">
        <f t="shared" si="43"/>
        <v>0.21474691533281853</v>
      </c>
      <c r="I95" s="14">
        <f t="shared" si="43"/>
        <v>0.19981517417900951</v>
      </c>
      <c r="J95" s="14">
        <f t="shared" si="43"/>
        <v>0.18239480949956732</v>
      </c>
      <c r="K95" s="14">
        <f t="shared" si="43"/>
        <v>0.16248582129448907</v>
      </c>
      <c r="L95" s="14">
        <f t="shared" si="43"/>
        <v>0.14008820956377654</v>
      </c>
      <c r="M95" s="14">
        <f t="shared" si="43"/>
        <v>0.11520197430742973</v>
      </c>
      <c r="N95" s="14">
        <f t="shared" si="43"/>
        <v>8.782711552544753E-2</v>
      </c>
    </row>
    <row r="96" spans="2:29" x14ac:dyDescent="0.25">
      <c r="B96" s="5" t="s">
        <v>44</v>
      </c>
      <c r="C96" s="5"/>
      <c r="D96" s="14">
        <f t="shared" ref="D96:N96" si="44">D84/C84-1</f>
        <v>0.27164396536935964</v>
      </c>
      <c r="E96" s="14">
        <f t="shared" si="44"/>
        <v>0.26657952424841147</v>
      </c>
      <c r="F96" s="14">
        <f t="shared" si="44"/>
        <v>0.25898251777153436</v>
      </c>
      <c r="G96" s="14">
        <f t="shared" si="44"/>
        <v>0.24885294228097665</v>
      </c>
      <c r="H96" s="14">
        <f t="shared" si="44"/>
        <v>0.23619079420332967</v>
      </c>
      <c r="I96" s="14">
        <f t="shared" si="44"/>
        <v>0.22099607004742716</v>
      </c>
      <c r="J96" s="14">
        <f t="shared" si="44"/>
        <v>0.2032687664023185</v>
      </c>
      <c r="K96" s="14">
        <f t="shared" si="44"/>
        <v>0.18300887993527581</v>
      </c>
      <c r="L96" s="14">
        <f t="shared" si="44"/>
        <v>0.16021640738988552</v>
      </c>
      <c r="M96" s="14">
        <f t="shared" si="44"/>
        <v>0.13489134558416405</v>
      </c>
      <c r="N96" s="14">
        <f t="shared" si="44"/>
        <v>0.10703369140874708</v>
      </c>
    </row>
    <row r="97" spans="2:14" x14ac:dyDescent="0.25">
      <c r="B97" s="5" t="s">
        <v>45</v>
      </c>
      <c r="C97" s="5"/>
      <c r="D97" s="14">
        <f t="shared" ref="D97:N97" si="45">D85/C85-1</f>
        <v>0.26378769996566964</v>
      </c>
      <c r="E97" s="14">
        <f t="shared" si="45"/>
        <v>0.25875454715705692</v>
      </c>
      <c r="F97" s="14">
        <f t="shared" si="45"/>
        <v>0.2512044752788416</v>
      </c>
      <c r="G97" s="14">
        <f t="shared" si="45"/>
        <v>0.24113748069587104</v>
      </c>
      <c r="H97" s="14">
        <f t="shared" si="45"/>
        <v>0.22855355985681269</v>
      </c>
      <c r="I97" s="14">
        <f t="shared" si="45"/>
        <v>0.21345270929206994</v>
      </c>
      <c r="J97" s="14">
        <f t="shared" si="45"/>
        <v>0.19583492561176219</v>
      </c>
      <c r="K97" s="14">
        <f t="shared" si="45"/>
        <v>0.17570020550375443</v>
      </c>
      <c r="L97" s="14">
        <f t="shared" si="45"/>
        <v>0.15304854573174964</v>
      </c>
      <c r="M97" s="14">
        <f t="shared" si="45"/>
        <v>0.12787994313342388</v>
      </c>
      <c r="N97" s="14">
        <f t="shared" si="45"/>
        <v>0.10019439461862101</v>
      </c>
    </row>
    <row r="98" spans="2:14" x14ac:dyDescent="0.25">
      <c r="B98" s="5" t="s">
        <v>46</v>
      </c>
      <c r="C98" s="5"/>
      <c r="D98" s="14">
        <f t="shared" ref="D98:N98" si="46">D86/C86-1</f>
        <v>0.2607997626805556</v>
      </c>
      <c r="E98" s="14">
        <f t="shared" si="46"/>
        <v>0.25577850961185855</v>
      </c>
      <c r="F98" s="14">
        <f t="shared" si="46"/>
        <v>0.24824628815367089</v>
      </c>
      <c r="G98" s="14">
        <f t="shared" si="46"/>
        <v>0.23820309467943424</v>
      </c>
      <c r="H98" s="14">
        <f t="shared" si="46"/>
        <v>0.22564892564621286</v>
      </c>
      <c r="I98" s="14">
        <f t="shared" si="46"/>
        <v>0.2105837775926116</v>
      </c>
      <c r="J98" s="14">
        <f t="shared" si="46"/>
        <v>0.19300764713676655</v>
      </c>
      <c r="K98" s="14">
        <f t="shared" si="46"/>
        <v>0.17292053097437177</v>
      </c>
      <c r="L98" s="14">
        <f t="shared" si="46"/>
        <v>0.15032242587678346</v>
      </c>
      <c r="M98" s="14">
        <f t="shared" si="46"/>
        <v>0.12521332868915325</v>
      </c>
      <c r="N98" s="14">
        <f t="shared" si="46"/>
        <v>9.7593236328629374E-2</v>
      </c>
    </row>
    <row r="99" spans="2:14" x14ac:dyDescent="0.25">
      <c r="B99" s="5" t="s">
        <v>47</v>
      </c>
      <c r="C99" s="5"/>
      <c r="D99" s="14">
        <f t="shared" ref="D99:N99" si="47">D87/C87-1</f>
        <v>0.24365460745355905</v>
      </c>
      <c r="E99" s="14">
        <f t="shared" si="47"/>
        <v>0.23870163657038068</v>
      </c>
      <c r="F99" s="14">
        <f t="shared" si="47"/>
        <v>0.23127184303923398</v>
      </c>
      <c r="G99" s="14">
        <f t="shared" si="47"/>
        <v>0.22136522328287667</v>
      </c>
      <c r="H99" s="14">
        <f t="shared" si="47"/>
        <v>0.20898177380655159</v>
      </c>
      <c r="I99" s="14">
        <f t="shared" si="47"/>
        <v>0.19412149119593503</v>
      </c>
      <c r="J99" s="14">
        <f t="shared" si="47"/>
        <v>0.1767843721151523</v>
      </c>
      <c r="K99" s="14">
        <f t="shared" si="47"/>
        <v>0.15697041330482953</v>
      </c>
      <c r="L99" s="14">
        <f t="shared" si="47"/>
        <v>0.13467961158022845</v>
      </c>
      <c r="M99" s="14">
        <f t="shared" si="47"/>
        <v>0.10991196382940327</v>
      </c>
      <c r="N99" s="14">
        <f t="shared" si="47"/>
        <v>8.2667467011426021E-2</v>
      </c>
    </row>
    <row r="100" spans="2:14" x14ac:dyDescent="0.25">
      <c r="B100" s="5" t="s">
        <v>42</v>
      </c>
      <c r="C100" s="5"/>
      <c r="D100" s="14">
        <f t="shared" ref="D100:N100" si="48">D88/C88-1</f>
        <v>0.26593835410430255</v>
      </c>
      <c r="E100" s="14">
        <f t="shared" si="48"/>
        <v>0.26089663611427616</v>
      </c>
      <c r="F100" s="14">
        <f t="shared" si="48"/>
        <v>0.25333371588080955</v>
      </c>
      <c r="G100" s="14">
        <f t="shared" si="48"/>
        <v>0.24324958976256283</v>
      </c>
      <c r="H100" s="14">
        <f t="shared" si="48"/>
        <v>0.23064425420216095</v>
      </c>
      <c r="I100" s="14">
        <f t="shared" si="48"/>
        <v>0.21551770572410045</v>
      </c>
      <c r="J100" s="14">
        <f t="shared" si="48"/>
        <v>0.19786994093273624</v>
      </c>
      <c r="K100" s="14">
        <f t="shared" si="48"/>
        <v>0.17770095651029383</v>
      </c>
      <c r="L100" s="14">
        <f t="shared" si="48"/>
        <v>0.15501074921496927</v>
      </c>
      <c r="M100" s="14">
        <f t="shared" si="48"/>
        <v>0.12979931587905735</v>
      </c>
      <c r="N100" s="14">
        <f t="shared" si="48"/>
        <v>0.10206665340714349</v>
      </c>
    </row>
    <row r="101" spans="2:14" x14ac:dyDescent="0.25">
      <c r="B101" s="5" t="s">
        <v>48</v>
      </c>
      <c r="C101" s="5"/>
      <c r="D101" s="14">
        <f t="shared" ref="D101:N101" si="49">D89/C89-1</f>
        <v>0.23289517832636442</v>
      </c>
      <c r="E101" s="14">
        <f t="shared" si="49"/>
        <v>0.22798505787679302</v>
      </c>
      <c r="F101" s="14">
        <f t="shared" si="49"/>
        <v>0.22061954291338415</v>
      </c>
      <c r="G101" s="14">
        <f t="shared" si="49"/>
        <v>0.21079862988984455</v>
      </c>
      <c r="H101" s="14">
        <f t="shared" si="49"/>
        <v>0.19852231534165199</v>
      </c>
      <c r="I101" s="14">
        <f t="shared" si="49"/>
        <v>0.18379059588402069</v>
      </c>
      <c r="J101" s="14">
        <f t="shared" si="49"/>
        <v>0.16660346820993643</v>
      </c>
      <c r="K101" s="14">
        <f t="shared" si="49"/>
        <v>0.14696092908822433</v>
      </c>
      <c r="L101" s="14">
        <f t="shared" si="49"/>
        <v>0.12486297536169833</v>
      </c>
      <c r="M101" s="14">
        <f t="shared" si="49"/>
        <v>0.10030960394533572</v>
      </c>
      <c r="N101" s="14">
        <f t="shared" si="49"/>
        <v>7.3300811824516199E-2</v>
      </c>
    </row>
    <row r="102" spans="2:14" x14ac:dyDescent="0.25">
      <c r="B102" s="5" t="s">
        <v>49</v>
      </c>
      <c r="C102" s="5"/>
      <c r="D102" s="14">
        <f t="shared" ref="D102:N102" si="50">D90/C90-1</f>
        <v>0.26025911726465689</v>
      </c>
      <c r="E102" s="14">
        <f t="shared" si="50"/>
        <v>0.25453210797905013</v>
      </c>
      <c r="F102" s="14">
        <f t="shared" si="50"/>
        <v>0.24631220978599644</v>
      </c>
      <c r="G102" s="14">
        <f t="shared" si="50"/>
        <v>0.23560213423238729</v>
      </c>
      <c r="H102" s="14">
        <f t="shared" si="50"/>
        <v>0.22240458642155647</v>
      </c>
      <c r="I102" s="14">
        <f t="shared" si="50"/>
        <v>0.20672228152196426</v>
      </c>
      <c r="J102" s="14">
        <f t="shared" si="50"/>
        <v>0.18855796106695144</v>
      </c>
      <c r="K102" s="14">
        <f t="shared" si="50"/>
        <v>0.16791440924297918</v>
      </c>
      <c r="L102" s="14">
        <f t="shared" si="50"/>
        <v>0.14479446935975937</v>
      </c>
      <c r="M102" s="14">
        <f t="shared" si="50"/>
        <v>0.11920106069600434</v>
      </c>
      <c r="N102" s="14">
        <f t="shared" si="50"/>
        <v>9.1137195918536973E-2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AC102"/>
  <sheetViews>
    <sheetView topLeftCell="A73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'Latin America'!C9</f>
        <v>13.882587839999999</v>
      </c>
      <c r="D3" s="6">
        <f>'Latin America'!D9</f>
        <v>17.211457097842541</v>
      </c>
      <c r="E3" s="6">
        <f>'Latin America'!E9</f>
        <v>21.25355335261035</v>
      </c>
      <c r="F3" s="6">
        <f>'Latin America'!F9</f>
        <v>26.087500709005774</v>
      </c>
      <c r="G3" s="6">
        <f>'Latin America'!G9</f>
        <v>31.763238773170709</v>
      </c>
      <c r="H3" s="6">
        <f>'Latin America'!H9</f>
        <v>38.281687201218226</v>
      </c>
      <c r="I3" s="6">
        <f>'Latin America'!I9</f>
        <v>45.570721710409842</v>
      </c>
      <c r="J3" s="6">
        <f>'Latin America'!J9</f>
        <v>53.459994199648065</v>
      </c>
      <c r="K3" s="6">
        <f>'Latin America'!K9</f>
        <v>61.659082486355892</v>
      </c>
      <c r="L3" s="6">
        <f>'Latin America'!L9</f>
        <v>69.745468902522759</v>
      </c>
      <c r="M3" s="6">
        <f>'Latin America'!M9</f>
        <v>77.170268999131494</v>
      </c>
      <c r="N3" s="6">
        <f>'Latin America'!N9</f>
        <v>83.289524016476264</v>
      </c>
      <c r="O3" s="7">
        <f>'Latin America'!O9</f>
        <v>0.12818648988270209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10.87241854440361</v>
      </c>
      <c r="D31" s="6">
        <f t="shared" ref="D31:N31" si="0">S31*D$34</f>
        <v>13.464226754260803</v>
      </c>
      <c r="E31" s="6">
        <f t="shared" si="0"/>
        <v>16.607466072384408</v>
      </c>
      <c r="F31" s="6">
        <f t="shared" si="0"/>
        <v>20.361620748157105</v>
      </c>
      <c r="G31" s="6">
        <f t="shared" si="0"/>
        <v>24.763538137505005</v>
      </c>
      <c r="H31" s="6">
        <f t="shared" si="0"/>
        <v>29.81171991506973</v>
      </c>
      <c r="I31" s="6">
        <f t="shared" si="0"/>
        <v>35.447851243068186</v>
      </c>
      <c r="J31" s="6">
        <f t="shared" si="0"/>
        <v>41.537558035487478</v>
      </c>
      <c r="K31" s="6">
        <f t="shared" si="0"/>
        <v>47.853880155371712</v>
      </c>
      <c r="L31" s="6">
        <f t="shared" si="0"/>
        <v>54.068477922437232</v>
      </c>
      <c r="M31" s="6">
        <f t="shared" si="0"/>
        <v>59.756644897839095</v>
      </c>
      <c r="N31" s="6">
        <f t="shared" si="0"/>
        <v>64.42206141477655</v>
      </c>
      <c r="O31" s="7">
        <f>((N31/I31)^(1/5)-1)</f>
        <v>0.12690924190557906</v>
      </c>
      <c r="P31" s="4"/>
      <c r="Q31" s="5" t="s">
        <v>28</v>
      </c>
      <c r="R31" s="8">
        <v>0.78316943999999999</v>
      </c>
      <c r="S31" s="8">
        <v>0.78228279440376647</v>
      </c>
      <c r="T31" s="8">
        <v>0.78139715260105858</v>
      </c>
      <c r="U31" s="8">
        <v>0.78051251345545669</v>
      </c>
      <c r="V31" s="8">
        <v>0.77962887583182783</v>
      </c>
      <c r="W31" s="8">
        <v>0.77874623859632397</v>
      </c>
      <c r="X31" s="8">
        <v>0.77786460061638085</v>
      </c>
      <c r="Y31" s="8">
        <v>0.77698396076071641</v>
      </c>
      <c r="Z31" s="8">
        <v>0.77610431789932921</v>
      </c>
      <c r="AA31" s="8">
        <v>0.77522567090349759</v>
      </c>
      <c r="AB31" s="8">
        <v>0.77434801864577696</v>
      </c>
      <c r="AC31" s="8">
        <v>0.77347135999999983</v>
      </c>
    </row>
    <row r="32" spans="2:29" x14ac:dyDescent="0.25">
      <c r="B32" s="5" t="s">
        <v>29</v>
      </c>
      <c r="C32" s="6">
        <f>R32*C$34</f>
        <v>3.0101692955963903</v>
      </c>
      <c r="D32" s="6">
        <f t="shared" ref="D32:N32" si="1">S32*D$34</f>
        <v>3.7472303435817373</v>
      </c>
      <c r="E32" s="6">
        <f t="shared" si="1"/>
        <v>4.6460872802259399</v>
      </c>
      <c r="F32" s="6">
        <f t="shared" si="1"/>
        <v>5.725879960848669</v>
      </c>
      <c r="G32" s="6">
        <f t="shared" si="1"/>
        <v>6.999700635665703</v>
      </c>
      <c r="H32" s="6">
        <f t="shared" si="1"/>
        <v>8.4699672861484956</v>
      </c>
      <c r="I32" s="6">
        <f t="shared" si="1"/>
        <v>10.122870467341654</v>
      </c>
      <c r="J32" s="6">
        <f t="shared" si="1"/>
        <v>11.922436164160587</v>
      </c>
      <c r="K32" s="6">
        <f t="shared" si="1"/>
        <v>13.805202330984176</v>
      </c>
      <c r="L32" s="6">
        <f t="shared" si="1"/>
        <v>15.676990980085526</v>
      </c>
      <c r="M32" s="6">
        <f t="shared" si="1"/>
        <v>17.413624101292395</v>
      </c>
      <c r="N32" s="6">
        <f t="shared" si="1"/>
        <v>18.867462601699721</v>
      </c>
      <c r="O32" s="7">
        <f>((N32/I32)^(1/5)-1)</f>
        <v>0.1326140993436622</v>
      </c>
      <c r="P32" s="4"/>
      <c r="Q32" s="5" t="s">
        <v>29</v>
      </c>
      <c r="R32" s="8">
        <v>0.21683056000000001</v>
      </c>
      <c r="S32" s="8">
        <v>0.21771720559623353</v>
      </c>
      <c r="T32" s="8">
        <v>0.21860284739894142</v>
      </c>
      <c r="U32" s="8">
        <v>0.21948748654454331</v>
      </c>
      <c r="V32" s="8">
        <v>0.22037112416817217</v>
      </c>
      <c r="W32" s="8">
        <v>0.22125376140367603</v>
      </c>
      <c r="X32" s="8">
        <v>0.22213539938361915</v>
      </c>
      <c r="Y32" s="8">
        <v>0.22301603923928359</v>
      </c>
      <c r="Z32" s="8">
        <v>0.22389568210067079</v>
      </c>
      <c r="AA32" s="8">
        <v>0.22477432909650241</v>
      </c>
      <c r="AB32" s="8">
        <v>0.22565198135422304</v>
      </c>
      <c r="AC32" s="8">
        <v>0.22652864000000017</v>
      </c>
    </row>
    <row r="33" spans="2:29" x14ac:dyDescent="0.25">
      <c r="B33" s="5" t="s">
        <v>2</v>
      </c>
      <c r="C33" s="10">
        <f t="shared" ref="C33:N33" si="2">SUM(C31:C32)</f>
        <v>13.882587839999999</v>
      </c>
      <c r="D33" s="10">
        <f t="shared" si="2"/>
        <v>17.211457097842541</v>
      </c>
      <c r="E33" s="10">
        <f t="shared" si="2"/>
        <v>21.253553352610346</v>
      </c>
      <c r="F33" s="10">
        <f t="shared" si="2"/>
        <v>26.087500709005774</v>
      </c>
      <c r="G33" s="10">
        <f t="shared" si="2"/>
        <v>31.763238773170709</v>
      </c>
      <c r="H33" s="10">
        <f t="shared" si="2"/>
        <v>38.281687201218226</v>
      </c>
      <c r="I33" s="10">
        <f t="shared" si="2"/>
        <v>45.570721710409842</v>
      </c>
      <c r="J33" s="10">
        <f t="shared" si="2"/>
        <v>53.459994199648065</v>
      </c>
      <c r="K33" s="10">
        <f t="shared" si="2"/>
        <v>61.659082486355885</v>
      </c>
      <c r="L33" s="10">
        <f t="shared" si="2"/>
        <v>69.745468902522759</v>
      </c>
      <c r="M33" s="10">
        <f t="shared" si="2"/>
        <v>77.170268999131494</v>
      </c>
      <c r="N33" s="10">
        <f t="shared" si="2"/>
        <v>83.289524016476264</v>
      </c>
      <c r="O33" s="7">
        <f>((N33/I33)^(1/5)-1)</f>
        <v>0.12818648988270209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13.882587839999999</v>
      </c>
      <c r="D34" s="11">
        <f t="shared" ref="D34:O34" si="3">D3</f>
        <v>17.211457097842541</v>
      </c>
      <c r="E34" s="11">
        <f t="shared" si="3"/>
        <v>21.25355335261035</v>
      </c>
      <c r="F34" s="11">
        <f t="shared" si="3"/>
        <v>26.087500709005774</v>
      </c>
      <c r="G34" s="11">
        <f t="shared" si="3"/>
        <v>31.763238773170709</v>
      </c>
      <c r="H34" s="11">
        <f t="shared" si="3"/>
        <v>38.281687201218226</v>
      </c>
      <c r="I34" s="11">
        <f t="shared" si="3"/>
        <v>45.570721710409842</v>
      </c>
      <c r="J34" s="11">
        <f t="shared" si="3"/>
        <v>53.459994199648065</v>
      </c>
      <c r="K34" s="11">
        <f t="shared" si="3"/>
        <v>61.659082486355892</v>
      </c>
      <c r="L34" s="11">
        <f t="shared" si="3"/>
        <v>69.745468902522759</v>
      </c>
      <c r="M34" s="11">
        <f t="shared" si="3"/>
        <v>77.170268999131494</v>
      </c>
      <c r="N34" s="11">
        <f t="shared" si="3"/>
        <v>83.289524016476264</v>
      </c>
      <c r="O34" s="12">
        <f t="shared" si="3"/>
        <v>0.12818648988270209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0.23838377811450995</v>
      </c>
      <c r="E37" s="14">
        <f t="shared" ref="E37:N37" si="4">E31/D31-1</f>
        <v>0.23345115731424504</v>
      </c>
      <c r="F37" s="14">
        <f t="shared" si="4"/>
        <v>0.22605222611384779</v>
      </c>
      <c r="G37" s="14">
        <f t="shared" si="4"/>
        <v>0.21618698451331841</v>
      </c>
      <c r="H37" s="14">
        <f t="shared" si="4"/>
        <v>0.20385543251265559</v>
      </c>
      <c r="I37" s="14">
        <f t="shared" si="4"/>
        <v>0.18905757011186086</v>
      </c>
      <c r="J37" s="14">
        <f t="shared" si="4"/>
        <v>0.17179339731093379</v>
      </c>
      <c r="K37" s="14">
        <f t="shared" si="4"/>
        <v>0.15206291410987394</v>
      </c>
      <c r="L37" s="14">
        <f t="shared" si="4"/>
        <v>0.12986612050868174</v>
      </c>
      <c r="M37" s="14">
        <f t="shared" si="4"/>
        <v>0.10520301650735764</v>
      </c>
      <c r="N37" s="14">
        <f t="shared" si="4"/>
        <v>7.8073602105900086E-2</v>
      </c>
    </row>
    <row r="38" spans="2:29" x14ac:dyDescent="0.25">
      <c r="B38" s="5" t="s">
        <v>29</v>
      </c>
      <c r="C38" s="5"/>
      <c r="D38" s="14">
        <f t="shared" ref="D38:N38" si="5">D32/C32-1</f>
        <v>0.24485700822993639</v>
      </c>
      <c r="E38" s="14">
        <f t="shared" si="5"/>
        <v>0.23987234683444703</v>
      </c>
      <c r="F38" s="14">
        <f t="shared" si="5"/>
        <v>0.23240903915395639</v>
      </c>
      <c r="G38" s="14">
        <f t="shared" si="5"/>
        <v>0.22246723360023646</v>
      </c>
      <c r="H38" s="14">
        <f t="shared" si="5"/>
        <v>0.21004707586940441</v>
      </c>
      <c r="I38" s="14">
        <f t="shared" si="5"/>
        <v>0.1951487090034294</v>
      </c>
      <c r="J38" s="14">
        <f t="shared" si="5"/>
        <v>0.17777227344997448</v>
      </c>
      <c r="K38" s="14">
        <f t="shared" si="5"/>
        <v>0.15791790712063314</v>
      </c>
      <c r="L38" s="14">
        <f t="shared" si="5"/>
        <v>0.13558574544759372</v>
      </c>
      <c r="M38" s="14">
        <f t="shared" si="5"/>
        <v>0.11077592143880888</v>
      </c>
      <c r="N38" s="14">
        <f t="shared" si="5"/>
        <v>8.3488565731669073E-2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11.236481080954906</v>
      </c>
      <c r="D43" s="6">
        <f t="shared" ref="D43:N43" si="6">S43*D$46</f>
        <v>13.905534463652403</v>
      </c>
      <c r="E43" s="6">
        <f t="shared" si="6"/>
        <v>17.140036759085092</v>
      </c>
      <c r="F43" s="6">
        <f t="shared" si="6"/>
        <v>21.000170734063435</v>
      </c>
      <c r="G43" s="6">
        <f t="shared" si="6"/>
        <v>25.522621701497986</v>
      </c>
      <c r="H43" s="6">
        <f t="shared" si="6"/>
        <v>30.704478583376435</v>
      </c>
      <c r="I43" s="6">
        <f t="shared" si="6"/>
        <v>36.484358565954963</v>
      </c>
      <c r="J43" s="6">
        <f t="shared" si="6"/>
        <v>42.72281575913405</v>
      </c>
      <c r="K43" s="6">
        <f t="shared" si="6"/>
        <v>49.185622385495122</v>
      </c>
      <c r="L43" s="6">
        <f t="shared" si="6"/>
        <v>55.535062376896768</v>
      </c>
      <c r="M43" s="6">
        <f t="shared" si="6"/>
        <v>61.335432502724721</v>
      </c>
      <c r="N43" s="6">
        <f t="shared" si="6"/>
        <v>66.07877000540735</v>
      </c>
      <c r="O43" s="7">
        <f>((N43/I43)^(1/5)-1)</f>
        <v>0.12613653136956637</v>
      </c>
      <c r="P43" s="4"/>
      <c r="Q43" s="5" t="s">
        <v>31</v>
      </c>
      <c r="R43" s="8">
        <v>0.80939384000000003</v>
      </c>
      <c r="S43" s="8">
        <v>0.80792314006903365</v>
      </c>
      <c r="T43" s="8">
        <v>0.80645511245675827</v>
      </c>
      <c r="U43" s="8">
        <v>0.80498975230746728</v>
      </c>
      <c r="V43" s="8">
        <v>0.80352705477427722</v>
      </c>
      <c r="W43" s="8">
        <v>0.80206701501911171</v>
      </c>
      <c r="X43" s="8">
        <v>0.80060962821268511</v>
      </c>
      <c r="Y43" s="8">
        <v>0.79915488953448677</v>
      </c>
      <c r="Z43" s="8">
        <v>0.79770279417276546</v>
      </c>
      <c r="AA43" s="8">
        <v>0.79625333732451276</v>
      </c>
      <c r="AB43" s="8">
        <v>0.79480651419544768</v>
      </c>
      <c r="AC43" s="8">
        <v>0.79336232000000029</v>
      </c>
    </row>
    <row r="44" spans="2:29" x14ac:dyDescent="0.25">
      <c r="B44" s="5" t="s">
        <v>32</v>
      </c>
      <c r="C44" s="6">
        <f>R44*C$46</f>
        <v>2.646106759045094</v>
      </c>
      <c r="D44" s="6">
        <f t="shared" ref="D44:N44" si="7">S44*D$46</f>
        <v>3.3059226341901384</v>
      </c>
      <c r="E44" s="6">
        <f t="shared" si="7"/>
        <v>4.113516593525258</v>
      </c>
      <c r="F44" s="6">
        <f t="shared" si="7"/>
        <v>5.0873299749423389</v>
      </c>
      <c r="G44" s="6">
        <f t="shared" si="7"/>
        <v>6.2406170716727232</v>
      </c>
      <c r="H44" s="6">
        <f t="shared" si="7"/>
        <v>7.5772086178417908</v>
      </c>
      <c r="I44" s="6">
        <f t="shared" si="7"/>
        <v>9.0863631444548805</v>
      </c>
      <c r="J44" s="6">
        <f t="shared" si="7"/>
        <v>10.737178440514013</v>
      </c>
      <c r="K44" s="6">
        <f t="shared" si="7"/>
        <v>12.47346010086077</v>
      </c>
      <c r="L44" s="6">
        <f t="shared" si="7"/>
        <v>14.21040652562599</v>
      </c>
      <c r="M44" s="6">
        <f t="shared" si="7"/>
        <v>15.834836496406773</v>
      </c>
      <c r="N44" s="6">
        <f t="shared" si="7"/>
        <v>17.210754011068914</v>
      </c>
      <c r="O44" s="7">
        <f>((N44/I44)^(1/5)-1)</f>
        <v>0.13627110151411315</v>
      </c>
      <c r="P44" s="4"/>
      <c r="Q44" s="5" t="s">
        <v>32</v>
      </c>
      <c r="R44" s="8">
        <v>0.19060615999999997</v>
      </c>
      <c r="S44" s="8">
        <v>0.19207685993096635</v>
      </c>
      <c r="T44" s="8">
        <v>0.19354488754324173</v>
      </c>
      <c r="U44" s="8">
        <v>0.19501024769253272</v>
      </c>
      <c r="V44" s="8">
        <v>0.19647294522572278</v>
      </c>
      <c r="W44" s="8">
        <v>0.19793298498088829</v>
      </c>
      <c r="X44" s="8">
        <v>0.19939037178731489</v>
      </c>
      <c r="Y44" s="8">
        <v>0.20084511046551323</v>
      </c>
      <c r="Z44" s="8">
        <v>0.20229720582723454</v>
      </c>
      <c r="AA44" s="8">
        <v>0.20374666267548724</v>
      </c>
      <c r="AB44" s="8">
        <v>0.20519348580455232</v>
      </c>
      <c r="AC44" s="8">
        <v>0.20663767999999971</v>
      </c>
    </row>
    <row r="45" spans="2:29" x14ac:dyDescent="0.25">
      <c r="B45" s="5" t="s">
        <v>2</v>
      </c>
      <c r="C45" s="10">
        <f t="shared" ref="C45:N45" si="8">SUM(C43:C44)</f>
        <v>13.882587839999999</v>
      </c>
      <c r="D45" s="10">
        <f t="shared" si="8"/>
        <v>17.211457097842541</v>
      </c>
      <c r="E45" s="10">
        <f t="shared" si="8"/>
        <v>21.25355335261035</v>
      </c>
      <c r="F45" s="10">
        <f t="shared" si="8"/>
        <v>26.087500709005774</v>
      </c>
      <c r="G45" s="10">
        <f t="shared" si="8"/>
        <v>31.763238773170709</v>
      </c>
      <c r="H45" s="10">
        <f t="shared" si="8"/>
        <v>38.281687201218226</v>
      </c>
      <c r="I45" s="10">
        <f t="shared" si="8"/>
        <v>45.570721710409842</v>
      </c>
      <c r="J45" s="10">
        <f t="shared" si="8"/>
        <v>53.459994199648065</v>
      </c>
      <c r="K45" s="10">
        <f t="shared" si="8"/>
        <v>61.659082486355892</v>
      </c>
      <c r="L45" s="10">
        <f t="shared" si="8"/>
        <v>69.745468902522759</v>
      </c>
      <c r="M45" s="10">
        <f t="shared" si="8"/>
        <v>77.170268999131494</v>
      </c>
      <c r="N45" s="10">
        <f t="shared" si="8"/>
        <v>83.289524016476264</v>
      </c>
      <c r="O45" s="7">
        <f>((N45/I45)^(1/5)-1)</f>
        <v>0.12818648988270209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13.882587839999999</v>
      </c>
      <c r="D46" s="11">
        <f t="shared" ref="D46:O46" si="9">D3</f>
        <v>17.211457097842541</v>
      </c>
      <c r="E46" s="11">
        <f t="shared" si="9"/>
        <v>21.25355335261035</v>
      </c>
      <c r="F46" s="11">
        <f t="shared" si="9"/>
        <v>26.087500709005774</v>
      </c>
      <c r="G46" s="11">
        <f t="shared" si="9"/>
        <v>31.763238773170709</v>
      </c>
      <c r="H46" s="11">
        <f t="shared" si="9"/>
        <v>38.281687201218226</v>
      </c>
      <c r="I46" s="11">
        <f t="shared" si="9"/>
        <v>45.570721710409842</v>
      </c>
      <c r="J46" s="11">
        <f t="shared" si="9"/>
        <v>53.459994199648065</v>
      </c>
      <c r="K46" s="11">
        <f t="shared" si="9"/>
        <v>61.659082486355892</v>
      </c>
      <c r="L46" s="11">
        <f t="shared" si="9"/>
        <v>69.745468902522759</v>
      </c>
      <c r="M46" s="11">
        <f t="shared" si="9"/>
        <v>77.170268999131494</v>
      </c>
      <c r="N46" s="11">
        <f t="shared" si="9"/>
        <v>83.289524016476264</v>
      </c>
      <c r="O46" s="12">
        <f t="shared" si="9"/>
        <v>0.12818648988270209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0.23753463059012003</v>
      </c>
      <c r="E49" s="14">
        <f t="shared" si="10"/>
        <v>0.23260539203921549</v>
      </c>
      <c r="F49" s="14">
        <f t="shared" si="10"/>
        <v>0.22521153421285844</v>
      </c>
      <c r="G49" s="14">
        <f t="shared" si="10"/>
        <v>0.21535305711104935</v>
      </c>
      <c r="H49" s="14">
        <f t="shared" si="10"/>
        <v>0.20302996073378754</v>
      </c>
      <c r="I49" s="14">
        <f t="shared" si="10"/>
        <v>0.18824224508107368</v>
      </c>
      <c r="J49" s="14">
        <f t="shared" si="10"/>
        <v>0.1709899101529071</v>
      </c>
      <c r="K49" s="14">
        <f t="shared" si="10"/>
        <v>0.15127295594928891</v>
      </c>
      <c r="L49" s="14">
        <f t="shared" si="10"/>
        <v>0.12909138247021756</v>
      </c>
      <c r="M49" s="14">
        <f t="shared" si="10"/>
        <v>0.10444518971569527</v>
      </c>
      <c r="N49" s="14">
        <f t="shared" si="10"/>
        <v>7.7334377685718936E-2</v>
      </c>
    </row>
    <row r="50" spans="2:29" x14ac:dyDescent="0.25">
      <c r="B50" s="5" t="s">
        <v>32</v>
      </c>
      <c r="C50" s="5"/>
      <c r="D50" s="14">
        <f t="shared" ref="D50:N50" si="11">D44/C44-1</f>
        <v>0.24935345971571965</v>
      </c>
      <c r="E50" s="14">
        <f t="shared" si="11"/>
        <v>0.24428701113054285</v>
      </c>
      <c r="F50" s="14">
        <f t="shared" si="11"/>
        <v>0.23673500745077303</v>
      </c>
      <c r="G50" s="14">
        <f t="shared" si="11"/>
        <v>0.22669791470396139</v>
      </c>
      <c r="H50" s="14">
        <f t="shared" si="11"/>
        <v>0.21417618335149835</v>
      </c>
      <c r="I50" s="14">
        <f t="shared" si="11"/>
        <v>0.1991702489303957</v>
      </c>
      <c r="J50" s="14">
        <f t="shared" si="11"/>
        <v>0.18168053266356332</v>
      </c>
      <c r="K50" s="14">
        <f t="shared" si="11"/>
        <v>0.16170744204039122</v>
      </c>
      <c r="L50" s="14">
        <f t="shared" si="11"/>
        <v>0.13925137136930887</v>
      </c>
      <c r="M50" s="14">
        <f t="shared" si="11"/>
        <v>0.11431270230386481</v>
      </c>
      <c r="N50" s="14">
        <f t="shared" si="11"/>
        <v>8.6891804343818935E-2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5.3908731827444738</v>
      </c>
      <c r="D55" s="6">
        <f t="shared" ref="D55:N55" si="12">S55*D$60</f>
        <v>6.6760625021297857</v>
      </c>
      <c r="E55" s="6">
        <f t="shared" si="12"/>
        <v>8.2347112421034119</v>
      </c>
      <c r="F55" s="6">
        <f t="shared" si="12"/>
        <v>10.096326094538869</v>
      </c>
      <c r="G55" s="6">
        <f t="shared" si="12"/>
        <v>12.279190710549033</v>
      </c>
      <c r="H55" s="6">
        <f t="shared" si="12"/>
        <v>14.782575490828696</v>
      </c>
      <c r="I55" s="6">
        <f t="shared" si="12"/>
        <v>17.577577109278984</v>
      </c>
      <c r="J55" s="6">
        <f t="shared" si="12"/>
        <v>20.597574503505264</v>
      </c>
      <c r="K55" s="6">
        <f t="shared" si="12"/>
        <v>23.730030862103987</v>
      </c>
      <c r="L55" s="6">
        <f t="shared" si="12"/>
        <v>26.812129817088696</v>
      </c>
      <c r="M55" s="6">
        <f t="shared" si="12"/>
        <v>29.63325779168412</v>
      </c>
      <c r="N55" s="6">
        <f t="shared" si="12"/>
        <v>31.947276105894829</v>
      </c>
      <c r="O55" s="7">
        <f>((N55/I55)^(1/5)-1)</f>
        <v>0.12692487332579483</v>
      </c>
      <c r="P55" s="4"/>
      <c r="Q55" s="5" t="s">
        <v>37</v>
      </c>
      <c r="R55" s="8">
        <v>0.38831904000000006</v>
      </c>
      <c r="S55" s="8">
        <v>0.38788479465614978</v>
      </c>
      <c r="T55" s="8">
        <v>0.38745103491562877</v>
      </c>
      <c r="U55" s="8">
        <v>0.38701776023540169</v>
      </c>
      <c r="V55" s="8">
        <v>0.38658497007304032</v>
      </c>
      <c r="W55" s="8">
        <v>0.38615266388672326</v>
      </c>
      <c r="X55" s="8">
        <v>0.38572084113523469</v>
      </c>
      <c r="Y55" s="8">
        <v>0.38528950127796424</v>
      </c>
      <c r="Z55" s="8">
        <v>0.38485864377490597</v>
      </c>
      <c r="AA55" s="8">
        <v>0.38442826808665809</v>
      </c>
      <c r="AB55" s="8">
        <v>0.38399837367442147</v>
      </c>
      <c r="AC55" s="8">
        <v>0.38356896000000007</v>
      </c>
    </row>
    <row r="56" spans="2:29" x14ac:dyDescent="0.25">
      <c r="B56" s="5" t="s">
        <v>38</v>
      </c>
      <c r="C56" s="6">
        <f>R56*C$60</f>
        <v>4.4946271128594093</v>
      </c>
      <c r="D56" s="6">
        <f t="shared" ref="D56:N58" si="13">S56*D$60</f>
        <v>5.5892239505020962</v>
      </c>
      <c r="E56" s="6">
        <f t="shared" si="13"/>
        <v>6.9227089246333859</v>
      </c>
      <c r="F56" s="6">
        <f t="shared" si="13"/>
        <v>8.5229052119965889</v>
      </c>
      <c r="G56" s="6">
        <f t="shared" si="13"/>
        <v>10.408559759917127</v>
      </c>
      <c r="H56" s="6">
        <f t="shared" si="13"/>
        <v>12.582519745143063</v>
      </c>
      <c r="I56" s="6">
        <f t="shared" si="13"/>
        <v>15.023570517571729</v>
      </c>
      <c r="J56" s="6">
        <f t="shared" si="13"/>
        <v>17.677745480737268</v>
      </c>
      <c r="K56" s="6">
        <f t="shared" si="13"/>
        <v>20.450585998329807</v>
      </c>
      <c r="L56" s="6">
        <f t="shared" si="13"/>
        <v>23.202535198747832</v>
      </c>
      <c r="M56" s="6">
        <f t="shared" si="13"/>
        <v>25.750176598748883</v>
      </c>
      <c r="N56" s="6">
        <f t="shared" si="13"/>
        <v>27.876057201613911</v>
      </c>
      <c r="O56" s="7">
        <f>((N56/I56)^(1/5)-1)</f>
        <v>0.1315966092146359</v>
      </c>
      <c r="P56" s="4"/>
      <c r="Q56" s="5" t="s">
        <v>38</v>
      </c>
      <c r="R56" s="8">
        <v>0.32376003412771559</v>
      </c>
      <c r="S56" s="8">
        <v>0.32473856912455751</v>
      </c>
      <c r="T56" s="8">
        <v>0.32572007182898394</v>
      </c>
      <c r="U56" s="8">
        <v>0.32670455123569436</v>
      </c>
      <c r="V56" s="8">
        <v>0.32769201636669593</v>
      </c>
      <c r="W56" s="8">
        <v>0.32868247627138686</v>
      </c>
      <c r="X56" s="8">
        <v>0.32967594002663897</v>
      </c>
      <c r="Y56" s="8">
        <v>0.33067241673688103</v>
      </c>
      <c r="Z56" s="8">
        <v>0.33167191553418224</v>
      </c>
      <c r="AA56" s="8">
        <v>0.33267444557833598</v>
      </c>
      <c r="AB56" s="8">
        <v>0.33368001605694397</v>
      </c>
      <c r="AC56" s="8">
        <v>0.33468863618550027</v>
      </c>
    </row>
    <row r="57" spans="2:29" x14ac:dyDescent="0.25">
      <c r="B57" s="5" t="s">
        <v>40</v>
      </c>
      <c r="C57" s="6">
        <f>R57*C$60</f>
        <v>2.1997957324753448</v>
      </c>
      <c r="D57" s="6">
        <f t="shared" si="13"/>
        <v>2.7306890529338723</v>
      </c>
      <c r="E57" s="6">
        <f t="shared" si="13"/>
        <v>3.3762053932648355</v>
      </c>
      <c r="F57" s="6">
        <f t="shared" si="13"/>
        <v>4.1492776452025844</v>
      </c>
      <c r="G57" s="6">
        <f t="shared" si="13"/>
        <v>5.0583342969291296</v>
      </c>
      <c r="H57" s="6">
        <f t="shared" si="13"/>
        <v>6.1040285784415866</v>
      </c>
      <c r="I57" s="6">
        <f t="shared" si="13"/>
        <v>7.2753542953391825</v>
      </c>
      <c r="J57" s="6">
        <f t="shared" si="13"/>
        <v>8.5455479292862844</v>
      </c>
      <c r="K57" s="6">
        <f t="shared" si="13"/>
        <v>9.8684931609955076</v>
      </c>
      <c r="L57" s="6">
        <f t="shared" si="13"/>
        <v>11.176673845479574</v>
      </c>
      <c r="M57" s="6">
        <f t="shared" si="13"/>
        <v>12.381960073742308</v>
      </c>
      <c r="N57" s="6">
        <f t="shared" si="13"/>
        <v>13.380507456774664</v>
      </c>
      <c r="O57" s="7">
        <f>((N57/I57)^(1/5)-1)</f>
        <v>0.12959740857631363</v>
      </c>
      <c r="P57" s="4"/>
      <c r="Q57" s="5" t="s">
        <v>40</v>
      </c>
      <c r="R57" s="8">
        <v>0.15845718088215929</v>
      </c>
      <c r="S57" s="8">
        <v>0.15865530950753523</v>
      </c>
      <c r="T57" s="8">
        <v>0.15885369082766443</v>
      </c>
      <c r="U57" s="8">
        <v>0.15905232515317941</v>
      </c>
      <c r="V57" s="8">
        <v>0.15925121279514251</v>
      </c>
      <c r="W57" s="8">
        <v>0.15945035406504601</v>
      </c>
      <c r="X57" s="8">
        <v>0.15964974927481243</v>
      </c>
      <c r="Y57" s="8">
        <v>0.15984939873679485</v>
      </c>
      <c r="Z57" s="8">
        <v>0.16004930276377755</v>
      </c>
      <c r="AA57" s="8">
        <v>0.16024946166897594</v>
      </c>
      <c r="AB57" s="8">
        <v>0.16044987576603703</v>
      </c>
      <c r="AC57" s="8">
        <v>0.16065054536903997</v>
      </c>
    </row>
    <row r="58" spans="2:29" x14ac:dyDescent="0.25">
      <c r="B58" s="5" t="s">
        <v>39</v>
      </c>
      <c r="C58" s="6">
        <f>R58*C$60</f>
        <v>1.7972918119207717</v>
      </c>
      <c r="D58" s="6">
        <f t="shared" si="13"/>
        <v>2.2154815922767854</v>
      </c>
      <c r="E58" s="6">
        <f t="shared" si="13"/>
        <v>2.7199277926087193</v>
      </c>
      <c r="F58" s="6">
        <f t="shared" si="13"/>
        <v>3.3189917572677325</v>
      </c>
      <c r="G58" s="6">
        <f t="shared" si="13"/>
        <v>4.0171540057754207</v>
      </c>
      <c r="H58" s="6">
        <f t="shared" si="13"/>
        <v>4.8125633868048823</v>
      </c>
      <c r="I58" s="6">
        <f t="shared" si="13"/>
        <v>5.6942197882199466</v>
      </c>
      <c r="J58" s="6">
        <f t="shared" si="13"/>
        <v>6.639126286119251</v>
      </c>
      <c r="K58" s="6">
        <f t="shared" si="13"/>
        <v>7.6099724649265923</v>
      </c>
      <c r="L58" s="6">
        <f t="shared" si="13"/>
        <v>8.5541300412066583</v>
      </c>
      <c r="M58" s="6">
        <f t="shared" si="13"/>
        <v>9.4048745349561891</v>
      </c>
      <c r="N58" s="6">
        <f t="shared" si="13"/>
        <v>10.085683252192856</v>
      </c>
      <c r="O58" s="7">
        <f>((N58/I58)^(1/5)-1)</f>
        <v>0.1211254715680754</v>
      </c>
      <c r="P58" s="4"/>
      <c r="Q58" s="5" t="s">
        <v>39</v>
      </c>
      <c r="R58" s="8">
        <v>0.12946374499012511</v>
      </c>
      <c r="S58" s="8">
        <v>0.1287213267117574</v>
      </c>
      <c r="T58" s="8">
        <v>0.12797520242772295</v>
      </c>
      <c r="U58" s="8">
        <v>0.1272253633757246</v>
      </c>
      <c r="V58" s="8">
        <v>0.12647180076512127</v>
      </c>
      <c r="W58" s="8">
        <v>0.12571450577684395</v>
      </c>
      <c r="X58" s="8">
        <v>0.12495346956331396</v>
      </c>
      <c r="Y58" s="8">
        <v>0.1241886832483599</v>
      </c>
      <c r="Z58" s="8">
        <v>0.12342013792713426</v>
      </c>
      <c r="AA58" s="8">
        <v>0.12264782466603</v>
      </c>
      <c r="AB58" s="8">
        <v>0.12187173450259757</v>
      </c>
      <c r="AC58" s="8">
        <v>0.12109185844545967</v>
      </c>
    </row>
    <row r="59" spans="2:29" x14ac:dyDescent="0.25">
      <c r="B59" s="5" t="s">
        <v>2</v>
      </c>
      <c r="C59" s="10">
        <f t="shared" ref="C59:N59" si="14">SUM(C55:C58)</f>
        <v>13.882587839999999</v>
      </c>
      <c r="D59" s="10">
        <f t="shared" si="14"/>
        <v>17.211457097842541</v>
      </c>
      <c r="E59" s="10">
        <f t="shared" si="14"/>
        <v>21.253553352610353</v>
      </c>
      <c r="F59" s="10">
        <f t="shared" si="14"/>
        <v>26.087500709005774</v>
      </c>
      <c r="G59" s="10">
        <f t="shared" si="14"/>
        <v>31.763238773170709</v>
      </c>
      <c r="H59" s="10">
        <f t="shared" si="14"/>
        <v>38.281687201218226</v>
      </c>
      <c r="I59" s="10">
        <f t="shared" si="14"/>
        <v>45.570721710409842</v>
      </c>
      <c r="J59" s="10">
        <f t="shared" si="14"/>
        <v>53.459994199648065</v>
      </c>
      <c r="K59" s="10">
        <f t="shared" si="14"/>
        <v>61.659082486355892</v>
      </c>
      <c r="L59" s="10">
        <f t="shared" si="14"/>
        <v>69.745468902522759</v>
      </c>
      <c r="M59" s="10">
        <f t="shared" si="14"/>
        <v>77.170268999131508</v>
      </c>
      <c r="N59" s="10">
        <f t="shared" si="14"/>
        <v>83.28952401647625</v>
      </c>
      <c r="O59" s="7">
        <f>((N59/I59)^(1/5)-1)</f>
        <v>0.12818648988270209</v>
      </c>
      <c r="Q59" s="5" t="s">
        <v>2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8">
        <v>1</v>
      </c>
    </row>
    <row r="60" spans="2:29" x14ac:dyDescent="0.25">
      <c r="B60" s="13" t="s">
        <v>26</v>
      </c>
      <c r="C60" s="11">
        <f>C3</f>
        <v>13.882587839999999</v>
      </c>
      <c r="D60" s="11">
        <f t="shared" ref="D60:O60" si="15">D3</f>
        <v>17.211457097842541</v>
      </c>
      <c r="E60" s="11">
        <f t="shared" si="15"/>
        <v>21.25355335261035</v>
      </c>
      <c r="F60" s="11">
        <f t="shared" si="15"/>
        <v>26.087500709005774</v>
      </c>
      <c r="G60" s="11">
        <f t="shared" si="15"/>
        <v>31.763238773170709</v>
      </c>
      <c r="H60" s="11">
        <f t="shared" si="15"/>
        <v>38.281687201218226</v>
      </c>
      <c r="I60" s="11">
        <f t="shared" si="15"/>
        <v>45.570721710409842</v>
      </c>
      <c r="J60" s="11">
        <f t="shared" si="15"/>
        <v>53.459994199648065</v>
      </c>
      <c r="K60" s="11">
        <f t="shared" si="15"/>
        <v>61.659082486355892</v>
      </c>
      <c r="L60" s="11">
        <f t="shared" si="15"/>
        <v>69.745468902522759</v>
      </c>
      <c r="M60" s="11">
        <f t="shared" si="15"/>
        <v>77.170268999131494</v>
      </c>
      <c r="N60" s="11">
        <f t="shared" si="15"/>
        <v>83.289524016476264</v>
      </c>
      <c r="O60" s="12">
        <f t="shared" si="15"/>
        <v>0.12818648988270209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0.23840095580416287</v>
      </c>
      <c r="E63" s="14">
        <f t="shared" si="16"/>
        <v>0.2334682665832426</v>
      </c>
      <c r="F63" s="14">
        <f t="shared" si="16"/>
        <v>0.22606923275186275</v>
      </c>
      <c r="G63" s="14">
        <f t="shared" si="16"/>
        <v>0.21620385431002287</v>
      </c>
      <c r="H63" s="14">
        <f t="shared" si="16"/>
        <v>0.20387213125772297</v>
      </c>
      <c r="I63" s="14">
        <f t="shared" si="16"/>
        <v>0.18907406359496304</v>
      </c>
      <c r="J63" s="14">
        <f t="shared" si="16"/>
        <v>0.17180965132174331</v>
      </c>
      <c r="K63" s="14">
        <f t="shared" si="16"/>
        <v>0.15207889443806333</v>
      </c>
      <c r="L63" s="14">
        <f t="shared" si="16"/>
        <v>0.12988179294392377</v>
      </c>
      <c r="M63" s="14">
        <f t="shared" si="16"/>
        <v>0.10521834683932418</v>
      </c>
      <c r="N63" s="14">
        <f t="shared" si="16"/>
        <v>7.808855612426413E-2</v>
      </c>
    </row>
    <row r="64" spans="2:29" x14ac:dyDescent="0.25">
      <c r="B64" s="5" t="s">
        <v>38</v>
      </c>
      <c r="C64" s="5"/>
      <c r="D64" s="14">
        <f t="shared" ref="D64:N64" si="17">D56/C56-1</f>
        <v>0.24353451580242935</v>
      </c>
      <c r="E64" s="14">
        <f t="shared" si="17"/>
        <v>0.2385814177317942</v>
      </c>
      <c r="F64" s="14">
        <f t="shared" si="17"/>
        <v>0.2311517506779972</v>
      </c>
      <c r="G64" s="14">
        <f t="shared" si="17"/>
        <v>0.22124551441289597</v>
      </c>
      <c r="H64" s="14">
        <f t="shared" si="17"/>
        <v>0.20886270870997481</v>
      </c>
      <c r="I64" s="14">
        <f t="shared" si="17"/>
        <v>0.19400333334433495</v>
      </c>
      <c r="J64" s="14">
        <f t="shared" si="17"/>
        <v>0.17666738809267657</v>
      </c>
      <c r="K64" s="14">
        <f t="shared" si="17"/>
        <v>0.15685487273329013</v>
      </c>
      <c r="L64" s="14">
        <f t="shared" si="17"/>
        <v>0.13456578704604238</v>
      </c>
      <c r="M64" s="14">
        <f t="shared" si="17"/>
        <v>0.10980013081236661</v>
      </c>
      <c r="N64" s="14">
        <f t="shared" si="17"/>
        <v>8.2557903815242861E-2</v>
      </c>
    </row>
    <row r="65" spans="2:29" x14ac:dyDescent="0.25">
      <c r="B65" s="5" t="s">
        <v>40</v>
      </c>
      <c r="C65" s="5"/>
      <c r="D65" s="14">
        <f t="shared" ref="D65:N65" si="18">D57/C57-1</f>
        <v>0.24133755358327469</v>
      </c>
      <c r="E65" s="14">
        <f t="shared" si="18"/>
        <v>0.23639320618999649</v>
      </c>
      <c r="F65" s="14">
        <f t="shared" si="18"/>
        <v>0.22897666518747473</v>
      </c>
      <c r="G65" s="14">
        <f t="shared" si="18"/>
        <v>0.21908793034797291</v>
      </c>
      <c r="H65" s="14">
        <f t="shared" si="18"/>
        <v>0.20672700144537481</v>
      </c>
      <c r="I65" s="14">
        <f t="shared" si="18"/>
        <v>0.19189387825517779</v>
      </c>
      <c r="J65" s="14">
        <f t="shared" si="18"/>
        <v>0.17458856055447747</v>
      </c>
      <c r="K65" s="14">
        <f t="shared" si="18"/>
        <v>0.15481104812195623</v>
      </c>
      <c r="L65" s="14">
        <f t="shared" si="18"/>
        <v>0.13256134073787007</v>
      </c>
      <c r="M65" s="14">
        <f t="shared" si="18"/>
        <v>0.10783943818403663</v>
      </c>
      <c r="N65" s="14">
        <f t="shared" si="18"/>
        <v>8.0645340243820973E-2</v>
      </c>
    </row>
    <row r="66" spans="2:29" x14ac:dyDescent="0.25">
      <c r="B66" s="5" t="s">
        <v>39</v>
      </c>
      <c r="C66" s="5"/>
      <c r="D66" s="14">
        <f t="shared" ref="D66:N66" si="19">D58/C58-1</f>
        <v>0.23267773078490395</v>
      </c>
      <c r="E66" s="14">
        <f t="shared" si="19"/>
        <v>0.22769144284043863</v>
      </c>
      <c r="F66" s="14">
        <f t="shared" si="19"/>
        <v>0.22024995159317928</v>
      </c>
      <c r="G66" s="14">
        <f t="shared" si="19"/>
        <v>0.21035371569660977</v>
      </c>
      <c r="H66" s="14">
        <f t="shared" si="19"/>
        <v>0.19800320821305584</v>
      </c>
      <c r="I66" s="14">
        <f t="shared" si="19"/>
        <v>0.18319891719917814</v>
      </c>
      <c r="J66" s="14">
        <f t="shared" si="19"/>
        <v>0.16594134632001789</v>
      </c>
      <c r="K66" s="14">
        <f t="shared" si="19"/>
        <v>0.1462310154932791</v>
      </c>
      <c r="L66" s="14">
        <f t="shared" si="19"/>
        <v>0.12406846156560625</v>
      </c>
      <c r="M66" s="14">
        <f t="shared" si="19"/>
        <v>9.9454239022712221E-2</v>
      </c>
      <c r="N66" s="14">
        <f t="shared" si="19"/>
        <v>7.2388920735330098E-2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9.7843523974276607</v>
      </c>
      <c r="D71" s="6">
        <f t="shared" ref="D71:N71" si="20">S71*D$74</f>
        <v>12.099940188259939</v>
      </c>
      <c r="E71" s="6">
        <f t="shared" si="20"/>
        <v>14.903938966136726</v>
      </c>
      <c r="F71" s="6">
        <f t="shared" si="20"/>
        <v>18.247606903629258</v>
      </c>
      <c r="G71" s="6">
        <f t="shared" si="20"/>
        <v>22.161653024234724</v>
      </c>
      <c r="H71" s="6">
        <f t="shared" si="20"/>
        <v>26.642340285716617</v>
      </c>
      <c r="I71" s="6">
        <f t="shared" si="20"/>
        <v>31.635240191469276</v>
      </c>
      <c r="J71" s="6">
        <f t="shared" si="20"/>
        <v>37.018435966848749</v>
      </c>
      <c r="K71" s="6">
        <f t="shared" si="20"/>
        <v>42.588284382576781</v>
      </c>
      <c r="L71" s="6">
        <f t="shared" si="20"/>
        <v>48.052171098501518</v>
      </c>
      <c r="M71" s="6">
        <f t="shared" si="20"/>
        <v>53.033581775032417</v>
      </c>
      <c r="N71" s="6">
        <f t="shared" si="20"/>
        <v>57.094628892036482</v>
      </c>
      <c r="O71" s="7">
        <f>((N71/I71)^(1/5)-1)</f>
        <v>0.12534276632539476</v>
      </c>
      <c r="P71" s="4"/>
      <c r="Q71" s="5" t="s">
        <v>34</v>
      </c>
      <c r="R71" s="8">
        <v>0.70479312000000005</v>
      </c>
      <c r="S71" s="8">
        <v>0.70301660803469501</v>
      </c>
      <c r="T71" s="8">
        <v>0.70124457397173223</v>
      </c>
      <c r="U71" s="8">
        <v>0.69947700652404488</v>
      </c>
      <c r="V71" s="8">
        <v>0.69771389443301646</v>
      </c>
      <c r="W71" s="8">
        <v>0.69595522646840879</v>
      </c>
      <c r="X71" s="8">
        <v>0.69420099142829139</v>
      </c>
      <c r="Y71" s="8">
        <v>0.69245117813896895</v>
      </c>
      <c r="Z71" s="8">
        <v>0.69070577545491119</v>
      </c>
      <c r="AA71" s="8">
        <v>0.68896477225868114</v>
      </c>
      <c r="AB71" s="8">
        <v>0.68722815746086463</v>
      </c>
      <c r="AC71" s="8">
        <v>0.68549591999999993</v>
      </c>
    </row>
    <row r="72" spans="2:29" x14ac:dyDescent="0.25">
      <c r="B72" s="5" t="s">
        <v>35</v>
      </c>
      <c r="C72" s="6">
        <f>R72*C$74</f>
        <v>4.0982354425723386</v>
      </c>
      <c r="D72" s="6">
        <f t="shared" ref="D72:N72" si="21">S72*D$74</f>
        <v>5.1115169095826021</v>
      </c>
      <c r="E72" s="6">
        <f t="shared" si="21"/>
        <v>6.3496143864736236</v>
      </c>
      <c r="F72" s="6">
        <f t="shared" si="21"/>
        <v>7.8398938053765166</v>
      </c>
      <c r="G72" s="6">
        <f t="shared" si="21"/>
        <v>9.6015857489359853</v>
      </c>
      <c r="H72" s="6">
        <f t="shared" si="21"/>
        <v>11.639346915501608</v>
      </c>
      <c r="I72" s="6">
        <f t="shared" si="21"/>
        <v>13.935481518940566</v>
      </c>
      <c r="J72" s="6">
        <f t="shared" si="21"/>
        <v>16.441558232799316</v>
      </c>
      <c r="K72" s="6">
        <f t="shared" si="21"/>
        <v>19.070798103779111</v>
      </c>
      <c r="L72" s="6">
        <f t="shared" si="21"/>
        <v>21.693297804021238</v>
      </c>
      <c r="M72" s="6">
        <f t="shared" si="21"/>
        <v>24.136687224099074</v>
      </c>
      <c r="N72" s="6">
        <f t="shared" si="21"/>
        <v>26.194895124439778</v>
      </c>
      <c r="O72" s="7">
        <f>((N72/I72)^(1/5)-1)</f>
        <v>0.13453771323021568</v>
      </c>
      <c r="P72" s="4"/>
      <c r="Q72" s="5" t="s">
        <v>35</v>
      </c>
      <c r="R72" s="8">
        <v>0.29520687999999995</v>
      </c>
      <c r="S72" s="8">
        <v>0.29698339196530499</v>
      </c>
      <c r="T72" s="8">
        <v>0.29875542602826777</v>
      </c>
      <c r="U72" s="8">
        <v>0.30052299347595512</v>
      </c>
      <c r="V72" s="8">
        <v>0.30228610556698354</v>
      </c>
      <c r="W72" s="8">
        <v>0.30404477353159121</v>
      </c>
      <c r="X72" s="8">
        <v>0.30579900857170861</v>
      </c>
      <c r="Y72" s="8">
        <v>0.30754882186103105</v>
      </c>
      <c r="Z72" s="8">
        <v>0.30929422454508881</v>
      </c>
      <c r="AA72" s="8">
        <v>0.31103522774131886</v>
      </c>
      <c r="AB72" s="8">
        <v>0.31277184253913537</v>
      </c>
      <c r="AC72" s="8">
        <v>0.31450408000000007</v>
      </c>
    </row>
    <row r="73" spans="2:29" x14ac:dyDescent="0.25">
      <c r="B73" s="5" t="s">
        <v>2</v>
      </c>
      <c r="C73" s="10">
        <f t="shared" ref="C73:N73" si="22">SUM(C71:C72)</f>
        <v>13.882587839999999</v>
      </c>
      <c r="D73" s="10">
        <f t="shared" si="22"/>
        <v>17.211457097842541</v>
      </c>
      <c r="E73" s="10">
        <f t="shared" si="22"/>
        <v>21.25355335261035</v>
      </c>
      <c r="F73" s="10">
        <f t="shared" si="22"/>
        <v>26.087500709005774</v>
      </c>
      <c r="G73" s="10">
        <f t="shared" si="22"/>
        <v>31.763238773170709</v>
      </c>
      <c r="H73" s="10">
        <f t="shared" si="22"/>
        <v>38.281687201218226</v>
      </c>
      <c r="I73" s="10">
        <f t="shared" si="22"/>
        <v>45.570721710409842</v>
      </c>
      <c r="J73" s="10">
        <f t="shared" si="22"/>
        <v>53.459994199648065</v>
      </c>
      <c r="K73" s="10">
        <f t="shared" si="22"/>
        <v>61.659082486355892</v>
      </c>
      <c r="L73" s="10">
        <f t="shared" si="22"/>
        <v>69.745468902522759</v>
      </c>
      <c r="M73" s="10">
        <f t="shared" si="22"/>
        <v>77.170268999131494</v>
      </c>
      <c r="N73" s="10">
        <f t="shared" si="22"/>
        <v>83.289524016476264</v>
      </c>
      <c r="O73" s="7">
        <f>((N73/I73)^(1/5)-1)</f>
        <v>0.12818648988270209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13.882587839999999</v>
      </c>
      <c r="D74" s="11">
        <f t="shared" ref="D74:O74" si="23">D3</f>
        <v>17.211457097842541</v>
      </c>
      <c r="E74" s="11">
        <f t="shared" si="23"/>
        <v>21.25355335261035</v>
      </c>
      <c r="F74" s="11">
        <f t="shared" si="23"/>
        <v>26.087500709005774</v>
      </c>
      <c r="G74" s="11">
        <f t="shared" si="23"/>
        <v>31.763238773170709</v>
      </c>
      <c r="H74" s="11">
        <f t="shared" si="23"/>
        <v>38.281687201218226</v>
      </c>
      <c r="I74" s="11">
        <f t="shared" si="23"/>
        <v>45.570721710409842</v>
      </c>
      <c r="J74" s="11">
        <f t="shared" si="23"/>
        <v>53.459994199648065</v>
      </c>
      <c r="K74" s="11">
        <f t="shared" si="23"/>
        <v>61.659082486355892</v>
      </c>
      <c r="L74" s="11">
        <f t="shared" si="23"/>
        <v>69.745468902522759</v>
      </c>
      <c r="M74" s="11">
        <f t="shared" si="23"/>
        <v>77.170268999131494</v>
      </c>
      <c r="N74" s="11">
        <f t="shared" si="23"/>
        <v>83.289524016476264</v>
      </c>
      <c r="O74" s="12">
        <f t="shared" si="23"/>
        <v>0.12818648988270209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0.2366623458330317</v>
      </c>
      <c r="E77" s="14">
        <f t="shared" si="24"/>
        <v>0.23173658168966726</v>
      </c>
      <c r="F77" s="14">
        <f t="shared" si="24"/>
        <v>0.22434793547462095</v>
      </c>
      <c r="G77" s="14">
        <f t="shared" si="24"/>
        <v>0.21449640718789276</v>
      </c>
      <c r="H77" s="14">
        <f t="shared" si="24"/>
        <v>0.20218199682948157</v>
      </c>
      <c r="I77" s="14">
        <f t="shared" si="24"/>
        <v>0.18740470439938917</v>
      </c>
      <c r="J77" s="14">
        <f t="shared" si="24"/>
        <v>0.17016452989761399</v>
      </c>
      <c r="K77" s="14">
        <f t="shared" si="24"/>
        <v>0.15046147332415716</v>
      </c>
      <c r="L77" s="14">
        <f t="shared" si="24"/>
        <v>0.12829553467901755</v>
      </c>
      <c r="M77" s="14">
        <f t="shared" si="24"/>
        <v>0.10366671396219695</v>
      </c>
      <c r="N77" s="14">
        <f t="shared" si="24"/>
        <v>7.657501117369292E-2</v>
      </c>
    </row>
    <row r="78" spans="2:29" x14ac:dyDescent="0.25">
      <c r="B78" s="5" t="s">
        <v>35</v>
      </c>
      <c r="C78" s="5"/>
      <c r="D78" s="14">
        <f t="shared" ref="D78:N78" si="25">D72/C72-1</f>
        <v>0.24724823188153811</v>
      </c>
      <c r="E78" s="14">
        <f t="shared" si="25"/>
        <v>0.24221723194732081</v>
      </c>
      <c r="F78" s="14">
        <f t="shared" si="25"/>
        <v>0.23470392502536641</v>
      </c>
      <c r="G78" s="14">
        <f t="shared" si="25"/>
        <v>0.22470864877676267</v>
      </c>
      <c r="H78" s="14">
        <f t="shared" si="25"/>
        <v>0.21223173128370387</v>
      </c>
      <c r="I78" s="14">
        <f t="shared" si="25"/>
        <v>0.19727349138300032</v>
      </c>
      <c r="J78" s="14">
        <f t="shared" si="25"/>
        <v>0.17983423898575635</v>
      </c>
      <c r="K78" s="14">
        <f t="shared" si="25"/>
        <v>0.15991427538386938</v>
      </c>
      <c r="L78" s="14">
        <f t="shared" si="25"/>
        <v>0.13751389354399635</v>
      </c>
      <c r="M78" s="14">
        <f t="shared" si="25"/>
        <v>0.11263337838956455</v>
      </c>
      <c r="N78" s="14">
        <f t="shared" si="25"/>
        <v>8.5273007071397178E-2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3.1979957113399671</v>
      </c>
      <c r="D83" s="6">
        <f t="shared" ref="D83:N83" si="26">S83*D$92</f>
        <v>3.9430432948381555</v>
      </c>
      <c r="E83" s="6">
        <f t="shared" si="26"/>
        <v>4.8423025028386757</v>
      </c>
      <c r="F83" s="6">
        <f t="shared" si="26"/>
        <v>5.910977430859127</v>
      </c>
      <c r="G83" s="6">
        <f t="shared" si="26"/>
        <v>7.1574457786561894</v>
      </c>
      <c r="H83" s="6">
        <f t="shared" si="26"/>
        <v>8.5788844405469167</v>
      </c>
      <c r="I83" s="6">
        <f t="shared" si="26"/>
        <v>10.156220337175416</v>
      </c>
      <c r="J83" s="6">
        <f t="shared" si="26"/>
        <v>11.848996604636554</v>
      </c>
      <c r="K83" s="6">
        <f t="shared" si="26"/>
        <v>13.591149379226067</v>
      </c>
      <c r="L83" s="6">
        <f t="shared" si="26"/>
        <v>15.289088211665286</v>
      </c>
      <c r="M83" s="6">
        <f t="shared" si="26"/>
        <v>16.823721180920565</v>
      </c>
      <c r="N83" s="6">
        <f t="shared" si="26"/>
        <v>18.057968386202599</v>
      </c>
      <c r="O83" s="7">
        <f t="shared" ref="O83:O91" si="27">((N83/I83)^(1/5)-1)</f>
        <v>0.12198578543206251</v>
      </c>
      <c r="P83" s="4"/>
      <c r="Q83" s="5" t="s">
        <v>43</v>
      </c>
      <c r="R83" s="8">
        <v>0.23036019999999993</v>
      </c>
      <c r="S83" s="8">
        <v>0.2290941012386695</v>
      </c>
      <c r="T83" s="8">
        <v>0.22783496117104329</v>
      </c>
      <c r="U83" s="8">
        <v>0.22658274155095948</v>
      </c>
      <c r="V83" s="8">
        <v>0.22533740434246372</v>
      </c>
      <c r="W83" s="8">
        <v>0.22409891171865365</v>
      </c>
      <c r="X83" s="8">
        <v>0.22286722606053005</v>
      </c>
      <c r="Y83" s="8">
        <v>0.22164230995585402</v>
      </c>
      <c r="Z83" s="8">
        <v>0.22042412619801077</v>
      </c>
      <c r="AA83" s="8">
        <v>0.21921263778487932</v>
      </c>
      <c r="AB83" s="8">
        <v>0.21800780791770863</v>
      </c>
      <c r="AC83" s="8">
        <v>0.21680959999999985</v>
      </c>
    </row>
    <row r="84" spans="2:29" x14ac:dyDescent="0.25">
      <c r="B84" s="5" t="s">
        <v>44</v>
      </c>
      <c r="C84" s="6">
        <f t="shared" ref="C84:C90" si="28">R84*C$92</f>
        <v>1.3460903469177996</v>
      </c>
      <c r="D84" s="6">
        <f t="shared" ref="D84:D90" si="29">S84*D$92</f>
        <v>1.6889672305199102</v>
      </c>
      <c r="E84" s="6">
        <f t="shared" ref="E84:E90" si="30">T84*E$92</f>
        <v>2.1107422975618317</v>
      </c>
      <c r="F84" s="6">
        <f t="shared" ref="F84:F90" si="31">U84*F$92</f>
        <v>2.622022939182389</v>
      </c>
      <c r="G84" s="6">
        <f t="shared" ref="G84:G90" si="32">V84*G$92</f>
        <v>3.2309438402167228</v>
      </c>
      <c r="H84" s="6">
        <f t="shared" ref="H84:H90" si="33">W84*H$92</f>
        <v>3.9409105881316138</v>
      </c>
      <c r="I84" s="6">
        <f t="shared" ref="I84:I90" si="34">X84*I$92</f>
        <v>4.7478015819161099</v>
      </c>
      <c r="J84" s="6">
        <f t="shared" ref="J84:J90" si="35">Y84*J$92</f>
        <v>5.6368562914009788</v>
      </c>
      <c r="K84" s="6">
        <f t="shared" ref="K84:K90" si="36">Z84*K$92</f>
        <v>6.5797102713173619</v>
      </c>
      <c r="L84" s="6">
        <f t="shared" ref="L84:L90" si="37">AA84*L$92</f>
        <v>7.5323002012396296</v>
      </c>
      <c r="M84" s="6">
        <f t="shared" ref="M84:M90" si="38">AB84*M$92</f>
        <v>8.4345864878166132</v>
      </c>
      <c r="N84" s="6">
        <f t="shared" ref="N84:N90" si="39">AC84*N$92</f>
        <v>9.213116619945863</v>
      </c>
      <c r="O84" s="7">
        <f t="shared" si="27"/>
        <v>0.14178097307791049</v>
      </c>
      <c r="P84" s="4"/>
      <c r="Q84" s="5" t="s">
        <v>44</v>
      </c>
      <c r="R84" s="8">
        <v>9.6962494488188999E-2</v>
      </c>
      <c r="S84" s="8">
        <v>9.8130403539838734E-2</v>
      </c>
      <c r="T84" s="8">
        <v>9.9312442608689308E-2</v>
      </c>
      <c r="U84" s="8">
        <v>0.10050878267066916</v>
      </c>
      <c r="V84" s="8">
        <v>0.10171959677316619</v>
      </c>
      <c r="W84" s="8">
        <v>0.10294506006010633</v>
      </c>
      <c r="X84" s="8">
        <v>0.10418534979733615</v>
      </c>
      <c r="Y84" s="8">
        <v>0.10544064539831333</v>
      </c>
      <c r="Z84" s="8">
        <v>0.10671112845010855</v>
      </c>
      <c r="AA84" s="8">
        <v>0.10799698273972289</v>
      </c>
      <c r="AB84" s="8">
        <v>0.10929839428072409</v>
      </c>
      <c r="AC84" s="8">
        <v>0.11061555134020615</v>
      </c>
    </row>
    <row r="85" spans="2:29" x14ac:dyDescent="0.25">
      <c r="B85" s="5" t="s">
        <v>45</v>
      </c>
      <c r="C85" s="6">
        <f t="shared" si="28"/>
        <v>2.0051137459296382</v>
      </c>
      <c r="D85" s="6">
        <f t="shared" si="29"/>
        <v>2.5003143729674226</v>
      </c>
      <c r="E85" s="6">
        <f t="shared" si="30"/>
        <v>3.1053974830820867</v>
      </c>
      <c r="F85" s="6">
        <f t="shared" si="31"/>
        <v>3.8337788746747394</v>
      </c>
      <c r="G85" s="6">
        <f t="shared" si="32"/>
        <v>4.6949240589835268</v>
      </c>
      <c r="H85" s="6">
        <f t="shared" si="33"/>
        <v>5.6912063689196302</v>
      </c>
      <c r="I85" s="6">
        <f t="shared" si="34"/>
        <v>6.8141062732664235</v>
      </c>
      <c r="J85" s="6">
        <f t="shared" si="35"/>
        <v>8.0401082157866632</v>
      </c>
      <c r="K85" s="6">
        <f t="shared" si="36"/>
        <v>9.3269638033711821</v>
      </c>
      <c r="L85" s="6">
        <f t="shared" si="37"/>
        <v>10.611327805985987</v>
      </c>
      <c r="M85" s="6">
        <f t="shared" si="38"/>
        <v>11.809037338969212</v>
      </c>
      <c r="N85" s="6">
        <f t="shared" si="39"/>
        <v>12.819345661877241</v>
      </c>
      <c r="O85" s="7">
        <f t="shared" si="27"/>
        <v>0.13472700624311473</v>
      </c>
      <c r="P85" s="4"/>
      <c r="Q85" s="5" t="s">
        <v>45</v>
      </c>
      <c r="R85" s="8">
        <v>0.14443371574803149</v>
      </c>
      <c r="S85" s="8">
        <v>0.14527034862613913</v>
      </c>
      <c r="T85" s="8">
        <v>0.14611191980754989</v>
      </c>
      <c r="U85" s="8">
        <v>0.14695845790054027</v>
      </c>
      <c r="V85" s="8">
        <v>0.14780999168602302</v>
      </c>
      <c r="W85" s="8">
        <v>0.14866655011847338</v>
      </c>
      <c r="X85" s="8">
        <v>0.14952816232686214</v>
      </c>
      <c r="Y85" s="8">
        <v>0.15039485761559607</v>
      </c>
      <c r="Z85" s="8">
        <v>0.15126666546546619</v>
      </c>
      <c r="AA85" s="8">
        <v>0.15214361553460234</v>
      </c>
      <c r="AB85" s="8">
        <v>0.15302573765943611</v>
      </c>
      <c r="AC85" s="8">
        <v>0.15391306185567022</v>
      </c>
    </row>
    <row r="86" spans="2:29" x14ac:dyDescent="0.25">
      <c r="B86" s="5" t="s">
        <v>46</v>
      </c>
      <c r="C86" s="6">
        <f t="shared" si="28"/>
        <v>1.1497855046589536</v>
      </c>
      <c r="D86" s="6">
        <f t="shared" si="29"/>
        <v>1.4303569368609441</v>
      </c>
      <c r="E86" s="6">
        <f t="shared" si="30"/>
        <v>1.7723071925699689</v>
      </c>
      <c r="F86" s="6">
        <f t="shared" si="31"/>
        <v>2.1828347423410812</v>
      </c>
      <c r="G86" s="6">
        <f t="shared" si="32"/>
        <v>2.666824053444766</v>
      </c>
      <c r="H86" s="6">
        <f t="shared" si="33"/>
        <v>3.225092087515566</v>
      </c>
      <c r="I86" s="6">
        <f t="shared" si="34"/>
        <v>3.8522874218086738</v>
      </c>
      <c r="J86" s="6">
        <f t="shared" si="35"/>
        <v>4.5346489154661747</v>
      </c>
      <c r="K86" s="6">
        <f t="shared" si="36"/>
        <v>5.2480028210797105</v>
      </c>
      <c r="L86" s="6">
        <f t="shared" si="37"/>
        <v>5.9565596287634301</v>
      </c>
      <c r="M86" s="6">
        <f t="shared" si="38"/>
        <v>6.6132090696963193</v>
      </c>
      <c r="N86" s="6">
        <f t="shared" si="39"/>
        <v>7.1620213140455151</v>
      </c>
      <c r="O86" s="7">
        <f t="shared" si="27"/>
        <v>0.13204420348243606</v>
      </c>
      <c r="P86" s="4"/>
      <c r="Q86" s="5" t="s">
        <v>46</v>
      </c>
      <c r="R86" s="8">
        <v>8.2822130708661415E-2</v>
      </c>
      <c r="S86" s="8">
        <v>8.3104929973665018E-2</v>
      </c>
      <c r="T86" s="8">
        <v>8.3388747432781407E-2</v>
      </c>
      <c r="U86" s="8">
        <v>8.3673586315899398E-2</v>
      </c>
      <c r="V86" s="8">
        <v>8.3959449868737518E-2</v>
      </c>
      <c r="W86" s="8">
        <v>8.4246341352816209E-2</v>
      </c>
      <c r="X86" s="8">
        <v>8.4534264045431726E-2</v>
      </c>
      <c r="Y86" s="8">
        <v>8.4823221239631694E-2</v>
      </c>
      <c r="Z86" s="8">
        <v>8.5113216244192477E-2</v>
      </c>
      <c r="AA86" s="8">
        <v>8.5404252383597862E-2</v>
      </c>
      <c r="AB86" s="8">
        <v>8.569633299801957E-2</v>
      </c>
      <c r="AC86" s="8">
        <v>8.598946144329904E-2</v>
      </c>
    </row>
    <row r="87" spans="2:29" x14ac:dyDescent="0.25">
      <c r="B87" s="5" t="s">
        <v>47</v>
      </c>
      <c r="C87" s="6">
        <f t="shared" si="28"/>
        <v>1.7947871292237323</v>
      </c>
      <c r="D87" s="6">
        <f t="shared" si="29"/>
        <v>2.2023899092060288</v>
      </c>
      <c r="E87" s="6">
        <f t="shared" si="30"/>
        <v>2.6917978802042621</v>
      </c>
      <c r="F87" s="6">
        <f t="shared" si="31"/>
        <v>3.2702275206400082</v>
      </c>
      <c r="G87" s="6">
        <f t="shared" si="32"/>
        <v>3.9409882490728338</v>
      </c>
      <c r="H87" s="6">
        <f t="shared" si="33"/>
        <v>4.7011765464705713</v>
      </c>
      <c r="I87" s="6">
        <f t="shared" si="34"/>
        <v>5.5390691703773749</v>
      </c>
      <c r="J87" s="6">
        <f t="shared" si="35"/>
        <v>6.431546872680439</v>
      </c>
      <c r="K87" s="6">
        <f t="shared" si="36"/>
        <v>7.3420864733656614</v>
      </c>
      <c r="L87" s="6">
        <f t="shared" si="37"/>
        <v>8.2200525480781348</v>
      </c>
      <c r="M87" s="6">
        <f t="shared" si="38"/>
        <v>9.0021245548294146</v>
      </c>
      <c r="N87" s="6">
        <f t="shared" si="39"/>
        <v>9.6166107784836452</v>
      </c>
      <c r="O87" s="7">
        <f t="shared" si="27"/>
        <v>0.11664994805264239</v>
      </c>
      <c r="P87" s="4"/>
      <c r="Q87" s="5" t="s">
        <v>47</v>
      </c>
      <c r="R87" s="8">
        <v>0.12928332598425196</v>
      </c>
      <c r="S87" s="8">
        <v>0.12796068901581253</v>
      </c>
      <c r="T87" s="8">
        <v>0.12665166316171111</v>
      </c>
      <c r="U87" s="8">
        <v>0.12535610663198102</v>
      </c>
      <c r="V87" s="8">
        <v>0.12407387915371049</v>
      </c>
      <c r="W87" s="8">
        <v>0.12280484195380414</v>
      </c>
      <c r="X87" s="8">
        <v>0.12154885774196704</v>
      </c>
      <c r="Y87" s="8">
        <v>0.1203057906939088</v>
      </c>
      <c r="Z87" s="8">
        <v>0.11907550643476313</v>
      </c>
      <c r="AA87" s="8">
        <v>0.11785787202272013</v>
      </c>
      <c r="AB87" s="8">
        <v>0.11665275593286747</v>
      </c>
      <c r="AC87" s="8">
        <v>0.11546002804123716</v>
      </c>
    </row>
    <row r="88" spans="2:29" x14ac:dyDescent="0.25">
      <c r="B88" s="5" t="s">
        <v>42</v>
      </c>
      <c r="C88" s="6">
        <f t="shared" si="28"/>
        <v>1.8789177759060951</v>
      </c>
      <c r="D88" s="6">
        <f t="shared" si="29"/>
        <v>2.3469390547010422</v>
      </c>
      <c r="E88" s="6">
        <f t="shared" si="30"/>
        <v>2.9198653537574026</v>
      </c>
      <c r="F88" s="6">
        <f t="shared" si="31"/>
        <v>3.6108639206436202</v>
      </c>
      <c r="G88" s="6">
        <f t="shared" si="32"/>
        <v>4.4294628895537116</v>
      </c>
      <c r="H88" s="6">
        <f t="shared" si="33"/>
        <v>5.3785506545410371</v>
      </c>
      <c r="I88" s="6">
        <f t="shared" si="34"/>
        <v>6.4507211019758346</v>
      </c>
      <c r="J88" s="6">
        <f t="shared" si="35"/>
        <v>7.6242949834139075</v>
      </c>
      <c r="K88" s="6">
        <f t="shared" si="36"/>
        <v>8.8596491057110782</v>
      </c>
      <c r="L88" s="6">
        <f t="shared" si="37"/>
        <v>10.096814907629867</v>
      </c>
      <c r="M88" s="6">
        <f t="shared" si="38"/>
        <v>11.255572595948506</v>
      </c>
      <c r="N88" s="6">
        <f t="shared" si="39"/>
        <v>12.239322808979185</v>
      </c>
      <c r="O88" s="7">
        <f t="shared" si="27"/>
        <v>0.13665803099692564</v>
      </c>
      <c r="P88" s="4"/>
      <c r="Q88" s="5" t="s">
        <v>42</v>
      </c>
      <c r="R88" s="8">
        <v>0.13534348188976381</v>
      </c>
      <c r="S88" s="8">
        <v>0.13635911482446372</v>
      </c>
      <c r="T88" s="8">
        <v>0.13738245578585975</v>
      </c>
      <c r="U88" s="8">
        <v>0.13841356291356416</v>
      </c>
      <c r="V88" s="8">
        <v>0.1394524947907744</v>
      </c>
      <c r="W88" s="8">
        <v>0.1404993104475781</v>
      </c>
      <c r="X88" s="8">
        <v>0.14155406936428394</v>
      </c>
      <c r="Y88" s="8">
        <v>0.14261683147477969</v>
      </c>
      <c r="Z88" s="8">
        <v>0.14368765716991602</v>
      </c>
      <c r="AA88" s="8">
        <v>0.1447666073009175</v>
      </c>
      <c r="AB88" s="8">
        <v>0.14585374318282057</v>
      </c>
      <c r="AC88" s="8">
        <v>0.14694912659793821</v>
      </c>
    </row>
    <row r="89" spans="2:29" x14ac:dyDescent="0.25">
      <c r="B89" s="5" t="s">
        <v>48</v>
      </c>
      <c r="C89" s="6">
        <f t="shared" si="28"/>
        <v>0.79924114348244335</v>
      </c>
      <c r="D89" s="6">
        <f t="shared" si="29"/>
        <v>0.97226682103473194</v>
      </c>
      <c r="E89" s="6">
        <f t="shared" si="30"/>
        <v>1.1780401022099432</v>
      </c>
      <c r="F89" s="6">
        <f t="shared" si="31"/>
        <v>1.4188025747367778</v>
      </c>
      <c r="G89" s="6">
        <f t="shared" si="32"/>
        <v>1.6950226651204885</v>
      </c>
      <c r="H89" s="6">
        <f t="shared" si="33"/>
        <v>2.0044872661434621</v>
      </c>
      <c r="I89" s="6">
        <f t="shared" si="34"/>
        <v>2.3413152846058796</v>
      </c>
      <c r="J89" s="6">
        <f t="shared" si="35"/>
        <v>2.6950381781717838</v>
      </c>
      <c r="K89" s="6">
        <f t="shared" si="36"/>
        <v>3.0499684642993179</v>
      </c>
      <c r="L89" s="6">
        <f t="shared" si="37"/>
        <v>3.3851414333254981</v>
      </c>
      <c r="M89" s="6">
        <f t="shared" si="38"/>
        <v>3.6751376775839044</v>
      </c>
      <c r="N89" s="6">
        <f t="shared" si="39"/>
        <v>3.8920374042289572</v>
      </c>
      <c r="O89" s="7">
        <f t="shared" si="27"/>
        <v>0.10698929476196839</v>
      </c>
      <c r="P89" s="4"/>
      <c r="Q89" s="5" t="s">
        <v>48</v>
      </c>
      <c r="R89" s="8">
        <v>5.757148110236221E-2</v>
      </c>
      <c r="S89" s="8">
        <v>5.6489512509467064E-2</v>
      </c>
      <c r="T89" s="8">
        <v>5.5427912813706369E-2</v>
      </c>
      <c r="U89" s="8">
        <v>5.4386297505570828E-2</v>
      </c>
      <c r="V89" s="8">
        <v>5.3364289366870689E-2</v>
      </c>
      <c r="W89" s="8">
        <v>5.2361518331398779E-2</v>
      </c>
      <c r="X89" s="8">
        <v>5.1377621348293163E-2</v>
      </c>
      <c r="Y89" s="8">
        <v>5.0412242248045844E-2</v>
      </c>
      <c r="Z89" s="8">
        <v>4.9465031611104888E-2</v>
      </c>
      <c r="AA89" s="8">
        <v>4.85356466390185E-2</v>
      </c>
      <c r="AB89" s="8">
        <v>4.7623751028071003E-2</v>
      </c>
      <c r="AC89" s="8">
        <v>4.6729014845360836E-2</v>
      </c>
    </row>
    <row r="90" spans="2:29" x14ac:dyDescent="0.25">
      <c r="B90" s="5" t="s">
        <v>49</v>
      </c>
      <c r="C90" s="6">
        <f t="shared" si="28"/>
        <v>1.7106564825413699</v>
      </c>
      <c r="D90" s="6">
        <f t="shared" si="29"/>
        <v>2.127179477714304</v>
      </c>
      <c r="E90" s="6">
        <f t="shared" si="30"/>
        <v>2.63310054038618</v>
      </c>
      <c r="F90" s="6">
        <f t="shared" si="31"/>
        <v>3.2379927059280305</v>
      </c>
      <c r="G90" s="6">
        <f t="shared" si="32"/>
        <v>3.9476272381224708</v>
      </c>
      <c r="H90" s="6">
        <f t="shared" si="33"/>
        <v>4.7613792489494244</v>
      </c>
      <c r="I90" s="6">
        <f t="shared" si="34"/>
        <v>5.6692005392841311</v>
      </c>
      <c r="J90" s="6">
        <f t="shared" si="35"/>
        <v>6.6485041380915595</v>
      </c>
      <c r="K90" s="6">
        <f t="shared" si="36"/>
        <v>7.6615521679855165</v>
      </c>
      <c r="L90" s="6">
        <f t="shared" si="37"/>
        <v>8.6541841658349306</v>
      </c>
      <c r="M90" s="6">
        <f t="shared" si="38"/>
        <v>9.5568800933669547</v>
      </c>
      <c r="N90" s="6">
        <f t="shared" si="39"/>
        <v>10.289101042713263</v>
      </c>
      <c r="O90" s="7">
        <f t="shared" si="27"/>
        <v>0.12660356839336107</v>
      </c>
      <c r="P90" s="4"/>
      <c r="Q90" s="5" t="s">
        <v>49</v>
      </c>
      <c r="R90" s="8">
        <v>0.12322317007874016</v>
      </c>
      <c r="S90" s="8">
        <v>0.12359090027194422</v>
      </c>
      <c r="T90" s="8">
        <v>0.12388989721865892</v>
      </c>
      <c r="U90" s="8">
        <v>0.1241204645108157</v>
      </c>
      <c r="V90" s="8">
        <v>0.12428289401825399</v>
      </c>
      <c r="W90" s="8">
        <v>0.1243774660171693</v>
      </c>
      <c r="X90" s="8">
        <v>0.1244044493152958</v>
      </c>
      <c r="Y90" s="8">
        <v>0.12436410137387048</v>
      </c>
      <c r="Z90" s="8">
        <v>0.12425666842643804</v>
      </c>
      <c r="AA90" s="8">
        <v>0.12408238559454147</v>
      </c>
      <c r="AB90" s="8">
        <v>0.12384147700035246</v>
      </c>
      <c r="AC90" s="8">
        <v>0.1235341558762886</v>
      </c>
    </row>
    <row r="91" spans="2:29" x14ac:dyDescent="0.25">
      <c r="B91" s="5" t="s">
        <v>2</v>
      </c>
      <c r="C91" s="10">
        <f>SUM(C83:C90)</f>
        <v>13.882587839999999</v>
      </c>
      <c r="D91" s="10">
        <f t="shared" ref="D91:N91" si="40">SUM(D83:D90)</f>
        <v>17.211457097842541</v>
      </c>
      <c r="E91" s="10">
        <f t="shared" si="40"/>
        <v>21.253553352610353</v>
      </c>
      <c r="F91" s="10">
        <f t="shared" si="40"/>
        <v>26.08750070900577</v>
      </c>
      <c r="G91" s="10">
        <f t="shared" si="40"/>
        <v>31.763238773170713</v>
      </c>
      <c r="H91" s="10">
        <f t="shared" si="40"/>
        <v>38.281687201218219</v>
      </c>
      <c r="I91" s="10">
        <f t="shared" si="40"/>
        <v>45.570721710409849</v>
      </c>
      <c r="J91" s="10">
        <f t="shared" si="40"/>
        <v>53.459994199648058</v>
      </c>
      <c r="K91" s="10">
        <f t="shared" si="40"/>
        <v>61.659082486355899</v>
      </c>
      <c r="L91" s="10">
        <f t="shared" si="40"/>
        <v>69.745468902522774</v>
      </c>
      <c r="M91" s="10">
        <f t="shared" si="40"/>
        <v>77.170268999131494</v>
      </c>
      <c r="N91" s="10">
        <f t="shared" si="40"/>
        <v>83.289524016476264</v>
      </c>
      <c r="O91" s="7">
        <f t="shared" si="27"/>
        <v>0.12818648988270209</v>
      </c>
      <c r="Q91" s="5" t="s">
        <v>2</v>
      </c>
      <c r="R91" s="8">
        <f>SUM(R83:R90)</f>
        <v>1</v>
      </c>
      <c r="S91" s="8">
        <f t="shared" ref="S91:AC91" si="41">SUM(S83:S90)</f>
        <v>0.99999999999999989</v>
      </c>
      <c r="T91" s="8">
        <f t="shared" si="41"/>
        <v>1</v>
      </c>
      <c r="U91" s="8">
        <f t="shared" si="41"/>
        <v>1</v>
      </c>
      <c r="V91" s="8">
        <f t="shared" si="41"/>
        <v>0.99999999999999989</v>
      </c>
      <c r="W91" s="8">
        <f t="shared" si="41"/>
        <v>0.99999999999999989</v>
      </c>
      <c r="X91" s="8">
        <f t="shared" si="41"/>
        <v>1</v>
      </c>
      <c r="Y91" s="8">
        <f t="shared" si="41"/>
        <v>0.99999999999999978</v>
      </c>
      <c r="Z91" s="8">
        <f t="shared" si="41"/>
        <v>1.0000000000000002</v>
      </c>
      <c r="AA91" s="8">
        <f t="shared" si="41"/>
        <v>1</v>
      </c>
      <c r="AB91" s="8">
        <f t="shared" si="41"/>
        <v>1</v>
      </c>
      <c r="AC91" s="8">
        <f t="shared" si="41"/>
        <v>1</v>
      </c>
    </row>
    <row r="92" spans="2:29" x14ac:dyDescent="0.25">
      <c r="B92" s="13" t="s">
        <v>26</v>
      </c>
      <c r="C92" s="11">
        <f>C3</f>
        <v>13.882587839999999</v>
      </c>
      <c r="D92" s="11">
        <f t="shared" ref="D92:O92" si="42">D3</f>
        <v>17.211457097842541</v>
      </c>
      <c r="E92" s="11">
        <f t="shared" si="42"/>
        <v>21.25355335261035</v>
      </c>
      <c r="F92" s="11">
        <f t="shared" si="42"/>
        <v>26.087500709005774</v>
      </c>
      <c r="G92" s="11">
        <f t="shared" si="42"/>
        <v>31.763238773170709</v>
      </c>
      <c r="H92" s="11">
        <f t="shared" si="42"/>
        <v>38.281687201218226</v>
      </c>
      <c r="I92" s="11">
        <f t="shared" si="42"/>
        <v>45.570721710409842</v>
      </c>
      <c r="J92" s="11">
        <f t="shared" si="42"/>
        <v>53.459994199648065</v>
      </c>
      <c r="K92" s="11">
        <f t="shared" si="42"/>
        <v>61.659082486355892</v>
      </c>
      <c r="L92" s="11">
        <f t="shared" si="42"/>
        <v>69.745468902522759</v>
      </c>
      <c r="M92" s="11">
        <f t="shared" si="42"/>
        <v>77.170268999131494</v>
      </c>
      <c r="N92" s="11">
        <f t="shared" si="42"/>
        <v>83.289524016476264</v>
      </c>
      <c r="O92" s="12">
        <f t="shared" si="42"/>
        <v>0.12818648988270209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0.23297329038193482</v>
      </c>
      <c r="E95" s="14">
        <f t="shared" ref="E95:N95" si="43">E83/D83-1</f>
        <v>0.22806222015815591</v>
      </c>
      <c r="F95" s="14">
        <f t="shared" si="43"/>
        <v>0.22069561482248745</v>
      </c>
      <c r="G95" s="14">
        <f t="shared" si="43"/>
        <v>0.21087347437493009</v>
      </c>
      <c r="H95" s="14">
        <f t="shared" si="43"/>
        <v>0.19859579881548228</v>
      </c>
      <c r="I95" s="14">
        <f t="shared" si="43"/>
        <v>0.1838625881441458</v>
      </c>
      <c r="J95" s="14">
        <f t="shared" si="43"/>
        <v>0.16667384236091931</v>
      </c>
      <c r="K95" s="14">
        <f t="shared" si="43"/>
        <v>0.14702956146580393</v>
      </c>
      <c r="L95" s="14">
        <f t="shared" si="43"/>
        <v>0.12492974545879831</v>
      </c>
      <c r="M95" s="14">
        <f t="shared" si="43"/>
        <v>0.10037439433990469</v>
      </c>
      <c r="N95" s="14">
        <f t="shared" si="43"/>
        <v>7.3363508109119735E-2</v>
      </c>
    </row>
    <row r="96" spans="2:29" x14ac:dyDescent="0.25">
      <c r="B96" s="5" t="s">
        <v>44</v>
      </c>
      <c r="C96" s="5"/>
      <c r="D96" s="14">
        <f t="shared" ref="D96:N96" si="44">D84/C84-1</f>
        <v>0.25472055749245248</v>
      </c>
      <c r="E96" s="14">
        <f t="shared" si="44"/>
        <v>0.24972365326003843</v>
      </c>
      <c r="F96" s="14">
        <f t="shared" si="44"/>
        <v>0.24222788457461131</v>
      </c>
      <c r="G96" s="14">
        <f t="shared" si="44"/>
        <v>0.23223324706084014</v>
      </c>
      <c r="H96" s="14">
        <f t="shared" si="44"/>
        <v>0.21973973644409384</v>
      </c>
      <c r="I96" s="14">
        <f t="shared" si="44"/>
        <v>0.20474734854795162</v>
      </c>
      <c r="J96" s="14">
        <f t="shared" si="44"/>
        <v>0.1872560792917688</v>
      </c>
      <c r="K96" s="14">
        <f t="shared" si="44"/>
        <v>0.16726592468832435</v>
      </c>
      <c r="L96" s="14">
        <f t="shared" si="44"/>
        <v>0.1447768808415244</v>
      </c>
      <c r="M96" s="14">
        <f t="shared" si="44"/>
        <v>0.11978894394417394</v>
      </c>
      <c r="N96" s="14">
        <f t="shared" si="44"/>
        <v>9.2302110275803262E-2</v>
      </c>
    </row>
    <row r="97" spans="2:14" x14ac:dyDescent="0.25">
      <c r="B97" s="5" t="s">
        <v>45</v>
      </c>
      <c r="C97" s="5"/>
      <c r="D97" s="14">
        <f t="shared" ref="D97:N97" si="45">D85/C85-1</f>
        <v>0.24696884555454113</v>
      </c>
      <c r="E97" s="14">
        <f t="shared" si="45"/>
        <v>0.24200281238896348</v>
      </c>
      <c r="F97" s="14">
        <f t="shared" si="45"/>
        <v>0.23455335285122314</v>
      </c>
      <c r="G97" s="14">
        <f t="shared" si="45"/>
        <v>0.22462046259301993</v>
      </c>
      <c r="H97" s="14">
        <f t="shared" si="45"/>
        <v>0.21220413736613297</v>
      </c>
      <c r="I97" s="14">
        <f t="shared" si="45"/>
        <v>0.19730437301994286</v>
      </c>
      <c r="J97" s="14">
        <f t="shared" si="45"/>
        <v>0.17992116549901427</v>
      </c>
      <c r="K97" s="14">
        <f t="shared" si="45"/>
        <v>0.16005451084076117</v>
      </c>
      <c r="L97" s="14">
        <f t="shared" si="45"/>
        <v>0.13770440517315796</v>
      </c>
      <c r="M97" s="14">
        <f t="shared" si="45"/>
        <v>0.11287084471253284</v>
      </c>
      <c r="N97" s="14">
        <f t="shared" si="45"/>
        <v>8.5553825761399249E-2</v>
      </c>
    </row>
    <row r="98" spans="2:14" x14ac:dyDescent="0.25">
      <c r="B98" s="5" t="s">
        <v>46</v>
      </c>
      <c r="C98" s="5"/>
      <c r="D98" s="14">
        <f t="shared" ref="D98:N98" si="46">D86/C86-1</f>
        <v>0.24402067260815996</v>
      </c>
      <c r="E98" s="14">
        <f t="shared" si="46"/>
        <v>0.23906638049343654</v>
      </c>
      <c r="F98" s="14">
        <f t="shared" si="46"/>
        <v>0.23163453350083096</v>
      </c>
      <c r="G98" s="14">
        <f t="shared" si="46"/>
        <v>0.22172512729232463</v>
      </c>
      <c r="H98" s="14">
        <f t="shared" si="46"/>
        <v>0.20933815762973906</v>
      </c>
      <c r="I98" s="14">
        <f t="shared" si="46"/>
        <v>0.19447362037226812</v>
      </c>
      <c r="J98" s="14">
        <f t="shared" si="46"/>
        <v>0.17713151147406547</v>
      </c>
      <c r="K98" s="14">
        <f t="shared" si="46"/>
        <v>0.15731182698191337</v>
      </c>
      <c r="L98" s="14">
        <f t="shared" si="46"/>
        <v>0.13501456303294113</v>
      </c>
      <c r="M98" s="14">
        <f t="shared" si="46"/>
        <v>0.11023971585242198</v>
      </c>
      <c r="N98" s="14">
        <f t="shared" si="46"/>
        <v>8.2987281751610631E-2</v>
      </c>
    </row>
    <row r="99" spans="2:14" x14ac:dyDescent="0.25">
      <c r="B99" s="5" t="s">
        <v>47</v>
      </c>
      <c r="C99" s="5"/>
      <c r="D99" s="14">
        <f t="shared" ref="D99:N99" si="47">D87/C87-1</f>
        <v>0.2271036900953205</v>
      </c>
      <c r="E99" s="14">
        <f t="shared" si="47"/>
        <v>0.22221676958857262</v>
      </c>
      <c r="F99" s="14">
        <f t="shared" si="47"/>
        <v>0.21488598556733129</v>
      </c>
      <c r="G99" s="14">
        <f t="shared" si="47"/>
        <v>0.20511133375256807</v>
      </c>
      <c r="H99" s="14">
        <f t="shared" si="47"/>
        <v>0.1928928099637397</v>
      </c>
      <c r="I99" s="14">
        <f t="shared" si="47"/>
        <v>0.17823041011634744</v>
      </c>
      <c r="J99" s="14">
        <f t="shared" si="47"/>
        <v>0.1611241302195654</v>
      </c>
      <c r="K99" s="14">
        <f t="shared" si="47"/>
        <v>0.14157396637393105</v>
      </c>
      <c r="L99" s="14">
        <f t="shared" si="47"/>
        <v>0.11957991476910612</v>
      </c>
      <c r="M99" s="14">
        <f t="shared" si="47"/>
        <v>9.5141971681693249E-2</v>
      </c>
      <c r="N99" s="14">
        <f t="shared" si="47"/>
        <v>6.826013347311144E-2</v>
      </c>
    </row>
    <row r="100" spans="2:14" x14ac:dyDescent="0.25">
      <c r="B100" s="5" t="s">
        <v>42</v>
      </c>
      <c r="C100" s="5"/>
      <c r="D100" s="14">
        <f t="shared" ref="D100:N100" si="48">D88/C88-1</f>
        <v>0.2490908781621628</v>
      </c>
      <c r="E100" s="14">
        <f t="shared" si="48"/>
        <v>0.24411639403620589</v>
      </c>
      <c r="F100" s="14">
        <f t="shared" si="48"/>
        <v>0.23665425736053614</v>
      </c>
      <c r="G100" s="14">
        <f t="shared" si="48"/>
        <v>0.22670446377945463</v>
      </c>
      <c r="H100" s="14">
        <f t="shared" si="48"/>
        <v>0.21426700903751117</v>
      </c>
      <c r="I100" s="14">
        <f t="shared" si="48"/>
        <v>0.19934188897701999</v>
      </c>
      <c r="J100" s="14">
        <f t="shared" si="48"/>
        <v>0.18192909953564906</v>
      </c>
      <c r="K100" s="14">
        <f t="shared" si="48"/>
        <v>0.16202863674406531</v>
      </c>
      <c r="L100" s="14">
        <f t="shared" si="48"/>
        <v>0.13964049672365575</v>
      </c>
      <c r="M100" s="14">
        <f t="shared" si="48"/>
        <v>0.11476467568430904</v>
      </c>
      <c r="N100" s="14">
        <f t="shared" si="48"/>
        <v>8.740116992224678E-2</v>
      </c>
    </row>
    <row r="101" spans="2:14" x14ac:dyDescent="0.25">
      <c r="B101" s="5" t="s">
        <v>48</v>
      </c>
      <c r="C101" s="5"/>
      <c r="D101" s="14">
        <f t="shared" ref="D101:N101" si="49">D89/C89-1</f>
        <v>0.2164874505814145</v>
      </c>
      <c r="E101" s="14">
        <f t="shared" si="49"/>
        <v>0.21164280907602873</v>
      </c>
      <c r="F101" s="14">
        <f t="shared" si="49"/>
        <v>0.20437544704562827</v>
      </c>
      <c r="G101" s="14">
        <f t="shared" si="49"/>
        <v>0.19468536024820526</v>
      </c>
      <c r="H101" s="14">
        <f t="shared" si="49"/>
        <v>0.18257254453938265</v>
      </c>
      <c r="I101" s="14">
        <f t="shared" si="49"/>
        <v>0.16803699587000054</v>
      </c>
      <c r="J101" s="14">
        <f t="shared" si="49"/>
        <v>0.15107871028375719</v>
      </c>
      <c r="K101" s="14">
        <f t="shared" si="49"/>
        <v>0.13169768391492909</v>
      </c>
      <c r="L101" s="14">
        <f t="shared" si="49"/>
        <v>0.10989391298614004</v>
      </c>
      <c r="M101" s="14">
        <f t="shared" si="49"/>
        <v>8.5667393806207803E-2</v>
      </c>
      <c r="N101" s="14">
        <f t="shared" si="49"/>
        <v>5.9018122768028203E-2</v>
      </c>
    </row>
    <row r="102" spans="2:14" x14ac:dyDescent="0.25">
      <c r="B102" s="5" t="s">
        <v>49</v>
      </c>
      <c r="C102" s="5"/>
      <c r="D102" s="14">
        <f t="shared" ref="D102:N102" si="50">D90/C90-1</f>
        <v>0.24348722225875696</v>
      </c>
      <c r="E102" s="14">
        <f t="shared" si="50"/>
        <v>0.23783656620056237</v>
      </c>
      <c r="F102" s="14">
        <f t="shared" si="50"/>
        <v>0.22972619399224858</v>
      </c>
      <c r="G102" s="14">
        <f t="shared" si="50"/>
        <v>0.21915878034414971</v>
      </c>
      <c r="H102" s="14">
        <f t="shared" si="50"/>
        <v>0.2061369936270836</v>
      </c>
      <c r="I102" s="14">
        <f t="shared" si="50"/>
        <v>0.19066351216089616</v>
      </c>
      <c r="J102" s="14">
        <f t="shared" si="50"/>
        <v>0.17274104029685433</v>
      </c>
      <c r="K102" s="14">
        <f t="shared" si="50"/>
        <v>0.15237232448873095</v>
      </c>
      <c r="L102" s="14">
        <f t="shared" si="50"/>
        <v>0.12956016954334859</v>
      </c>
      <c r="M102" s="14">
        <f t="shared" si="50"/>
        <v>0.10430745524178886</v>
      </c>
      <c r="N102" s="14">
        <f t="shared" si="50"/>
        <v>7.661715352633891E-2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AC102"/>
  <sheetViews>
    <sheetView topLeftCell="A67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'Latin America'!C10</f>
        <v>8.4277531799999998</v>
      </c>
      <c r="D3" s="6">
        <f>'Latin America'!D10</f>
        <v>10.601002498026226</v>
      </c>
      <c r="E3" s="6">
        <f>'Latin America'!E10</f>
        <v>13.281550194391471</v>
      </c>
      <c r="F3" s="6">
        <f>'Latin America'!F10</f>
        <v>16.540080251828012</v>
      </c>
      <c r="G3" s="6">
        <f>'Latin America'!G10</f>
        <v>20.432327355807104</v>
      </c>
      <c r="H3" s="6">
        <f>'Latin America'!H10</f>
        <v>24.984579769156287</v>
      </c>
      <c r="I3" s="6">
        <f>'Latin America'!I10</f>
        <v>30.175522974959907</v>
      </c>
      <c r="J3" s="6">
        <f>'Latin America'!J10</f>
        <v>35.915815049741681</v>
      </c>
      <c r="K3" s="6">
        <f>'Latin America'!K10</f>
        <v>42.02829745229154</v>
      </c>
      <c r="L3" s="6">
        <f>'Latin America'!L10</f>
        <v>48.233486764943841</v>
      </c>
      <c r="M3" s="6">
        <f>'Latin America'!M10</f>
        <v>54.146525491117458</v>
      </c>
      <c r="N3" s="6">
        <f>'Latin America'!N10</f>
        <v>59.292379549439438</v>
      </c>
      <c r="O3" s="7">
        <f>'Latin America'!O10</f>
        <v>0.14463972696134753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6.5069826043056915</v>
      </c>
      <c r="D31" s="6">
        <f t="shared" ref="D31:N31" si="0">S31*D$34</f>
        <v>8.1756599639358498</v>
      </c>
      <c r="E31" s="6">
        <f t="shared" si="0"/>
        <v>10.231344245884509</v>
      </c>
      <c r="F31" s="6">
        <f t="shared" si="0"/>
        <v>12.727103843595978</v>
      </c>
      <c r="G31" s="6">
        <f t="shared" si="0"/>
        <v>15.704273824074496</v>
      </c>
      <c r="H31" s="6">
        <f t="shared" si="0"/>
        <v>19.181391793348471</v>
      </c>
      <c r="I31" s="6">
        <f t="shared" si="0"/>
        <v>23.140403023243035</v>
      </c>
      <c r="J31" s="6">
        <f t="shared" si="0"/>
        <v>27.51122224419359</v>
      </c>
      <c r="K31" s="6">
        <f t="shared" si="0"/>
        <v>32.156887181072989</v>
      </c>
      <c r="L31" s="6">
        <f t="shared" si="0"/>
        <v>36.862849950704089</v>
      </c>
      <c r="M31" s="6">
        <f t="shared" si="0"/>
        <v>41.335090253812879</v>
      </c>
      <c r="N31" s="6">
        <f t="shared" si="0"/>
        <v>45.212156513759318</v>
      </c>
      <c r="O31" s="7">
        <f>((N31/I31)^(1/5)-1)</f>
        <v>0.1433438518654242</v>
      </c>
      <c r="P31" s="4"/>
      <c r="Q31" s="5" t="s">
        <v>28</v>
      </c>
      <c r="R31" s="8">
        <v>0.77208984000000003</v>
      </c>
      <c r="S31" s="8">
        <v>0.77121573789441655</v>
      </c>
      <c r="T31" s="8">
        <v>0.77034262538156106</v>
      </c>
      <c r="U31" s="8">
        <v>0.76947050134109096</v>
      </c>
      <c r="V31" s="8">
        <v>0.76859936465393208</v>
      </c>
      <c r="W31" s="8">
        <v>0.76772921420227735</v>
      </c>
      <c r="X31" s="8">
        <v>0.76686004886958481</v>
      </c>
      <c r="Y31" s="8">
        <v>0.76599186754057691</v>
      </c>
      <c r="Z31" s="8">
        <v>0.76512466910123844</v>
      </c>
      <c r="AA31" s="8">
        <v>0.76425845243881585</v>
      </c>
      <c r="AB31" s="8">
        <v>0.7633932164418149</v>
      </c>
      <c r="AC31" s="8">
        <v>0.76252895999999992</v>
      </c>
    </row>
    <row r="32" spans="2:29" x14ac:dyDescent="0.25">
      <c r="B32" s="5" t="s">
        <v>29</v>
      </c>
      <c r="C32" s="6">
        <f>R32*C$34</f>
        <v>1.9207705756943085</v>
      </c>
      <c r="D32" s="6">
        <f t="shared" ref="D32:N32" si="1">S32*D$34</f>
        <v>2.4253425340903769</v>
      </c>
      <c r="E32" s="6">
        <f t="shared" si="1"/>
        <v>3.0502059485069624</v>
      </c>
      <c r="F32" s="6">
        <f t="shared" si="1"/>
        <v>3.8129764082320334</v>
      </c>
      <c r="G32" s="6">
        <f t="shared" si="1"/>
        <v>4.7280535317326073</v>
      </c>
      <c r="H32" s="6">
        <f t="shared" si="1"/>
        <v>5.8031879758078144</v>
      </c>
      <c r="I32" s="6">
        <f t="shared" si="1"/>
        <v>7.0351199517168732</v>
      </c>
      <c r="J32" s="6">
        <f t="shared" si="1"/>
        <v>8.4045928055480932</v>
      </c>
      <c r="K32" s="6">
        <f t="shared" si="1"/>
        <v>9.8714102712185525</v>
      </c>
      <c r="L32" s="6">
        <f t="shared" si="1"/>
        <v>11.370636814239754</v>
      </c>
      <c r="M32" s="6">
        <f t="shared" si="1"/>
        <v>12.811435237304581</v>
      </c>
      <c r="N32" s="6">
        <f t="shared" si="1"/>
        <v>14.080223035680119</v>
      </c>
      <c r="O32" s="7">
        <f>((N32/I32)^(1/5)-1)</f>
        <v>0.14886131390105906</v>
      </c>
      <c r="P32" s="4"/>
      <c r="Q32" s="5" t="s">
        <v>29</v>
      </c>
      <c r="R32" s="8">
        <v>0.22791015999999997</v>
      </c>
      <c r="S32" s="8">
        <v>0.22878426210558345</v>
      </c>
      <c r="T32" s="8">
        <v>0.22965737461843894</v>
      </c>
      <c r="U32" s="8">
        <v>0.23052949865890904</v>
      </c>
      <c r="V32" s="8">
        <v>0.23140063534606792</v>
      </c>
      <c r="W32" s="8">
        <v>0.23227078579772265</v>
      </c>
      <c r="X32" s="8">
        <v>0.23313995113041519</v>
      </c>
      <c r="Y32" s="8">
        <v>0.23400813245942309</v>
      </c>
      <c r="Z32" s="8">
        <v>0.23487533089876156</v>
      </c>
      <c r="AA32" s="8">
        <v>0.23574154756118415</v>
      </c>
      <c r="AB32" s="8">
        <v>0.2366067835581851</v>
      </c>
      <c r="AC32" s="8">
        <v>0.23747104000000008</v>
      </c>
    </row>
    <row r="33" spans="2:29" x14ac:dyDescent="0.25">
      <c r="B33" s="5" t="s">
        <v>2</v>
      </c>
      <c r="C33" s="10">
        <f t="shared" ref="C33:N33" si="2">SUM(C31:C32)</f>
        <v>8.4277531799999998</v>
      </c>
      <c r="D33" s="10">
        <f t="shared" si="2"/>
        <v>10.601002498026226</v>
      </c>
      <c r="E33" s="10">
        <f t="shared" si="2"/>
        <v>13.281550194391471</v>
      </c>
      <c r="F33" s="10">
        <f t="shared" si="2"/>
        <v>16.540080251828012</v>
      </c>
      <c r="G33" s="10">
        <f t="shared" si="2"/>
        <v>20.432327355807104</v>
      </c>
      <c r="H33" s="10">
        <f t="shared" si="2"/>
        <v>24.984579769156284</v>
      </c>
      <c r="I33" s="10">
        <f t="shared" si="2"/>
        <v>30.175522974959907</v>
      </c>
      <c r="J33" s="10">
        <f t="shared" si="2"/>
        <v>35.915815049741681</v>
      </c>
      <c r="K33" s="10">
        <f t="shared" si="2"/>
        <v>42.02829745229154</v>
      </c>
      <c r="L33" s="10">
        <f t="shared" si="2"/>
        <v>48.233486764943841</v>
      </c>
      <c r="M33" s="10">
        <f t="shared" si="2"/>
        <v>54.146525491117458</v>
      </c>
      <c r="N33" s="10">
        <f t="shared" si="2"/>
        <v>59.292379549439438</v>
      </c>
      <c r="O33" s="7">
        <f>((N33/I33)^(1/5)-1)</f>
        <v>0.14463972696134753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8.4277531799999998</v>
      </c>
      <c r="D34" s="11">
        <f t="shared" ref="D34:O34" si="3">D3</f>
        <v>10.601002498026226</v>
      </c>
      <c r="E34" s="11">
        <f t="shared" si="3"/>
        <v>13.281550194391471</v>
      </c>
      <c r="F34" s="11">
        <f t="shared" si="3"/>
        <v>16.540080251828012</v>
      </c>
      <c r="G34" s="11">
        <f t="shared" si="3"/>
        <v>20.432327355807104</v>
      </c>
      <c r="H34" s="11">
        <f t="shared" si="3"/>
        <v>24.984579769156287</v>
      </c>
      <c r="I34" s="11">
        <f t="shared" si="3"/>
        <v>30.175522974959907</v>
      </c>
      <c r="J34" s="11">
        <f t="shared" si="3"/>
        <v>35.915815049741681</v>
      </c>
      <c r="K34" s="11">
        <f t="shared" si="3"/>
        <v>42.02829745229154</v>
      </c>
      <c r="L34" s="11">
        <f t="shared" si="3"/>
        <v>48.233486764943841</v>
      </c>
      <c r="M34" s="11">
        <f t="shared" si="3"/>
        <v>54.146525491117458</v>
      </c>
      <c r="N34" s="11">
        <f t="shared" si="3"/>
        <v>59.292379549439438</v>
      </c>
      <c r="O34" s="12">
        <f t="shared" si="3"/>
        <v>0.14463972696134753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0.25644410952105345</v>
      </c>
      <c r="E37" s="14">
        <f t="shared" ref="E37:N37" si="4">E31/D31-1</f>
        <v>0.25143955240514071</v>
      </c>
      <c r="F37" s="14">
        <f t="shared" si="4"/>
        <v>0.24393271673127126</v>
      </c>
      <c r="G37" s="14">
        <f t="shared" si="4"/>
        <v>0.23392360249944599</v>
      </c>
      <c r="H37" s="14">
        <f t="shared" si="4"/>
        <v>0.22141220970966424</v>
      </c>
      <c r="I37" s="14">
        <f t="shared" si="4"/>
        <v>0.20639853836192579</v>
      </c>
      <c r="J37" s="14">
        <f t="shared" si="4"/>
        <v>0.18888258845623174</v>
      </c>
      <c r="K37" s="14">
        <f t="shared" si="4"/>
        <v>0.16886435999258076</v>
      </c>
      <c r="L37" s="14">
        <f t="shared" si="4"/>
        <v>0.14634385297097263</v>
      </c>
      <c r="M37" s="14">
        <f t="shared" si="4"/>
        <v>0.12132106739140958</v>
      </c>
      <c r="N37" s="14">
        <f t="shared" si="4"/>
        <v>9.3796003253889149E-2</v>
      </c>
    </row>
    <row r="38" spans="2:29" x14ac:dyDescent="0.25">
      <c r="B38" s="5" t="s">
        <v>29</v>
      </c>
      <c r="C38" s="5"/>
      <c r="D38" s="14">
        <f t="shared" ref="D38:N38" si="5">D32/C32-1</f>
        <v>0.2626924656078089</v>
      </c>
      <c r="E38" s="14">
        <f t="shared" si="5"/>
        <v>0.25763924296612406</v>
      </c>
      <c r="F38" s="14">
        <f t="shared" si="5"/>
        <v>0.2500717894470168</v>
      </c>
      <c r="G38" s="14">
        <f t="shared" si="5"/>
        <v>0.23999024004579894</v>
      </c>
      <c r="H38" s="14">
        <f t="shared" si="5"/>
        <v>0.22739472741993705</v>
      </c>
      <c r="I38" s="14">
        <f t="shared" si="5"/>
        <v>0.21228538193915236</v>
      </c>
      <c r="J38" s="14">
        <f t="shared" si="5"/>
        <v>0.19466233173423131</v>
      </c>
      <c r="K38" s="14">
        <f t="shared" si="5"/>
        <v>0.17452570274459633</v>
      </c>
      <c r="L38" s="14">
        <f t="shared" si="5"/>
        <v>0.15187561876466638</v>
      </c>
      <c r="M38" s="14">
        <f t="shared" si="5"/>
        <v>0.12671220148905604</v>
      </c>
      <c r="N38" s="14">
        <f t="shared" si="5"/>
        <v>9.9035570556611496E-2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6.7248686783695026</v>
      </c>
      <c r="D43" s="6">
        <f t="shared" ref="D43:N43" si="6">S43*D$46</f>
        <v>8.4436279532826841</v>
      </c>
      <c r="E43" s="6">
        <f t="shared" si="6"/>
        <v>10.55944451158142</v>
      </c>
      <c r="F43" s="6">
        <f t="shared" si="6"/>
        <v>13.126231795170861</v>
      </c>
      <c r="G43" s="6">
        <f t="shared" si="6"/>
        <v>16.18566126063978</v>
      </c>
      <c r="H43" s="6">
        <f t="shared" si="6"/>
        <v>19.755808628153183</v>
      </c>
      <c r="I43" s="6">
        <f t="shared" si="6"/>
        <v>23.817036340836101</v>
      </c>
      <c r="J43" s="6">
        <f t="shared" si="6"/>
        <v>28.296244046005565</v>
      </c>
      <c r="K43" s="6">
        <f t="shared" si="6"/>
        <v>33.051792348831711</v>
      </c>
      <c r="L43" s="6">
        <f t="shared" si="6"/>
        <v>37.862739068395385</v>
      </c>
      <c r="M43" s="6">
        <f t="shared" si="6"/>
        <v>42.42717512991522</v>
      </c>
      <c r="N43" s="6">
        <f t="shared" si="6"/>
        <v>46.374853988076843</v>
      </c>
      <c r="O43" s="7">
        <f>((N43/I43)^(1/5)-1)</f>
        <v>0.14255987227969658</v>
      </c>
      <c r="P43" s="4"/>
      <c r="Q43" s="5" t="s">
        <v>31</v>
      </c>
      <c r="R43" s="8">
        <v>0.79794323999999994</v>
      </c>
      <c r="S43" s="8">
        <v>0.79649334625237389</v>
      </c>
      <c r="T43" s="8">
        <v>0.79504608701779844</v>
      </c>
      <c r="U43" s="8">
        <v>0.79360145750926137</v>
      </c>
      <c r="V43" s="8">
        <v>0.79215945294844869</v>
      </c>
      <c r="W43" s="8">
        <v>0.79072006856572896</v>
      </c>
      <c r="X43" s="8">
        <v>0.7892832996001371</v>
      </c>
      <c r="Y43" s="8">
        <v>0.78784914129935868</v>
      </c>
      <c r="Z43" s="8">
        <v>0.78641758891971503</v>
      </c>
      <c r="AA43" s="8">
        <v>0.78498863772614658</v>
      </c>
      <c r="AB43" s="8">
        <v>0.78356228299219766</v>
      </c>
      <c r="AC43" s="8">
        <v>0.78213852000000028</v>
      </c>
    </row>
    <row r="44" spans="2:29" x14ac:dyDescent="0.25">
      <c r="B44" s="5" t="s">
        <v>32</v>
      </c>
      <c r="C44" s="6">
        <f>R44*C$46</f>
        <v>1.7028845016304972</v>
      </c>
      <c r="D44" s="6">
        <f t="shared" ref="D44:N44" si="7">S44*D$46</f>
        <v>2.1573745447435426</v>
      </c>
      <c r="E44" s="6">
        <f t="shared" si="7"/>
        <v>2.7221056828100516</v>
      </c>
      <c r="F44" s="6">
        <f t="shared" si="7"/>
        <v>3.413848456657151</v>
      </c>
      <c r="G44" s="6">
        <f t="shared" si="7"/>
        <v>4.246666095167325</v>
      </c>
      <c r="H44" s="6">
        <f t="shared" si="7"/>
        <v>5.2287711410031035</v>
      </c>
      <c r="I44" s="6">
        <f t="shared" si="7"/>
        <v>6.3584866341238069</v>
      </c>
      <c r="J44" s="6">
        <f t="shared" si="7"/>
        <v>7.6195710037361142</v>
      </c>
      <c r="K44" s="6">
        <f t="shared" si="7"/>
        <v>8.9765051034598251</v>
      </c>
      <c r="L44" s="6">
        <f t="shared" si="7"/>
        <v>10.370747696548454</v>
      </c>
      <c r="M44" s="6">
        <f t="shared" si="7"/>
        <v>11.719350361202236</v>
      </c>
      <c r="N44" s="6">
        <f t="shared" si="7"/>
        <v>12.917525561362593</v>
      </c>
      <c r="O44" s="7">
        <f>((N44/I44)^(1/5)-1)</f>
        <v>0.15229880999201018</v>
      </c>
      <c r="P44" s="4"/>
      <c r="Q44" s="5" t="s">
        <v>32</v>
      </c>
      <c r="R44" s="8">
        <v>0.20205676000000006</v>
      </c>
      <c r="S44" s="8">
        <v>0.20350665374762611</v>
      </c>
      <c r="T44" s="8">
        <v>0.20495391298220156</v>
      </c>
      <c r="U44" s="8">
        <v>0.20639854249073863</v>
      </c>
      <c r="V44" s="8">
        <v>0.20784054705155131</v>
      </c>
      <c r="W44" s="8">
        <v>0.20927993143427104</v>
      </c>
      <c r="X44" s="8">
        <v>0.2107167003998629</v>
      </c>
      <c r="Y44" s="8">
        <v>0.21215085870064132</v>
      </c>
      <c r="Z44" s="8">
        <v>0.21358241108028497</v>
      </c>
      <c r="AA44" s="8">
        <v>0.21501136227385342</v>
      </c>
      <c r="AB44" s="8">
        <v>0.21643771700780234</v>
      </c>
      <c r="AC44" s="8">
        <v>0.21786147999999972</v>
      </c>
    </row>
    <row r="45" spans="2:29" x14ac:dyDescent="0.25">
      <c r="B45" s="5" t="s">
        <v>2</v>
      </c>
      <c r="C45" s="10">
        <f t="shared" ref="C45:N45" si="8">SUM(C43:C44)</f>
        <v>8.4277531799999998</v>
      </c>
      <c r="D45" s="10">
        <f t="shared" si="8"/>
        <v>10.601002498026226</v>
      </c>
      <c r="E45" s="10">
        <f t="shared" si="8"/>
        <v>13.281550194391471</v>
      </c>
      <c r="F45" s="10">
        <f t="shared" si="8"/>
        <v>16.540080251828012</v>
      </c>
      <c r="G45" s="10">
        <f t="shared" si="8"/>
        <v>20.432327355807104</v>
      </c>
      <c r="H45" s="10">
        <f t="shared" si="8"/>
        <v>24.984579769156287</v>
      </c>
      <c r="I45" s="10">
        <f t="shared" si="8"/>
        <v>30.175522974959907</v>
      </c>
      <c r="J45" s="10">
        <f t="shared" si="8"/>
        <v>35.915815049741681</v>
      </c>
      <c r="K45" s="10">
        <f t="shared" si="8"/>
        <v>42.02829745229154</v>
      </c>
      <c r="L45" s="10">
        <f t="shared" si="8"/>
        <v>48.233486764943841</v>
      </c>
      <c r="M45" s="10">
        <f t="shared" si="8"/>
        <v>54.146525491117458</v>
      </c>
      <c r="N45" s="10">
        <f t="shared" si="8"/>
        <v>59.292379549439438</v>
      </c>
      <c r="O45" s="7">
        <f>((N45/I45)^(1/5)-1)</f>
        <v>0.14463972696134753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8.4277531799999998</v>
      </c>
      <c r="D46" s="11">
        <f t="shared" ref="D46:O46" si="9">D3</f>
        <v>10.601002498026226</v>
      </c>
      <c r="E46" s="11">
        <f t="shared" si="9"/>
        <v>13.281550194391471</v>
      </c>
      <c r="F46" s="11">
        <f t="shared" si="9"/>
        <v>16.540080251828012</v>
      </c>
      <c r="G46" s="11">
        <f t="shared" si="9"/>
        <v>20.432327355807104</v>
      </c>
      <c r="H46" s="11">
        <f t="shared" si="9"/>
        <v>24.984579769156287</v>
      </c>
      <c r="I46" s="11">
        <f t="shared" si="9"/>
        <v>30.175522974959907</v>
      </c>
      <c r="J46" s="11">
        <f t="shared" si="9"/>
        <v>35.915815049741681</v>
      </c>
      <c r="K46" s="11">
        <f t="shared" si="9"/>
        <v>42.02829745229154</v>
      </c>
      <c r="L46" s="11">
        <f t="shared" si="9"/>
        <v>48.233486764943841</v>
      </c>
      <c r="M46" s="11">
        <f t="shared" si="9"/>
        <v>54.146525491117458</v>
      </c>
      <c r="N46" s="11">
        <f t="shared" si="9"/>
        <v>59.292379549439438</v>
      </c>
      <c r="O46" s="12">
        <f t="shared" si="9"/>
        <v>0.14463972696134753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0.25558257820581098</v>
      </c>
      <c r="E49" s="14">
        <f t="shared" si="10"/>
        <v>0.25058145266527942</v>
      </c>
      <c r="F49" s="14">
        <f t="shared" si="10"/>
        <v>0.2430797643544822</v>
      </c>
      <c r="G49" s="14">
        <f t="shared" si="10"/>
        <v>0.23307751327341952</v>
      </c>
      <c r="H49" s="14">
        <f t="shared" si="10"/>
        <v>0.22057469942209118</v>
      </c>
      <c r="I49" s="14">
        <f t="shared" si="10"/>
        <v>0.20557132280049673</v>
      </c>
      <c r="J49" s="14">
        <f t="shared" si="10"/>
        <v>0.18806738340863705</v>
      </c>
      <c r="K49" s="14">
        <f t="shared" si="10"/>
        <v>0.1680628812465117</v>
      </c>
      <c r="L49" s="14">
        <f t="shared" si="10"/>
        <v>0.14555781631411979</v>
      </c>
      <c r="M49" s="14">
        <f t="shared" si="10"/>
        <v>0.12055218861146377</v>
      </c>
      <c r="N49" s="14">
        <f t="shared" si="10"/>
        <v>9.3045998138540531E-2</v>
      </c>
    </row>
    <row r="50" spans="2:29" x14ac:dyDescent="0.25">
      <c r="B50" s="5" t="s">
        <v>32</v>
      </c>
      <c r="C50" s="5"/>
      <c r="D50" s="14">
        <f t="shared" ref="D50:N50" si="11">D44/C44-1</f>
        <v>0.26689422722320577</v>
      </c>
      <c r="E50" s="14">
        <f t="shared" si="11"/>
        <v>0.26176777669064477</v>
      </c>
      <c r="F50" s="14">
        <f t="shared" si="11"/>
        <v>0.25412046939081656</v>
      </c>
      <c r="G50" s="14">
        <f t="shared" si="11"/>
        <v>0.24395272639772392</v>
      </c>
      <c r="H50" s="14">
        <f t="shared" si="11"/>
        <v>0.23126495557383397</v>
      </c>
      <c r="I50" s="14">
        <f t="shared" si="11"/>
        <v>0.21605755208172583</v>
      </c>
      <c r="J50" s="14">
        <f t="shared" si="11"/>
        <v>0.19833089887214705</v>
      </c>
      <c r="K50" s="14">
        <f t="shared" si="11"/>
        <v>0.17808536714972067</v>
      </c>
      <c r="L50" s="14">
        <f t="shared" si="11"/>
        <v>0.1553213168175267</v>
      </c>
      <c r="M50" s="14">
        <f t="shared" si="11"/>
        <v>0.13003909690162629</v>
      </c>
      <c r="N50" s="14">
        <f t="shared" si="11"/>
        <v>0.10223904595659183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3.2263583193448993</v>
      </c>
      <c r="D55" s="6">
        <f t="shared" ref="D55:N55" si="12">S55*D$60</f>
        <v>4.0537951351809669</v>
      </c>
      <c r="E55" s="6">
        <f t="shared" si="12"/>
        <v>5.0731499384793706</v>
      </c>
      <c r="F55" s="6">
        <f t="shared" si="12"/>
        <v>6.3107447208314218</v>
      </c>
      <c r="G55" s="6">
        <f t="shared" si="12"/>
        <v>7.7870848739679577</v>
      </c>
      <c r="H55" s="6">
        <f t="shared" si="12"/>
        <v>9.5113724740517913</v>
      </c>
      <c r="I55" s="6">
        <f t="shared" si="12"/>
        <v>11.474665014015121</v>
      </c>
      <c r="J55" s="6">
        <f t="shared" si="12"/>
        <v>13.642218672872891</v>
      </c>
      <c r="K55" s="6">
        <f t="shared" si="12"/>
        <v>15.946124384448687</v>
      </c>
      <c r="L55" s="6">
        <f t="shared" si="12"/>
        <v>18.279995226127628</v>
      </c>
      <c r="M55" s="6">
        <f t="shared" si="12"/>
        <v>20.498028084204922</v>
      </c>
      <c r="N55" s="6">
        <f t="shared" si="12"/>
        <v>22.420972191316679</v>
      </c>
      <c r="O55" s="7">
        <f>((N55/I55)^(1/5)-1)</f>
        <v>0.14335971125102054</v>
      </c>
      <c r="P55" s="4"/>
      <c r="Q55" s="5" t="s">
        <v>37</v>
      </c>
      <c r="R55" s="8">
        <v>0.38282544000000002</v>
      </c>
      <c r="S55" s="8">
        <v>0.38239733798154779</v>
      </c>
      <c r="T55" s="8">
        <v>0.38196971469653135</v>
      </c>
      <c r="U55" s="8">
        <v>0.3815425696095977</v>
      </c>
      <c r="V55" s="8">
        <v>0.38111590218599245</v>
      </c>
      <c r="W55" s="8">
        <v>0.38068971189155942</v>
      </c>
      <c r="X55" s="8">
        <v>0.38026399819273943</v>
      </c>
      <c r="Y55" s="8">
        <v>0.37983876055657023</v>
      </c>
      <c r="Z55" s="8">
        <v>0.37941399845068541</v>
      </c>
      <c r="AA55" s="8">
        <v>0.37898971134331411</v>
      </c>
      <c r="AB55" s="8">
        <v>0.37856589870327967</v>
      </c>
      <c r="AC55" s="8">
        <v>0.37814256000000007</v>
      </c>
    </row>
    <row r="56" spans="2:29" x14ac:dyDescent="0.25">
      <c r="B56" s="5" t="s">
        <v>38</v>
      </c>
      <c r="C56" s="6">
        <f>R56*C$60</f>
        <v>2.7530753574500992</v>
      </c>
      <c r="D56" s="6">
        <f t="shared" ref="D56:N58" si="13">S56*D$60</f>
        <v>3.4734160043905491</v>
      </c>
      <c r="E56" s="6">
        <f t="shared" si="13"/>
        <v>4.364778774197223</v>
      </c>
      <c r="F56" s="6">
        <f t="shared" si="13"/>
        <v>5.4519858118189379</v>
      </c>
      <c r="G56" s="6">
        <f t="shared" si="13"/>
        <v>6.7552061885622123</v>
      </c>
      <c r="H56" s="6">
        <f t="shared" si="13"/>
        <v>8.2850764195169972</v>
      </c>
      <c r="I56" s="6">
        <f t="shared" si="13"/>
        <v>10.036516522834551</v>
      </c>
      <c r="J56" s="6">
        <f t="shared" si="13"/>
        <v>11.981679113457794</v>
      </c>
      <c r="K56" s="6">
        <f t="shared" si="13"/>
        <v>14.062986035912049</v>
      </c>
      <c r="L56" s="6">
        <f t="shared" si="13"/>
        <v>16.187814797535029</v>
      </c>
      <c r="M56" s="6">
        <f t="shared" si="13"/>
        <v>18.226950506614912</v>
      </c>
      <c r="N56" s="6">
        <f t="shared" si="13"/>
        <v>20.019175288334161</v>
      </c>
      <c r="O56" s="7">
        <f>((N56/I56)^(1/5)-1)</f>
        <v>0.14808128012482036</v>
      </c>
      <c r="P56" s="4"/>
      <c r="Q56" s="5" t="s">
        <v>38</v>
      </c>
      <c r="R56" s="8">
        <v>0.32666777237656353</v>
      </c>
      <c r="S56" s="8">
        <v>0.3276497675608751</v>
      </c>
      <c r="T56" s="8">
        <v>0.3286347384389196</v>
      </c>
      <c r="U56" s="8">
        <v>0.3296226940142194</v>
      </c>
      <c r="V56" s="8">
        <v>0.33061364331764703</v>
      </c>
      <c r="W56" s="8">
        <v>0.33160759540750839</v>
      </c>
      <c r="X56" s="8">
        <v>0.33260455936962552</v>
      </c>
      <c r="Y56" s="8">
        <v>0.33360454431741959</v>
      </c>
      <c r="Z56" s="8">
        <v>0.33460755939199444</v>
      </c>
      <c r="AA56" s="8">
        <v>0.33561361376222032</v>
      </c>
      <c r="AB56" s="8">
        <v>0.33662271662481791</v>
      </c>
      <c r="AC56" s="8">
        <v>0.33763487720444213</v>
      </c>
    </row>
    <row r="57" spans="2:29" x14ac:dyDescent="0.25">
      <c r="B57" s="5" t="s">
        <v>40</v>
      </c>
      <c r="C57" s="6">
        <f>R57*C$60</f>
        <v>1.3474317825331019</v>
      </c>
      <c r="D57" s="6">
        <f t="shared" si="13"/>
        <v>1.6969831846910581</v>
      </c>
      <c r="E57" s="6">
        <f t="shared" si="13"/>
        <v>2.1287027662560511</v>
      </c>
      <c r="F57" s="6">
        <f t="shared" si="13"/>
        <v>2.6542361188178183</v>
      </c>
      <c r="G57" s="6">
        <f t="shared" si="13"/>
        <v>3.282883697129698</v>
      </c>
      <c r="H57" s="6">
        <f t="shared" si="13"/>
        <v>4.0192540336624942</v>
      </c>
      <c r="I57" s="6">
        <f t="shared" si="13"/>
        <v>4.8603102377855496</v>
      </c>
      <c r="J57" s="6">
        <f t="shared" si="13"/>
        <v>5.7920289241041667</v>
      </c>
      <c r="K57" s="6">
        <f t="shared" si="13"/>
        <v>6.7861371566520186</v>
      </c>
      <c r="L57" s="6">
        <f t="shared" si="13"/>
        <v>7.7976792067463805</v>
      </c>
      <c r="M57" s="6">
        <f t="shared" si="13"/>
        <v>8.7644204137205133</v>
      </c>
      <c r="N57" s="6">
        <f t="shared" si="13"/>
        <v>9.6092041384003881</v>
      </c>
      <c r="O57" s="7">
        <f>((N57/I57)^(1/5)-1)</f>
        <v>0.14605295588862077</v>
      </c>
      <c r="P57" s="4"/>
      <c r="Q57" s="5" t="s">
        <v>40</v>
      </c>
      <c r="R57" s="8">
        <v>0.15988030899275837</v>
      </c>
      <c r="S57" s="8">
        <v>0.16007761388670697</v>
      </c>
      <c r="T57" s="8">
        <v>0.16027517383889112</v>
      </c>
      <c r="U57" s="8">
        <v>0.16047298915157754</v>
      </c>
      <c r="V57" s="8">
        <v>0.16067106012750254</v>
      </c>
      <c r="W57" s="8">
        <v>0.16086938706987194</v>
      </c>
      <c r="X57" s="8">
        <v>0.16106797028236119</v>
      </c>
      <c r="Y57" s="8">
        <v>0.16126681006911536</v>
      </c>
      <c r="Z57" s="8">
        <v>0.16146590673474956</v>
      </c>
      <c r="AA57" s="8">
        <v>0.16166526058434871</v>
      </c>
      <c r="AB57" s="8">
        <v>0.16186487192346782</v>
      </c>
      <c r="AC57" s="8">
        <v>0.16206474105813207</v>
      </c>
    </row>
    <row r="58" spans="2:29" x14ac:dyDescent="0.25">
      <c r="B58" s="5" t="s">
        <v>39</v>
      </c>
      <c r="C58" s="6">
        <f>R58*C$60</f>
        <v>1.1008877206718997</v>
      </c>
      <c r="D58" s="6">
        <f t="shared" si="13"/>
        <v>1.3768081737636502</v>
      </c>
      <c r="E58" s="6">
        <f t="shared" si="13"/>
        <v>1.7149187154588275</v>
      </c>
      <c r="F58" s="6">
        <f t="shared" si="13"/>
        <v>2.1231136003598352</v>
      </c>
      <c r="G58" s="6">
        <f t="shared" si="13"/>
        <v>2.607152596147237</v>
      </c>
      <c r="H58" s="6">
        <f t="shared" si="13"/>
        <v>3.1688768419250057</v>
      </c>
      <c r="I58" s="6">
        <f t="shared" si="13"/>
        <v>3.8040312003246868</v>
      </c>
      <c r="J58" s="6">
        <f t="shared" si="13"/>
        <v>4.4998883393068301</v>
      </c>
      <c r="K58" s="6">
        <f t="shared" si="13"/>
        <v>5.2330498752787848</v>
      </c>
      <c r="L58" s="6">
        <f t="shared" si="13"/>
        <v>5.9679975345348035</v>
      </c>
      <c r="M58" s="6">
        <f t="shared" si="13"/>
        <v>6.6571264865771145</v>
      </c>
      <c r="N58" s="6">
        <f t="shared" si="13"/>
        <v>7.2430279313882071</v>
      </c>
      <c r="O58" s="7">
        <f>((N58/I58)^(1/5)-1)</f>
        <v>0.13745760291004872</v>
      </c>
      <c r="P58" s="4"/>
      <c r="Q58" s="5" t="s">
        <v>39</v>
      </c>
      <c r="R58" s="8">
        <v>0.13062647863067814</v>
      </c>
      <c r="S58" s="8">
        <v>0.12987528057087003</v>
      </c>
      <c r="T58" s="8">
        <v>0.12912037302565801</v>
      </c>
      <c r="U58" s="8">
        <v>0.12836174722460542</v>
      </c>
      <c r="V58" s="8">
        <v>0.12759939436885803</v>
      </c>
      <c r="W58" s="8">
        <v>0.12683330563106032</v>
      </c>
      <c r="X58" s="8">
        <v>0.12606347215527391</v>
      </c>
      <c r="Y58" s="8">
        <v>0.12528988505689487</v>
      </c>
      <c r="Z58" s="8">
        <v>0.12451253542257062</v>
      </c>
      <c r="AA58" s="8">
        <v>0.12373141431011685</v>
      </c>
      <c r="AB58" s="8">
        <v>0.12294651274843466</v>
      </c>
      <c r="AC58" s="8">
        <v>0.12215782173742569</v>
      </c>
    </row>
    <row r="59" spans="2:29" x14ac:dyDescent="0.25">
      <c r="B59" s="5" t="s">
        <v>2</v>
      </c>
      <c r="C59" s="10">
        <f t="shared" ref="C59:N59" si="14">SUM(C55:C58)</f>
        <v>8.4277531799999998</v>
      </c>
      <c r="D59" s="10">
        <f t="shared" si="14"/>
        <v>10.601002498026226</v>
      </c>
      <c r="E59" s="10">
        <f t="shared" si="14"/>
        <v>13.281550194391473</v>
      </c>
      <c r="F59" s="10">
        <f t="shared" si="14"/>
        <v>16.540080251828012</v>
      </c>
      <c r="G59" s="10">
        <f t="shared" si="14"/>
        <v>20.432327355807104</v>
      </c>
      <c r="H59" s="10">
        <f t="shared" si="14"/>
        <v>24.984579769156287</v>
      </c>
      <c r="I59" s="10">
        <f t="shared" si="14"/>
        <v>30.175522974959911</v>
      </c>
      <c r="J59" s="10">
        <f t="shared" si="14"/>
        <v>35.915815049741681</v>
      </c>
      <c r="K59" s="10">
        <f t="shared" si="14"/>
        <v>42.02829745229154</v>
      </c>
      <c r="L59" s="10">
        <f t="shared" si="14"/>
        <v>48.233486764943841</v>
      </c>
      <c r="M59" s="10">
        <f t="shared" si="14"/>
        <v>54.146525491117458</v>
      </c>
      <c r="N59" s="10">
        <f t="shared" si="14"/>
        <v>59.292379549439431</v>
      </c>
      <c r="O59" s="7">
        <f>((N59/I59)^(1/5)-1)</f>
        <v>0.14463972696134753</v>
      </c>
      <c r="Q59" s="5" t="s">
        <v>2</v>
      </c>
      <c r="R59" s="8">
        <v>1.0000000000000002</v>
      </c>
      <c r="S59" s="8">
        <v>0.99999999999999989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0.99999999999999989</v>
      </c>
      <c r="AB59" s="8">
        <v>1</v>
      </c>
      <c r="AC59" s="8">
        <v>1</v>
      </c>
    </row>
    <row r="60" spans="2:29" x14ac:dyDescent="0.25">
      <c r="B60" s="13" t="s">
        <v>26</v>
      </c>
      <c r="C60" s="11">
        <f>C3</f>
        <v>8.4277531799999998</v>
      </c>
      <c r="D60" s="11">
        <f t="shared" ref="D60:O60" si="15">D3</f>
        <v>10.601002498026226</v>
      </c>
      <c r="E60" s="11">
        <f t="shared" si="15"/>
        <v>13.281550194391471</v>
      </c>
      <c r="F60" s="11">
        <f t="shared" si="15"/>
        <v>16.540080251828012</v>
      </c>
      <c r="G60" s="11">
        <f t="shared" si="15"/>
        <v>20.432327355807104</v>
      </c>
      <c r="H60" s="11">
        <f t="shared" si="15"/>
        <v>24.984579769156287</v>
      </c>
      <c r="I60" s="11">
        <f t="shared" si="15"/>
        <v>30.175522974959907</v>
      </c>
      <c r="J60" s="11">
        <f t="shared" si="15"/>
        <v>35.915815049741681</v>
      </c>
      <c r="K60" s="11">
        <f t="shared" si="15"/>
        <v>42.02829745229154</v>
      </c>
      <c r="L60" s="11">
        <f t="shared" si="15"/>
        <v>48.233486764943841</v>
      </c>
      <c r="M60" s="11">
        <f t="shared" si="15"/>
        <v>54.146525491117458</v>
      </c>
      <c r="N60" s="11">
        <f t="shared" si="15"/>
        <v>59.292379549439438</v>
      </c>
      <c r="O60" s="12">
        <f t="shared" si="15"/>
        <v>0.14463972696134753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0.25646153772655844</v>
      </c>
      <c r="E63" s="14">
        <f t="shared" si="16"/>
        <v>0.25145691119215829</v>
      </c>
      <c r="F63" s="14">
        <f t="shared" si="16"/>
        <v>0.24394997139055752</v>
      </c>
      <c r="G63" s="14">
        <f t="shared" si="16"/>
        <v>0.23394071832175656</v>
      </c>
      <c r="H63" s="14">
        <f t="shared" si="16"/>
        <v>0.22142915198575608</v>
      </c>
      <c r="I63" s="14">
        <f t="shared" si="16"/>
        <v>0.2064152723825543</v>
      </c>
      <c r="J63" s="14">
        <f t="shared" si="16"/>
        <v>0.18889907951215368</v>
      </c>
      <c r="K63" s="14">
        <f t="shared" si="16"/>
        <v>0.1688805733745522</v>
      </c>
      <c r="L63" s="14">
        <f t="shared" si="16"/>
        <v>0.14635975396975009</v>
      </c>
      <c r="M63" s="14">
        <f t="shared" si="16"/>
        <v>0.12133662129774825</v>
      </c>
      <c r="N63" s="14">
        <f t="shared" si="16"/>
        <v>9.3811175358546439E-2</v>
      </c>
    </row>
    <row r="64" spans="2:29" x14ac:dyDescent="0.25">
      <c r="B64" s="5" t="s">
        <v>38</v>
      </c>
      <c r="C64" s="5"/>
      <c r="D64" s="14">
        <f t="shared" ref="D64:N64" si="17">D56/C56-1</f>
        <v>0.26164944776797894</v>
      </c>
      <c r="E64" s="14">
        <f t="shared" si="17"/>
        <v>0.25662424791040084</v>
      </c>
      <c r="F64" s="14">
        <f t="shared" si="17"/>
        <v>0.24908640136559401</v>
      </c>
      <c r="G64" s="14">
        <f t="shared" si="17"/>
        <v>0.23903590759868143</v>
      </c>
      <c r="H64" s="14">
        <f t="shared" si="17"/>
        <v>0.22647276607857392</v>
      </c>
      <c r="I64" s="14">
        <f t="shared" si="17"/>
        <v>0.21139697627793996</v>
      </c>
      <c r="J64" s="14">
        <f t="shared" si="17"/>
        <v>0.19380853767317685</v>
      </c>
      <c r="K64" s="14">
        <f t="shared" si="17"/>
        <v>0.17370744974437979</v>
      </c>
      <c r="L64" s="14">
        <f t="shared" si="17"/>
        <v>0.15109371197531551</v>
      </c>
      <c r="M64" s="14">
        <f t="shared" si="17"/>
        <v>0.12596732385339537</v>
      </c>
      <c r="N64" s="14">
        <f t="shared" si="17"/>
        <v>9.8328284869639404E-2</v>
      </c>
    </row>
    <row r="65" spans="2:29" x14ac:dyDescent="0.25">
      <c r="B65" s="5" t="s">
        <v>40</v>
      </c>
      <c r="C65" s="5"/>
      <c r="D65" s="14">
        <f t="shared" ref="D65:N65" si="18">D57/C57-1</f>
        <v>0.25942048175590582</v>
      </c>
      <c r="E65" s="14">
        <f t="shared" si="18"/>
        <v>0.25440415995847898</v>
      </c>
      <c r="F65" s="14">
        <f t="shared" si="18"/>
        <v>0.24687963058650597</v>
      </c>
      <c r="G65" s="14">
        <f t="shared" si="18"/>
        <v>0.236846893106057</v>
      </c>
      <c r="H65" s="14">
        <f t="shared" si="18"/>
        <v>0.22430594698698036</v>
      </c>
      <c r="I65" s="14">
        <f t="shared" si="18"/>
        <v>0.20925679170287559</v>
      </c>
      <c r="J65" s="14">
        <f t="shared" si="18"/>
        <v>0.19169942673106521</v>
      </c>
      <c r="K65" s="14">
        <f t="shared" si="18"/>
        <v>0.17163385155256417</v>
      </c>
      <c r="L65" s="14">
        <f t="shared" si="18"/>
        <v>0.14906006565204932</v>
      </c>
      <c r="M65" s="14">
        <f t="shared" si="18"/>
        <v>0.1239780685178391</v>
      </c>
      <c r="N65" s="14">
        <f t="shared" si="18"/>
        <v>9.6387859641851925E-2</v>
      </c>
    </row>
    <row r="66" spans="2:29" x14ac:dyDescent="0.25">
      <c r="B66" s="5" t="s">
        <v>39</v>
      </c>
      <c r="C66" s="5"/>
      <c r="D66" s="14">
        <f t="shared" ref="D66:N66" si="19">D58/C58-1</f>
        <v>0.25063450877928695</v>
      </c>
      <c r="E66" s="14">
        <f t="shared" si="19"/>
        <v>0.24557563510893199</v>
      </c>
      <c r="F66" s="14">
        <f t="shared" si="19"/>
        <v>0.2380257916724613</v>
      </c>
      <c r="G66" s="14">
        <f t="shared" si="19"/>
        <v>0.22798544350399563</v>
      </c>
      <c r="H66" s="14">
        <f t="shared" si="19"/>
        <v>0.21545507025859023</v>
      </c>
      <c r="I66" s="14">
        <f t="shared" si="19"/>
        <v>0.20043516680624363</v>
      </c>
      <c r="J66" s="14">
        <f t="shared" si="19"/>
        <v>0.18292624385487422</v>
      </c>
      <c r="K66" s="14">
        <f t="shared" si="19"/>
        <v>0.16292882860397651</v>
      </c>
      <c r="L66" s="14">
        <f t="shared" si="19"/>
        <v>0.14044346543073316</v>
      </c>
      <c r="M66" s="14">
        <f t="shared" si="19"/>
        <v>0.11547071661047981</v>
      </c>
      <c r="N66" s="14">
        <f t="shared" si="19"/>
        <v>8.8011163073505649E-2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5.8557910169149787</v>
      </c>
      <c r="D71" s="6">
        <f t="shared" ref="D71:N71" si="20">S71*D$74</f>
        <v>7.3472467724052555</v>
      </c>
      <c r="E71" s="6">
        <f t="shared" si="20"/>
        <v>9.1818540840350842</v>
      </c>
      <c r="F71" s="6">
        <f t="shared" si="20"/>
        <v>11.40573193224945</v>
      </c>
      <c r="G71" s="6">
        <f t="shared" si="20"/>
        <v>14.054238354559134</v>
      </c>
      <c r="H71" s="6">
        <f t="shared" si="20"/>
        <v>17.142156466246497</v>
      </c>
      <c r="I71" s="6">
        <f t="shared" si="20"/>
        <v>20.651525610056481</v>
      </c>
      <c r="J71" s="6">
        <f t="shared" si="20"/>
        <v>24.518110047450055</v>
      </c>
      <c r="K71" s="6">
        <f t="shared" si="20"/>
        <v>28.618508085017712</v>
      </c>
      <c r="L71" s="6">
        <f t="shared" si="20"/>
        <v>32.761047491491418</v>
      </c>
      <c r="M71" s="6">
        <f t="shared" si="20"/>
        <v>36.684587846283229</v>
      </c>
      <c r="N71" s="6">
        <f t="shared" si="20"/>
        <v>40.069678629837611</v>
      </c>
      <c r="O71" s="7">
        <f>((N71/I71)^(1/5)-1)</f>
        <v>0.14175453113124292</v>
      </c>
      <c r="P71" s="4"/>
      <c r="Q71" s="5" t="s">
        <v>34</v>
      </c>
      <c r="R71" s="8">
        <v>0.6948223200000001</v>
      </c>
      <c r="S71" s="8">
        <v>0.69307094058068763</v>
      </c>
      <c r="T71" s="8">
        <v>0.69132397571425019</v>
      </c>
      <c r="U71" s="8">
        <v>0.68958141427330055</v>
      </c>
      <c r="V71" s="8">
        <v>0.68784324515849915</v>
      </c>
      <c r="W71" s="8">
        <v>0.68610945729848383</v>
      </c>
      <c r="X71" s="8">
        <v>0.68438003964979899</v>
      </c>
      <c r="Y71" s="8">
        <v>0.68265498119682511</v>
      </c>
      <c r="Z71" s="8">
        <v>0.68093427095170911</v>
      </c>
      <c r="AA71" s="8">
        <v>0.67921789795429399</v>
      </c>
      <c r="AB71" s="8">
        <v>0.67750585127204888</v>
      </c>
      <c r="AC71" s="8">
        <v>0.67579811999999984</v>
      </c>
    </row>
    <row r="72" spans="2:29" x14ac:dyDescent="0.25">
      <c r="B72" s="5" t="s">
        <v>35</v>
      </c>
      <c r="C72" s="6">
        <f>R72*C$74</f>
        <v>2.5719621630850216</v>
      </c>
      <c r="D72" s="6">
        <f t="shared" ref="D72:N72" si="21">S72*D$74</f>
        <v>3.2537557256209704</v>
      </c>
      <c r="E72" s="6">
        <f t="shared" si="21"/>
        <v>4.0996961103563869</v>
      </c>
      <c r="F72" s="6">
        <f t="shared" si="21"/>
        <v>5.1343483195785629</v>
      </c>
      <c r="G72" s="6">
        <f t="shared" si="21"/>
        <v>6.378089001247969</v>
      </c>
      <c r="H72" s="6">
        <f t="shared" si="21"/>
        <v>7.842423302909789</v>
      </c>
      <c r="I72" s="6">
        <f t="shared" si="21"/>
        <v>9.5239973649034262</v>
      </c>
      <c r="J72" s="6">
        <f t="shared" si="21"/>
        <v>11.397705002291625</v>
      </c>
      <c r="K72" s="6">
        <f t="shared" si="21"/>
        <v>13.409789367273827</v>
      </c>
      <c r="L72" s="6">
        <f t="shared" si="21"/>
        <v>15.472439273452425</v>
      </c>
      <c r="M72" s="6">
        <f t="shared" si="21"/>
        <v>17.461937644834229</v>
      </c>
      <c r="N72" s="6">
        <f t="shared" si="21"/>
        <v>19.222700919601827</v>
      </c>
      <c r="O72" s="7">
        <f>((N72/I72)^(1/5)-1)</f>
        <v>0.15079781457812302</v>
      </c>
      <c r="P72" s="4"/>
      <c r="Q72" s="5" t="s">
        <v>35</v>
      </c>
      <c r="R72" s="8">
        <v>0.3051776799999999</v>
      </c>
      <c r="S72" s="8">
        <v>0.30692905941931237</v>
      </c>
      <c r="T72" s="8">
        <v>0.30867602428574981</v>
      </c>
      <c r="U72" s="8">
        <v>0.31041858572669945</v>
      </c>
      <c r="V72" s="8">
        <v>0.31215675484150085</v>
      </c>
      <c r="W72" s="8">
        <v>0.31389054270151617</v>
      </c>
      <c r="X72" s="8">
        <v>0.31561996035020101</v>
      </c>
      <c r="Y72" s="8">
        <v>0.31734501880317489</v>
      </c>
      <c r="Z72" s="8">
        <v>0.31906572904829089</v>
      </c>
      <c r="AA72" s="8">
        <v>0.32078210204570601</v>
      </c>
      <c r="AB72" s="8">
        <v>0.32249414872795112</v>
      </c>
      <c r="AC72" s="8">
        <v>0.32420188000000016</v>
      </c>
    </row>
    <row r="73" spans="2:29" x14ac:dyDescent="0.25">
      <c r="B73" s="5" t="s">
        <v>2</v>
      </c>
      <c r="C73" s="10">
        <f t="shared" ref="C73:N73" si="22">SUM(C71:C72)</f>
        <v>8.4277531799999998</v>
      </c>
      <c r="D73" s="10">
        <f t="shared" si="22"/>
        <v>10.601002498026226</v>
      </c>
      <c r="E73" s="10">
        <f t="shared" si="22"/>
        <v>13.281550194391471</v>
      </c>
      <c r="F73" s="10">
        <f t="shared" si="22"/>
        <v>16.540080251828012</v>
      </c>
      <c r="G73" s="10">
        <f t="shared" si="22"/>
        <v>20.432327355807104</v>
      </c>
      <c r="H73" s="10">
        <f t="shared" si="22"/>
        <v>24.984579769156287</v>
      </c>
      <c r="I73" s="10">
        <f t="shared" si="22"/>
        <v>30.175522974959907</v>
      </c>
      <c r="J73" s="10">
        <f t="shared" si="22"/>
        <v>35.915815049741681</v>
      </c>
      <c r="K73" s="10">
        <f t="shared" si="22"/>
        <v>42.02829745229154</v>
      </c>
      <c r="L73" s="10">
        <f t="shared" si="22"/>
        <v>48.233486764943841</v>
      </c>
      <c r="M73" s="10">
        <f t="shared" si="22"/>
        <v>54.146525491117458</v>
      </c>
      <c r="N73" s="10">
        <f t="shared" si="22"/>
        <v>59.292379549439438</v>
      </c>
      <c r="O73" s="7">
        <f>((N73/I73)^(1/5)-1)</f>
        <v>0.14463972696134753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8.4277531799999998</v>
      </c>
      <c r="D74" s="11">
        <f t="shared" ref="D74:O74" si="23">D3</f>
        <v>10.601002498026226</v>
      </c>
      <c r="E74" s="11">
        <f t="shared" si="23"/>
        <v>13.281550194391471</v>
      </c>
      <c r="F74" s="11">
        <f t="shared" si="23"/>
        <v>16.540080251828012</v>
      </c>
      <c r="G74" s="11">
        <f t="shared" si="23"/>
        <v>20.432327355807104</v>
      </c>
      <c r="H74" s="11">
        <f t="shared" si="23"/>
        <v>24.984579769156287</v>
      </c>
      <c r="I74" s="11">
        <f t="shared" si="23"/>
        <v>30.175522974959907</v>
      </c>
      <c r="J74" s="11">
        <f t="shared" si="23"/>
        <v>35.915815049741681</v>
      </c>
      <c r="K74" s="11">
        <f t="shared" si="23"/>
        <v>42.02829745229154</v>
      </c>
      <c r="L74" s="11">
        <f t="shared" si="23"/>
        <v>48.233486764943841</v>
      </c>
      <c r="M74" s="11">
        <f t="shared" si="23"/>
        <v>54.146525491117458</v>
      </c>
      <c r="N74" s="11">
        <f t="shared" si="23"/>
        <v>59.292379549439438</v>
      </c>
      <c r="O74" s="12">
        <f t="shared" si="23"/>
        <v>0.14463972696134753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0.2546975722292808</v>
      </c>
      <c r="E77" s="14">
        <f t="shared" si="24"/>
        <v>0.24969997176632686</v>
      </c>
      <c r="F77" s="14">
        <f t="shared" si="24"/>
        <v>0.2422035710718955</v>
      </c>
      <c r="G77" s="14">
        <f t="shared" si="24"/>
        <v>0.23220837014598694</v>
      </c>
      <c r="H77" s="14">
        <f t="shared" si="24"/>
        <v>0.21971436898860164</v>
      </c>
      <c r="I77" s="14">
        <f t="shared" si="24"/>
        <v>0.20472156759973892</v>
      </c>
      <c r="J77" s="14">
        <f t="shared" si="24"/>
        <v>0.18722996597939945</v>
      </c>
      <c r="K77" s="14">
        <f t="shared" si="24"/>
        <v>0.16723956412758278</v>
      </c>
      <c r="L77" s="14">
        <f t="shared" si="24"/>
        <v>0.14475036204428826</v>
      </c>
      <c r="M77" s="14">
        <f t="shared" si="24"/>
        <v>0.11976235972951788</v>
      </c>
      <c r="N77" s="14">
        <f t="shared" si="24"/>
        <v>9.227555718326963E-2</v>
      </c>
    </row>
    <row r="78" spans="2:29" x14ac:dyDescent="0.25">
      <c r="B78" s="5" t="s">
        <v>35</v>
      </c>
      <c r="C78" s="5"/>
      <c r="D78" s="14">
        <f t="shared" ref="D78:N78" si="25">D72/C72-1</f>
        <v>0.26508693336225053</v>
      </c>
      <c r="E78" s="14">
        <f t="shared" si="25"/>
        <v>0.25998890392239615</v>
      </c>
      <c r="F78" s="14">
        <f t="shared" si="25"/>
        <v>0.25237290310579463</v>
      </c>
      <c r="G78" s="14">
        <f t="shared" si="25"/>
        <v>0.24223924912275807</v>
      </c>
      <c r="H78" s="14">
        <f t="shared" si="25"/>
        <v>0.22958825149277495</v>
      </c>
      <c r="I78" s="14">
        <f t="shared" si="25"/>
        <v>0.21442021133566191</v>
      </c>
      <c r="J78" s="14">
        <f t="shared" si="25"/>
        <v>0.19673542165109548</v>
      </c>
      <c r="K78" s="14">
        <f t="shared" si="25"/>
        <v>0.17653416758704066</v>
      </c>
      <c r="L78" s="14">
        <f t="shared" si="25"/>
        <v>0.15381672669761914</v>
      </c>
      <c r="M78" s="14">
        <f t="shared" si="25"/>
        <v>0.12858336919087998</v>
      </c>
      <c r="N78" s="14">
        <f t="shared" si="25"/>
        <v>0.10083435816691777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1.8984946755990595</v>
      </c>
      <c r="D83" s="6">
        <f t="shared" ref="D83:N83" si="26">S83*D$92</f>
        <v>2.374930868426695</v>
      </c>
      <c r="E83" s="6">
        <f t="shared" si="26"/>
        <v>2.959097421256343</v>
      </c>
      <c r="F83" s="6">
        <f t="shared" si="26"/>
        <v>3.6648361958200324</v>
      </c>
      <c r="G83" s="6">
        <f t="shared" si="26"/>
        <v>4.5023707447492693</v>
      </c>
      <c r="H83" s="6">
        <f t="shared" si="26"/>
        <v>5.4752244232244749</v>
      </c>
      <c r="I83" s="6">
        <f t="shared" si="26"/>
        <v>6.5764442323443637</v>
      </c>
      <c r="J83" s="6">
        <f t="shared" si="26"/>
        <v>7.7844605602364627</v>
      </c>
      <c r="K83" s="6">
        <f t="shared" si="26"/>
        <v>9.0592251542934008</v>
      </c>
      <c r="L83" s="6">
        <f t="shared" si="26"/>
        <v>10.339615151997691</v>
      </c>
      <c r="M83" s="6">
        <f t="shared" si="26"/>
        <v>11.543374091945998</v>
      </c>
      <c r="N83" s="6">
        <f t="shared" si="26"/>
        <v>12.570933142553942</v>
      </c>
      <c r="O83" s="7">
        <f t="shared" ref="O83:O91" si="27">((N83/I83)^(1/5)-1)</f>
        <v>0.13834859272689481</v>
      </c>
      <c r="P83" s="4"/>
      <c r="Q83" s="5" t="s">
        <v>43</v>
      </c>
      <c r="R83" s="8">
        <v>0.22526699999999994</v>
      </c>
      <c r="S83" s="8">
        <v>0.22402889433040674</v>
      </c>
      <c r="T83" s="8">
        <v>0.22279759349973394</v>
      </c>
      <c r="U83" s="8">
        <v>0.22157306010743172</v>
      </c>
      <c r="V83" s="8">
        <v>0.22035525695851008</v>
      </c>
      <c r="W83" s="8">
        <v>0.21914414706240903</v>
      </c>
      <c r="X83" s="8">
        <v>0.21793969363187488</v>
      </c>
      <c r="Y83" s="8">
        <v>0.21674186008184301</v>
      </c>
      <c r="Z83" s="8">
        <v>0.21555061002832648</v>
      </c>
      <c r="AA83" s="8">
        <v>0.21436590728731095</v>
      </c>
      <c r="AB83" s="8">
        <v>0.21318771587365556</v>
      </c>
      <c r="AC83" s="8">
        <v>0.21201599999999984</v>
      </c>
    </row>
    <row r="84" spans="2:29" x14ac:dyDescent="0.25">
      <c r="B84" s="5" t="s">
        <v>44</v>
      </c>
      <c r="C84" s="6">
        <f t="shared" ref="C84:C90" si="28">R84*C$92</f>
        <v>0.8225837485859453</v>
      </c>
      <c r="D84" s="6">
        <f t="shared" ref="D84:D90" si="29">S84*D$92</f>
        <v>1.0471157762020644</v>
      </c>
      <c r="E84" s="6">
        <f t="shared" ref="E84:E90" si="30">T84*E$92</f>
        <v>1.3276280938173504</v>
      </c>
      <c r="F84" s="6">
        <f t="shared" ref="F84:F90" si="31">U84*F$92</f>
        <v>1.6731914015626999</v>
      </c>
      <c r="G84" s="6">
        <f t="shared" ref="G84:G90" si="32">V84*G$92</f>
        <v>2.0917348690566948</v>
      </c>
      <c r="H84" s="6">
        <f t="shared" ref="H84:H90" si="33">W84*H$92</f>
        <v>2.5884636433099732</v>
      </c>
      <c r="I84" s="6">
        <f t="shared" ref="I84:I90" si="34">X84*I$92</f>
        <v>3.1637814748574535</v>
      </c>
      <c r="J84" s="6">
        <f t="shared" ref="J84:J90" si="35">Y84*J$92</f>
        <v>3.8108291486577799</v>
      </c>
      <c r="K84" s="6">
        <f t="shared" ref="K84:K90" si="36">Z84*K$92</f>
        <v>4.5129243055130805</v>
      </c>
      <c r="L84" s="6">
        <f t="shared" ref="L84:L90" si="37">AA84*L$92</f>
        <v>5.2414062990393093</v>
      </c>
      <c r="M84" s="6">
        <f t="shared" ref="M84:M90" si="38">AB84*M$92</f>
        <v>5.9546068188082515</v>
      </c>
      <c r="N84" s="6">
        <f t="shared" ref="N84:N90" si="39">AC84*N$92</f>
        <v>6.5988022244776383</v>
      </c>
      <c r="O84" s="7">
        <f t="shared" si="27"/>
        <v>0.15838180324433981</v>
      </c>
      <c r="P84" s="4"/>
      <c r="Q84" s="5" t="s">
        <v>44</v>
      </c>
      <c r="R84" s="8">
        <v>9.7604157480314979E-2</v>
      </c>
      <c r="S84" s="8">
        <v>9.8775165499397286E-2</v>
      </c>
      <c r="T84" s="8">
        <v>9.9960326496976296E-2</v>
      </c>
      <c r="U84" s="8">
        <v>0.1011598115660762</v>
      </c>
      <c r="V84" s="8">
        <v>0.10237379387239505</v>
      </c>
      <c r="W84" s="8">
        <v>0.10360244867938333</v>
      </c>
      <c r="X84" s="8">
        <v>0.1048459533736269</v>
      </c>
      <c r="Y84" s="8">
        <v>0.10610448749053765</v>
      </c>
      <c r="Z84" s="8">
        <v>0.1073782327403562</v>
      </c>
      <c r="AA84" s="8">
        <v>0.10866737303446969</v>
      </c>
      <c r="AB84" s="8">
        <v>0.10997209451204923</v>
      </c>
      <c r="AC84" s="8">
        <v>0.11129258556701027</v>
      </c>
    </row>
    <row r="85" spans="2:29" x14ac:dyDescent="0.25">
      <c r="B85" s="5" t="s">
        <v>45</v>
      </c>
      <c r="C85" s="6">
        <f t="shared" si="28"/>
        <v>1.2253070421644807</v>
      </c>
      <c r="D85" s="6">
        <f t="shared" si="29"/>
        <v>1.5501299125815677</v>
      </c>
      <c r="E85" s="6">
        <f t="shared" si="30"/>
        <v>1.9532526285998191</v>
      </c>
      <c r="F85" s="6">
        <f t="shared" si="31"/>
        <v>2.4464491720269774</v>
      </c>
      <c r="G85" s="6">
        <f t="shared" si="32"/>
        <v>3.0395255527221732</v>
      </c>
      <c r="H85" s="6">
        <f t="shared" si="33"/>
        <v>3.738090586700376</v>
      </c>
      <c r="I85" s="6">
        <f t="shared" si="34"/>
        <v>4.5407001162777725</v>
      </c>
      <c r="J85" s="6">
        <f t="shared" si="35"/>
        <v>5.4355614482886896</v>
      </c>
      <c r="K85" s="6">
        <f t="shared" si="36"/>
        <v>6.3972241799709311</v>
      </c>
      <c r="L85" s="6">
        <f t="shared" si="37"/>
        <v>7.383970223904849</v>
      </c>
      <c r="M85" s="6">
        <f t="shared" si="38"/>
        <v>8.3368846076519354</v>
      </c>
      <c r="N85" s="6">
        <f t="shared" si="39"/>
        <v>9.1817275477448987</v>
      </c>
      <c r="O85" s="7">
        <f t="shared" si="27"/>
        <v>0.15122527584128687</v>
      </c>
      <c r="P85" s="4"/>
      <c r="Q85" s="5" t="s">
        <v>45</v>
      </c>
      <c r="R85" s="8">
        <v>0.14538952624671914</v>
      </c>
      <c r="S85" s="8">
        <v>0.14622484174210718</v>
      </c>
      <c r="T85" s="8">
        <v>0.14706510911840984</v>
      </c>
      <c r="U85" s="8">
        <v>0.14791035682892745</v>
      </c>
      <c r="V85" s="8">
        <v>0.14876061350193201</v>
      </c>
      <c r="W85" s="8">
        <v>0.14961590794154905</v>
      </c>
      <c r="X85" s="8">
        <v>0.15047626912864814</v>
      </c>
      <c r="Y85" s="8">
        <v>0.15134172622174097</v>
      </c>
      <c r="Z85" s="8">
        <v>0.15221230855788878</v>
      </c>
      <c r="AA85" s="8">
        <v>0.15308804565361689</v>
      </c>
      <c r="AB85" s="8">
        <v>0.153968967205838</v>
      </c>
      <c r="AC85" s="8">
        <v>0.15485510309278361</v>
      </c>
    </row>
    <row r="86" spans="2:29" x14ac:dyDescent="0.25">
      <c r="B86" s="5" t="s">
        <v>46</v>
      </c>
      <c r="C86" s="6">
        <f t="shared" si="28"/>
        <v>0.70262361858382816</v>
      </c>
      <c r="D86" s="6">
        <f t="shared" si="29"/>
        <v>0.88678411701694571</v>
      </c>
      <c r="E86" s="6">
        <f t="shared" si="30"/>
        <v>1.1147570323712246</v>
      </c>
      <c r="F86" s="6">
        <f t="shared" si="31"/>
        <v>1.3929322536958069</v>
      </c>
      <c r="G86" s="6">
        <f t="shared" si="32"/>
        <v>1.7265199081440412</v>
      </c>
      <c r="H86" s="6">
        <f t="shared" si="33"/>
        <v>2.1183006891862806</v>
      </c>
      <c r="I86" s="6">
        <f t="shared" si="34"/>
        <v>2.5670397910828302</v>
      </c>
      <c r="J86" s="6">
        <f t="shared" si="35"/>
        <v>3.0656755064608796</v>
      </c>
      <c r="K86" s="6">
        <f t="shared" si="36"/>
        <v>3.5995261964490659</v>
      </c>
      <c r="L86" s="6">
        <f t="shared" si="37"/>
        <v>4.1449156731254195</v>
      </c>
      <c r="M86" s="6">
        <f t="shared" si="38"/>
        <v>4.6687599774451991</v>
      </c>
      <c r="N86" s="6">
        <f t="shared" si="39"/>
        <v>5.1297258168384623</v>
      </c>
      <c r="O86" s="7">
        <f t="shared" si="27"/>
        <v>0.14850346669142289</v>
      </c>
      <c r="P86" s="4"/>
      <c r="Q86" s="5" t="s">
        <v>46</v>
      </c>
      <c r="R86" s="8">
        <v>8.3370217847769032E-2</v>
      </c>
      <c r="S86" s="8">
        <v>8.3650967649715566E-2</v>
      </c>
      <c r="T86" s="8">
        <v>8.3932750022054192E-2</v>
      </c>
      <c r="U86" s="8">
        <v>8.4215568031591609E-2</v>
      </c>
      <c r="V86" s="8">
        <v>8.4499424763442049E-2</v>
      </c>
      <c r="W86" s="8">
        <v>8.4784323320952704E-2</v>
      </c>
      <c r="X86" s="8">
        <v>8.5070266825632068E-2</v>
      </c>
      <c r="Y86" s="8">
        <v>8.5357258417080778E-2</v>
      </c>
      <c r="Z86" s="8">
        <v>8.5645301252925396E-2</v>
      </c>
      <c r="AA86" s="8">
        <v>8.5934398508754492E-2</v>
      </c>
      <c r="AB86" s="8">
        <v>8.6224553378057331E-2</v>
      </c>
      <c r="AC86" s="8">
        <v>8.6515769072165016E-2</v>
      </c>
    </row>
    <row r="87" spans="2:29" x14ac:dyDescent="0.25">
      <c r="B87" s="5" t="s">
        <v>47</v>
      </c>
      <c r="C87" s="6">
        <f t="shared" si="28"/>
        <v>1.0967783314479269</v>
      </c>
      <c r="D87" s="6">
        <f t="shared" si="29"/>
        <v>1.3654244899517483</v>
      </c>
      <c r="E87" s="6">
        <f t="shared" si="30"/>
        <v>1.6931041239687301</v>
      </c>
      <c r="F87" s="6">
        <f t="shared" si="31"/>
        <v>2.086830167242848</v>
      </c>
      <c r="G87" s="6">
        <f t="shared" si="32"/>
        <v>2.5514224161121248</v>
      </c>
      <c r="H87" s="6">
        <f t="shared" si="33"/>
        <v>3.0878205174124114</v>
      </c>
      <c r="I87" s="6">
        <f t="shared" si="34"/>
        <v>3.6910566136425418</v>
      </c>
      <c r="J87" s="6">
        <f t="shared" si="35"/>
        <v>4.3480842913733095</v>
      </c>
      <c r="K87" s="6">
        <f t="shared" si="36"/>
        <v>5.0358266751153922</v>
      </c>
      <c r="L87" s="6">
        <f t="shared" si="37"/>
        <v>5.7199838101036118</v>
      </c>
      <c r="M87" s="6">
        <f t="shared" si="38"/>
        <v>6.3552744803052521</v>
      </c>
      <c r="N87" s="6">
        <f t="shared" si="39"/>
        <v>6.8878008620460074</v>
      </c>
      <c r="O87" s="7">
        <f t="shared" si="27"/>
        <v>0.13288538775611092</v>
      </c>
      <c r="P87" s="4"/>
      <c r="Q87" s="5" t="s">
        <v>47</v>
      </c>
      <c r="R87" s="8">
        <v>0.13013887664041995</v>
      </c>
      <c r="S87" s="8">
        <v>0.12880144969364674</v>
      </c>
      <c r="T87" s="8">
        <v>0.12747789973219342</v>
      </c>
      <c r="U87" s="8">
        <v>0.12616807992888734</v>
      </c>
      <c r="V87" s="8">
        <v>0.12487184507578776</v>
      </c>
      <c r="W87" s="8">
        <v>0.12358905156469178</v>
      </c>
      <c r="X87" s="8">
        <v>0.12231955736791819</v>
      </c>
      <c r="Y87" s="8">
        <v>0.12106322201936448</v>
      </c>
      <c r="Z87" s="8">
        <v>0.11981990659583143</v>
      </c>
      <c r="AA87" s="8">
        <v>0.11858947369861104</v>
      </c>
      <c r="AB87" s="8">
        <v>0.11737178743533253</v>
      </c>
      <c r="AC87" s="8">
        <v>0.1161667134020619</v>
      </c>
    </row>
    <row r="88" spans="2:29" x14ac:dyDescent="0.25">
      <c r="B88" s="5" t="s">
        <v>42</v>
      </c>
      <c r="C88" s="6">
        <f t="shared" si="28"/>
        <v>1.1481898157345487</v>
      </c>
      <c r="D88" s="6">
        <f t="shared" si="29"/>
        <v>1.4550412024309856</v>
      </c>
      <c r="E88" s="6">
        <f t="shared" si="30"/>
        <v>1.8365554517432541</v>
      </c>
      <c r="F88" s="6">
        <f t="shared" si="31"/>
        <v>2.3042004606251933</v>
      </c>
      <c r="G88" s="6">
        <f t="shared" si="32"/>
        <v>2.8676641982890776</v>
      </c>
      <c r="H88" s="6">
        <f t="shared" si="33"/>
        <v>3.5327324768312089</v>
      </c>
      <c r="I88" s="6">
        <f t="shared" si="34"/>
        <v>4.2985519865947532</v>
      </c>
      <c r="J88" s="6">
        <f t="shared" si="35"/>
        <v>5.1544485185975404</v>
      </c>
      <c r="K88" s="6">
        <f t="shared" si="36"/>
        <v>6.0767000580217845</v>
      </c>
      <c r="L88" s="6">
        <f t="shared" si="37"/>
        <v>7.0259426527338373</v>
      </c>
      <c r="M88" s="6">
        <f t="shared" si="38"/>
        <v>7.9461523604313395</v>
      </c>
      <c r="N88" s="6">
        <f t="shared" si="39"/>
        <v>8.7662920062403735</v>
      </c>
      <c r="O88" s="7">
        <f t="shared" si="27"/>
        <v>0.15318437657003603</v>
      </c>
      <c r="P88" s="4"/>
      <c r="Q88" s="5" t="s">
        <v>42</v>
      </c>
      <c r="R88" s="8">
        <v>0.13623913648293967</v>
      </c>
      <c r="S88" s="8">
        <v>0.13725505702898344</v>
      </c>
      <c r="T88" s="8">
        <v>0.13827869675324453</v>
      </c>
      <c r="U88" s="8">
        <v>0.13931011370821691</v>
      </c>
      <c r="V88" s="8">
        <v>0.1403493663913942</v>
      </c>
      <c r="W88" s="8">
        <v>0.14139651374854831</v>
      </c>
      <c r="X88" s="8">
        <v>0.14245161517703453</v>
      </c>
      <c r="Y88" s="8">
        <v>0.1435147305291242</v>
      </c>
      <c r="Z88" s="8">
        <v>0.14458592011536409</v>
      </c>
      <c r="AA88" s="8">
        <v>0.14566524470796297</v>
      </c>
      <c r="AB88" s="8">
        <v>0.1467527655442061</v>
      </c>
      <c r="AC88" s="8">
        <v>0.14784854432989697</v>
      </c>
    </row>
    <row r="89" spans="2:29" x14ac:dyDescent="0.25">
      <c r="B89" s="5" t="s">
        <v>48</v>
      </c>
      <c r="C89" s="6">
        <f t="shared" si="28"/>
        <v>0.488409100722905</v>
      </c>
      <c r="D89" s="6">
        <f t="shared" si="29"/>
        <v>0.60278015380434913</v>
      </c>
      <c r="E89" s="6">
        <f t="shared" si="30"/>
        <v>0.7409711442007848</v>
      </c>
      <c r="F89" s="6">
        <f t="shared" si="31"/>
        <v>0.90538043473595464</v>
      </c>
      <c r="G89" s="6">
        <f t="shared" si="32"/>
        <v>1.0973691242606403</v>
      </c>
      <c r="H89" s="6">
        <f t="shared" si="33"/>
        <v>1.3165846562253629</v>
      </c>
      <c r="I89" s="6">
        <f t="shared" si="34"/>
        <v>1.5601768095050039</v>
      </c>
      <c r="J89" s="6">
        <f t="shared" si="35"/>
        <v>1.8219960763927896</v>
      </c>
      <c r="K89" s="6">
        <f t="shared" si="36"/>
        <v>2.0919274931582921</v>
      </c>
      <c r="L89" s="6">
        <f t="shared" si="37"/>
        <v>2.3555754759815839</v>
      </c>
      <c r="M89" s="6">
        <f t="shared" si="38"/>
        <v>2.5945551576963148</v>
      </c>
      <c r="N89" s="6">
        <f t="shared" si="39"/>
        <v>2.7876326915448435</v>
      </c>
      <c r="O89" s="7">
        <f t="shared" si="27"/>
        <v>0.12308427419472245</v>
      </c>
      <c r="P89" s="4"/>
      <c r="Q89" s="5" t="s">
        <v>48</v>
      </c>
      <c r="R89" s="8">
        <v>5.795246850393701E-2</v>
      </c>
      <c r="S89" s="8">
        <v>5.6860674631156745E-2</v>
      </c>
      <c r="T89" s="8">
        <v>5.5789507501442251E-2</v>
      </c>
      <c r="U89" s="8">
        <v>5.4738575687133792E-2</v>
      </c>
      <c r="V89" s="8">
        <v>5.3707495242765642E-2</v>
      </c>
      <c r="W89" s="8">
        <v>5.2695889560275884E-2</v>
      </c>
      <c r="X89" s="8">
        <v>5.1703389227078567E-2</v>
      </c>
      <c r="Y89" s="8">
        <v>5.072963188693929E-2</v>
      </c>
      <c r="Z89" s="8">
        <v>4.9774262103596881E-2</v>
      </c>
      <c r="AA89" s="8">
        <v>4.8836931227074783E-2</v>
      </c>
      <c r="AB89" s="8">
        <v>4.7917297262627542E-2</v>
      </c>
      <c r="AC89" s="8">
        <v>4.7015024742268055E-2</v>
      </c>
    </row>
    <row r="90" spans="2:29" x14ac:dyDescent="0.25">
      <c r="B90" s="5" t="s">
        <v>49</v>
      </c>
      <c r="C90" s="6">
        <f t="shared" si="28"/>
        <v>1.0453668471613053</v>
      </c>
      <c r="D90" s="6">
        <f t="shared" si="29"/>
        <v>1.318795977611869</v>
      </c>
      <c r="E90" s="6">
        <f t="shared" si="30"/>
        <v>1.6561842984339659</v>
      </c>
      <c r="F90" s="6">
        <f t="shared" si="31"/>
        <v>2.0662601661185001</v>
      </c>
      <c r="G90" s="6">
        <f t="shared" si="32"/>
        <v>2.5557205424730833</v>
      </c>
      <c r="H90" s="6">
        <f t="shared" si="33"/>
        <v>3.127362776266196</v>
      </c>
      <c r="I90" s="6">
        <f t="shared" si="34"/>
        <v>3.7777719506551897</v>
      </c>
      <c r="J90" s="6">
        <f t="shared" si="35"/>
        <v>4.4947594997342257</v>
      </c>
      <c r="K90" s="6">
        <f t="shared" si="36"/>
        <v>5.2549433897695934</v>
      </c>
      <c r="L90" s="6">
        <f t="shared" si="37"/>
        <v>6.0220774780575406</v>
      </c>
      <c r="M90" s="6">
        <f t="shared" si="38"/>
        <v>6.7469179968331616</v>
      </c>
      <c r="N90" s="6">
        <f t="shared" si="39"/>
        <v>7.3694652579932756</v>
      </c>
      <c r="O90" s="7">
        <f t="shared" si="27"/>
        <v>0.14298372793777414</v>
      </c>
      <c r="P90" s="4"/>
      <c r="Q90" s="5" t="s">
        <v>49</v>
      </c>
      <c r="R90" s="8">
        <v>0.12403861679790026</v>
      </c>
      <c r="S90" s="8">
        <v>0.12440294942458624</v>
      </c>
      <c r="T90" s="8">
        <v>0.12469811687594562</v>
      </c>
      <c r="U90" s="8">
        <v>0.12492443414173499</v>
      </c>
      <c r="V90" s="8">
        <v>0.12508220419377325</v>
      </c>
      <c r="W90" s="8">
        <v>0.12517171812218977</v>
      </c>
      <c r="X90" s="8">
        <v>0.12519325526818675</v>
      </c>
      <c r="Y90" s="8">
        <v>0.12514708335336952</v>
      </c>
      <c r="Z90" s="8">
        <v>0.12503345860571077</v>
      </c>
      <c r="AA90" s="8">
        <v>0.12485262588219921</v>
      </c>
      <c r="AB90" s="8">
        <v>0.12460481878823358</v>
      </c>
      <c r="AC90" s="8">
        <v>0.12429025979381439</v>
      </c>
    </row>
    <row r="91" spans="2:29" x14ac:dyDescent="0.25">
      <c r="B91" s="5" t="s">
        <v>2</v>
      </c>
      <c r="C91" s="10">
        <f>SUM(C83:C90)</f>
        <v>8.4277531799999998</v>
      </c>
      <c r="D91" s="10">
        <f t="shared" ref="D91:N91" si="40">SUM(D83:D90)</f>
        <v>10.601002498026226</v>
      </c>
      <c r="E91" s="10">
        <f t="shared" si="40"/>
        <v>13.281550194391473</v>
      </c>
      <c r="F91" s="10">
        <f t="shared" si="40"/>
        <v>16.540080251828012</v>
      </c>
      <c r="G91" s="10">
        <f t="shared" si="40"/>
        <v>20.432327355807104</v>
      </c>
      <c r="H91" s="10">
        <f t="shared" si="40"/>
        <v>24.984579769156284</v>
      </c>
      <c r="I91" s="10">
        <f t="shared" si="40"/>
        <v>30.175522974959907</v>
      </c>
      <c r="J91" s="10">
        <f t="shared" si="40"/>
        <v>35.915815049741674</v>
      </c>
      <c r="K91" s="10">
        <f t="shared" si="40"/>
        <v>42.02829745229154</v>
      </c>
      <c r="L91" s="10">
        <f t="shared" si="40"/>
        <v>48.233486764943841</v>
      </c>
      <c r="M91" s="10">
        <f t="shared" si="40"/>
        <v>54.146525491117451</v>
      </c>
      <c r="N91" s="10">
        <f t="shared" si="40"/>
        <v>59.292379549439438</v>
      </c>
      <c r="O91" s="7">
        <f t="shared" si="27"/>
        <v>0.14463972696134753</v>
      </c>
      <c r="Q91" s="5" t="s">
        <v>2</v>
      </c>
      <c r="R91" s="8">
        <f>SUM(R83:R90)</f>
        <v>0.99999999999999989</v>
      </c>
      <c r="S91" s="8">
        <f t="shared" ref="S91:AC91" si="41">SUM(S83:S90)</f>
        <v>1</v>
      </c>
      <c r="T91" s="8">
        <f t="shared" si="41"/>
        <v>1.0000000000000002</v>
      </c>
      <c r="U91" s="8">
        <f t="shared" si="41"/>
        <v>1</v>
      </c>
      <c r="V91" s="8">
        <f t="shared" si="41"/>
        <v>1</v>
      </c>
      <c r="W91" s="8">
        <f t="shared" si="41"/>
        <v>0.99999999999999989</v>
      </c>
      <c r="X91" s="8">
        <f t="shared" si="41"/>
        <v>1</v>
      </c>
      <c r="Y91" s="8">
        <f t="shared" si="41"/>
        <v>0.99999999999999989</v>
      </c>
      <c r="Z91" s="8">
        <f t="shared" si="41"/>
        <v>1</v>
      </c>
      <c r="AA91" s="8">
        <f t="shared" si="41"/>
        <v>1</v>
      </c>
      <c r="AB91" s="8">
        <f t="shared" si="41"/>
        <v>0.99999999999999989</v>
      </c>
      <c r="AC91" s="8">
        <f t="shared" si="41"/>
        <v>0.99999999999999989</v>
      </c>
    </row>
    <row r="92" spans="2:29" x14ac:dyDescent="0.25">
      <c r="B92" s="13" t="s">
        <v>26</v>
      </c>
      <c r="C92" s="11">
        <f>C3</f>
        <v>8.4277531799999998</v>
      </c>
      <c r="D92" s="11">
        <f t="shared" ref="D92:O92" si="42">D3</f>
        <v>10.601002498026226</v>
      </c>
      <c r="E92" s="11">
        <f t="shared" si="42"/>
        <v>13.281550194391471</v>
      </c>
      <c r="F92" s="11">
        <f t="shared" si="42"/>
        <v>16.540080251828012</v>
      </c>
      <c r="G92" s="11">
        <f t="shared" si="42"/>
        <v>20.432327355807104</v>
      </c>
      <c r="H92" s="11">
        <f t="shared" si="42"/>
        <v>24.984579769156287</v>
      </c>
      <c r="I92" s="11">
        <f t="shared" si="42"/>
        <v>30.175522974959907</v>
      </c>
      <c r="J92" s="11">
        <f t="shared" si="42"/>
        <v>35.915815049741681</v>
      </c>
      <c r="K92" s="11">
        <f t="shared" si="42"/>
        <v>42.02829745229154</v>
      </c>
      <c r="L92" s="11">
        <f t="shared" si="42"/>
        <v>48.233486764943841</v>
      </c>
      <c r="M92" s="11">
        <f t="shared" si="42"/>
        <v>54.146525491117458</v>
      </c>
      <c r="N92" s="11">
        <f t="shared" si="42"/>
        <v>59.292379549439438</v>
      </c>
      <c r="O92" s="12">
        <f t="shared" si="42"/>
        <v>0.14463972696134753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0.25095471636089717</v>
      </c>
      <c r="E95" s="14">
        <f t="shared" ref="E95:N95" si="43">E83/D83-1</f>
        <v>0.24597202411059538</v>
      </c>
      <c r="F95" s="14">
        <f t="shared" si="43"/>
        <v>0.23849798573514147</v>
      </c>
      <c r="G95" s="14">
        <f t="shared" si="43"/>
        <v>0.228532601234537</v>
      </c>
      <c r="H95" s="14">
        <f t="shared" si="43"/>
        <v>0.21607587060878131</v>
      </c>
      <c r="I95" s="14">
        <f t="shared" si="43"/>
        <v>0.20112779385787394</v>
      </c>
      <c r="J95" s="14">
        <f t="shared" si="43"/>
        <v>0.18368837098181645</v>
      </c>
      <c r="K95" s="14">
        <f t="shared" si="43"/>
        <v>0.16375760198060729</v>
      </c>
      <c r="L95" s="14">
        <f t="shared" si="43"/>
        <v>0.14133548685424602</v>
      </c>
      <c r="M95" s="14">
        <f t="shared" si="43"/>
        <v>0.11642202560273551</v>
      </c>
      <c r="N95" s="14">
        <f t="shared" si="43"/>
        <v>8.9017218226072226E-2</v>
      </c>
    </row>
    <row r="96" spans="2:29" x14ac:dyDescent="0.25">
      <c r="B96" s="5" t="s">
        <v>44</v>
      </c>
      <c r="C96" s="5"/>
      <c r="D96" s="14">
        <f t="shared" ref="D96:N96" si="44">D84/C84-1</f>
        <v>0.27295947434179046</v>
      </c>
      <c r="E96" s="14">
        <f t="shared" si="44"/>
        <v>0.26789045107573162</v>
      </c>
      <c r="F96" s="14">
        <f t="shared" si="44"/>
        <v>0.26028622726093853</v>
      </c>
      <c r="G96" s="14">
        <f t="shared" si="44"/>
        <v>0.25014679558064334</v>
      </c>
      <c r="H96" s="14">
        <f t="shared" si="44"/>
        <v>0.23747214888533508</v>
      </c>
      <c r="I96" s="14">
        <f t="shared" si="44"/>
        <v>0.22226228018864425</v>
      </c>
      <c r="J96" s="14">
        <f t="shared" si="44"/>
        <v>0.20451718266334429</v>
      </c>
      <c r="K96" s="14">
        <f t="shared" si="44"/>
        <v>0.18423684963745668</v>
      </c>
      <c r="L96" s="14">
        <f t="shared" si="44"/>
        <v>0.16142127459046907</v>
      </c>
      <c r="M96" s="14">
        <f t="shared" si="44"/>
        <v>0.13607045114965888</v>
      </c>
      <c r="N96" s="14">
        <f t="shared" si="44"/>
        <v>0.10818437308650308</v>
      </c>
    </row>
    <row r="97" spans="2:14" x14ac:dyDescent="0.25">
      <c r="B97" s="5" t="s">
        <v>45</v>
      </c>
      <c r="C97" s="5"/>
      <c r="D97" s="14">
        <f t="shared" ref="D97:N97" si="45">D85/C85-1</f>
        <v>0.26509508167299334</v>
      </c>
      <c r="E97" s="14">
        <f t="shared" si="45"/>
        <v>0.26005737502793913</v>
      </c>
      <c r="F97" s="14">
        <f t="shared" si="45"/>
        <v>0.25250013040079922</v>
      </c>
      <c r="G97" s="14">
        <f t="shared" si="45"/>
        <v>0.24242334052001135</v>
      </c>
      <c r="H97" s="14">
        <f t="shared" si="45"/>
        <v>0.22982699828023279</v>
      </c>
      <c r="I97" s="14">
        <f t="shared" si="45"/>
        <v>0.21471109673825817</v>
      </c>
      <c r="J97" s="14">
        <f t="shared" si="45"/>
        <v>0.19707562910903653</v>
      </c>
      <c r="K97" s="14">
        <f t="shared" si="45"/>
        <v>0.17692058876181171</v>
      </c>
      <c r="L97" s="14">
        <f t="shared" si="45"/>
        <v>0.15424596921635492</v>
      </c>
      <c r="M97" s="14">
        <f t="shared" si="45"/>
        <v>0.12905176413931407</v>
      </c>
      <c r="N97" s="14">
        <f t="shared" si="45"/>
        <v>0.1013379673406456</v>
      </c>
    </row>
    <row r="98" spans="2:14" x14ac:dyDescent="0.25">
      <c r="B98" s="5" t="s">
        <v>46</v>
      </c>
      <c r="C98" s="5"/>
      <c r="D98" s="14">
        <f t="shared" ref="D98:N98" si="46">D86/C86-1</f>
        <v>0.26210405338252363</v>
      </c>
      <c r="E98" s="14">
        <f t="shared" si="46"/>
        <v>0.25707825724389077</v>
      </c>
      <c r="F98" s="14">
        <f t="shared" si="46"/>
        <v>0.24953887999510482</v>
      </c>
      <c r="G98" s="14">
        <f t="shared" si="46"/>
        <v>0.23948591438179467</v>
      </c>
      <c r="H98" s="14">
        <f t="shared" si="46"/>
        <v>0.22691935331541724</v>
      </c>
      <c r="I98" s="14">
        <f t="shared" si="46"/>
        <v>0.21183918986918115</v>
      </c>
      <c r="J98" s="14">
        <f t="shared" si="46"/>
        <v>0.19424541727407929</v>
      </c>
      <c r="K98" s="14">
        <f t="shared" si="46"/>
        <v>0.17413802891503072</v>
      </c>
      <c r="L98" s="14">
        <f t="shared" si="46"/>
        <v>0.15151701832712883</v>
      </c>
      <c r="M98" s="14">
        <f t="shared" si="46"/>
        <v>0.12638237919199491</v>
      </c>
      <c r="N98" s="14">
        <f t="shared" si="46"/>
        <v>9.8734105334219668E-2</v>
      </c>
    </row>
    <row r="99" spans="2:14" x14ac:dyDescent="0.25">
      <c r="B99" s="5" t="s">
        <v>47</v>
      </c>
      <c r="C99" s="5"/>
      <c r="D99" s="14">
        <f t="shared" ref="D99:N99" si="47">D87/C87-1</f>
        <v>0.24494116158291024</v>
      </c>
      <c r="E99" s="14">
        <f t="shared" si="47"/>
        <v>0.23998370940934377</v>
      </c>
      <c r="F99" s="14">
        <f t="shared" si="47"/>
        <v>0.2325468573965801</v>
      </c>
      <c r="G99" s="14">
        <f t="shared" si="47"/>
        <v>0.22263059838889676</v>
      </c>
      <c r="H99" s="14">
        <f t="shared" si="47"/>
        <v>0.2102349253941469</v>
      </c>
      <c r="I99" s="14">
        <f t="shared" si="47"/>
        <v>0.19535983157973225</v>
      </c>
      <c r="J99" s="14">
        <f t="shared" si="47"/>
        <v>0.17800531026869737</v>
      </c>
      <c r="K99" s="14">
        <f t="shared" si="47"/>
        <v>0.15817135493591472</v>
      </c>
      <c r="L99" s="14">
        <f t="shared" si="47"/>
        <v>0.1358579592043927</v>
      </c>
      <c r="M99" s="14">
        <f t="shared" si="47"/>
        <v>0.11106511684167386</v>
      </c>
      <c r="N99" s="14">
        <f t="shared" si="47"/>
        <v>8.3792821756327518E-2</v>
      </c>
    </row>
    <row r="100" spans="2:14" x14ac:dyDescent="0.25">
      <c r="B100" s="5" t="s">
        <v>42</v>
      </c>
      <c r="C100" s="5"/>
      <c r="D100" s="14">
        <f t="shared" ref="D100:N100" si="48">D88/C88-1</f>
        <v>0.26724796065198531</v>
      </c>
      <c r="E100" s="14">
        <f t="shared" si="48"/>
        <v>0.26220168107601349</v>
      </c>
      <c r="F100" s="14">
        <f t="shared" si="48"/>
        <v>0.25463157588737739</v>
      </c>
      <c r="G100" s="14">
        <f t="shared" si="48"/>
        <v>0.24453763780213844</v>
      </c>
      <c r="H100" s="14">
        <f t="shared" si="48"/>
        <v>0.23191985970286488</v>
      </c>
      <c r="I100" s="14">
        <f t="shared" si="48"/>
        <v>0.21677823463453127</v>
      </c>
      <c r="J100" s="14">
        <f t="shared" si="48"/>
        <v>0.19911275580054455</v>
      </c>
      <c r="K100" s="14">
        <f t="shared" si="48"/>
        <v>0.17892341655886335</v>
      </c>
      <c r="L100" s="14">
        <f t="shared" si="48"/>
        <v>0.15621021041822991</v>
      </c>
      <c r="M100" s="14">
        <f t="shared" si="48"/>
        <v>0.13097313103451569</v>
      </c>
      <c r="N100" s="14">
        <f t="shared" si="48"/>
        <v>0.10321217220714285</v>
      </c>
    </row>
    <row r="101" spans="2:14" x14ac:dyDescent="0.25">
      <c r="B101" s="5" t="s">
        <v>48</v>
      </c>
      <c r="C101" s="5"/>
      <c r="D101" s="14">
        <f t="shared" ref="D101:N101" si="49">D89/C89-1</f>
        <v>0.23417060188305472</v>
      </c>
      <c r="E101" s="14">
        <f t="shared" si="49"/>
        <v>0.22925603891280377</v>
      </c>
      <c r="F101" s="14">
        <f t="shared" si="49"/>
        <v>0.22188352653395493</v>
      </c>
      <c r="G101" s="14">
        <f t="shared" si="49"/>
        <v>0.21205305765269511</v>
      </c>
      <c r="H101" s="14">
        <f t="shared" si="49"/>
        <v>0.19976462533736816</v>
      </c>
      <c r="I101" s="14">
        <f t="shared" si="49"/>
        <v>0.18501822281448854</v>
      </c>
      <c r="J101" s="14">
        <f t="shared" si="49"/>
        <v>0.16781384346486528</v>
      </c>
      <c r="K101" s="14">
        <f t="shared" si="49"/>
        <v>0.14815148081982477</v>
      </c>
      <c r="L101" s="14">
        <f t="shared" si="49"/>
        <v>0.12603112855754328</v>
      </c>
      <c r="M101" s="14">
        <f t="shared" si="49"/>
        <v>0.10145278049948558</v>
      </c>
      <c r="N101" s="14">
        <f t="shared" si="49"/>
        <v>7.4416430606917938E-2</v>
      </c>
    </row>
    <row r="102" spans="2:14" x14ac:dyDescent="0.25">
      <c r="B102" s="5" t="s">
        <v>49</v>
      </c>
      <c r="C102" s="5"/>
      <c r="D102" s="14">
        <f t="shared" ref="D102:N102" si="50">D90/C90-1</f>
        <v>0.26156284867179469</v>
      </c>
      <c r="E102" s="14">
        <f t="shared" si="50"/>
        <v>0.2558305655686437</v>
      </c>
      <c r="F102" s="14">
        <f t="shared" si="50"/>
        <v>0.24760279883844372</v>
      </c>
      <c r="G102" s="14">
        <f t="shared" si="50"/>
        <v>0.23688225925297779</v>
      </c>
      <c r="H102" s="14">
        <f t="shared" si="50"/>
        <v>0.22367165122050237</v>
      </c>
      <c r="I102" s="14">
        <f t="shared" si="50"/>
        <v>0.20797368930940796</v>
      </c>
      <c r="J102" s="14">
        <f t="shared" si="50"/>
        <v>0.18979111456282771</v>
      </c>
      <c r="K102" s="14">
        <f t="shared" si="50"/>
        <v>0.16912671080183883</v>
      </c>
      <c r="L102" s="14">
        <f t="shared" si="50"/>
        <v>0.14598332111082613</v>
      </c>
      <c r="M102" s="14">
        <f t="shared" si="50"/>
        <v>0.1203638646989682</v>
      </c>
      <c r="N102" s="14">
        <f t="shared" si="50"/>
        <v>9.2271354335760725E-2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AC102"/>
  <sheetViews>
    <sheetView topLeftCell="A7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'Latin America'!C11</f>
        <v>6.1476188400000016</v>
      </c>
      <c r="D3" s="6">
        <f>'Latin America'!D11</f>
        <v>7.7394496055965325</v>
      </c>
      <c r="E3" s="6">
        <f>'Latin America'!E11</f>
        <v>9.7046510248507012</v>
      </c>
      <c r="F3" s="6">
        <f>'Latin America'!F11</f>
        <v>12.095860863849726</v>
      </c>
      <c r="G3" s="6">
        <f>'Latin America'!G11</f>
        <v>14.954951996637947</v>
      </c>
      <c r="H3" s="6">
        <f>'Latin America'!H11</f>
        <v>18.302366581232583</v>
      </c>
      <c r="I3" s="6">
        <f>'Latin America'!I11</f>
        <v>22.123713271075605</v>
      </c>
      <c r="J3" s="6">
        <f>'Latin America'!J11</f>
        <v>26.354632053611947</v>
      </c>
      <c r="K3" s="6">
        <f>'Latin America'!K11</f>
        <v>30.866049136363859</v>
      </c>
      <c r="L3" s="6">
        <f>'Latin America'!L11</f>
        <v>35.453239048992202</v>
      </c>
      <c r="M3" s="6">
        <f>'Latin America'!M11</f>
        <v>39.833261739976024</v>
      </c>
      <c r="N3" s="6">
        <f>'Latin America'!N11</f>
        <v>43.655822137773328</v>
      </c>
      <c r="O3" s="7">
        <f>'Latin America'!O11</f>
        <v>0.14561008994281766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5.1717347596244894</v>
      </c>
      <c r="D31" s="6">
        <f t="shared" ref="D31:N32" si="0">S31*D$34</f>
        <v>6.5035043202140397</v>
      </c>
      <c r="E31" s="6">
        <f t="shared" si="0"/>
        <v>8.1456421165188111</v>
      </c>
      <c r="F31" s="6">
        <f t="shared" si="0"/>
        <v>10.141220617887676</v>
      </c>
      <c r="G31" s="6">
        <f t="shared" si="0"/>
        <v>12.524099732511146</v>
      </c>
      <c r="H31" s="6">
        <f t="shared" si="0"/>
        <v>15.31005636408279</v>
      </c>
      <c r="I31" s="6">
        <f t="shared" si="0"/>
        <v>18.485687501197667</v>
      </c>
      <c r="J31" s="6">
        <f t="shared" si="0"/>
        <v>21.99594316940518</v>
      </c>
      <c r="K31" s="6">
        <f t="shared" si="0"/>
        <v>25.732069799850457</v>
      </c>
      <c r="L31" s="6">
        <f t="shared" si="0"/>
        <v>29.522806661466099</v>
      </c>
      <c r="M31" s="6">
        <f t="shared" si="0"/>
        <v>33.132609301470957</v>
      </c>
      <c r="N31" s="6">
        <f t="shared" si="0"/>
        <v>36.271038189605292</v>
      </c>
      <c r="O31" s="7">
        <f>((N31/I31)^(1/5)-1)</f>
        <v>0.14431311627483545</v>
      </c>
      <c r="P31" s="4"/>
      <c r="Q31" s="5" t="s">
        <v>28</v>
      </c>
      <c r="R31" s="8">
        <v>0.84125819999999996</v>
      </c>
      <c r="S31" s="8">
        <v>0.84030579067421551</v>
      </c>
      <c r="T31" s="8">
        <v>0.83935445959471022</v>
      </c>
      <c r="U31" s="8">
        <v>0.83840420554077444</v>
      </c>
      <c r="V31" s="8">
        <v>0.83745502729308097</v>
      </c>
      <c r="W31" s="8">
        <v>0.83650692363368262</v>
      </c>
      <c r="X31" s="8">
        <v>0.83555989334601122</v>
      </c>
      <c r="Y31" s="8">
        <v>0.83461393521487615</v>
      </c>
      <c r="Z31" s="8">
        <v>0.83366904802646202</v>
      </c>
      <c r="AA31" s="8">
        <v>0.83272523056832848</v>
      </c>
      <c r="AB31" s="8">
        <v>0.83178248162940671</v>
      </c>
      <c r="AC31" s="8">
        <v>0.83084079999999982</v>
      </c>
    </row>
    <row r="32" spans="2:29" x14ac:dyDescent="0.25">
      <c r="B32" s="5" t="s">
        <v>29</v>
      </c>
      <c r="C32" s="6">
        <f>R32*C$34</f>
        <v>0.97588408037551255</v>
      </c>
      <c r="D32" s="6">
        <f t="shared" si="0"/>
        <v>1.2359452853824928</v>
      </c>
      <c r="E32" s="6">
        <f t="shared" si="0"/>
        <v>1.5590089083318901</v>
      </c>
      <c r="F32" s="6">
        <f t="shared" si="0"/>
        <v>1.9546402459620509</v>
      </c>
      <c r="G32" s="6">
        <f t="shared" si="0"/>
        <v>2.4308522641267993</v>
      </c>
      <c r="H32" s="6">
        <f t="shared" si="0"/>
        <v>2.9923102171497939</v>
      </c>
      <c r="I32" s="6">
        <f t="shared" si="0"/>
        <v>3.6380257698779395</v>
      </c>
      <c r="J32" s="6">
        <f t="shared" si="0"/>
        <v>4.3586888842067673</v>
      </c>
      <c r="K32" s="6">
        <f t="shared" si="0"/>
        <v>5.1339793365134003</v>
      </c>
      <c r="L32" s="6">
        <f t="shared" si="0"/>
        <v>5.9304323875261042</v>
      </c>
      <c r="M32" s="6">
        <f t="shared" si="0"/>
        <v>6.7006524385050676</v>
      </c>
      <c r="N32" s="6">
        <f t="shared" si="0"/>
        <v>7.3847839481680335</v>
      </c>
      <c r="O32" s="7">
        <f>((N32/I32)^(1/5)-1)</f>
        <v>0.15211121601334598</v>
      </c>
      <c r="P32" s="4"/>
      <c r="Q32" s="5" t="s">
        <v>29</v>
      </c>
      <c r="R32" s="8">
        <v>0.15874180000000004</v>
      </c>
      <c r="S32" s="8">
        <v>0.15969420932578449</v>
      </c>
      <c r="T32" s="8">
        <v>0.16064554040528978</v>
      </c>
      <c r="U32" s="8">
        <v>0.16159579445922556</v>
      </c>
      <c r="V32" s="8">
        <v>0.16254497270691903</v>
      </c>
      <c r="W32" s="8">
        <v>0.16349307636631738</v>
      </c>
      <c r="X32" s="8">
        <v>0.16444010665398878</v>
      </c>
      <c r="Y32" s="8">
        <v>0.16538606478512385</v>
      </c>
      <c r="Z32" s="8">
        <v>0.16633095197353798</v>
      </c>
      <c r="AA32" s="8">
        <v>0.16727476943167152</v>
      </c>
      <c r="AB32" s="8">
        <v>0.16821751837059329</v>
      </c>
      <c r="AC32" s="8">
        <v>0.16915920000000018</v>
      </c>
    </row>
    <row r="33" spans="2:29" x14ac:dyDescent="0.25">
      <c r="B33" s="5" t="s">
        <v>2</v>
      </c>
      <c r="C33" s="10">
        <f t="shared" ref="C33:N33" si="1">SUM(C31:C32)</f>
        <v>6.1476188400000016</v>
      </c>
      <c r="D33" s="10">
        <f t="shared" si="1"/>
        <v>7.7394496055965325</v>
      </c>
      <c r="E33" s="10">
        <f t="shared" si="1"/>
        <v>9.7046510248507012</v>
      </c>
      <c r="F33" s="10">
        <f t="shared" si="1"/>
        <v>12.095860863849726</v>
      </c>
      <c r="G33" s="10">
        <f t="shared" si="1"/>
        <v>14.954951996637945</v>
      </c>
      <c r="H33" s="10">
        <f t="shared" si="1"/>
        <v>18.302366581232583</v>
      </c>
      <c r="I33" s="10">
        <f t="shared" si="1"/>
        <v>22.123713271075605</v>
      </c>
      <c r="J33" s="10">
        <f t="shared" si="1"/>
        <v>26.354632053611947</v>
      </c>
      <c r="K33" s="10">
        <f t="shared" si="1"/>
        <v>30.866049136363856</v>
      </c>
      <c r="L33" s="10">
        <f t="shared" si="1"/>
        <v>35.453239048992202</v>
      </c>
      <c r="M33" s="10">
        <f t="shared" si="1"/>
        <v>39.833261739976024</v>
      </c>
      <c r="N33" s="10">
        <f t="shared" si="1"/>
        <v>43.655822137773328</v>
      </c>
      <c r="O33" s="7">
        <f>((N33/I33)^(1/5)-1)</f>
        <v>0.14561008994281766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6.1476188400000016</v>
      </c>
      <c r="D34" s="11">
        <f t="shared" ref="D34:O34" si="2">D3</f>
        <v>7.7394496055965325</v>
      </c>
      <c r="E34" s="11">
        <f t="shared" si="2"/>
        <v>9.7046510248507012</v>
      </c>
      <c r="F34" s="11">
        <f t="shared" si="2"/>
        <v>12.095860863849726</v>
      </c>
      <c r="G34" s="11">
        <f t="shared" si="2"/>
        <v>14.954951996637947</v>
      </c>
      <c r="H34" s="11">
        <f t="shared" si="2"/>
        <v>18.302366581232583</v>
      </c>
      <c r="I34" s="11">
        <f t="shared" si="2"/>
        <v>22.123713271075605</v>
      </c>
      <c r="J34" s="11">
        <f t="shared" si="2"/>
        <v>26.354632053611947</v>
      </c>
      <c r="K34" s="11">
        <f t="shared" si="2"/>
        <v>30.866049136363859</v>
      </c>
      <c r="L34" s="11">
        <f t="shared" si="2"/>
        <v>35.453239048992202</v>
      </c>
      <c r="M34" s="11">
        <f t="shared" si="2"/>
        <v>39.833261739976024</v>
      </c>
      <c r="N34" s="11">
        <f t="shared" si="2"/>
        <v>43.655822137773328</v>
      </c>
      <c r="O34" s="12">
        <f t="shared" si="2"/>
        <v>0.14561008994281766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0.25750925414555637</v>
      </c>
      <c r="E37" s="14">
        <f t="shared" ref="E37:N37" si="3">E31/D31-1</f>
        <v>0.25250045443972668</v>
      </c>
      <c r="F37" s="14">
        <f t="shared" si="3"/>
        <v>0.24498725488098305</v>
      </c>
      <c r="G37" s="14">
        <f t="shared" si="3"/>
        <v>0.23496965546932391</v>
      </c>
      <c r="H37" s="14">
        <f t="shared" si="3"/>
        <v>0.22244765620475015</v>
      </c>
      <c r="I37" s="14">
        <f t="shared" si="3"/>
        <v>0.20742125708726133</v>
      </c>
      <c r="J37" s="14">
        <f t="shared" si="3"/>
        <v>0.18989045811685856</v>
      </c>
      <c r="K37" s="14">
        <f t="shared" si="3"/>
        <v>0.16985525929353962</v>
      </c>
      <c r="L37" s="14">
        <f t="shared" si="3"/>
        <v>0.14731566061730761</v>
      </c>
      <c r="M37" s="14">
        <f t="shared" si="3"/>
        <v>0.12227166208815987</v>
      </c>
      <c r="N37" s="14">
        <f t="shared" si="3"/>
        <v>9.4723263706097516E-2</v>
      </c>
    </row>
    <row r="38" spans="2:29" x14ac:dyDescent="0.25">
      <c r="B38" s="5" t="s">
        <v>29</v>
      </c>
      <c r="C38" s="5"/>
      <c r="D38" s="14">
        <f t="shared" ref="D38:N38" si="4">D32/C32-1</f>
        <v>0.26648780345603207</v>
      </c>
      <c r="E38" s="14">
        <f t="shared" si="4"/>
        <v>0.26138990679463414</v>
      </c>
      <c r="F38" s="14">
        <f t="shared" si="4"/>
        <v>0.25377105641652742</v>
      </c>
      <c r="G38" s="14">
        <f t="shared" si="4"/>
        <v>0.24363154250431518</v>
      </c>
      <c r="H38" s="14">
        <f t="shared" si="4"/>
        <v>0.23097164780792601</v>
      </c>
      <c r="I38" s="14">
        <f t="shared" si="4"/>
        <v>0.21579164788041139</v>
      </c>
      <c r="J38" s="14">
        <f t="shared" si="4"/>
        <v>0.19809181130484599</v>
      </c>
      <c r="K38" s="14">
        <f t="shared" si="4"/>
        <v>0.17787239991269232</v>
      </c>
      <c r="L38" s="14">
        <f t="shared" si="4"/>
        <v>0.15513366899399972</v>
      </c>
      <c r="M38" s="14">
        <f t="shared" si="4"/>
        <v>0.12987586749981705</v>
      </c>
      <c r="N38" s="14">
        <f t="shared" si="4"/>
        <v>0.10209923823710487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5.344910108537869</v>
      </c>
      <c r="D43" s="6">
        <f t="shared" ref="D43:N44" si="5">S43*D$46</f>
        <v>6.7166652129228464</v>
      </c>
      <c r="E43" s="6">
        <f t="shared" si="5"/>
        <v>8.4068577767950075</v>
      </c>
      <c r="F43" s="6">
        <f t="shared" si="5"/>
        <v>10.459254057500347</v>
      </c>
      <c r="G43" s="6">
        <f t="shared" si="5"/>
        <v>12.908004415596789</v>
      </c>
      <c r="H43" s="6">
        <f t="shared" si="5"/>
        <v>15.768539993012562</v>
      </c>
      <c r="I43" s="6">
        <f t="shared" si="5"/>
        <v>19.026215341156224</v>
      </c>
      <c r="J43" s="6">
        <f t="shared" si="5"/>
        <v>22.623588672979444</v>
      </c>
      <c r="K43" s="6">
        <f t="shared" si="5"/>
        <v>26.448176496103329</v>
      </c>
      <c r="L43" s="6">
        <f t="shared" si="5"/>
        <v>30.323600228539178</v>
      </c>
      <c r="M43" s="6">
        <f t="shared" si="5"/>
        <v>34.007982290903499</v>
      </c>
      <c r="N43" s="6">
        <f t="shared" si="5"/>
        <v>37.203801582147619</v>
      </c>
      <c r="O43" s="7">
        <f>((N43/I43)^(1/5)-1)</f>
        <v>0.14352847207407637</v>
      </c>
      <c r="P43" s="4"/>
      <c r="Q43" s="5" t="s">
        <v>31</v>
      </c>
      <c r="R43" s="8">
        <v>0.86942769999999991</v>
      </c>
      <c r="S43" s="8">
        <v>0.86784791622209245</v>
      </c>
      <c r="T43" s="8">
        <v>0.86627100297244741</v>
      </c>
      <c r="U43" s="8">
        <v>0.86469695503520372</v>
      </c>
      <c r="V43" s="8">
        <v>0.86312576720397793</v>
      </c>
      <c r="W43" s="8">
        <v>0.86155743428184683</v>
      </c>
      <c r="X43" s="8">
        <v>0.85999195108133009</v>
      </c>
      <c r="Y43" s="8">
        <v>0.85842931242437293</v>
      </c>
      <c r="Z43" s="8">
        <v>0.85686951314232984</v>
      </c>
      <c r="AA43" s="8">
        <v>0.85531254807594681</v>
      </c>
      <c r="AB43" s="8">
        <v>0.85375841207534442</v>
      </c>
      <c r="AC43" s="8">
        <v>0.85220710000000033</v>
      </c>
    </row>
    <row r="44" spans="2:29" x14ac:dyDescent="0.25">
      <c r="B44" s="5" t="s">
        <v>32</v>
      </c>
      <c r="C44" s="6">
        <f>R44*C$46</f>
        <v>0.80270873146213273</v>
      </c>
      <c r="D44" s="6">
        <f t="shared" si="5"/>
        <v>1.0227843926736866</v>
      </c>
      <c r="E44" s="6">
        <f t="shared" si="5"/>
        <v>1.2977932480556946</v>
      </c>
      <c r="F44" s="6">
        <f t="shared" si="5"/>
        <v>1.6366068063493791</v>
      </c>
      <c r="G44" s="6">
        <f t="shared" si="5"/>
        <v>2.0469475810411573</v>
      </c>
      <c r="H44" s="6">
        <f t="shared" si="5"/>
        <v>2.5338265882200224</v>
      </c>
      <c r="I44" s="6">
        <f t="shared" si="5"/>
        <v>3.0974979299193799</v>
      </c>
      <c r="J44" s="6">
        <f t="shared" si="5"/>
        <v>3.7310433806325038</v>
      </c>
      <c r="K44" s="6">
        <f t="shared" si="5"/>
        <v>4.4178726402605291</v>
      </c>
      <c r="L44" s="6">
        <f t="shared" si="5"/>
        <v>5.1296388204530246</v>
      </c>
      <c r="M44" s="6">
        <f t="shared" si="5"/>
        <v>5.8252794490725233</v>
      </c>
      <c r="N44" s="6">
        <f t="shared" si="5"/>
        <v>6.4520205556257055</v>
      </c>
      <c r="O44" s="7">
        <f>((N44/I44)^(1/5)-1)</f>
        <v>0.15807568569876729</v>
      </c>
      <c r="P44" s="4"/>
      <c r="Q44" s="5" t="s">
        <v>32</v>
      </c>
      <c r="R44" s="8">
        <v>0.13057230000000009</v>
      </c>
      <c r="S44" s="8">
        <v>0.13215208377790755</v>
      </c>
      <c r="T44" s="8">
        <v>0.13372899702755259</v>
      </c>
      <c r="U44" s="8">
        <v>0.13530304496479628</v>
      </c>
      <c r="V44" s="8">
        <v>0.13687423279602207</v>
      </c>
      <c r="W44" s="8">
        <v>0.13844256571815317</v>
      </c>
      <c r="X44" s="8">
        <v>0.14000804891866991</v>
      </c>
      <c r="Y44" s="8">
        <v>0.14157068757562707</v>
      </c>
      <c r="Z44" s="8">
        <v>0.14313048685767016</v>
      </c>
      <c r="AA44" s="8">
        <v>0.14468745192405319</v>
      </c>
      <c r="AB44" s="8">
        <v>0.14624158792465558</v>
      </c>
      <c r="AC44" s="8">
        <v>0.14779289999999967</v>
      </c>
    </row>
    <row r="45" spans="2:29" x14ac:dyDescent="0.25">
      <c r="B45" s="5" t="s">
        <v>2</v>
      </c>
      <c r="C45" s="10">
        <f t="shared" ref="C45:N45" si="6">SUM(C43:C44)</f>
        <v>6.1476188400000016</v>
      </c>
      <c r="D45" s="10">
        <f t="shared" si="6"/>
        <v>7.7394496055965334</v>
      </c>
      <c r="E45" s="10">
        <f t="shared" si="6"/>
        <v>9.7046510248507012</v>
      </c>
      <c r="F45" s="10">
        <f t="shared" si="6"/>
        <v>12.095860863849726</v>
      </c>
      <c r="G45" s="10">
        <f t="shared" si="6"/>
        <v>14.954951996637947</v>
      </c>
      <c r="H45" s="10">
        <f t="shared" si="6"/>
        <v>18.302366581232583</v>
      </c>
      <c r="I45" s="10">
        <f t="shared" si="6"/>
        <v>22.123713271075605</v>
      </c>
      <c r="J45" s="10">
        <f t="shared" si="6"/>
        <v>26.354632053611947</v>
      </c>
      <c r="K45" s="10">
        <f t="shared" si="6"/>
        <v>30.866049136363859</v>
      </c>
      <c r="L45" s="10">
        <f t="shared" si="6"/>
        <v>35.453239048992202</v>
      </c>
      <c r="M45" s="10">
        <f t="shared" si="6"/>
        <v>39.833261739976024</v>
      </c>
      <c r="N45" s="10">
        <f t="shared" si="6"/>
        <v>43.655822137773328</v>
      </c>
      <c r="O45" s="7">
        <f>((N45/I45)^(1/5)-1)</f>
        <v>0.14561008994281766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6.1476188400000016</v>
      </c>
      <c r="D46" s="11">
        <f t="shared" ref="D46:O46" si="7">D3</f>
        <v>7.7394496055965325</v>
      </c>
      <c r="E46" s="11">
        <f t="shared" si="7"/>
        <v>9.7046510248507012</v>
      </c>
      <c r="F46" s="11">
        <f t="shared" si="7"/>
        <v>12.095860863849726</v>
      </c>
      <c r="G46" s="11">
        <f t="shared" si="7"/>
        <v>14.954951996637947</v>
      </c>
      <c r="H46" s="11">
        <f t="shared" si="7"/>
        <v>18.302366581232583</v>
      </c>
      <c r="I46" s="11">
        <f t="shared" si="7"/>
        <v>22.123713271075605</v>
      </c>
      <c r="J46" s="11">
        <f t="shared" si="7"/>
        <v>26.354632053611947</v>
      </c>
      <c r="K46" s="11">
        <f t="shared" si="7"/>
        <v>30.866049136363859</v>
      </c>
      <c r="L46" s="11">
        <f t="shared" si="7"/>
        <v>35.453239048992202</v>
      </c>
      <c r="M46" s="11">
        <f t="shared" si="7"/>
        <v>39.833261739976024</v>
      </c>
      <c r="N46" s="11">
        <f t="shared" si="7"/>
        <v>43.655822137773328</v>
      </c>
      <c r="O46" s="12">
        <f t="shared" si="7"/>
        <v>0.14561008994281766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8">D43/C43-1</f>
        <v>0.25664699247116607</v>
      </c>
      <c r="E49" s="14">
        <f t="shared" si="8"/>
        <v>0.25164162724981964</v>
      </c>
      <c r="F49" s="14">
        <f t="shared" si="8"/>
        <v>0.24413357941780078</v>
      </c>
      <c r="G49" s="14">
        <f t="shared" si="8"/>
        <v>0.23412284897510816</v>
      </c>
      <c r="H49" s="14">
        <f t="shared" si="8"/>
        <v>0.22160943592174309</v>
      </c>
      <c r="I49" s="14">
        <f t="shared" si="8"/>
        <v>0.20659334025770426</v>
      </c>
      <c r="J49" s="14">
        <f t="shared" si="8"/>
        <v>0.18907456198299322</v>
      </c>
      <c r="K49" s="14">
        <f t="shared" si="8"/>
        <v>0.16905310109760752</v>
      </c>
      <c r="L49" s="14">
        <f t="shared" si="8"/>
        <v>0.14652895760155049</v>
      </c>
      <c r="M49" s="14">
        <f t="shared" si="8"/>
        <v>0.12150213149481992</v>
      </c>
      <c r="N49" s="14">
        <f t="shared" si="8"/>
        <v>9.3972622777416026E-2</v>
      </c>
    </row>
    <row r="50" spans="2:29" x14ac:dyDescent="0.25">
      <c r="B50" s="5" t="s">
        <v>32</v>
      </c>
      <c r="C50" s="5"/>
      <c r="D50" s="14">
        <f t="shared" ref="D50:N50" si="9">D44/C44-1</f>
        <v>0.27416627300252028</v>
      </c>
      <c r="E50" s="14">
        <f t="shared" si="9"/>
        <v>0.26888253023014985</v>
      </c>
      <c r="F50" s="14">
        <f t="shared" si="9"/>
        <v>0.2610689790544698</v>
      </c>
      <c r="G50" s="14">
        <f t="shared" si="9"/>
        <v>0.25072654781821768</v>
      </c>
      <c r="H50" s="14">
        <f t="shared" si="9"/>
        <v>0.23785611888078706</v>
      </c>
      <c r="I50" s="14">
        <f t="shared" si="9"/>
        <v>0.22245853142433436</v>
      </c>
      <c r="J50" s="14">
        <f t="shared" si="9"/>
        <v>0.20453458405688552</v>
      </c>
      <c r="K50" s="14">
        <f t="shared" si="9"/>
        <v>0.18408503722934211</v>
      </c>
      <c r="L50" s="14">
        <f t="shared" si="9"/>
        <v>0.16111061548178118</v>
      </c>
      <c r="M50" s="14">
        <f t="shared" si="9"/>
        <v>0.13561200953287833</v>
      </c>
      <c r="N50" s="14">
        <f t="shared" si="9"/>
        <v>0.10758987822515009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2.5643021476834087</v>
      </c>
      <c r="D55" s="6">
        <f t="shared" ref="D55:N58" si="10">S55*D$60</f>
        <v>3.2246784102087624</v>
      </c>
      <c r="E55" s="6">
        <f t="shared" si="10"/>
        <v>4.0389671981679935</v>
      </c>
      <c r="F55" s="6">
        <f t="shared" si="10"/>
        <v>5.0285324346846005</v>
      </c>
      <c r="G55" s="6">
        <f t="shared" si="10"/>
        <v>6.21017110880969</v>
      </c>
      <c r="H55" s="6">
        <f t="shared" si="10"/>
        <v>7.5917144202234059</v>
      </c>
      <c r="I55" s="6">
        <f t="shared" si="10"/>
        <v>9.1665245163168354</v>
      </c>
      <c r="J55" s="6">
        <f t="shared" si="10"/>
        <v>10.907311349878054</v>
      </c>
      <c r="K55" s="6">
        <f t="shared" si="10"/>
        <v>12.760152541731173</v>
      </c>
      <c r="L55" s="6">
        <f t="shared" si="10"/>
        <v>14.640125914170703</v>
      </c>
      <c r="M55" s="6">
        <f t="shared" si="10"/>
        <v>16.430426347064614</v>
      </c>
      <c r="N55" s="6">
        <f t="shared" si="10"/>
        <v>17.987019450218803</v>
      </c>
      <c r="O55" s="7">
        <f>((N55/I55)^(1/5)-1)</f>
        <v>0.14432898910515202</v>
      </c>
      <c r="P55" s="4"/>
      <c r="Q55" s="5" t="s">
        <v>37</v>
      </c>
      <c r="R55" s="8">
        <v>0.41712120000000003</v>
      </c>
      <c r="S55" s="8">
        <v>0.41665474607870573</v>
      </c>
      <c r="T55" s="8">
        <v>0.41618881377861089</v>
      </c>
      <c r="U55" s="8">
        <v>0.41572340251640255</v>
      </c>
      <c r="V55" s="8">
        <v>0.4152585117094198</v>
      </c>
      <c r="W55" s="8">
        <v>0.41479414077565357</v>
      </c>
      <c r="X55" s="8">
        <v>0.41433028913374537</v>
      </c>
      <c r="Y55" s="8">
        <v>0.41386695620298702</v>
      </c>
      <c r="Z55" s="8">
        <v>0.41340414140331955</v>
      </c>
      <c r="AA55" s="8">
        <v>0.41294184415533297</v>
      </c>
      <c r="AB55" s="8">
        <v>0.4124800638802647</v>
      </c>
      <c r="AC55" s="8">
        <v>0.41201880000000002</v>
      </c>
    </row>
    <row r="56" spans="2:29" x14ac:dyDescent="0.25">
      <c r="B56" s="5" t="s">
        <v>38</v>
      </c>
      <c r="C56" s="6">
        <f>R56*C$60</f>
        <v>1.896633719962173</v>
      </c>
      <c r="D56" s="6">
        <f t="shared" si="10"/>
        <v>2.3951705906266656</v>
      </c>
      <c r="E56" s="6">
        <f t="shared" si="10"/>
        <v>3.012701103385619</v>
      </c>
      <c r="F56" s="6">
        <f t="shared" si="10"/>
        <v>3.7667133125624455</v>
      </c>
      <c r="G56" s="6">
        <f t="shared" si="10"/>
        <v>4.6715433140896439</v>
      </c>
      <c r="H56" s="6">
        <f t="shared" si="10"/>
        <v>5.7349824095552266</v>
      </c>
      <c r="I56" s="6">
        <f t="shared" si="10"/>
        <v>6.9539611122768203</v>
      </c>
      <c r="J56" s="6">
        <f t="shared" si="10"/>
        <v>8.3096073352134479</v>
      </c>
      <c r="K56" s="6">
        <f t="shared" si="10"/>
        <v>9.7623372989544315</v>
      </c>
      <c r="L56" s="6">
        <f t="shared" si="10"/>
        <v>11.24806503275342</v>
      </c>
      <c r="M56" s="6">
        <f t="shared" si="10"/>
        <v>12.677009533668558</v>
      </c>
      <c r="N56" s="6">
        <f t="shared" si="10"/>
        <v>13.936768278268934</v>
      </c>
      <c r="O56" s="7">
        <f>((N56/I56)^(1/5)-1)</f>
        <v>0.14917445714891531</v>
      </c>
      <c r="P56" s="4"/>
      <c r="Q56" s="5" t="s">
        <v>38</v>
      </c>
      <c r="R56" s="8">
        <v>0.30851517788018434</v>
      </c>
      <c r="S56" s="8">
        <v>0.30947557160843525</v>
      </c>
      <c r="T56" s="8">
        <v>0.3104388911740355</v>
      </c>
      <c r="U56" s="8">
        <v>0.31140514552542736</v>
      </c>
      <c r="V56" s="8">
        <v>0.31237434363813826</v>
      </c>
      <c r="W56" s="8">
        <v>0.31334649451486407</v>
      </c>
      <c r="X56" s="8">
        <v>0.31432160718555247</v>
      </c>
      <c r="Y56" s="8">
        <v>0.31529969070748615</v>
      </c>
      <c r="Z56" s="8">
        <v>0.31628075416536683</v>
      </c>
      <c r="AA56" s="8">
        <v>0.31726480667139945</v>
      </c>
      <c r="AB56" s="8">
        <v>0.31825185736537648</v>
      </c>
      <c r="AC56" s="8">
        <v>0.31924191541476216</v>
      </c>
    </row>
    <row r="57" spans="2:29" x14ac:dyDescent="0.25">
      <c r="B57" s="5" t="s">
        <v>40</v>
      </c>
      <c r="C57" s="6">
        <f>R57*C$60</f>
        <v>0.92826538408596382</v>
      </c>
      <c r="D57" s="6">
        <f t="shared" si="10"/>
        <v>1.1701921715170931</v>
      </c>
      <c r="E57" s="6">
        <f t="shared" si="10"/>
        <v>1.4692944372327643</v>
      </c>
      <c r="F57" s="6">
        <f t="shared" si="10"/>
        <v>1.8337807302729607</v>
      </c>
      <c r="G57" s="6">
        <f t="shared" si="10"/>
        <v>2.2702687317267953</v>
      </c>
      <c r="H57" s="6">
        <f t="shared" si="10"/>
        <v>2.7821531166917213</v>
      </c>
      <c r="I57" s="6">
        <f t="shared" si="10"/>
        <v>3.367543739928617</v>
      </c>
      <c r="J57" s="6">
        <f t="shared" si="10"/>
        <v>4.0169233024648028</v>
      </c>
      <c r="K57" s="6">
        <f t="shared" si="10"/>
        <v>4.7108458837282798</v>
      </c>
      <c r="L57" s="6">
        <f t="shared" si="10"/>
        <v>5.4181990539815246</v>
      </c>
      <c r="M57" s="6">
        <f t="shared" si="10"/>
        <v>6.095733957333759</v>
      </c>
      <c r="N57" s="6">
        <f t="shared" si="10"/>
        <v>6.6896487735690826</v>
      </c>
      <c r="O57" s="7">
        <f>((N57/I57)^(1/5)-1)</f>
        <v>0.14714420158826091</v>
      </c>
      <c r="P57" s="4"/>
      <c r="Q57" s="5" t="s">
        <v>40</v>
      </c>
      <c r="R57" s="8">
        <v>0.15099592350230412</v>
      </c>
      <c r="S57" s="8">
        <v>0.15119837083387772</v>
      </c>
      <c r="T57" s="8">
        <v>0.15140105846880447</v>
      </c>
      <c r="U57" s="8">
        <v>0.1516039867615778</v>
      </c>
      <c r="V57" s="8">
        <v>0.15180715606691209</v>
      </c>
      <c r="W57" s="8">
        <v>0.15201056673974431</v>
      </c>
      <c r="X57" s="8">
        <v>0.15221421913523536</v>
      </c>
      <c r="Y57" s="8">
        <v>0.15241811360877172</v>
      </c>
      <c r="Z57" s="8">
        <v>0.15262225051596726</v>
      </c>
      <c r="AA57" s="8">
        <v>0.15282663021266438</v>
      </c>
      <c r="AB57" s="8">
        <v>0.1530312530549357</v>
      </c>
      <c r="AC57" s="8">
        <v>0.15323611939908571</v>
      </c>
    </row>
    <row r="58" spans="2:29" x14ac:dyDescent="0.25">
      <c r="B58" s="5" t="s">
        <v>39</v>
      </c>
      <c r="C58" s="6">
        <f>R58*C$60</f>
        <v>0.75841758826845629</v>
      </c>
      <c r="D58" s="6">
        <f t="shared" si="10"/>
        <v>0.94940843324401059</v>
      </c>
      <c r="E58" s="6">
        <f t="shared" si="10"/>
        <v>1.1836882860643252</v>
      </c>
      <c r="F58" s="6">
        <f t="shared" si="10"/>
        <v>1.4668343863297204</v>
      </c>
      <c r="G58" s="6">
        <f t="shared" si="10"/>
        <v>1.8029688420118186</v>
      </c>
      <c r="H58" s="6">
        <f t="shared" si="10"/>
        <v>2.1935166347622301</v>
      </c>
      <c r="I58" s="6">
        <f t="shared" si="10"/>
        <v>2.6356839025533336</v>
      </c>
      <c r="J58" s="6">
        <f t="shared" si="10"/>
        <v>3.1207900660556449</v>
      </c>
      <c r="K58" s="6">
        <f t="shared" si="10"/>
        <v>3.6327134119499749</v>
      </c>
      <c r="L58" s="6">
        <f t="shared" si="10"/>
        <v>4.1468490480865539</v>
      </c>
      <c r="M58" s="6">
        <f t="shared" si="10"/>
        <v>4.6300919019090943</v>
      </c>
      <c r="N58" s="6">
        <f t="shared" si="10"/>
        <v>5.0423856357165073</v>
      </c>
      <c r="O58" s="7">
        <f>((N58/I58)^(1/5)-1)</f>
        <v>0.13854066430901879</v>
      </c>
      <c r="P58" s="4"/>
      <c r="Q58" s="5" t="s">
        <v>39</v>
      </c>
      <c r="R58" s="8">
        <v>0.12336769861751157</v>
      </c>
      <c r="S58" s="8">
        <v>0.12267131147898122</v>
      </c>
      <c r="T58" s="8">
        <v>0.12197123657854923</v>
      </c>
      <c r="U58" s="8">
        <v>0.12126746519659237</v>
      </c>
      <c r="V58" s="8">
        <v>0.12055998858552991</v>
      </c>
      <c r="W58" s="8">
        <v>0.1198487979697381</v>
      </c>
      <c r="X58" s="8">
        <v>0.11913388454546683</v>
      </c>
      <c r="Y58" s="8">
        <v>0.11841523948075516</v>
      </c>
      <c r="Z58" s="8">
        <v>0.11769285391534638</v>
      </c>
      <c r="AA58" s="8">
        <v>0.11696671896060319</v>
      </c>
      <c r="AB58" s="8">
        <v>0.11623682569942315</v>
      </c>
      <c r="AC58" s="8">
        <v>0.11550316518615207</v>
      </c>
    </row>
    <row r="59" spans="2:29" x14ac:dyDescent="0.25">
      <c r="B59" s="5" t="s">
        <v>2</v>
      </c>
      <c r="C59" s="10">
        <f t="shared" ref="C59:N59" si="11">SUM(C55:C58)</f>
        <v>6.1476188400000016</v>
      </c>
      <c r="D59" s="10">
        <f t="shared" si="11"/>
        <v>7.7394496055965316</v>
      </c>
      <c r="E59" s="10">
        <f t="shared" si="11"/>
        <v>9.7046510248507012</v>
      </c>
      <c r="F59" s="10">
        <f t="shared" si="11"/>
        <v>12.095860863849728</v>
      </c>
      <c r="G59" s="10">
        <f t="shared" si="11"/>
        <v>14.954951996637948</v>
      </c>
      <c r="H59" s="10">
        <f t="shared" si="11"/>
        <v>18.302366581232583</v>
      </c>
      <c r="I59" s="10">
        <f t="shared" si="11"/>
        <v>22.123713271075609</v>
      </c>
      <c r="J59" s="10">
        <f t="shared" si="11"/>
        <v>26.354632053611947</v>
      </c>
      <c r="K59" s="10">
        <f t="shared" si="11"/>
        <v>30.866049136363859</v>
      </c>
      <c r="L59" s="10">
        <f t="shared" si="11"/>
        <v>35.453239048992202</v>
      </c>
      <c r="M59" s="10">
        <f t="shared" si="11"/>
        <v>39.833261739976024</v>
      </c>
      <c r="N59" s="10">
        <f t="shared" si="11"/>
        <v>43.655822137773328</v>
      </c>
      <c r="O59" s="7">
        <f>((N59/I59)^(1/5)-1)</f>
        <v>0.14561008994281766</v>
      </c>
      <c r="Q59" s="5" t="s">
        <v>2</v>
      </c>
      <c r="R59" s="8">
        <v>1.0000000000000002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0.99999999999999989</v>
      </c>
      <c r="AA59" s="8">
        <v>1</v>
      </c>
      <c r="AB59" s="8">
        <v>1</v>
      </c>
      <c r="AC59" s="8">
        <v>0.99999999999999989</v>
      </c>
    </row>
    <row r="60" spans="2:29" x14ac:dyDescent="0.25">
      <c r="B60" s="13" t="s">
        <v>26</v>
      </c>
      <c r="C60" s="11">
        <f>C3</f>
        <v>6.1476188400000016</v>
      </c>
      <c r="D60" s="11">
        <f t="shared" ref="D60:O60" si="12">D3</f>
        <v>7.7394496055965325</v>
      </c>
      <c r="E60" s="11">
        <f t="shared" si="12"/>
        <v>9.7046510248507012</v>
      </c>
      <c r="F60" s="11">
        <f t="shared" si="12"/>
        <v>12.095860863849726</v>
      </c>
      <c r="G60" s="11">
        <f t="shared" si="12"/>
        <v>14.954951996637947</v>
      </c>
      <c r="H60" s="11">
        <f t="shared" si="12"/>
        <v>18.302366581232583</v>
      </c>
      <c r="I60" s="11">
        <f t="shared" si="12"/>
        <v>22.123713271075605</v>
      </c>
      <c r="J60" s="11">
        <f t="shared" si="12"/>
        <v>26.354632053611947</v>
      </c>
      <c r="K60" s="11">
        <f t="shared" si="12"/>
        <v>30.866049136363859</v>
      </c>
      <c r="L60" s="11">
        <f t="shared" si="12"/>
        <v>35.453239048992202</v>
      </c>
      <c r="M60" s="11">
        <f t="shared" si="12"/>
        <v>39.833261739976024</v>
      </c>
      <c r="N60" s="11">
        <f t="shared" si="12"/>
        <v>43.655822137773328</v>
      </c>
      <c r="O60" s="12">
        <f t="shared" si="12"/>
        <v>0.14561008994281766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3">D55/C55-1</f>
        <v>0.2575266971257415</v>
      </c>
      <c r="E63" s="14">
        <f t="shared" si="13"/>
        <v>0.2525178279425746</v>
      </c>
      <c r="F63" s="14">
        <f t="shared" si="13"/>
        <v>0.24500452416782603</v>
      </c>
      <c r="G63" s="14">
        <f t="shared" si="13"/>
        <v>0.2349867858014929</v>
      </c>
      <c r="H63" s="14">
        <f t="shared" si="13"/>
        <v>0.22246461284357721</v>
      </c>
      <c r="I63" s="14">
        <f t="shared" si="13"/>
        <v>0.20743800529407785</v>
      </c>
      <c r="J63" s="14">
        <f t="shared" si="13"/>
        <v>0.18990696315299638</v>
      </c>
      <c r="K63" s="14">
        <f t="shared" si="13"/>
        <v>0.1698714864203299</v>
      </c>
      <c r="L63" s="14">
        <f t="shared" si="13"/>
        <v>0.14733157509608219</v>
      </c>
      <c r="M63" s="14">
        <f t="shared" si="13"/>
        <v>0.12228722918025015</v>
      </c>
      <c r="N63" s="14">
        <f t="shared" si="13"/>
        <v>9.4738448672835762E-2</v>
      </c>
    </row>
    <row r="64" spans="2:29" x14ac:dyDescent="0.25">
      <c r="B64" s="5" t="s">
        <v>38</v>
      </c>
      <c r="C64" s="5"/>
      <c r="D64" s="14">
        <f t="shared" ref="D64:N64" si="14">D56/C56-1</f>
        <v>0.26285353118916155</v>
      </c>
      <c r="E64" s="14">
        <f t="shared" si="14"/>
        <v>0.2578231860292608</v>
      </c>
      <c r="F64" s="14">
        <f t="shared" si="14"/>
        <v>0.25027780164765812</v>
      </c>
      <c r="G64" s="14">
        <f t="shared" si="14"/>
        <v>0.2402173795678797</v>
      </c>
      <c r="H64" s="14">
        <f t="shared" si="14"/>
        <v>0.22764192130215055</v>
      </c>
      <c r="I64" s="14">
        <f t="shared" si="14"/>
        <v>0.21255142835148311</v>
      </c>
      <c r="J64" s="14">
        <f t="shared" si="14"/>
        <v>0.19494590220576757</v>
      </c>
      <c r="K64" s="14">
        <f t="shared" si="14"/>
        <v>0.17482534434386343</v>
      </c>
      <c r="L64" s="14">
        <f t="shared" si="14"/>
        <v>0.15218975623369557</v>
      </c>
      <c r="M64" s="14">
        <f t="shared" si="14"/>
        <v>0.12703913933233602</v>
      </c>
      <c r="N64" s="14">
        <f t="shared" si="14"/>
        <v>9.9373495086093833E-2</v>
      </c>
    </row>
    <row r="65" spans="2:29" x14ac:dyDescent="0.25">
      <c r="B65" s="5" t="s">
        <v>40</v>
      </c>
      <c r="C65" s="5"/>
      <c r="D65" s="14">
        <f t="shared" ref="D65:N65" si="15">D57/C57-1</f>
        <v>0.26062243791342876</v>
      </c>
      <c r="E65" s="14">
        <f t="shared" si="15"/>
        <v>0.25560097990392538</v>
      </c>
      <c r="F65" s="14">
        <f t="shared" si="15"/>
        <v>0.24806892601231212</v>
      </c>
      <c r="G65" s="14">
        <f t="shared" si="15"/>
        <v>0.23802627775942597</v>
      </c>
      <c r="H65" s="14">
        <f t="shared" si="15"/>
        <v>0.22547303665481944</v>
      </c>
      <c r="I65" s="14">
        <f t="shared" si="15"/>
        <v>0.21040920419685172</v>
      </c>
      <c r="J65" s="14">
        <f t="shared" si="15"/>
        <v>0.19283478187278158</v>
      </c>
      <c r="K65" s="14">
        <f t="shared" si="15"/>
        <v>0.17274977115885748</v>
      </c>
      <c r="L65" s="14">
        <f t="shared" si="15"/>
        <v>0.15015417352040994</v>
      </c>
      <c r="M65" s="14">
        <f t="shared" si="15"/>
        <v>0.1250479904119346</v>
      </c>
      <c r="N65" s="14">
        <f t="shared" si="15"/>
        <v>9.7431223277188117E-2</v>
      </c>
    </row>
    <row r="66" spans="2:29" x14ac:dyDescent="0.25">
      <c r="B66" s="5" t="s">
        <v>39</v>
      </c>
      <c r="C66" s="5"/>
      <c r="D66" s="14">
        <f t="shared" ref="D66:N66" si="16">D58/C58-1</f>
        <v>0.25182807984662592</v>
      </c>
      <c r="E66" s="14">
        <f t="shared" si="16"/>
        <v>0.24676403180853312</v>
      </c>
      <c r="F66" s="14">
        <f t="shared" si="16"/>
        <v>0.2392066421530914</v>
      </c>
      <c r="G66" s="14">
        <f t="shared" si="16"/>
        <v>0.22915637839876801</v>
      </c>
      <c r="H66" s="14">
        <f t="shared" si="16"/>
        <v>0.21661372268342927</v>
      </c>
      <c r="I66" s="14">
        <f t="shared" si="16"/>
        <v>0.20157917235901568</v>
      </c>
      <c r="J66" s="14">
        <f t="shared" si="16"/>
        <v>0.18405324061522021</v>
      </c>
      <c r="K66" s="14">
        <f t="shared" si="16"/>
        <v>0.1640364571338655</v>
      </c>
      <c r="L66" s="14">
        <f t="shared" si="16"/>
        <v>0.14152936877577704</v>
      </c>
      <c r="M66" s="14">
        <f t="shared" si="16"/>
        <v>0.11653254030202009</v>
      </c>
      <c r="N66" s="14">
        <f t="shared" si="16"/>
        <v>8.9046555131533145E-2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4.6541691885324248</v>
      </c>
      <c r="D71" s="6">
        <f t="shared" ref="D71:N72" si="17">S71*D$74</f>
        <v>5.8445252538381096</v>
      </c>
      <c r="E71" s="6">
        <f t="shared" si="17"/>
        <v>7.3100948943958235</v>
      </c>
      <c r="F71" s="6">
        <f t="shared" si="17"/>
        <v>9.088324040950587</v>
      </c>
      <c r="G71" s="6">
        <f t="shared" si="17"/>
        <v>11.208202607060388</v>
      </c>
      <c r="H71" s="6">
        <f t="shared" si="17"/>
        <v>13.682395132097191</v>
      </c>
      <c r="I71" s="6">
        <f t="shared" si="17"/>
        <v>16.497450302271474</v>
      </c>
      <c r="J71" s="6">
        <f t="shared" si="17"/>
        <v>19.602871527772848</v>
      </c>
      <c r="K71" s="6">
        <f t="shared" si="17"/>
        <v>22.900644688168118</v>
      </c>
      <c r="L71" s="6">
        <f t="shared" si="17"/>
        <v>26.237745383545317</v>
      </c>
      <c r="M71" s="6">
        <f t="shared" si="17"/>
        <v>29.404946476057948</v>
      </c>
      <c r="N71" s="6">
        <f t="shared" si="17"/>
        <v>32.145532438510216</v>
      </c>
      <c r="O71" s="7">
        <f>((N71/I71)^(1/5)-1)</f>
        <v>0.14272244820142621</v>
      </c>
      <c r="P71" s="4"/>
      <c r="Q71" s="5" t="s">
        <v>34</v>
      </c>
      <c r="R71" s="8">
        <v>0.75706859999999998</v>
      </c>
      <c r="S71" s="8">
        <v>0.75516032168641944</v>
      </c>
      <c r="T71" s="8">
        <v>0.75325685340738813</v>
      </c>
      <c r="U71" s="8">
        <v>0.75135818303866175</v>
      </c>
      <c r="V71" s="8">
        <v>0.7494642984865566</v>
      </c>
      <c r="W71" s="8">
        <v>0.74757518768787234</v>
      </c>
      <c r="X71" s="8">
        <v>0.74569083860981566</v>
      </c>
      <c r="Y71" s="8">
        <v>0.7438112392499231</v>
      </c>
      <c r="Z71" s="8">
        <v>0.74193637763598475</v>
      </c>
      <c r="AA71" s="8">
        <v>0.74006624182596803</v>
      </c>
      <c r="AB71" s="8">
        <v>0.73820081990794173</v>
      </c>
      <c r="AC71" s="8">
        <v>0.73634009999999983</v>
      </c>
    </row>
    <row r="72" spans="2:29" x14ac:dyDescent="0.25">
      <c r="B72" s="5" t="s">
        <v>35</v>
      </c>
      <c r="C72" s="6">
        <f>R72*C$74</f>
        <v>1.4934496514675766</v>
      </c>
      <c r="D72" s="6">
        <f t="shared" si="17"/>
        <v>1.8949243517584229</v>
      </c>
      <c r="E72" s="6">
        <f t="shared" si="17"/>
        <v>2.3945561304548777</v>
      </c>
      <c r="F72" s="6">
        <f t="shared" si="17"/>
        <v>3.0075368228991382</v>
      </c>
      <c r="G72" s="6">
        <f t="shared" si="17"/>
        <v>3.746749389577559</v>
      </c>
      <c r="H72" s="6">
        <f t="shared" si="17"/>
        <v>4.6199714491353925</v>
      </c>
      <c r="I72" s="6">
        <f t="shared" si="17"/>
        <v>5.626262968804129</v>
      </c>
      <c r="J72" s="6">
        <f t="shared" si="17"/>
        <v>6.7517605258390994</v>
      </c>
      <c r="K72" s="6">
        <f t="shared" si="17"/>
        <v>7.9654044481957422</v>
      </c>
      <c r="L72" s="6">
        <f t="shared" si="17"/>
        <v>9.2154936654468855</v>
      </c>
      <c r="M72" s="6">
        <f t="shared" si="17"/>
        <v>10.428315263918078</v>
      </c>
      <c r="N72" s="6">
        <f t="shared" si="17"/>
        <v>11.51028969926311</v>
      </c>
      <c r="O72" s="7">
        <f>((N72/I72)^(1/5)-1)</f>
        <v>0.15391347647753562</v>
      </c>
      <c r="P72" s="4"/>
      <c r="Q72" s="5" t="s">
        <v>35</v>
      </c>
      <c r="R72" s="8">
        <v>0.24293140000000002</v>
      </c>
      <c r="S72" s="8">
        <v>0.24483967831358056</v>
      </c>
      <c r="T72" s="8">
        <v>0.24674314659261187</v>
      </c>
      <c r="U72" s="8">
        <v>0.24864181696133825</v>
      </c>
      <c r="V72" s="8">
        <v>0.2505357015134434</v>
      </c>
      <c r="W72" s="8">
        <v>0.25242481231212766</v>
      </c>
      <c r="X72" s="8">
        <v>0.25430916139018434</v>
      </c>
      <c r="Y72" s="8">
        <v>0.2561887607500769</v>
      </c>
      <c r="Z72" s="8">
        <v>0.25806362236401525</v>
      </c>
      <c r="AA72" s="8">
        <v>0.25993375817403197</v>
      </c>
      <c r="AB72" s="8">
        <v>0.26179918009205827</v>
      </c>
      <c r="AC72" s="8">
        <v>0.26365990000000017</v>
      </c>
    </row>
    <row r="73" spans="2:29" x14ac:dyDescent="0.25">
      <c r="B73" s="5" t="s">
        <v>2</v>
      </c>
      <c r="C73" s="10">
        <f t="shared" ref="C73:N73" si="18">SUM(C71:C72)</f>
        <v>6.1476188400000016</v>
      </c>
      <c r="D73" s="10">
        <f t="shared" si="18"/>
        <v>7.7394496055965325</v>
      </c>
      <c r="E73" s="10">
        <f t="shared" si="18"/>
        <v>9.7046510248507012</v>
      </c>
      <c r="F73" s="10">
        <f t="shared" si="18"/>
        <v>12.095860863849726</v>
      </c>
      <c r="G73" s="10">
        <f t="shared" si="18"/>
        <v>14.954951996637947</v>
      </c>
      <c r="H73" s="10">
        <f t="shared" si="18"/>
        <v>18.302366581232583</v>
      </c>
      <c r="I73" s="10">
        <f t="shared" si="18"/>
        <v>22.123713271075601</v>
      </c>
      <c r="J73" s="10">
        <f t="shared" si="18"/>
        <v>26.354632053611947</v>
      </c>
      <c r="K73" s="10">
        <f t="shared" si="18"/>
        <v>30.866049136363859</v>
      </c>
      <c r="L73" s="10">
        <f t="shared" si="18"/>
        <v>35.453239048992202</v>
      </c>
      <c r="M73" s="10">
        <f t="shared" si="18"/>
        <v>39.833261739976024</v>
      </c>
      <c r="N73" s="10">
        <f t="shared" si="18"/>
        <v>43.655822137773328</v>
      </c>
      <c r="O73" s="7">
        <f>((N73/I73)^(1/5)-1)</f>
        <v>0.14561008994281766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6.1476188400000016</v>
      </c>
      <c r="D74" s="11">
        <f t="shared" ref="D74:O74" si="19">D3</f>
        <v>7.7394496055965325</v>
      </c>
      <c r="E74" s="11">
        <f t="shared" si="19"/>
        <v>9.7046510248507012</v>
      </c>
      <c r="F74" s="11">
        <f t="shared" si="19"/>
        <v>12.095860863849726</v>
      </c>
      <c r="G74" s="11">
        <f t="shared" si="19"/>
        <v>14.954951996637947</v>
      </c>
      <c r="H74" s="11">
        <f t="shared" si="19"/>
        <v>18.302366581232583</v>
      </c>
      <c r="I74" s="11">
        <f t="shared" si="19"/>
        <v>22.123713271075605</v>
      </c>
      <c r="J74" s="11">
        <f t="shared" si="19"/>
        <v>26.354632053611947</v>
      </c>
      <c r="K74" s="11">
        <f t="shared" si="19"/>
        <v>30.866049136363859</v>
      </c>
      <c r="L74" s="11">
        <f t="shared" si="19"/>
        <v>35.453239048992202</v>
      </c>
      <c r="M74" s="11">
        <f t="shared" si="19"/>
        <v>39.833261739976024</v>
      </c>
      <c r="N74" s="11">
        <f t="shared" si="19"/>
        <v>43.655822137773328</v>
      </c>
      <c r="O74" s="12">
        <f t="shared" si="19"/>
        <v>0.14561008994281766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0">D71/C71-1</f>
        <v>0.25576123623495373</v>
      </c>
      <c r="E77" s="14">
        <f t="shared" si="20"/>
        <v>0.25075939907955269</v>
      </c>
      <c r="F77" s="14">
        <f t="shared" si="20"/>
        <v>0.24325664334645181</v>
      </c>
      <c r="G77" s="14">
        <f t="shared" si="20"/>
        <v>0.23325296903564996</v>
      </c>
      <c r="H77" s="14">
        <f t="shared" si="20"/>
        <v>0.22074837614714737</v>
      </c>
      <c r="I77" s="14">
        <f t="shared" si="20"/>
        <v>0.20574286468094427</v>
      </c>
      <c r="J77" s="14">
        <f t="shared" si="20"/>
        <v>0.18823643463704198</v>
      </c>
      <c r="K77" s="14">
        <f t="shared" si="20"/>
        <v>0.16822908601543762</v>
      </c>
      <c r="L77" s="14">
        <f t="shared" si="20"/>
        <v>0.14572081881613363</v>
      </c>
      <c r="M77" s="14">
        <f t="shared" si="20"/>
        <v>0.12071163303912935</v>
      </c>
      <c r="N77" s="14">
        <f t="shared" si="20"/>
        <v>9.3201528684424106E-2</v>
      </c>
    </row>
    <row r="78" spans="2:29" x14ac:dyDescent="0.25">
      <c r="B78" s="5" t="s">
        <v>35</v>
      </c>
      <c r="C78" s="5"/>
      <c r="D78" s="14">
        <f t="shared" ref="D78:N78" si="21">D72/C72-1</f>
        <v>0.26882372626109419</v>
      </c>
      <c r="E78" s="14">
        <f t="shared" si="21"/>
        <v>0.2636684563332643</v>
      </c>
      <c r="F78" s="14">
        <f t="shared" si="21"/>
        <v>0.25598927694704599</v>
      </c>
      <c r="G78" s="14">
        <f t="shared" si="21"/>
        <v>0.24578670526994628</v>
      </c>
      <c r="H78" s="14">
        <f t="shared" si="21"/>
        <v>0.23306124022783603</v>
      </c>
      <c r="I78" s="14">
        <f t="shared" si="21"/>
        <v>0.2178133632962298</v>
      </c>
      <c r="J78" s="14">
        <f t="shared" si="21"/>
        <v>0.20004353925074292</v>
      </c>
      <c r="K78" s="14">
        <f t="shared" si="21"/>
        <v>0.17975221687913945</v>
      </c>
      <c r="L78" s="14">
        <f t="shared" si="21"/>
        <v>0.15693982965727526</v>
      </c>
      <c r="M78" s="14">
        <f t="shared" si="21"/>
        <v>0.1316067963910188</v>
      </c>
      <c r="N78" s="14">
        <f t="shared" si="21"/>
        <v>0.10375352182616293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1.5553106808069601</v>
      </c>
      <c r="D83" s="6">
        <f t="shared" ref="D83:N90" si="22">S83*D$92</f>
        <v>1.9472726245677321</v>
      </c>
      <c r="E83" s="6">
        <f t="shared" si="22"/>
        <v>2.4283040532691227</v>
      </c>
      <c r="F83" s="6">
        <f t="shared" si="22"/>
        <v>3.0099992301424523</v>
      </c>
      <c r="G83" s="6">
        <f t="shared" si="22"/>
        <v>3.7010170462680212</v>
      </c>
      <c r="H83" s="6">
        <f t="shared" si="22"/>
        <v>4.5045329889369485</v>
      </c>
      <c r="I83" s="6">
        <f t="shared" si="22"/>
        <v>5.4151065142233641</v>
      </c>
      <c r="J83" s="6">
        <f t="shared" si="22"/>
        <v>6.4152324853417619</v>
      </c>
      <c r="K83" s="6">
        <f t="shared" si="22"/>
        <v>7.4721046496561057</v>
      </c>
      <c r="L83" s="6">
        <f t="shared" si="22"/>
        <v>8.5354079213701386</v>
      </c>
      <c r="M83" s="6">
        <f t="shared" si="22"/>
        <v>9.5371956656840666</v>
      </c>
      <c r="N83" s="6">
        <f t="shared" si="22"/>
        <v>10.394975120869475</v>
      </c>
      <c r="O83" s="7">
        <f t="shared" ref="O83:O91" si="23">((N83/I83)^(1/5)-1)</f>
        <v>0.13931362242870615</v>
      </c>
      <c r="P83" s="4"/>
      <c r="Q83" s="5" t="s">
        <v>43</v>
      </c>
      <c r="R83" s="8">
        <v>0.25299399999999994</v>
      </c>
      <c r="S83" s="8">
        <v>0.25160350203193066</v>
      </c>
      <c r="T83" s="8">
        <v>0.25022064647672176</v>
      </c>
      <c r="U83" s="8">
        <v>0.24884539133037495</v>
      </c>
      <c r="V83" s="8">
        <v>0.24747769481975299</v>
      </c>
      <c r="W83" s="8">
        <v>0.24611751540131091</v>
      </c>
      <c r="X83" s="8">
        <v>0.24476481175983411</v>
      </c>
      <c r="Y83" s="8">
        <v>0.24341954280718342</v>
      </c>
      <c r="Z83" s="8">
        <v>0.24208166768104708</v>
      </c>
      <c r="AA83" s="8">
        <v>0.24075114574369946</v>
      </c>
      <c r="AB83" s="8">
        <v>0.23942793658076689</v>
      </c>
      <c r="AC83" s="8">
        <v>0.23811199999999982</v>
      </c>
    </row>
    <row r="84" spans="2:29" x14ac:dyDescent="0.25">
      <c r="B84" s="5" t="s">
        <v>44</v>
      </c>
      <c r="C84" s="6">
        <f t="shared" ref="C84:C90" si="24">R84*C$92</f>
        <v>0.57855850824479271</v>
      </c>
      <c r="D84" s="6">
        <f t="shared" si="22"/>
        <v>0.73729966969482474</v>
      </c>
      <c r="E84" s="6">
        <f t="shared" si="22"/>
        <v>0.93585147562757864</v>
      </c>
      <c r="F84" s="6">
        <f t="shared" si="22"/>
        <v>1.1807454286051797</v>
      </c>
      <c r="G84" s="6">
        <f t="shared" si="22"/>
        <v>1.4777346055948484</v>
      </c>
      <c r="H84" s="6">
        <f t="shared" si="22"/>
        <v>1.8306699517647469</v>
      </c>
      <c r="I84" s="6">
        <f t="shared" si="22"/>
        <v>2.2400188204189333</v>
      </c>
      <c r="J84" s="6">
        <f t="shared" si="22"/>
        <v>2.7011015452471674</v>
      </c>
      <c r="K84" s="6">
        <f t="shared" si="22"/>
        <v>3.2022466304669903</v>
      </c>
      <c r="L84" s="6">
        <f t="shared" si="22"/>
        <v>3.7232218198731974</v>
      </c>
      <c r="M84" s="6">
        <f t="shared" si="22"/>
        <v>4.2344558020783563</v>
      </c>
      <c r="N84" s="6">
        <f t="shared" si="22"/>
        <v>4.6976660219750777</v>
      </c>
      <c r="O84" s="7">
        <f t="shared" si="23"/>
        <v>0.15964776170093598</v>
      </c>
      <c r="P84" s="4"/>
      <c r="Q84" s="5" t="s">
        <v>44</v>
      </c>
      <c r="R84" s="8">
        <v>9.4110992125984269E-2</v>
      </c>
      <c r="S84" s="8">
        <v>9.5265129598062159E-2</v>
      </c>
      <c r="T84" s="8">
        <v>9.6433295049058815E-2</v>
      </c>
      <c r="U84" s="8">
        <v>9.7615658934537899E-2</v>
      </c>
      <c r="V84" s="8">
        <v>9.8812393776125856E-2</v>
      </c>
      <c r="W84" s="8">
        <v>0.10002367418659032</v>
      </c>
      <c r="X84" s="8">
        <v>0.1012496768952217</v>
      </c>
      <c r="Y84" s="8">
        <v>0.10249058077352201</v>
      </c>
      <c r="Z84" s="8">
        <v>0.1037465668612043</v>
      </c>
      <c r="AA84" s="8">
        <v>0.10501781839250691</v>
      </c>
      <c r="AB84" s="8">
        <v>0.10630452082282592</v>
      </c>
      <c r="AC84" s="8">
        <v>0.10760686185567006</v>
      </c>
    </row>
    <row r="85" spans="2:29" x14ac:dyDescent="0.25">
      <c r="B85" s="5" t="s">
        <v>45</v>
      </c>
      <c r="C85" s="6">
        <f t="shared" si="24"/>
        <v>0.86181111123963894</v>
      </c>
      <c r="D85" s="6">
        <f t="shared" si="22"/>
        <v>1.0914841496093621</v>
      </c>
      <c r="E85" s="6">
        <f t="shared" si="22"/>
        <v>1.3768572413172133</v>
      </c>
      <c r="F85" s="6">
        <f t="shared" si="22"/>
        <v>1.7264215399911222</v>
      </c>
      <c r="G85" s="6">
        <f t="shared" si="22"/>
        <v>2.1473142510995844</v>
      </c>
      <c r="H85" s="6">
        <f t="shared" si="22"/>
        <v>2.6437342984258962</v>
      </c>
      <c r="I85" s="6">
        <f t="shared" si="22"/>
        <v>3.2149039999037612</v>
      </c>
      <c r="J85" s="6">
        <f t="shared" si="22"/>
        <v>3.8527057641588804</v>
      </c>
      <c r="K85" s="6">
        <f t="shared" si="22"/>
        <v>4.539293856453205</v>
      </c>
      <c r="L85" s="6">
        <f t="shared" si="22"/>
        <v>5.2451875482302368</v>
      </c>
      <c r="M85" s="6">
        <f t="shared" si="22"/>
        <v>5.9285475048703233</v>
      </c>
      <c r="N85" s="6">
        <f t="shared" si="22"/>
        <v>6.5364422294817528</v>
      </c>
      <c r="O85" s="7">
        <f t="shared" si="23"/>
        <v>0.1524834131577717</v>
      </c>
      <c r="P85" s="4"/>
      <c r="Q85" s="5" t="s">
        <v>45</v>
      </c>
      <c r="R85" s="8">
        <v>0.14018616535433071</v>
      </c>
      <c r="S85" s="8">
        <v>0.14102865258274835</v>
      </c>
      <c r="T85" s="8">
        <v>0.14187601777657896</v>
      </c>
      <c r="U85" s="8">
        <v>0.14272829023280095</v>
      </c>
      <c r="V85" s="8">
        <v>0.14358549941065182</v>
      </c>
      <c r="W85" s="8">
        <v>0.14444767493274918</v>
      </c>
      <c r="X85" s="8">
        <v>0.14531484658621505</v>
      </c>
      <c r="Y85" s="8">
        <v>0.14618704432380267</v>
      </c>
      <c r="Z85" s="8">
        <v>0.14706429826502737</v>
      </c>
      <c r="AA85" s="8">
        <v>0.14794663869729943</v>
      </c>
      <c r="AB85" s="8">
        <v>0.14883409607706136</v>
      </c>
      <c r="AC85" s="8">
        <v>0.14972670103092794</v>
      </c>
    </row>
    <row r="86" spans="2:29" x14ac:dyDescent="0.25">
      <c r="B86" s="5" t="s">
        <v>46</v>
      </c>
      <c r="C86" s="6">
        <f t="shared" si="24"/>
        <v>0.49418539245909365</v>
      </c>
      <c r="D86" s="6">
        <f t="shared" si="22"/>
        <v>0.62440625136855987</v>
      </c>
      <c r="E86" s="6">
        <f t="shared" si="22"/>
        <v>0.78579763306391481</v>
      </c>
      <c r="F86" s="6">
        <f t="shared" si="22"/>
        <v>0.98297085998167699</v>
      </c>
      <c r="G86" s="6">
        <f t="shared" si="22"/>
        <v>1.2197235191013764</v>
      </c>
      <c r="H86" s="6">
        <f t="shared" si="22"/>
        <v>1.4981510095838311</v>
      </c>
      <c r="I86" s="6">
        <f t="shared" si="22"/>
        <v>1.8175141015543457</v>
      </c>
      <c r="J86" s="6">
        <f t="shared" si="22"/>
        <v>2.172939411530542</v>
      </c>
      <c r="K86" s="6">
        <f t="shared" si="22"/>
        <v>2.5541245218262558</v>
      </c>
      <c r="L86" s="6">
        <f t="shared" si="22"/>
        <v>2.9443320351913109</v>
      </c>
      <c r="M86" s="6">
        <f t="shared" si="22"/>
        <v>3.3200609841374407</v>
      </c>
      <c r="N86" s="6">
        <f t="shared" si="22"/>
        <v>3.6518352652580024</v>
      </c>
      <c r="O86" s="7">
        <f t="shared" si="23"/>
        <v>0.14975862942966334</v>
      </c>
      <c r="P86" s="4"/>
      <c r="Q86" s="5" t="s">
        <v>46</v>
      </c>
      <c r="R86" s="8">
        <v>8.0386472440944878E-2</v>
      </c>
      <c r="S86" s="8">
        <v>8.0678379366543151E-2</v>
      </c>
      <c r="T86" s="8">
        <v>8.0971240599143929E-2</v>
      </c>
      <c r="U86" s="8">
        <v>8.1265060093360625E-2</v>
      </c>
      <c r="V86" s="8">
        <v>8.1559841808625327E-2</v>
      </c>
      <c r="W86" s="8">
        <v>8.1855589709368459E-2</v>
      </c>
      <c r="X86" s="8">
        <v>8.2152307765195609E-2</v>
      </c>
      <c r="Y86" s="8">
        <v>8.244999995106124E-2</v>
      </c>
      <c r="Z86" s="8">
        <v>8.2748670247440079E-2</v>
      </c>
      <c r="AA86" s="8">
        <v>8.304832264049529E-2</v>
      </c>
      <c r="AB86" s="8">
        <v>8.3348961122244242E-2</v>
      </c>
      <c r="AC86" s="8">
        <v>8.3650589690721713E-2</v>
      </c>
    </row>
    <row r="87" spans="2:29" x14ac:dyDescent="0.25">
      <c r="B87" s="5" t="s">
        <v>47</v>
      </c>
      <c r="C87" s="6">
        <f t="shared" si="24"/>
        <v>0.77141134432639014</v>
      </c>
      <c r="D87" s="6">
        <f t="shared" si="22"/>
        <v>0.96142857200193499</v>
      </c>
      <c r="E87" s="6">
        <f t="shared" si="22"/>
        <v>1.1934772999954784</v>
      </c>
      <c r="F87" s="6">
        <f t="shared" si="22"/>
        <v>1.4726439413602501</v>
      </c>
      <c r="G87" s="6">
        <f t="shared" si="22"/>
        <v>1.802487138094897</v>
      </c>
      <c r="H87" s="6">
        <f t="shared" si="22"/>
        <v>2.1838360574541955</v>
      </c>
      <c r="I87" s="6">
        <f t="shared" si="22"/>
        <v>2.6133398742919156</v>
      </c>
      <c r="J87" s="6">
        <f t="shared" si="22"/>
        <v>3.081905994770187</v>
      </c>
      <c r="K87" s="6">
        <f t="shared" si="22"/>
        <v>3.5732837314165131</v>
      </c>
      <c r="L87" s="6">
        <f t="shared" si="22"/>
        <v>4.0631783372723183</v>
      </c>
      <c r="M87" s="6">
        <f t="shared" si="22"/>
        <v>4.5193796527299597</v>
      </c>
      <c r="N87" s="6">
        <f t="shared" si="22"/>
        <v>4.9034032200177853</v>
      </c>
      <c r="O87" s="7">
        <f t="shared" si="23"/>
        <v>0.13412348199495971</v>
      </c>
      <c r="P87" s="4"/>
      <c r="Q87" s="5" t="s">
        <v>47</v>
      </c>
      <c r="R87" s="8">
        <v>0.12548132283464566</v>
      </c>
      <c r="S87" s="8">
        <v>0.12422441142412879</v>
      </c>
      <c r="T87" s="8">
        <v>0.12297992961718467</v>
      </c>
      <c r="U87" s="8">
        <v>0.12174775800881316</v>
      </c>
      <c r="V87" s="8">
        <v>0.12052777825700262</v>
      </c>
      <c r="W87" s="8">
        <v>0.1193198730755137</v>
      </c>
      <c r="X87" s="8">
        <v>0.11812392622664201</v>
      </c>
      <c r="Y87" s="8">
        <v>0.11693982251396322</v>
      </c>
      <c r="Z87" s="8">
        <v>0.1157674477750624</v>
      </c>
      <c r="AA87" s="8">
        <v>0.11460668887425164</v>
      </c>
      <c r="AB87" s="8">
        <v>0.11345743369527739</v>
      </c>
      <c r="AC87" s="8">
        <v>0.11231957113402066</v>
      </c>
    </row>
    <row r="88" spans="2:29" x14ac:dyDescent="0.25">
      <c r="B88" s="5" t="s">
        <v>42</v>
      </c>
      <c r="C88" s="6">
        <f t="shared" si="24"/>
        <v>0.80757125109168992</v>
      </c>
      <c r="D88" s="6">
        <f t="shared" si="22"/>
        <v>1.0245298775230229</v>
      </c>
      <c r="E88" s="6">
        <f t="shared" si="22"/>
        <v>1.2945968359586828</v>
      </c>
      <c r="F88" s="6">
        <f t="shared" si="22"/>
        <v>1.6260388129727035</v>
      </c>
      <c r="G88" s="6">
        <f t="shared" si="22"/>
        <v>2.0259004550362638</v>
      </c>
      <c r="H88" s="6">
        <f t="shared" si="22"/>
        <v>2.4984964380988517</v>
      </c>
      <c r="I88" s="6">
        <f t="shared" si="22"/>
        <v>3.0434584142557686</v>
      </c>
      <c r="J88" s="6">
        <f t="shared" si="22"/>
        <v>3.6534539637875212</v>
      </c>
      <c r="K88" s="6">
        <f t="shared" si="22"/>
        <v>4.3118587788825096</v>
      </c>
      <c r="L88" s="6">
        <f t="shared" si="22"/>
        <v>4.9908634243124936</v>
      </c>
      <c r="M88" s="6">
        <f t="shared" si="22"/>
        <v>5.6506889523834767</v>
      </c>
      <c r="N88" s="6">
        <f t="shared" si="22"/>
        <v>6.2406950072953631</v>
      </c>
      <c r="O88" s="7">
        <f t="shared" si="23"/>
        <v>0.15444465492510395</v>
      </c>
      <c r="P88" s="4"/>
      <c r="Q88" s="5" t="s">
        <v>42</v>
      </c>
      <c r="R88" s="8">
        <v>0.13136325984251973</v>
      </c>
      <c r="S88" s="8">
        <v>0.13237761465391121</v>
      </c>
      <c r="T88" s="8">
        <v>0.13339962793547222</v>
      </c>
      <c r="U88" s="8">
        <v>0.1344293582139624</v>
      </c>
      <c r="V88" s="8">
        <v>0.13546686445344061</v>
      </c>
      <c r="W88" s="8">
        <v>0.13651220605868714</v>
      </c>
      <c r="X88" s="8">
        <v>0.13756544287864939</v>
      </c>
      <c r="Y88" s="8">
        <v>0.13862663520991214</v>
      </c>
      <c r="Z88" s="8">
        <v>0.13969584380019112</v>
      </c>
      <c r="AA88" s="8">
        <v>0.140773129851851</v>
      </c>
      <c r="AB88" s="8">
        <v>0.14185855502544839</v>
      </c>
      <c r="AC88" s="8">
        <v>0.14295218144329902</v>
      </c>
    </row>
    <row r="89" spans="2:29" x14ac:dyDescent="0.25">
      <c r="B89" s="5" t="s">
        <v>48</v>
      </c>
      <c r="C89" s="6">
        <f t="shared" si="24"/>
        <v>0.34351911427034559</v>
      </c>
      <c r="D89" s="6">
        <f t="shared" si="22"/>
        <v>0.42443215774143739</v>
      </c>
      <c r="E89" s="6">
        <f t="shared" si="22"/>
        <v>0.5223141495175081</v>
      </c>
      <c r="F89" s="6">
        <f t="shared" si="22"/>
        <v>0.63891304274252148</v>
      </c>
      <c r="G89" s="6">
        <f t="shared" si="22"/>
        <v>0.77525137340305472</v>
      </c>
      <c r="H89" s="6">
        <f t="shared" si="22"/>
        <v>0.93114383713121407</v>
      </c>
      <c r="I89" s="6">
        <f t="shared" si="22"/>
        <v>1.1046355268989732</v>
      </c>
      <c r="J89" s="6">
        <f t="shared" si="22"/>
        <v>1.2914240511444117</v>
      </c>
      <c r="K89" s="6">
        <f t="shared" si="22"/>
        <v>1.4843740582938485</v>
      </c>
      <c r="L89" s="6">
        <f t="shared" si="22"/>
        <v>1.6732780307720716</v>
      </c>
      <c r="M89" s="6">
        <f t="shared" si="22"/>
        <v>1.8450469486276369</v>
      </c>
      <c r="N89" s="6">
        <f t="shared" si="22"/>
        <v>1.9845067227869182</v>
      </c>
      <c r="O89" s="7">
        <f t="shared" si="23"/>
        <v>0.12431165710975534</v>
      </c>
      <c r="P89" s="4"/>
      <c r="Q89" s="5" t="s">
        <v>48</v>
      </c>
      <c r="R89" s="8">
        <v>5.5878401574803151E-2</v>
      </c>
      <c r="S89" s="8">
        <v>5.4840095791117115E-2</v>
      </c>
      <c r="T89" s="8">
        <v>5.3821013056524973E-2</v>
      </c>
      <c r="U89" s="8">
        <v>5.2820799605260663E-2</v>
      </c>
      <c r="V89" s="8">
        <v>5.183910811464594E-2</v>
      </c>
      <c r="W89" s="8">
        <v>5.087559758998695E-2</v>
      </c>
      <c r="X89" s="8">
        <v>4.9929933251447726E-2</v>
      </c>
      <c r="Y89" s="8">
        <v>4.9001786422869821E-2</v>
      </c>
      <c r="Z89" s="8">
        <v>4.8090834422507292E-2</v>
      </c>
      <c r="AA89" s="8">
        <v>4.7196760455646899E-2</v>
      </c>
      <c r="AB89" s="8">
        <v>4.6319253509083773E-2</v>
      </c>
      <c r="AC89" s="8">
        <v>4.5458008247422695E-2</v>
      </c>
    </row>
    <row r="90" spans="2:29" x14ac:dyDescent="0.25">
      <c r="B90" s="5" t="s">
        <v>49</v>
      </c>
      <c r="C90" s="6">
        <f t="shared" si="24"/>
        <v>0.73525143756109057</v>
      </c>
      <c r="D90" s="6">
        <f t="shared" si="22"/>
        <v>0.92859630308965768</v>
      </c>
      <c r="E90" s="6">
        <f t="shared" si="22"/>
        <v>1.1674523361012032</v>
      </c>
      <c r="F90" s="6">
        <f t="shared" si="22"/>
        <v>1.4581280080538195</v>
      </c>
      <c r="G90" s="6">
        <f t="shared" si="22"/>
        <v>1.8055236080399009</v>
      </c>
      <c r="H90" s="6">
        <f t="shared" si="22"/>
        <v>2.2118019998368981</v>
      </c>
      <c r="I90" s="6">
        <f t="shared" si="22"/>
        <v>2.6747360195285439</v>
      </c>
      <c r="J90" s="6">
        <f t="shared" si="22"/>
        <v>3.1858688376314741</v>
      </c>
      <c r="K90" s="6">
        <f t="shared" si="22"/>
        <v>3.7287629093684327</v>
      </c>
      <c r="L90" s="6">
        <f t="shared" si="22"/>
        <v>4.2777699319704352</v>
      </c>
      <c r="M90" s="6">
        <f t="shared" si="22"/>
        <v>4.7978862294647584</v>
      </c>
      <c r="N90" s="6">
        <f t="shared" si="22"/>
        <v>5.2462985500889552</v>
      </c>
      <c r="O90" s="7">
        <f t="shared" si="23"/>
        <v>0.14423285832991439</v>
      </c>
      <c r="P90" s="4"/>
      <c r="Q90" s="5" t="s">
        <v>49</v>
      </c>
      <c r="R90" s="8">
        <v>0.11959938582677165</v>
      </c>
      <c r="S90" s="8">
        <v>0.11998221455155847</v>
      </c>
      <c r="T90" s="8">
        <v>0.12029822948931475</v>
      </c>
      <c r="U90" s="8">
        <v>0.12054768358088934</v>
      </c>
      <c r="V90" s="8">
        <v>0.12073081935975484</v>
      </c>
      <c r="W90" s="8">
        <v>0.12084786904579325</v>
      </c>
      <c r="X90" s="8">
        <v>0.12089905463679444</v>
      </c>
      <c r="Y90" s="8">
        <v>0.12088458799768541</v>
      </c>
      <c r="Z90" s="8">
        <v>0.12080467094752041</v>
      </c>
      <c r="AA90" s="8">
        <v>0.12065949534424938</v>
      </c>
      <c r="AB90" s="8">
        <v>0.12044924316729193</v>
      </c>
      <c r="AC90" s="8">
        <v>0.1201740865979381</v>
      </c>
    </row>
    <row r="91" spans="2:29" x14ac:dyDescent="0.25">
      <c r="B91" s="5" t="s">
        <v>2</v>
      </c>
      <c r="C91" s="10">
        <f>SUM(C83:C90)</f>
        <v>6.1476188400000016</v>
      </c>
      <c r="D91" s="10">
        <f t="shared" ref="D91:N91" si="25">SUM(D83:D90)</f>
        <v>7.7394496055965325</v>
      </c>
      <c r="E91" s="10">
        <f t="shared" si="25"/>
        <v>9.7046510248506994</v>
      </c>
      <c r="F91" s="10">
        <f t="shared" si="25"/>
        <v>12.095860863849726</v>
      </c>
      <c r="G91" s="10">
        <f t="shared" si="25"/>
        <v>14.954951996637947</v>
      </c>
      <c r="H91" s="10">
        <f t="shared" si="25"/>
        <v>18.30236658123258</v>
      </c>
      <c r="I91" s="10">
        <f t="shared" si="25"/>
        <v>22.123713271075609</v>
      </c>
      <c r="J91" s="10">
        <f t="shared" si="25"/>
        <v>26.354632053611944</v>
      </c>
      <c r="K91" s="10">
        <f t="shared" si="25"/>
        <v>30.866049136363863</v>
      </c>
      <c r="L91" s="10">
        <f t="shared" si="25"/>
        <v>35.453239048992202</v>
      </c>
      <c r="M91" s="10">
        <f t="shared" si="25"/>
        <v>39.833261739976017</v>
      </c>
      <c r="N91" s="10">
        <f t="shared" si="25"/>
        <v>43.655822137773328</v>
      </c>
      <c r="O91" s="7">
        <f t="shared" si="23"/>
        <v>0.14561008994281766</v>
      </c>
      <c r="Q91" s="5" t="s">
        <v>2</v>
      </c>
      <c r="R91" s="8">
        <f>SUM(R83:R90)</f>
        <v>1</v>
      </c>
      <c r="S91" s="8">
        <f t="shared" ref="S91:AC91" si="26">SUM(S83:S90)</f>
        <v>0.99999999999999978</v>
      </c>
      <c r="T91" s="8">
        <f t="shared" si="26"/>
        <v>1</v>
      </c>
      <c r="U91" s="8">
        <f t="shared" si="26"/>
        <v>1</v>
      </c>
      <c r="V91" s="8">
        <f t="shared" si="26"/>
        <v>0.99999999999999989</v>
      </c>
      <c r="W91" s="8">
        <f t="shared" si="26"/>
        <v>0.99999999999999989</v>
      </c>
      <c r="X91" s="8">
        <f t="shared" si="26"/>
        <v>0.99999999999999989</v>
      </c>
      <c r="Y91" s="8">
        <f t="shared" si="26"/>
        <v>0.99999999999999989</v>
      </c>
      <c r="Z91" s="8">
        <f t="shared" si="26"/>
        <v>1</v>
      </c>
      <c r="AA91" s="8">
        <f t="shared" si="26"/>
        <v>1</v>
      </c>
      <c r="AB91" s="8">
        <f t="shared" si="26"/>
        <v>0.99999999999999978</v>
      </c>
      <c r="AC91" s="8">
        <f t="shared" si="26"/>
        <v>1.0000000000000002</v>
      </c>
    </row>
    <row r="92" spans="2:29" x14ac:dyDescent="0.25">
      <c r="B92" s="13" t="s">
        <v>26</v>
      </c>
      <c r="C92" s="11">
        <f>C3</f>
        <v>6.1476188400000016</v>
      </c>
      <c r="D92" s="11">
        <f t="shared" ref="D92:O92" si="27">D3</f>
        <v>7.7394496055965325</v>
      </c>
      <c r="E92" s="11">
        <f t="shared" si="27"/>
        <v>9.7046510248507012</v>
      </c>
      <c r="F92" s="11">
        <f t="shared" si="27"/>
        <v>12.095860863849726</v>
      </c>
      <c r="G92" s="11">
        <f t="shared" si="27"/>
        <v>14.954951996637947</v>
      </c>
      <c r="H92" s="11">
        <f t="shared" si="27"/>
        <v>18.302366581232583</v>
      </c>
      <c r="I92" s="11">
        <f t="shared" si="27"/>
        <v>22.123713271075605</v>
      </c>
      <c r="J92" s="11">
        <f t="shared" si="27"/>
        <v>26.354632053611947</v>
      </c>
      <c r="K92" s="11">
        <f t="shared" si="27"/>
        <v>30.866049136363859</v>
      </c>
      <c r="L92" s="11">
        <f t="shared" si="27"/>
        <v>35.453239048992202</v>
      </c>
      <c r="M92" s="11">
        <f t="shared" si="27"/>
        <v>39.833261739976024</v>
      </c>
      <c r="N92" s="11">
        <f t="shared" si="27"/>
        <v>43.655822137773328</v>
      </c>
      <c r="O92" s="12">
        <f t="shared" si="27"/>
        <v>0.14561008994281766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0.25201520737799199</v>
      </c>
      <c r="E95" s="14">
        <f t="shared" ref="E95:N95" si="28">E83/D83-1</f>
        <v>0.24702829107361013</v>
      </c>
      <c r="F95" s="14">
        <f t="shared" si="28"/>
        <v>0.23954791661703889</v>
      </c>
      <c r="G95" s="14">
        <f t="shared" si="28"/>
        <v>0.22957408400827584</v>
      </c>
      <c r="H95" s="14">
        <f t="shared" si="28"/>
        <v>0.21710679324732252</v>
      </c>
      <c r="I95" s="14">
        <f t="shared" si="28"/>
        <v>0.20214604433417804</v>
      </c>
      <c r="J95" s="14">
        <f t="shared" si="28"/>
        <v>0.18469183726884375</v>
      </c>
      <c r="K95" s="14">
        <f t="shared" si="28"/>
        <v>0.16474417205131742</v>
      </c>
      <c r="L95" s="14">
        <f t="shared" si="28"/>
        <v>0.14230304868160149</v>
      </c>
      <c r="M95" s="14">
        <f t="shared" si="28"/>
        <v>0.11736846715969462</v>
      </c>
      <c r="N95" s="14">
        <f t="shared" si="28"/>
        <v>8.9940427485597052E-2</v>
      </c>
    </row>
    <row r="96" spans="2:29" x14ac:dyDescent="0.25">
      <c r="B96" s="5" t="s">
        <v>44</v>
      </c>
      <c r="C96" s="5"/>
      <c r="D96" s="14">
        <f t="shared" ref="D96:N102" si="29">D84/C84-1</f>
        <v>0.27437356669702173</v>
      </c>
      <c r="E96" s="14">
        <f t="shared" si="29"/>
        <v>0.26929593772222415</v>
      </c>
      <c r="F96" s="14">
        <f t="shared" si="29"/>
        <v>0.26168036206105905</v>
      </c>
      <c r="G96" s="14">
        <f t="shared" si="29"/>
        <v>0.25152684888266164</v>
      </c>
      <c r="H96" s="14">
        <f t="shared" si="29"/>
        <v>0.23883540713850149</v>
      </c>
      <c r="I96" s="14">
        <f t="shared" si="29"/>
        <v>0.22360604556795094</v>
      </c>
      <c r="J96" s="14">
        <f t="shared" si="29"/>
        <v>0.20583877270370499</v>
      </c>
      <c r="K96" s="14">
        <f t="shared" si="29"/>
        <v>0.18553359687703441</v>
      </c>
      <c r="L96" s="14">
        <f t="shared" si="29"/>
        <v>0.16269052622290747</v>
      </c>
      <c r="M96" s="14">
        <f t="shared" si="29"/>
        <v>0.13730956868494348</v>
      </c>
      <c r="N96" s="14">
        <f t="shared" si="29"/>
        <v>0.10939073202024407</v>
      </c>
    </row>
    <row r="97" spans="2:14" x14ac:dyDescent="0.25">
      <c r="B97" s="5" t="s">
        <v>45</v>
      </c>
      <c r="C97" s="5"/>
      <c r="D97" s="14">
        <f t="shared" si="29"/>
        <v>0.26650043771118104</v>
      </c>
      <c r="E97" s="14">
        <f t="shared" si="29"/>
        <v>0.26145417852378805</v>
      </c>
      <c r="F97" s="14">
        <f t="shared" si="29"/>
        <v>0.25388565218242043</v>
      </c>
      <c r="G97" s="14">
        <f t="shared" si="29"/>
        <v>0.24379486779956805</v>
      </c>
      <c r="H97" s="14">
        <f t="shared" si="29"/>
        <v>0.23118183427139649</v>
      </c>
      <c r="I97" s="14">
        <f t="shared" si="29"/>
        <v>0.2160465602832875</v>
      </c>
      <c r="J97" s="14">
        <f t="shared" si="29"/>
        <v>0.19838905431521803</v>
      </c>
      <c r="K97" s="14">
        <f t="shared" si="29"/>
        <v>0.17820932464699135</v>
      </c>
      <c r="L97" s="14">
        <f t="shared" si="29"/>
        <v>0.1555073793633146</v>
      </c>
      <c r="M97" s="14">
        <f t="shared" si="29"/>
        <v>0.1302832263587328</v>
      </c>
      <c r="N97" s="14">
        <f t="shared" si="29"/>
        <v>0.10253687334242345</v>
      </c>
    </row>
    <row r="98" spans="2:14" x14ac:dyDescent="0.25">
      <c r="B98" s="5" t="s">
        <v>46</v>
      </c>
      <c r="C98" s="5"/>
      <c r="D98" s="14">
        <f t="shared" si="29"/>
        <v>0.26350608677743392</v>
      </c>
      <c r="E98" s="14">
        <f t="shared" si="29"/>
        <v>0.25847175831699443</v>
      </c>
      <c r="F98" s="14">
        <f t="shared" si="29"/>
        <v>0.25092112602701699</v>
      </c>
      <c r="G98" s="14">
        <f t="shared" si="29"/>
        <v>0.24085419899844496</v>
      </c>
      <c r="H98" s="14">
        <f t="shared" si="29"/>
        <v>0.22827098610641228</v>
      </c>
      <c r="I98" s="14">
        <f t="shared" si="29"/>
        <v>0.21317149601576535</v>
      </c>
      <c r="J98" s="14">
        <f t="shared" si="29"/>
        <v>0.19555573718643227</v>
      </c>
      <c r="K98" s="14">
        <f t="shared" si="29"/>
        <v>0.17542371787864086</v>
      </c>
      <c r="L98" s="14">
        <f t="shared" si="29"/>
        <v>0.15277544615798444</v>
      </c>
      <c r="M98" s="14">
        <f t="shared" si="29"/>
        <v>0.12761092990034206</v>
      </c>
      <c r="N98" s="14">
        <f t="shared" si="29"/>
        <v>9.9930176796664272E-2</v>
      </c>
    </row>
    <row r="99" spans="2:14" x14ac:dyDescent="0.25">
      <c r="B99" s="5" t="s">
        <v>47</v>
      </c>
      <c r="C99" s="5"/>
      <c r="D99" s="14">
        <f t="shared" si="29"/>
        <v>0.24632412923804115</v>
      </c>
      <c r="E99" s="14">
        <f t="shared" si="29"/>
        <v>0.24135826077059463</v>
      </c>
      <c r="F99" s="14">
        <f t="shared" si="29"/>
        <v>0.23391030676983093</v>
      </c>
      <c r="G99" s="14">
        <f t="shared" si="29"/>
        <v>0.22398027620307026</v>
      </c>
      <c r="H99" s="14">
        <f t="shared" si="29"/>
        <v>0.2115681778247569</v>
      </c>
      <c r="I99" s="14">
        <f t="shared" si="29"/>
        <v>0.19667402018190572</v>
      </c>
      <c r="J99" s="14">
        <f t="shared" si="29"/>
        <v>0.17929781161940506</v>
      </c>
      <c r="K99" s="14">
        <f t="shared" si="29"/>
        <v>0.15943956028514994</v>
      </c>
      <c r="L99" s="14">
        <f t="shared" si="29"/>
        <v>0.13709927413505518</v>
      </c>
      <c r="M99" s="14">
        <f t="shared" si="29"/>
        <v>0.11227696093789907</v>
      </c>
      <c r="N99" s="14">
        <f t="shared" si="29"/>
        <v>8.4972628280045814E-2</v>
      </c>
    </row>
    <row r="100" spans="2:14" x14ac:dyDescent="0.25">
      <c r="B100" s="5" t="s">
        <v>42</v>
      </c>
      <c r="C100" s="5"/>
      <c r="D100" s="14">
        <f t="shared" si="29"/>
        <v>0.26865570825861407</v>
      </c>
      <c r="E100" s="14">
        <f t="shared" si="29"/>
        <v>0.26360086158599216</v>
      </c>
      <c r="F100" s="14">
        <f t="shared" si="29"/>
        <v>0.25601945548443994</v>
      </c>
      <c r="G100" s="14">
        <f t="shared" si="29"/>
        <v>0.24591149908195509</v>
      </c>
      <c r="H100" s="14">
        <f t="shared" si="29"/>
        <v>0.23327700128984286</v>
      </c>
      <c r="I100" s="14">
        <f t="shared" si="29"/>
        <v>0.2181159708082625</v>
      </c>
      <c r="J100" s="14">
        <f t="shared" si="29"/>
        <v>0.20042841613162565</v>
      </c>
      <c r="K100" s="14">
        <f t="shared" si="29"/>
        <v>0.18021434555382299</v>
      </c>
      <c r="L100" s="14">
        <f t="shared" si="29"/>
        <v>0.15747376717332084</v>
      </c>
      <c r="M100" s="14">
        <f t="shared" si="29"/>
        <v>0.13220668889809906</v>
      </c>
      <c r="N100" s="14">
        <f t="shared" si="29"/>
        <v>0.10441311845045376</v>
      </c>
    </row>
    <row r="101" spans="2:14" x14ac:dyDescent="0.25">
      <c r="B101" s="5" t="s">
        <v>48</v>
      </c>
      <c r="C101" s="5"/>
      <c r="D101" s="14">
        <f t="shared" si="29"/>
        <v>0.23554160484768305</v>
      </c>
      <c r="E101" s="14">
        <f t="shared" si="29"/>
        <v>0.23061869839678839</v>
      </c>
      <c r="F101" s="14">
        <f t="shared" si="29"/>
        <v>0.2232351800783543</v>
      </c>
      <c r="G101" s="14">
        <f t="shared" si="29"/>
        <v>0.21339105878212106</v>
      </c>
      <c r="H101" s="14">
        <f t="shared" si="29"/>
        <v>0.20108634318679308</v>
      </c>
      <c r="I101" s="14">
        <f t="shared" si="29"/>
        <v>0.18632104176544217</v>
      </c>
      <c r="J101" s="14">
        <f t="shared" si="29"/>
        <v>0.16909516279075976</v>
      </c>
      <c r="K101" s="14">
        <f t="shared" si="29"/>
        <v>0.14940871434015168</v>
      </c>
      <c r="L101" s="14">
        <f t="shared" si="29"/>
        <v>0.12726170430070094</v>
      </c>
      <c r="M101" s="14">
        <f t="shared" si="29"/>
        <v>0.10265414037397536</v>
      </c>
      <c r="N101" s="14">
        <f t="shared" si="29"/>
        <v>7.5586030080704969E-2</v>
      </c>
    </row>
    <row r="102" spans="2:14" x14ac:dyDescent="0.25">
      <c r="B102" s="5" t="s">
        <v>49</v>
      </c>
      <c r="C102" s="5"/>
      <c r="D102" s="14">
        <f t="shared" si="29"/>
        <v>0.26296428085868584</v>
      </c>
      <c r="E102" s="14">
        <f t="shared" si="29"/>
        <v>0.25722268354592348</v>
      </c>
      <c r="F102" s="14">
        <f t="shared" si="29"/>
        <v>0.24898290316789295</v>
      </c>
      <c r="G102" s="14">
        <f t="shared" si="29"/>
        <v>0.23824766966087862</v>
      </c>
      <c r="H102" s="14">
        <f t="shared" si="29"/>
        <v>0.2250197061882</v>
      </c>
      <c r="I102" s="14">
        <f t="shared" si="29"/>
        <v>0.20930174569232851</v>
      </c>
      <c r="J102" s="14">
        <f t="shared" si="29"/>
        <v>0.19109654723721992</v>
      </c>
      <c r="K102" s="14">
        <f t="shared" si="29"/>
        <v>0.17040691233873018</v>
      </c>
      <c r="L102" s="14">
        <f t="shared" si="29"/>
        <v>0.14723570147692544</v>
      </c>
      <c r="M102" s="14">
        <f t="shared" si="29"/>
        <v>0.12158585098445118</v>
      </c>
      <c r="N102" s="14">
        <f t="shared" si="29"/>
        <v>9.3460390509138902E-2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AC102"/>
  <sheetViews>
    <sheetView topLeftCell="A64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'Latin America'!C12</f>
        <v>9.0330985799999972</v>
      </c>
      <c r="D3" s="6">
        <f>'Latin America'!D12</f>
        <v>11.294666129081637</v>
      </c>
      <c r="E3" s="6">
        <f>'Latin America'!E12</f>
        <v>14.06295565400165</v>
      </c>
      <c r="F3" s="6">
        <f>'Latin America'!F12</f>
        <v>17.400698896381037</v>
      </c>
      <c r="G3" s="6">
        <f>'Latin America'!G12</f>
        <v>21.352461494232397</v>
      </c>
      <c r="H3" s="6">
        <f>'Latin America'!H12</f>
        <v>25.930018742628885</v>
      </c>
      <c r="I3" s="6">
        <f>'Latin America'!I12</f>
        <v>31.094650479439903</v>
      </c>
      <c r="J3" s="6">
        <f>'Latin America'!J12</f>
        <v>36.738025807418644</v>
      </c>
      <c r="K3" s="6">
        <f>'Latin America'!K12</f>
        <v>42.664813175812007</v>
      </c>
      <c r="L3" s="6">
        <f>'Latin America'!L12</f>
        <v>48.581729077285921</v>
      </c>
      <c r="M3" s="6">
        <f>'Latin America'!M12</f>
        <v>54.098961574531252</v>
      </c>
      <c r="N3" s="6">
        <f>'Latin America'!N12</f>
        <v>58.750071199901555</v>
      </c>
      <c r="O3" s="7">
        <f>'Latin America'!O12</f>
        <v>0.13570240002671952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7.7442887744224569</v>
      </c>
      <c r="D31" s="6">
        <f t="shared" ref="D31:N31" si="0">S31*D$34</f>
        <v>9.672221479041168</v>
      </c>
      <c r="E31" s="6">
        <f t="shared" si="0"/>
        <v>12.029220566061365</v>
      </c>
      <c r="F31" s="6">
        <f t="shared" si="0"/>
        <v>14.867420289692367</v>
      </c>
      <c r="G31" s="6">
        <f t="shared" si="0"/>
        <v>18.223211681879874</v>
      </c>
      <c r="H31" s="6">
        <f t="shared" si="0"/>
        <v>22.104864099247379</v>
      </c>
      <c r="I31" s="6">
        <f t="shared" si="0"/>
        <v>26.477607739094125</v>
      </c>
      <c r="J31" s="6">
        <f t="shared" si="0"/>
        <v>31.247618607533951</v>
      </c>
      <c r="K31" s="6">
        <f t="shared" si="0"/>
        <v>36.247578948330585</v>
      </c>
      <c r="L31" s="6">
        <f t="shared" si="0"/>
        <v>41.227800879755712</v>
      </c>
      <c r="M31" s="6">
        <f t="shared" si="0"/>
        <v>45.857901476096188</v>
      </c>
      <c r="N31" s="6">
        <f t="shared" si="0"/>
        <v>49.744112985474963</v>
      </c>
      <c r="O31" s="7">
        <f>((N31/I31)^(1/5)-1)</f>
        <v>0.13441664310084223</v>
      </c>
      <c r="P31" s="4"/>
      <c r="Q31" s="5" t="s">
        <v>28</v>
      </c>
      <c r="R31" s="8">
        <v>0.85732361999999995</v>
      </c>
      <c r="S31" s="8">
        <v>0.85635302261277302</v>
      </c>
      <c r="T31" s="8">
        <v>0.85538352406298168</v>
      </c>
      <c r="U31" s="8">
        <v>0.85441512310660483</v>
      </c>
      <c r="V31" s="8">
        <v>0.85344781850102969</v>
      </c>
      <c r="W31" s="8">
        <v>0.85248160900505021</v>
      </c>
      <c r="X31" s="8">
        <v>0.85151649337886548</v>
      </c>
      <c r="Y31" s="8">
        <v>0.85055247038407833</v>
      </c>
      <c r="Z31" s="8">
        <v>0.8495895387836937</v>
      </c>
      <c r="AA31" s="8">
        <v>0.84862769734211685</v>
      </c>
      <c r="AB31" s="8">
        <v>0.8476669448251517</v>
      </c>
      <c r="AC31" s="8">
        <v>0.84670727999999973</v>
      </c>
    </row>
    <row r="32" spans="2:29" x14ac:dyDescent="0.25">
      <c r="B32" s="5" t="s">
        <v>29</v>
      </c>
      <c r="C32" s="6">
        <f>R32*C$34</f>
        <v>1.2888098055775403</v>
      </c>
      <c r="D32" s="6">
        <f t="shared" ref="D32:N32" si="1">S32*D$34</f>
        <v>1.6224446500404686</v>
      </c>
      <c r="E32" s="6">
        <f t="shared" si="1"/>
        <v>2.0337350879402853</v>
      </c>
      <c r="F32" s="6">
        <f t="shared" si="1"/>
        <v>2.5332786066886706</v>
      </c>
      <c r="G32" s="6">
        <f t="shared" si="1"/>
        <v>3.129249812352521</v>
      </c>
      <c r="H32" s="6">
        <f t="shared" si="1"/>
        <v>3.825154643381504</v>
      </c>
      <c r="I32" s="6">
        <f t="shared" si="1"/>
        <v>4.6170427403457781</v>
      </c>
      <c r="J32" s="6">
        <f t="shared" si="1"/>
        <v>5.4904071998846922</v>
      </c>
      <c r="K32" s="6">
        <f t="shared" si="1"/>
        <v>6.4172342274814262</v>
      </c>
      <c r="L32" s="6">
        <f t="shared" si="1"/>
        <v>7.3539281975302071</v>
      </c>
      <c r="M32" s="6">
        <f t="shared" si="1"/>
        <v>8.2410600984350673</v>
      </c>
      <c r="N32" s="6">
        <f t="shared" si="1"/>
        <v>9.0059582144265882</v>
      </c>
      <c r="O32" s="7">
        <f>((N32/I32)^(1/5)-1)</f>
        <v>0.14296572363711735</v>
      </c>
      <c r="P32" s="4"/>
      <c r="Q32" s="5" t="s">
        <v>29</v>
      </c>
      <c r="R32" s="8">
        <v>0.14267638000000005</v>
      </c>
      <c r="S32" s="8">
        <v>0.14364697738722698</v>
      </c>
      <c r="T32" s="8">
        <v>0.14461647593701832</v>
      </c>
      <c r="U32" s="8">
        <v>0.14558487689339517</v>
      </c>
      <c r="V32" s="8">
        <v>0.14655218149897031</v>
      </c>
      <c r="W32" s="8">
        <v>0.14751839099494979</v>
      </c>
      <c r="X32" s="8">
        <v>0.14848350662113452</v>
      </c>
      <c r="Y32" s="8">
        <v>0.14944752961592167</v>
      </c>
      <c r="Z32" s="8">
        <v>0.1504104612163063</v>
      </c>
      <c r="AA32" s="8">
        <v>0.15137230265788315</v>
      </c>
      <c r="AB32" s="8">
        <v>0.1523330551748483</v>
      </c>
      <c r="AC32" s="8">
        <v>0.15329272000000027</v>
      </c>
    </row>
    <row r="33" spans="2:29" x14ac:dyDescent="0.25">
      <c r="B33" s="5" t="s">
        <v>2</v>
      </c>
      <c r="C33" s="10">
        <f t="shared" ref="C33:N33" si="2">SUM(C31:C32)</f>
        <v>9.0330985799999972</v>
      </c>
      <c r="D33" s="10">
        <f t="shared" si="2"/>
        <v>11.294666129081637</v>
      </c>
      <c r="E33" s="10">
        <f t="shared" si="2"/>
        <v>14.062955654001652</v>
      </c>
      <c r="F33" s="10">
        <f t="shared" si="2"/>
        <v>17.400698896381037</v>
      </c>
      <c r="G33" s="10">
        <f t="shared" si="2"/>
        <v>21.352461494232394</v>
      </c>
      <c r="H33" s="10">
        <f t="shared" si="2"/>
        <v>25.930018742628882</v>
      </c>
      <c r="I33" s="10">
        <f t="shared" si="2"/>
        <v>31.094650479439903</v>
      </c>
      <c r="J33" s="10">
        <f t="shared" si="2"/>
        <v>36.738025807418644</v>
      </c>
      <c r="K33" s="10">
        <f t="shared" si="2"/>
        <v>42.664813175812014</v>
      </c>
      <c r="L33" s="10">
        <f t="shared" si="2"/>
        <v>48.581729077285921</v>
      </c>
      <c r="M33" s="10">
        <f t="shared" si="2"/>
        <v>54.098961574531259</v>
      </c>
      <c r="N33" s="10">
        <f t="shared" si="2"/>
        <v>58.750071199901555</v>
      </c>
      <c r="O33" s="7">
        <f>((N33/I33)^(1/5)-1)</f>
        <v>0.13570240002671952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9.0330985799999972</v>
      </c>
      <c r="D34" s="11">
        <f t="shared" ref="D34:O34" si="3">D3</f>
        <v>11.294666129081637</v>
      </c>
      <c r="E34" s="11">
        <f t="shared" si="3"/>
        <v>14.06295565400165</v>
      </c>
      <c r="F34" s="11">
        <f t="shared" si="3"/>
        <v>17.400698896381037</v>
      </c>
      <c r="G34" s="11">
        <f t="shared" si="3"/>
        <v>21.352461494232397</v>
      </c>
      <c r="H34" s="11">
        <f t="shared" si="3"/>
        <v>25.930018742628885</v>
      </c>
      <c r="I34" s="11">
        <f t="shared" si="3"/>
        <v>31.094650479439903</v>
      </c>
      <c r="J34" s="11">
        <f t="shared" si="3"/>
        <v>36.738025807418644</v>
      </c>
      <c r="K34" s="11">
        <f t="shared" si="3"/>
        <v>42.664813175812007</v>
      </c>
      <c r="L34" s="11">
        <f t="shared" si="3"/>
        <v>48.581729077285921</v>
      </c>
      <c r="M34" s="11">
        <f t="shared" si="3"/>
        <v>54.098961574531252</v>
      </c>
      <c r="N34" s="11">
        <f t="shared" si="3"/>
        <v>58.750071199901555</v>
      </c>
      <c r="O34" s="12">
        <f t="shared" si="3"/>
        <v>0.13570240002671952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0.24894896881766782</v>
      </c>
      <c r="E37" s="14">
        <f t="shared" ref="E37:N37" si="4">E31/D31-1</f>
        <v>0.24368746023109611</v>
      </c>
      <c r="F37" s="14">
        <f t="shared" si="4"/>
        <v>0.23594211345983251</v>
      </c>
      <c r="G37" s="14">
        <f t="shared" si="4"/>
        <v>0.22571443645230693</v>
      </c>
      <c r="H37" s="14">
        <f t="shared" si="4"/>
        <v>0.21300594456833322</v>
      </c>
      <c r="I37" s="14">
        <f t="shared" si="4"/>
        <v>0.19781816437385968</v>
      </c>
      <c r="J37" s="14">
        <f t="shared" si="4"/>
        <v>0.18015263748306531</v>
      </c>
      <c r="K37" s="14">
        <f t="shared" si="4"/>
        <v>0.16001092446741261</v>
      </c>
      <c r="L37" s="14">
        <f t="shared" si="4"/>
        <v>0.13739460885164845</v>
      </c>
      <c r="M37" s="14">
        <f t="shared" si="4"/>
        <v>0.11230530121760673</v>
      </c>
      <c r="N37" s="14">
        <f t="shared" si="4"/>
        <v>8.4744643437390854E-2</v>
      </c>
    </row>
    <row r="38" spans="2:29" x14ac:dyDescent="0.25">
      <c r="B38" s="5" t="s">
        <v>29</v>
      </c>
      <c r="C38" s="5"/>
      <c r="D38" s="14">
        <f t="shared" ref="D38:N38" si="5">D32/C32-1</f>
        <v>0.25887050441350423</v>
      </c>
      <c r="E38" s="14">
        <f t="shared" si="5"/>
        <v>0.25350044322902354</v>
      </c>
      <c r="F38" s="14">
        <f t="shared" si="5"/>
        <v>0.24562860802795616</v>
      </c>
      <c r="G38" s="14">
        <f t="shared" si="5"/>
        <v>0.23525687387494409</v>
      </c>
      <c r="H38" s="14">
        <f t="shared" si="5"/>
        <v>0.22238711280957557</v>
      </c>
      <c r="I38" s="14">
        <f t="shared" si="5"/>
        <v>0.20702119804082764</v>
      </c>
      <c r="J38" s="14">
        <f t="shared" si="5"/>
        <v>0.18916100817240999</v>
      </c>
      <c r="K38" s="14">
        <f t="shared" si="5"/>
        <v>0.16880843147958124</v>
      </c>
      <c r="L38" s="14">
        <f t="shared" si="5"/>
        <v>0.14596537025833412</v>
      </c>
      <c r="M38" s="14">
        <f t="shared" si="5"/>
        <v>0.12063374526865789</v>
      </c>
      <c r="N38" s="14">
        <f t="shared" si="5"/>
        <v>9.281550029428498E-2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8.0036060002528782</v>
      </c>
      <c r="D43" s="6">
        <f t="shared" ref="D43:N43" si="6">S43*D$46</f>
        <v>9.989241236918696</v>
      </c>
      <c r="E43" s="6">
        <f t="shared" si="6"/>
        <v>12.414975396414089</v>
      </c>
      <c r="F43" s="6">
        <f t="shared" si="6"/>
        <v>15.333669569838976</v>
      </c>
      <c r="G43" s="6">
        <f t="shared" si="6"/>
        <v>18.781812815290998</v>
      </c>
      <c r="H43" s="6">
        <f t="shared" si="6"/>
        <v>22.766828893380882</v>
      </c>
      <c r="I43" s="6">
        <f t="shared" si="6"/>
        <v>27.251822066668108</v>
      </c>
      <c r="J43" s="6">
        <f t="shared" si="6"/>
        <v>32.139256995821007</v>
      </c>
      <c r="K43" s="6">
        <f t="shared" si="6"/>
        <v>37.256325396236022</v>
      </c>
      <c r="L43" s="6">
        <f t="shared" si="6"/>
        <v>42.346087433864753</v>
      </c>
      <c r="M43" s="6">
        <f t="shared" si="6"/>
        <v>47.069480314906549</v>
      </c>
      <c r="N43" s="6">
        <f t="shared" si="6"/>
        <v>51.023356423305145</v>
      </c>
      <c r="O43" s="7">
        <f>((N43/I43)^(1/5)-1)</f>
        <v>0.13363878481398506</v>
      </c>
      <c r="P43" s="4"/>
      <c r="Q43" s="5" t="s">
        <v>31</v>
      </c>
      <c r="R43" s="8">
        <v>0.88603106999999992</v>
      </c>
      <c r="S43" s="8">
        <v>0.88442111725624906</v>
      </c>
      <c r="T43" s="8">
        <v>0.88281408985893917</v>
      </c>
      <c r="U43" s="8">
        <v>0.88120998249260218</v>
      </c>
      <c r="V43" s="8">
        <v>0.87960878985142921</v>
      </c>
      <c r="W43" s="8">
        <v>0.87801050663925184</v>
      </c>
      <c r="X43" s="8">
        <v>0.87641512756952478</v>
      </c>
      <c r="Y43" s="8">
        <v>0.87482264736530868</v>
      </c>
      <c r="Z43" s="8">
        <v>0.873233060759253</v>
      </c>
      <c r="AA43" s="8">
        <v>0.87164636249357785</v>
      </c>
      <c r="AB43" s="8">
        <v>0.87006254732005706</v>
      </c>
      <c r="AC43" s="8">
        <v>0.86848161000000024</v>
      </c>
    </row>
    <row r="44" spans="2:29" x14ac:dyDescent="0.25">
      <c r="B44" s="5" t="s">
        <v>32</v>
      </c>
      <c r="C44" s="6">
        <f>R44*C$46</f>
        <v>1.0294925797471197</v>
      </c>
      <c r="D44" s="6">
        <f t="shared" ref="D44:N44" si="7">S44*D$46</f>
        <v>1.3054248921629419</v>
      </c>
      <c r="E44" s="6">
        <f t="shared" si="7"/>
        <v>1.6479802575875608</v>
      </c>
      <c r="F44" s="6">
        <f t="shared" si="7"/>
        <v>2.0670293265420612</v>
      </c>
      <c r="G44" s="6">
        <f t="shared" si="7"/>
        <v>2.5706486789413985</v>
      </c>
      <c r="H44" s="6">
        <f t="shared" si="7"/>
        <v>3.1631898492480017</v>
      </c>
      <c r="I44" s="6">
        <f t="shared" si="7"/>
        <v>3.8428284127717958</v>
      </c>
      <c r="J44" s="6">
        <f t="shared" si="7"/>
        <v>4.5987688115976342</v>
      </c>
      <c r="K44" s="6">
        <f t="shared" si="7"/>
        <v>5.4084877795759825</v>
      </c>
      <c r="L44" s="6">
        <f t="shared" si="7"/>
        <v>6.2356416434211654</v>
      </c>
      <c r="M44" s="6">
        <f t="shared" si="7"/>
        <v>7.0294812596247063</v>
      </c>
      <c r="N44" s="6">
        <f t="shared" si="7"/>
        <v>7.726714776596407</v>
      </c>
      <c r="O44" s="7">
        <f>((N44/I44)^(1/5)-1)</f>
        <v>0.14992304515760768</v>
      </c>
      <c r="P44" s="4"/>
      <c r="Q44" s="5" t="s">
        <v>32</v>
      </c>
      <c r="R44" s="8">
        <v>0.11396893000000008</v>
      </c>
      <c r="S44" s="8">
        <v>0.11557888274375094</v>
      </c>
      <c r="T44" s="8">
        <v>0.11718591014106083</v>
      </c>
      <c r="U44" s="8">
        <v>0.11879001750739782</v>
      </c>
      <c r="V44" s="8">
        <v>0.12039121014857079</v>
      </c>
      <c r="W44" s="8">
        <v>0.12198949336074816</v>
      </c>
      <c r="X44" s="8">
        <v>0.12358487243047522</v>
      </c>
      <c r="Y44" s="8">
        <v>0.12517735263469132</v>
      </c>
      <c r="Z44" s="8">
        <v>0.126766939240747</v>
      </c>
      <c r="AA44" s="8">
        <v>0.12835363750642215</v>
      </c>
      <c r="AB44" s="8">
        <v>0.12993745267994294</v>
      </c>
      <c r="AC44" s="8">
        <v>0.13151838999999976</v>
      </c>
    </row>
    <row r="45" spans="2:29" x14ac:dyDescent="0.25">
      <c r="B45" s="5" t="s">
        <v>2</v>
      </c>
      <c r="C45" s="10">
        <f t="shared" ref="C45:N45" si="8">SUM(C43:C44)</f>
        <v>9.0330985799999972</v>
      </c>
      <c r="D45" s="10">
        <f t="shared" si="8"/>
        <v>11.294666129081637</v>
      </c>
      <c r="E45" s="10">
        <f t="shared" si="8"/>
        <v>14.06295565400165</v>
      </c>
      <c r="F45" s="10">
        <f t="shared" si="8"/>
        <v>17.400698896381037</v>
      </c>
      <c r="G45" s="10">
        <f t="shared" si="8"/>
        <v>21.352461494232397</v>
      </c>
      <c r="H45" s="10">
        <f t="shared" si="8"/>
        <v>25.930018742628885</v>
      </c>
      <c r="I45" s="10">
        <f t="shared" si="8"/>
        <v>31.094650479439903</v>
      </c>
      <c r="J45" s="10">
        <f t="shared" si="8"/>
        <v>36.738025807418644</v>
      </c>
      <c r="K45" s="10">
        <f t="shared" si="8"/>
        <v>42.664813175812007</v>
      </c>
      <c r="L45" s="10">
        <f t="shared" si="8"/>
        <v>48.581729077285921</v>
      </c>
      <c r="M45" s="10">
        <f t="shared" si="8"/>
        <v>54.098961574531259</v>
      </c>
      <c r="N45" s="10">
        <f t="shared" si="8"/>
        <v>58.750071199901555</v>
      </c>
      <c r="O45" s="7">
        <f>((N45/I45)^(1/5)-1)</f>
        <v>0.13570240002671952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9.0330985799999972</v>
      </c>
      <c r="D46" s="11">
        <f t="shared" ref="D46:O46" si="9">D3</f>
        <v>11.294666129081637</v>
      </c>
      <c r="E46" s="11">
        <f t="shared" si="9"/>
        <v>14.06295565400165</v>
      </c>
      <c r="F46" s="11">
        <f t="shared" si="9"/>
        <v>17.400698896381037</v>
      </c>
      <c r="G46" s="11">
        <f t="shared" si="9"/>
        <v>21.352461494232397</v>
      </c>
      <c r="H46" s="11">
        <f t="shared" si="9"/>
        <v>25.930018742628885</v>
      </c>
      <c r="I46" s="11">
        <f t="shared" si="9"/>
        <v>31.094650479439903</v>
      </c>
      <c r="J46" s="11">
        <f t="shared" si="9"/>
        <v>36.738025807418644</v>
      </c>
      <c r="K46" s="11">
        <f t="shared" si="9"/>
        <v>42.664813175812007</v>
      </c>
      <c r="L46" s="11">
        <f t="shared" si="9"/>
        <v>48.581729077285921</v>
      </c>
      <c r="M46" s="11">
        <f t="shared" si="9"/>
        <v>54.098961574531252</v>
      </c>
      <c r="N46" s="11">
        <f t="shared" si="9"/>
        <v>58.750071199901555</v>
      </c>
      <c r="O46" s="12">
        <f t="shared" si="9"/>
        <v>0.13570240002671952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0.24809257684637154</v>
      </c>
      <c r="E49" s="14">
        <f t="shared" si="10"/>
        <v>0.24283467602426634</v>
      </c>
      <c r="F49" s="14">
        <f t="shared" si="10"/>
        <v>0.2350946401607783</v>
      </c>
      <c r="G49" s="14">
        <f t="shared" si="10"/>
        <v>0.22487397617035199</v>
      </c>
      <c r="H49" s="14">
        <f t="shared" si="10"/>
        <v>0.21217419837373352</v>
      </c>
      <c r="I49" s="14">
        <f t="shared" si="10"/>
        <v>0.19699683229012055</v>
      </c>
      <c r="J49" s="14">
        <f t="shared" si="10"/>
        <v>0.17934341847662205</v>
      </c>
      <c r="K49" s="14">
        <f t="shared" si="10"/>
        <v>0.1592155164346325</v>
      </c>
      <c r="L49" s="14">
        <f t="shared" si="10"/>
        <v>0.13661470860309111</v>
      </c>
      <c r="M49" s="14">
        <f t="shared" si="10"/>
        <v>0.11154260445947206</v>
      </c>
      <c r="N49" s="14">
        <f t="shared" si="10"/>
        <v>8.4000844750062642E-2</v>
      </c>
    </row>
    <row r="50" spans="2:29" x14ac:dyDescent="0.25">
      <c r="B50" s="5" t="s">
        <v>32</v>
      </c>
      <c r="C50" s="5"/>
      <c r="D50" s="14">
        <f t="shared" ref="D50:N50" si="11">D44/C44-1</f>
        <v>0.26802749028419526</v>
      </c>
      <c r="E50" s="14">
        <f t="shared" si="11"/>
        <v>0.26240909567538839</v>
      </c>
      <c r="F50" s="14">
        <f t="shared" si="11"/>
        <v>0.25428039384885359</v>
      </c>
      <c r="G50" s="14">
        <f t="shared" si="11"/>
        <v>0.24364402862239176</v>
      </c>
      <c r="H50" s="14">
        <f t="shared" si="11"/>
        <v>0.23050258682202096</v>
      </c>
      <c r="I50" s="14">
        <f t="shared" si="11"/>
        <v>0.21485860663259504</v>
      </c>
      <c r="J50" s="14">
        <f t="shared" si="11"/>
        <v>0.1967145856196546</v>
      </c>
      <c r="K50" s="14">
        <f t="shared" si="11"/>
        <v>0.17607298847820263</v>
      </c>
      <c r="L50" s="14">
        <f t="shared" si="11"/>
        <v>0.15293625456061033</v>
      </c>
      <c r="M50" s="14">
        <f t="shared" si="11"/>
        <v>0.12730680523327886</v>
      </c>
      <c r="N50" s="14">
        <f t="shared" si="11"/>
        <v>9.9187051109504543E-2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3.8398520534285723</v>
      </c>
      <c r="D55" s="6">
        <f t="shared" ref="D55:N55" si="12">S55*D$60</f>
        <v>4.79584578506054</v>
      </c>
      <c r="E55" s="6">
        <f t="shared" si="12"/>
        <v>5.9646159984516531</v>
      </c>
      <c r="F55" s="6">
        <f t="shared" si="12"/>
        <v>7.3720223594127949</v>
      </c>
      <c r="G55" s="6">
        <f t="shared" si="12"/>
        <v>9.0361195705555613</v>
      </c>
      <c r="H55" s="6">
        <f t="shared" si="12"/>
        <v>10.961018793701125</v>
      </c>
      <c r="I55" s="6">
        <f t="shared" si="12"/>
        <v>13.129489528485315</v>
      </c>
      <c r="J55" s="6">
        <f t="shared" si="12"/>
        <v>15.495016625096715</v>
      </c>
      <c r="K55" s="6">
        <f t="shared" si="12"/>
        <v>17.974637883650921</v>
      </c>
      <c r="L55" s="6">
        <f t="shared" si="12"/>
        <v>20.444539808330259</v>
      </c>
      <c r="M55" s="6">
        <f t="shared" si="12"/>
        <v>22.740885445460318</v>
      </c>
      <c r="N55" s="6">
        <f t="shared" si="12"/>
        <v>24.668395845918763</v>
      </c>
      <c r="O55" s="7">
        <f>((N55/I55)^(1/5)-1)</f>
        <v>0.13443237865663371</v>
      </c>
      <c r="P55" s="4"/>
      <c r="Q55" s="5" t="s">
        <v>37</v>
      </c>
      <c r="R55" s="8">
        <v>0.42508691999999998</v>
      </c>
      <c r="S55" s="8">
        <v>0.42461155825687852</v>
      </c>
      <c r="T55" s="8">
        <v>0.42413672809630215</v>
      </c>
      <c r="U55" s="8">
        <v>0.42366242892381833</v>
      </c>
      <c r="V55" s="8">
        <v>0.42318866014563922</v>
      </c>
      <c r="W55" s="8">
        <v>0.42271542116864108</v>
      </c>
      <c r="X55" s="8">
        <v>0.42224271140036346</v>
      </c>
      <c r="Y55" s="8">
        <v>0.42177053024900835</v>
      </c>
      <c r="Z55" s="8">
        <v>0.42129887712343939</v>
      </c>
      <c r="AA55" s="8">
        <v>0.42082775143318174</v>
      </c>
      <c r="AB55" s="8">
        <v>0.42035715258842027</v>
      </c>
      <c r="AC55" s="8">
        <v>0.41988708000000002</v>
      </c>
    </row>
    <row r="56" spans="2:29" x14ac:dyDescent="0.25">
      <c r="B56" s="5" t="s">
        <v>38</v>
      </c>
      <c r="C56" s="6">
        <f>R56*C$60</f>
        <v>2.7487624801602539</v>
      </c>
      <c r="D56" s="6">
        <f t="shared" ref="D56:N58" si="13">S56*D$60</f>
        <v>3.4477457855820908</v>
      </c>
      <c r="E56" s="6">
        <f t="shared" si="13"/>
        <v>4.3062545602994042</v>
      </c>
      <c r="F56" s="6">
        <f t="shared" si="13"/>
        <v>5.3450394725243235</v>
      </c>
      <c r="G56" s="6">
        <f t="shared" si="13"/>
        <v>6.5795044502119584</v>
      </c>
      <c r="H56" s="6">
        <f t="shared" si="13"/>
        <v>8.0151003043726075</v>
      </c>
      <c r="I56" s="6">
        <f t="shared" si="13"/>
        <v>9.6416771410271949</v>
      </c>
      <c r="J56" s="6">
        <f t="shared" si="13"/>
        <v>11.427293335132262</v>
      </c>
      <c r="K56" s="6">
        <f t="shared" si="13"/>
        <v>13.312448677291098</v>
      </c>
      <c r="L56" s="6">
        <f t="shared" si="13"/>
        <v>15.206227568455455</v>
      </c>
      <c r="M56" s="6">
        <f t="shared" si="13"/>
        <v>16.986259287459898</v>
      </c>
      <c r="N56" s="6">
        <f t="shared" si="13"/>
        <v>18.504502049639612</v>
      </c>
      <c r="O56" s="7">
        <f>((N56/I56)^(1/5)-1)</f>
        <v>0.13926554629531451</v>
      </c>
      <c r="P56" s="4"/>
      <c r="Q56" s="5" t="s">
        <v>38</v>
      </c>
      <c r="R56" s="8">
        <v>0.30429895741935487</v>
      </c>
      <c r="S56" s="8">
        <v>0.30525433387577477</v>
      </c>
      <c r="T56" s="8">
        <v>0.30621262458962872</v>
      </c>
      <c r="U56" s="8">
        <v>0.30717383849656604</v>
      </c>
      <c r="V56" s="8">
        <v>0.30813798455925917</v>
      </c>
      <c r="W56" s="8">
        <v>0.30910507176748792</v>
      </c>
      <c r="X56" s="8">
        <v>0.310075109138222</v>
      </c>
      <c r="Y56" s="8">
        <v>0.31104810571570524</v>
      </c>
      <c r="Z56" s="8">
        <v>0.31202407057153914</v>
      </c>
      <c r="AA56" s="8">
        <v>0.31300301280476717</v>
      </c>
      <c r="AB56" s="8">
        <v>0.31398494154195933</v>
      </c>
      <c r="AC56" s="8">
        <v>0.31496986593729642</v>
      </c>
    </row>
    <row r="57" spans="2:29" x14ac:dyDescent="0.25">
      <c r="B57" s="5" t="s">
        <v>40</v>
      </c>
      <c r="C57" s="6">
        <f>R57*C$60</f>
        <v>1.3453209402276864</v>
      </c>
      <c r="D57" s="6">
        <f t="shared" si="13"/>
        <v>1.6844416608395443</v>
      </c>
      <c r="E57" s="6">
        <f t="shared" si="13"/>
        <v>2.1001605050185019</v>
      </c>
      <c r="F57" s="6">
        <f t="shared" si="13"/>
        <v>2.6021705327490228</v>
      </c>
      <c r="G57" s="6">
        <f t="shared" si="13"/>
        <v>3.1974964630044047</v>
      </c>
      <c r="H57" s="6">
        <f t="shared" si="13"/>
        <v>3.8882832936424681</v>
      </c>
      <c r="I57" s="6">
        <f t="shared" si="13"/>
        <v>4.6691042665391418</v>
      </c>
      <c r="J57" s="6">
        <f t="shared" si="13"/>
        <v>5.5240348948226714</v>
      </c>
      <c r="K57" s="6">
        <f t="shared" si="13"/>
        <v>6.4239630462755519</v>
      </c>
      <c r="L57" s="6">
        <f t="shared" si="13"/>
        <v>7.3248481037511146</v>
      </c>
      <c r="M57" s="6">
        <f t="shared" si="13"/>
        <v>8.1678346357353462</v>
      </c>
      <c r="N57" s="6">
        <f t="shared" si="13"/>
        <v>8.8821609838270081</v>
      </c>
      <c r="O57" s="7">
        <f>((N57/I57)^(1/5)-1)</f>
        <v>0.13725279688547598</v>
      </c>
      <c r="P57" s="4"/>
      <c r="Q57" s="5" t="s">
        <v>40</v>
      </c>
      <c r="R57" s="8">
        <v>0.14893238774193548</v>
      </c>
      <c r="S57" s="8">
        <v>0.14913602948407872</v>
      </c>
      <c r="T57" s="8">
        <v>0.14933990810252579</v>
      </c>
      <c r="U57" s="8">
        <v>0.14954402396390049</v>
      </c>
      <c r="V57" s="8">
        <v>0.14974837743499006</v>
      </c>
      <c r="W57" s="8">
        <v>0.1499529688827467</v>
      </c>
      <c r="X57" s="8">
        <v>0.15015779867428966</v>
      </c>
      <c r="Y57" s="8">
        <v>0.150362867176907</v>
      </c>
      <c r="Z57" s="8">
        <v>0.15056817475805787</v>
      </c>
      <c r="AA57" s="8">
        <v>0.15077372178537385</v>
      </c>
      <c r="AB57" s="8">
        <v>0.15097950862666107</v>
      </c>
      <c r="AC57" s="8">
        <v>0.15118553564990217</v>
      </c>
    </row>
    <row r="58" spans="2:29" x14ac:dyDescent="0.25">
      <c r="B58" s="5" t="s">
        <v>39</v>
      </c>
      <c r="C58" s="6">
        <f>R58*C$60</f>
        <v>1.099163106183485</v>
      </c>
      <c r="D58" s="6">
        <f t="shared" si="13"/>
        <v>1.3666328975994613</v>
      </c>
      <c r="E58" s="6">
        <f t="shared" si="13"/>
        <v>1.6919245902320923</v>
      </c>
      <c r="F58" s="6">
        <f t="shared" si="13"/>
        <v>2.0814665316948964</v>
      </c>
      <c r="G58" s="6">
        <f t="shared" si="13"/>
        <v>2.5393410104604732</v>
      </c>
      <c r="H58" s="6">
        <f t="shared" si="13"/>
        <v>3.0656163509126841</v>
      </c>
      <c r="I58" s="6">
        <f t="shared" si="13"/>
        <v>3.6543795433882513</v>
      </c>
      <c r="J58" s="6">
        <f t="shared" si="13"/>
        <v>4.2916809523669981</v>
      </c>
      <c r="K58" s="6">
        <f t="shared" si="13"/>
        <v>4.9537635685944377</v>
      </c>
      <c r="L58" s="6">
        <f t="shared" si="13"/>
        <v>5.6061135967490952</v>
      </c>
      <c r="M58" s="6">
        <f t="shared" si="13"/>
        <v>6.2039822058756897</v>
      </c>
      <c r="N58" s="6">
        <f t="shared" si="13"/>
        <v>6.6950123205161702</v>
      </c>
      <c r="O58" s="7">
        <f>((N58/I58)^(1/5)-1)</f>
        <v>0.12872344476010245</v>
      </c>
      <c r="P58" s="4"/>
      <c r="Q58" s="5" t="s">
        <v>39</v>
      </c>
      <c r="R58" s="8">
        <v>0.12168173483870973</v>
      </c>
      <c r="S58" s="8">
        <v>0.12099807838326793</v>
      </c>
      <c r="T58" s="8">
        <v>0.12031073921154341</v>
      </c>
      <c r="U58" s="8">
        <v>0.11961970861571519</v>
      </c>
      <c r="V58" s="8">
        <v>0.11892497786011159</v>
      </c>
      <c r="W58" s="8">
        <v>0.11822653818112436</v>
      </c>
      <c r="X58" s="8">
        <v>0.11752438078712492</v>
      </c>
      <c r="Y58" s="8">
        <v>0.11681849685837946</v>
      </c>
      <c r="Z58" s="8">
        <v>0.11610887754696364</v>
      </c>
      <c r="AA58" s="8">
        <v>0.11539551397667724</v>
      </c>
      <c r="AB58" s="8">
        <v>0.11467839724295938</v>
      </c>
      <c r="AC58" s="8">
        <v>0.11395751841280133</v>
      </c>
    </row>
    <row r="59" spans="2:29" x14ac:dyDescent="0.25">
      <c r="B59" s="5" t="s">
        <v>2</v>
      </c>
      <c r="C59" s="10">
        <f t="shared" ref="C59:N59" si="14">SUM(C55:C58)</f>
        <v>9.0330985799999972</v>
      </c>
      <c r="D59" s="10">
        <f t="shared" si="14"/>
        <v>11.294666129081635</v>
      </c>
      <c r="E59" s="10">
        <f t="shared" si="14"/>
        <v>14.062955654001652</v>
      </c>
      <c r="F59" s="10">
        <f t="shared" si="14"/>
        <v>17.400698896381037</v>
      </c>
      <c r="G59" s="10">
        <f t="shared" si="14"/>
        <v>21.352461494232397</v>
      </c>
      <c r="H59" s="10">
        <f t="shared" si="14"/>
        <v>25.930018742628882</v>
      </c>
      <c r="I59" s="10">
        <f t="shared" si="14"/>
        <v>31.094650479439906</v>
      </c>
      <c r="J59" s="10">
        <f t="shared" si="14"/>
        <v>36.738025807418644</v>
      </c>
      <c r="K59" s="10">
        <f t="shared" si="14"/>
        <v>42.664813175812007</v>
      </c>
      <c r="L59" s="10">
        <f t="shared" si="14"/>
        <v>48.581729077285928</v>
      </c>
      <c r="M59" s="10">
        <f t="shared" si="14"/>
        <v>54.098961574531252</v>
      </c>
      <c r="N59" s="10">
        <f t="shared" si="14"/>
        <v>58.750071199901555</v>
      </c>
      <c r="O59" s="7">
        <f>((N59/I59)^(1/5)-1)</f>
        <v>0.13570240002671952</v>
      </c>
      <c r="Q59" s="5" t="s">
        <v>2</v>
      </c>
      <c r="R59" s="8">
        <v>1.0000000000000002</v>
      </c>
      <c r="S59" s="8">
        <v>0.99999999999999989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8">
        <v>0.99999999999999989</v>
      </c>
    </row>
    <row r="60" spans="2:29" x14ac:dyDescent="0.25">
      <c r="B60" s="13" t="s">
        <v>26</v>
      </c>
      <c r="C60" s="11">
        <f>C3</f>
        <v>9.0330985799999972</v>
      </c>
      <c r="D60" s="11">
        <f t="shared" ref="D60:O60" si="15">D3</f>
        <v>11.294666129081637</v>
      </c>
      <c r="E60" s="11">
        <f t="shared" si="15"/>
        <v>14.06295565400165</v>
      </c>
      <c r="F60" s="11">
        <f t="shared" si="15"/>
        <v>17.400698896381037</v>
      </c>
      <c r="G60" s="11">
        <f t="shared" si="15"/>
        <v>21.352461494232397</v>
      </c>
      <c r="H60" s="11">
        <f t="shared" si="15"/>
        <v>25.930018742628885</v>
      </c>
      <c r="I60" s="11">
        <f t="shared" si="15"/>
        <v>31.094650479439903</v>
      </c>
      <c r="J60" s="11">
        <f t="shared" si="15"/>
        <v>36.738025807418644</v>
      </c>
      <c r="K60" s="11">
        <f t="shared" si="15"/>
        <v>42.664813175812007</v>
      </c>
      <c r="L60" s="11">
        <f t="shared" si="15"/>
        <v>48.581729077285921</v>
      </c>
      <c r="M60" s="11">
        <f t="shared" si="15"/>
        <v>54.098961574531252</v>
      </c>
      <c r="N60" s="11">
        <f t="shared" si="15"/>
        <v>58.750071199901555</v>
      </c>
      <c r="O60" s="12">
        <f t="shared" si="15"/>
        <v>0.13570240002671952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0.24896629305766327</v>
      </c>
      <c r="E63" s="14">
        <f t="shared" si="16"/>
        <v>0.24370471148841566</v>
      </c>
      <c r="F63" s="14">
        <f t="shared" si="16"/>
        <v>0.23595925728102007</v>
      </c>
      <c r="G63" s="14">
        <f t="shared" si="16"/>
        <v>0.22573143840482279</v>
      </c>
      <c r="H63" s="14">
        <f t="shared" si="16"/>
        <v>0.2130227702406573</v>
      </c>
      <c r="I63" s="14">
        <f t="shared" si="16"/>
        <v>0.19783477937564764</v>
      </c>
      <c r="J63" s="14">
        <f t="shared" si="16"/>
        <v>0.18016900744535636</v>
      </c>
      <c r="K63" s="14">
        <f t="shared" si="16"/>
        <v>0.16002701504289152</v>
      </c>
      <c r="L63" s="14">
        <f t="shared" si="16"/>
        <v>0.13741038571496733</v>
      </c>
      <c r="M63" s="14">
        <f t="shared" si="16"/>
        <v>0.1123207300657556</v>
      </c>
      <c r="N63" s="14">
        <f t="shared" si="16"/>
        <v>8.4759689990137499E-2</v>
      </c>
    </row>
    <row r="64" spans="2:29" x14ac:dyDescent="0.25">
      <c r="B64" s="5" t="s">
        <v>38</v>
      </c>
      <c r="C64" s="5"/>
      <c r="D64" s="14">
        <f t="shared" ref="D64:N64" si="17">D56/C56-1</f>
        <v>0.25429017984161573</v>
      </c>
      <c r="E64" s="14">
        <f t="shared" si="17"/>
        <v>0.24900582238616797</v>
      </c>
      <c r="F64" s="14">
        <f t="shared" si="17"/>
        <v>0.24122701008012282</v>
      </c>
      <c r="G64" s="14">
        <f t="shared" si="17"/>
        <v>0.23095525936399297</v>
      </c>
      <c r="H64" s="14">
        <f t="shared" si="17"/>
        <v>0.21819209410435181</v>
      </c>
      <c r="I64" s="14">
        <f t="shared" si="17"/>
        <v>0.20293904940493568</v>
      </c>
      <c r="J64" s="14">
        <f t="shared" si="17"/>
        <v>0.18519767546529087</v>
      </c>
      <c r="K64" s="14">
        <f t="shared" si="17"/>
        <v>0.1649695415066561</v>
      </c>
      <c r="L64" s="14">
        <f t="shared" si="17"/>
        <v>0.14225623978515989</v>
      </c>
      <c r="M64" s="14">
        <f t="shared" si="17"/>
        <v>0.11705938971326635</v>
      </c>
      <c r="N64" s="14">
        <f t="shared" si="17"/>
        <v>8.9380642111153596E-2</v>
      </c>
    </row>
    <row r="65" spans="2:29" x14ac:dyDescent="0.25">
      <c r="B65" s="5" t="s">
        <v>40</v>
      </c>
      <c r="C65" s="5"/>
      <c r="D65" s="14">
        <f t="shared" ref="D65:N65" si="18">D57/C57-1</f>
        <v>0.25207421550612596</v>
      </c>
      <c r="E65" s="14">
        <f t="shared" si="18"/>
        <v>0.24679919396659833</v>
      </c>
      <c r="F65" s="14">
        <f t="shared" si="18"/>
        <v>0.23903412454949402</v>
      </c>
      <c r="G65" s="14">
        <f t="shared" si="18"/>
        <v>0.22878052101622215</v>
      </c>
      <c r="H65" s="14">
        <f t="shared" si="18"/>
        <v>0.2160399045411272</v>
      </c>
      <c r="I65" s="14">
        <f t="shared" si="18"/>
        <v>0.20081380751586542</v>
      </c>
      <c r="J65" s="14">
        <f t="shared" si="18"/>
        <v>0.18310377740123296</v>
      </c>
      <c r="K65" s="14">
        <f t="shared" si="18"/>
        <v>0.16291138064611554</v>
      </c>
      <c r="L65" s="14">
        <f t="shared" si="18"/>
        <v>0.14023820669358811</v>
      </c>
      <c r="M65" s="14">
        <f t="shared" si="18"/>
        <v>0.11508587209508558</v>
      </c>
      <c r="N65" s="14">
        <f t="shared" si="18"/>
        <v>8.7456024754270834E-2</v>
      </c>
    </row>
    <row r="66" spans="2:29" x14ac:dyDescent="0.25">
      <c r="B66" s="5" t="s">
        <v>39</v>
      </c>
      <c r="C66" s="5"/>
      <c r="D66" s="14">
        <f t="shared" ref="D66:N66" si="19">D58/C58-1</f>
        <v>0.24333949157435342</v>
      </c>
      <c r="E66" s="14">
        <f t="shared" si="19"/>
        <v>0.2380241930397089</v>
      </c>
      <c r="F66" s="14">
        <f t="shared" si="19"/>
        <v>0.23023599497975744</v>
      </c>
      <c r="G66" s="14">
        <f t="shared" si="19"/>
        <v>0.21997686332853927</v>
      </c>
      <c r="H66" s="14">
        <f t="shared" si="19"/>
        <v>0.20724878552517789</v>
      </c>
      <c r="I66" s="14">
        <f t="shared" si="19"/>
        <v>0.19205377486334285</v>
      </c>
      <c r="J66" s="14">
        <f t="shared" si="19"/>
        <v>0.17439387491422309</v>
      </c>
      <c r="K66" s="14">
        <f t="shared" si="19"/>
        <v>0.15427116404407459</v>
      </c>
      <c r="L66" s="14">
        <f t="shared" si="19"/>
        <v>0.13168776004781213</v>
      </c>
      <c r="M66" s="14">
        <f t="shared" si="19"/>
        <v>0.10664582492108088</v>
      </c>
      <c r="N66" s="14">
        <f t="shared" si="19"/>
        <v>7.9147569794032258E-2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6.9692727636387088</v>
      </c>
      <c r="D71" s="6">
        <f t="shared" ref="D71:N71" si="20">S71*D$74</f>
        <v>8.6921665476976315</v>
      </c>
      <c r="E71" s="6">
        <f t="shared" si="20"/>
        <v>10.795311478907319</v>
      </c>
      <c r="F71" s="6">
        <f t="shared" si="20"/>
        <v>13.323833327064721</v>
      </c>
      <c r="G71" s="6">
        <f t="shared" si="20"/>
        <v>16.308513429644037</v>
      </c>
      <c r="H71" s="6">
        <f t="shared" si="20"/>
        <v>19.754825047982873</v>
      </c>
      <c r="I71" s="6">
        <f t="shared" si="20"/>
        <v>23.629795633537746</v>
      </c>
      <c r="J71" s="6">
        <f t="shared" si="20"/>
        <v>27.848001260720523</v>
      </c>
      <c r="K71" s="6">
        <f t="shared" si="20"/>
        <v>32.259081090587785</v>
      </c>
      <c r="L71" s="6">
        <f t="shared" si="20"/>
        <v>36.640301669503188</v>
      </c>
      <c r="M71" s="6">
        <f t="shared" si="20"/>
        <v>40.698549460427827</v>
      </c>
      <c r="N71" s="6">
        <f t="shared" si="20"/>
        <v>44.086165641042108</v>
      </c>
      <c r="O71" s="7">
        <f>((N71/I71)^(1/5)-1)</f>
        <v>0.13283973175510955</v>
      </c>
      <c r="P71" s="4"/>
      <c r="Q71" s="5" t="s">
        <v>34</v>
      </c>
      <c r="R71" s="8">
        <v>0.77152626000000002</v>
      </c>
      <c r="S71" s="8">
        <v>0.76958153949473018</v>
      </c>
      <c r="T71" s="8">
        <v>0.76764172088073712</v>
      </c>
      <c r="U71" s="8">
        <v>0.7657067918022411</v>
      </c>
      <c r="V71" s="8">
        <v>0.76377673993460649</v>
      </c>
      <c r="W71" s="8">
        <v>0.76185155298426344</v>
      </c>
      <c r="X71" s="8">
        <v>0.75993121868862967</v>
      </c>
      <c r="Y71" s="8">
        <v>0.75801572481603174</v>
      </c>
      <c r="Z71" s="8">
        <v>0.75610505916562765</v>
      </c>
      <c r="AA71" s="8">
        <v>0.75419920956732944</v>
      </c>
      <c r="AB71" s="8">
        <v>0.75229816388172455</v>
      </c>
      <c r="AC71" s="8">
        <v>0.75040190999999978</v>
      </c>
    </row>
    <row r="72" spans="2:29" x14ac:dyDescent="0.25">
      <c r="B72" s="5" t="s">
        <v>35</v>
      </c>
      <c r="C72" s="6">
        <f>R72*C$74</f>
        <v>2.0638258163612884</v>
      </c>
      <c r="D72" s="6">
        <f t="shared" ref="D72:N72" si="21">S72*D$74</f>
        <v>2.6024995813840062</v>
      </c>
      <c r="E72" s="6">
        <f t="shared" si="21"/>
        <v>3.2676441750943312</v>
      </c>
      <c r="F72" s="6">
        <f t="shared" si="21"/>
        <v>4.0768655693163156</v>
      </c>
      <c r="G72" s="6">
        <f t="shared" si="21"/>
        <v>5.0439480645883608</v>
      </c>
      <c r="H72" s="6">
        <f t="shared" si="21"/>
        <v>6.1751936946460111</v>
      </c>
      <c r="I72" s="6">
        <f t="shared" si="21"/>
        <v>7.4648548459021544</v>
      </c>
      <c r="J72" s="6">
        <f t="shared" si="21"/>
        <v>8.89002454669812</v>
      </c>
      <c r="K72" s="6">
        <f t="shared" si="21"/>
        <v>10.405732085224219</v>
      </c>
      <c r="L72" s="6">
        <f t="shared" si="21"/>
        <v>11.941427407782735</v>
      </c>
      <c r="M72" s="6">
        <f t="shared" si="21"/>
        <v>13.400412114103421</v>
      </c>
      <c r="N72" s="6">
        <f t="shared" si="21"/>
        <v>14.663905558859449</v>
      </c>
      <c r="O72" s="7">
        <f>((N72/I72)^(1/5)-1)</f>
        <v>0.14457869439226956</v>
      </c>
      <c r="P72" s="4"/>
      <c r="Q72" s="5" t="s">
        <v>35</v>
      </c>
      <c r="R72" s="8">
        <v>0.22847373999999998</v>
      </c>
      <c r="S72" s="8">
        <v>0.23041846050526982</v>
      </c>
      <c r="T72" s="8">
        <v>0.23235827911926288</v>
      </c>
      <c r="U72" s="8">
        <v>0.2342932081977589</v>
      </c>
      <c r="V72" s="8">
        <v>0.23622326006539351</v>
      </c>
      <c r="W72" s="8">
        <v>0.23814844701573656</v>
      </c>
      <c r="X72" s="8">
        <v>0.24006878131137033</v>
      </c>
      <c r="Y72" s="8">
        <v>0.24198427518396826</v>
      </c>
      <c r="Z72" s="8">
        <v>0.24389494083437235</v>
      </c>
      <c r="AA72" s="8">
        <v>0.24580079043267056</v>
      </c>
      <c r="AB72" s="8">
        <v>0.24770183611827545</v>
      </c>
      <c r="AC72" s="8">
        <v>0.24959809000000022</v>
      </c>
    </row>
    <row r="73" spans="2:29" x14ac:dyDescent="0.25">
      <c r="B73" s="5" t="s">
        <v>2</v>
      </c>
      <c r="C73" s="10">
        <f t="shared" ref="C73:N73" si="22">SUM(C71:C72)</f>
        <v>9.0330985799999972</v>
      </c>
      <c r="D73" s="10">
        <f t="shared" si="22"/>
        <v>11.294666129081637</v>
      </c>
      <c r="E73" s="10">
        <f t="shared" si="22"/>
        <v>14.06295565400165</v>
      </c>
      <c r="F73" s="10">
        <f t="shared" si="22"/>
        <v>17.400698896381037</v>
      </c>
      <c r="G73" s="10">
        <f t="shared" si="22"/>
        <v>21.352461494232397</v>
      </c>
      <c r="H73" s="10">
        <f t="shared" si="22"/>
        <v>25.930018742628885</v>
      </c>
      <c r="I73" s="10">
        <f t="shared" si="22"/>
        <v>31.094650479439899</v>
      </c>
      <c r="J73" s="10">
        <f t="shared" si="22"/>
        <v>36.738025807418644</v>
      </c>
      <c r="K73" s="10">
        <f t="shared" si="22"/>
        <v>42.664813175812</v>
      </c>
      <c r="L73" s="10">
        <f t="shared" si="22"/>
        <v>48.581729077285921</v>
      </c>
      <c r="M73" s="10">
        <f t="shared" si="22"/>
        <v>54.098961574531245</v>
      </c>
      <c r="N73" s="10">
        <f t="shared" si="22"/>
        <v>58.750071199901555</v>
      </c>
      <c r="O73" s="7">
        <f>((N73/I73)^(1/5)-1)</f>
        <v>0.13570240002671952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9.0330985799999972</v>
      </c>
      <c r="D74" s="11">
        <f t="shared" ref="D74:O74" si="23">D3</f>
        <v>11.294666129081637</v>
      </c>
      <c r="E74" s="11">
        <f t="shared" si="23"/>
        <v>14.06295565400165</v>
      </c>
      <c r="F74" s="11">
        <f t="shared" si="23"/>
        <v>17.400698896381037</v>
      </c>
      <c r="G74" s="11">
        <f t="shared" si="23"/>
        <v>21.352461494232397</v>
      </c>
      <c r="H74" s="11">
        <f t="shared" si="23"/>
        <v>25.930018742628885</v>
      </c>
      <c r="I74" s="11">
        <f t="shared" si="23"/>
        <v>31.094650479439903</v>
      </c>
      <c r="J74" s="11">
        <f t="shared" si="23"/>
        <v>36.738025807418644</v>
      </c>
      <c r="K74" s="11">
        <f t="shared" si="23"/>
        <v>42.664813175812007</v>
      </c>
      <c r="L74" s="11">
        <f t="shared" si="23"/>
        <v>48.581729077285921</v>
      </c>
      <c r="M74" s="11">
        <f t="shared" si="23"/>
        <v>54.098961574531252</v>
      </c>
      <c r="N74" s="11">
        <f t="shared" si="23"/>
        <v>58.750071199901555</v>
      </c>
      <c r="O74" s="12">
        <f t="shared" si="23"/>
        <v>0.13570240002671952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0.24721285024857997</v>
      </c>
      <c r="E77" s="14">
        <f t="shared" si="24"/>
        <v>0.24195865549386708</v>
      </c>
      <c r="F77" s="14">
        <f t="shared" si="24"/>
        <v>0.23422407524764943</v>
      </c>
      <c r="G77" s="14">
        <f t="shared" si="24"/>
        <v>0.2240106153622119</v>
      </c>
      <c r="H77" s="14">
        <f t="shared" si="24"/>
        <v>0.21131978909092131</v>
      </c>
      <c r="I77" s="14">
        <f t="shared" si="24"/>
        <v>0.19615312087770365</v>
      </c>
      <c r="J77" s="14">
        <f t="shared" si="24"/>
        <v>0.17851215019379518</v>
      </c>
      <c r="K77" s="14">
        <f t="shared" si="24"/>
        <v>0.15839843544136389</v>
      </c>
      <c r="L77" s="14">
        <f t="shared" si="24"/>
        <v>0.13581355794395855</v>
      </c>
      <c r="M77" s="14">
        <f t="shared" si="24"/>
        <v>0.11075912604459903</v>
      </c>
      <c r="N77" s="14">
        <f t="shared" si="24"/>
        <v>8.3236779333085043E-2</v>
      </c>
    </row>
    <row r="78" spans="2:29" x14ac:dyDescent="0.25">
      <c r="B78" s="5" t="s">
        <v>35</v>
      </c>
      <c r="C78" s="5"/>
      <c r="D78" s="14">
        <f t="shared" ref="D78:N78" si="25">D72/C72-1</f>
        <v>0.26100737802206986</v>
      </c>
      <c r="E78" s="14">
        <f t="shared" si="25"/>
        <v>0.2555791357155961</v>
      </c>
      <c r="F78" s="14">
        <f t="shared" si="25"/>
        <v>0.24764672983361891</v>
      </c>
      <c r="G78" s="14">
        <f t="shared" si="25"/>
        <v>0.23721225996525153</v>
      </c>
      <c r="H78" s="14">
        <f t="shared" si="25"/>
        <v>0.22427781086797771</v>
      </c>
      <c r="I78" s="14">
        <f t="shared" si="25"/>
        <v>0.20884545732942761</v>
      </c>
      <c r="J78" s="14">
        <f t="shared" si="25"/>
        <v>0.19091726901807271</v>
      </c>
      <c r="K78" s="14">
        <f t="shared" si="25"/>
        <v>0.17049531534635132</v>
      </c>
      <c r="L78" s="14">
        <f t="shared" si="25"/>
        <v>0.14758167036984826</v>
      </c>
      <c r="M78" s="14">
        <f t="shared" si="25"/>
        <v>0.12217841774675975</v>
      </c>
      <c r="N78" s="14">
        <f t="shared" si="25"/>
        <v>9.4287655782336E-2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2.2210384060335224</v>
      </c>
      <c r="D83" s="6">
        <f t="shared" ref="D83:N83" si="26">S83*D$92</f>
        <v>2.761844204460425</v>
      </c>
      <c r="E83" s="6">
        <f t="shared" si="26"/>
        <v>3.4198640832757858</v>
      </c>
      <c r="F83" s="6">
        <f t="shared" si="26"/>
        <v>4.2082873919400061</v>
      </c>
      <c r="G83" s="6">
        <f t="shared" si="26"/>
        <v>5.1356226598708083</v>
      </c>
      <c r="H83" s="6">
        <f t="shared" si="26"/>
        <v>6.2023240069643109</v>
      </c>
      <c r="I83" s="6">
        <f t="shared" si="26"/>
        <v>7.3967980018054833</v>
      </c>
      <c r="J83" s="6">
        <f t="shared" si="26"/>
        <v>8.6912122151762663</v>
      </c>
      <c r="K83" s="6">
        <f t="shared" si="26"/>
        <v>10.03785337999539</v>
      </c>
      <c r="L83" s="6">
        <f t="shared" si="26"/>
        <v>11.36711954581377</v>
      </c>
      <c r="M83" s="6">
        <f t="shared" si="26"/>
        <v>12.588467085303604</v>
      </c>
      <c r="N83" s="6">
        <f t="shared" si="26"/>
        <v>13.595612476682488</v>
      </c>
      <c r="O83" s="7">
        <f t="shared" ref="O83:O91" si="27">((N83/I83)^(1/5)-1)</f>
        <v>0.12946038685815209</v>
      </c>
      <c r="P83" s="4"/>
      <c r="Q83" s="5" t="s">
        <v>43</v>
      </c>
      <c r="R83" s="8">
        <v>0.2458777999999999</v>
      </c>
      <c r="S83" s="8">
        <v>0.24452641387505883</v>
      </c>
      <c r="T83" s="8">
        <v>0.24318245519764936</v>
      </c>
      <c r="U83" s="8">
        <v>0.24184588314525904</v>
      </c>
      <c r="V83" s="8">
        <v>0.24051665711974299</v>
      </c>
      <c r="W83" s="8">
        <v>0.2391947367460906</v>
      </c>
      <c r="X83" s="8">
        <v>0.23788008187119908</v>
      </c>
      <c r="Y83" s="8">
        <v>0.23657265256265397</v>
      </c>
      <c r="Z83" s="8">
        <v>0.23527240910751621</v>
      </c>
      <c r="AA83" s="8">
        <v>0.2339793120111156</v>
      </c>
      <c r="AB83" s="8">
        <v>0.2326933219958516</v>
      </c>
      <c r="AC83" s="8">
        <v>0.23141439999999983</v>
      </c>
    </row>
    <row r="84" spans="2:29" x14ac:dyDescent="0.25">
      <c r="B84" s="5" t="s">
        <v>44</v>
      </c>
      <c r="C84" s="6">
        <f t="shared" ref="C84:C90" si="28">R84*C$92</f>
        <v>0.85821230538160309</v>
      </c>
      <c r="D84" s="6">
        <f t="shared" ref="D84:D90" si="29">S84*D$92</f>
        <v>1.0861627341833284</v>
      </c>
      <c r="E84" s="6">
        <f t="shared" ref="E84:E90" si="30">T84*E$92</f>
        <v>1.3688672338749501</v>
      </c>
      <c r="F84" s="6">
        <f t="shared" ref="F84:F90" si="31">U84*F$92</f>
        <v>1.7144086278354811</v>
      </c>
      <c r="G84" s="6">
        <f t="shared" ref="G84:G90" si="32">V84*G$92</f>
        <v>2.1294048743460015</v>
      </c>
      <c r="H84" s="6">
        <f t="shared" ref="H84:H90" si="33">W84*H$92</f>
        <v>2.6174324924700039</v>
      </c>
      <c r="I84" s="6">
        <f t="shared" ref="I84:I90" si="34">X84*I$92</f>
        <v>3.1770234541933196</v>
      </c>
      <c r="J84" s="6">
        <f t="shared" ref="J84:J90" si="35">Y84*J$92</f>
        <v>3.7993767702924548</v>
      </c>
      <c r="K84" s="6">
        <f t="shared" ref="K84:K90" si="36">Z84*K$92</f>
        <v>4.4660947249789436</v>
      </c>
      <c r="L84" s="6">
        <f t="shared" ref="L84:L90" si="37">AA84*L$92</f>
        <v>5.1474520948106752</v>
      </c>
      <c r="M84" s="6">
        <f t="shared" ref="M84:M90" si="38">AB84*M$92</f>
        <v>5.8018870768903827</v>
      </c>
      <c r="N84" s="6">
        <f t="shared" ref="N84:N90" si="39">AC84*N$92</f>
        <v>6.3774854073000089</v>
      </c>
      <c r="O84" s="7">
        <f t="shared" si="27"/>
        <v>0.14954455985515458</v>
      </c>
      <c r="P84" s="4"/>
      <c r="Q84" s="5" t="s">
        <v>44</v>
      </c>
      <c r="R84" s="8">
        <v>9.5007521259842534E-2</v>
      </c>
      <c r="S84" s="8">
        <v>9.6165988597632299E-2</v>
      </c>
      <c r="T84" s="8">
        <v>9.7338515995777558E-2</v>
      </c>
      <c r="U84" s="8">
        <v>9.852527407344773E-2</v>
      </c>
      <c r="V84" s="8">
        <v>9.9726435517571779E-2</v>
      </c>
      <c r="W84" s="8">
        <v>0.10094217510791659</v>
      </c>
      <c r="X84" s="8">
        <v>0.10217266974246904</v>
      </c>
      <c r="Y84" s="8">
        <v>0.10341809846312516</v>
      </c>
      <c r="Z84" s="8">
        <v>0.1046786424816905</v>
      </c>
      <c r="AA84" s="8">
        <v>0.10595448520619521</v>
      </c>
      <c r="AB84" s="8">
        <v>0.10724581226752787</v>
      </c>
      <c r="AC84" s="8">
        <v>0.10855281154639172</v>
      </c>
    </row>
    <row r="85" spans="2:29" x14ac:dyDescent="0.25">
      <c r="B85" s="5" t="s">
        <v>45</v>
      </c>
      <c r="C85" s="6">
        <f t="shared" si="28"/>
        <v>1.2783787465580128</v>
      </c>
      <c r="D85" s="6">
        <f t="shared" si="29"/>
        <v>1.6079342728421018</v>
      </c>
      <c r="E85" s="6">
        <f t="shared" si="30"/>
        <v>2.0139250858141691</v>
      </c>
      <c r="F85" s="6">
        <f t="shared" si="31"/>
        <v>2.5067147513229964</v>
      </c>
      <c r="G85" s="6">
        <f t="shared" si="32"/>
        <v>3.094264298698933</v>
      </c>
      <c r="H85" s="6">
        <f t="shared" si="33"/>
        <v>3.7799255116886146</v>
      </c>
      <c r="I85" s="6">
        <f t="shared" si="34"/>
        <v>4.5597051763895253</v>
      </c>
      <c r="J85" s="6">
        <f t="shared" si="35"/>
        <v>5.4192263926077739</v>
      </c>
      <c r="K85" s="6">
        <f t="shared" si="36"/>
        <v>6.3308416517807506</v>
      </c>
      <c r="L85" s="6">
        <f t="shared" si="37"/>
        <v>7.2516097452748935</v>
      </c>
      <c r="M85" s="6">
        <f t="shared" si="38"/>
        <v>8.1230658108074305</v>
      </c>
      <c r="N85" s="6">
        <f t="shared" si="39"/>
        <v>8.8737821588800401</v>
      </c>
      <c r="O85" s="7">
        <f t="shared" si="27"/>
        <v>0.1424426292821841</v>
      </c>
      <c r="P85" s="4"/>
      <c r="Q85" s="5" t="s">
        <v>45</v>
      </c>
      <c r="R85" s="8">
        <v>0.14152162020997375</v>
      </c>
      <c r="S85" s="8">
        <v>0.14236226679618036</v>
      </c>
      <c r="T85" s="8">
        <v>0.14320781031838792</v>
      </c>
      <c r="U85" s="8">
        <v>0.14405827985704286</v>
      </c>
      <c r="V85" s="8">
        <v>0.14491370465811343</v>
      </c>
      <c r="W85" s="8">
        <v>0.14577411413414934</v>
      </c>
      <c r="X85" s="8">
        <v>0.14663953786534595</v>
      </c>
      <c r="Y85" s="8">
        <v>0.14751000560061259</v>
      </c>
      <c r="Z85" s="8">
        <v>0.14838554725864589</v>
      </c>
      <c r="AA85" s="8">
        <v>0.14926619292900667</v>
      </c>
      <c r="AB85" s="8">
        <v>0.15015197287320231</v>
      </c>
      <c r="AC85" s="8">
        <v>0.15104291752577331</v>
      </c>
    </row>
    <row r="86" spans="2:29" x14ac:dyDescent="0.25">
      <c r="B86" s="5" t="s">
        <v>46</v>
      </c>
      <c r="C86" s="6">
        <f t="shared" si="28"/>
        <v>0.73305634418011933</v>
      </c>
      <c r="D86" s="6">
        <f t="shared" si="29"/>
        <v>0.9198523057908784</v>
      </c>
      <c r="E86" s="6">
        <f t="shared" si="30"/>
        <v>1.1493839144041049</v>
      </c>
      <c r="F86" s="6">
        <f t="shared" si="31"/>
        <v>1.427245604714473</v>
      </c>
      <c r="G86" s="6">
        <f t="shared" si="32"/>
        <v>1.7576127655773586</v>
      </c>
      <c r="H86" s="6">
        <f t="shared" si="33"/>
        <v>2.1420076990564896</v>
      </c>
      <c r="I86" s="6">
        <f t="shared" si="34"/>
        <v>2.5777841133876436</v>
      </c>
      <c r="J86" s="6">
        <f t="shared" si="35"/>
        <v>3.0564624784095784</v>
      </c>
      <c r="K86" s="6">
        <f t="shared" si="36"/>
        <v>3.5621747386159655</v>
      </c>
      <c r="L86" s="6">
        <f t="shared" si="37"/>
        <v>4.070616480991684</v>
      </c>
      <c r="M86" s="6">
        <f t="shared" si="38"/>
        <v>4.5490187685748191</v>
      </c>
      <c r="N86" s="6">
        <f t="shared" si="39"/>
        <v>4.9576802618792097</v>
      </c>
      <c r="O86" s="7">
        <f t="shared" si="27"/>
        <v>0.13974158469358033</v>
      </c>
      <c r="P86" s="4"/>
      <c r="Q86" s="5" t="s">
        <v>46</v>
      </c>
      <c r="R86" s="8">
        <v>8.1152257742782161E-2</v>
      </c>
      <c r="S86" s="8">
        <v>8.1441301166258653E-2</v>
      </c>
      <c r="T86" s="8">
        <v>8.1731318983221335E-2</v>
      </c>
      <c r="U86" s="8">
        <v>8.2022314920425915E-2</v>
      </c>
      <c r="V86" s="8">
        <v>8.2314292712908757E-2</v>
      </c>
      <c r="W86" s="8">
        <v>8.2607256104101245E-2</v>
      </c>
      <c r="X86" s="8">
        <v>8.290120884594282E-2</v>
      </c>
      <c r="Y86" s="8">
        <v>8.3196154698992442E-2</v>
      </c>
      <c r="Z86" s="8">
        <v>8.3492097432538895E-2</v>
      </c>
      <c r="AA86" s="8">
        <v>8.3789040824709449E-2</v>
      </c>
      <c r="AB86" s="8">
        <v>8.4086988662577383E-2</v>
      </c>
      <c r="AC86" s="8">
        <v>8.4385944742268112E-2</v>
      </c>
    </row>
    <row r="87" spans="2:29" x14ac:dyDescent="0.25">
      <c r="B87" s="5" t="s">
        <v>47</v>
      </c>
      <c r="C87" s="6">
        <f t="shared" si="28"/>
        <v>1.1442830738421375</v>
      </c>
      <c r="D87" s="6">
        <f t="shared" si="29"/>
        <v>1.4163411831173438</v>
      </c>
      <c r="E87" s="6">
        <f t="shared" si="30"/>
        <v>1.7456957785334393</v>
      </c>
      <c r="F87" s="6">
        <f t="shared" si="31"/>
        <v>2.1382369286664251</v>
      </c>
      <c r="G87" s="6">
        <f t="shared" si="32"/>
        <v>2.5973709238948262</v>
      </c>
      <c r="H87" s="6">
        <f t="shared" si="33"/>
        <v>3.1223779302751953</v>
      </c>
      <c r="I87" s="6">
        <f t="shared" si="34"/>
        <v>3.7065054984007944</v>
      </c>
      <c r="J87" s="6">
        <f t="shared" si="35"/>
        <v>4.3350173433348038</v>
      </c>
      <c r="K87" s="6">
        <f t="shared" si="36"/>
        <v>4.9835710566131759</v>
      </c>
      <c r="L87" s="6">
        <f t="shared" si="37"/>
        <v>5.6174509217111472</v>
      </c>
      <c r="M87" s="6">
        <f t="shared" si="38"/>
        <v>6.192278684279934</v>
      </c>
      <c r="N87" s="6">
        <f t="shared" si="39"/>
        <v>6.6567913375467294</v>
      </c>
      <c r="O87" s="7">
        <f t="shared" si="27"/>
        <v>0.12424265538962165</v>
      </c>
      <c r="P87" s="4"/>
      <c r="Q87" s="5" t="s">
        <v>47</v>
      </c>
      <c r="R87" s="8">
        <v>0.12667669501312337</v>
      </c>
      <c r="S87" s="8">
        <v>0.12539911910016818</v>
      </c>
      <c r="T87" s="8">
        <v>0.12413434426472768</v>
      </c>
      <c r="U87" s="8">
        <v>0.12288224406383649</v>
      </c>
      <c r="V87" s="8">
        <v>0.12164269326027881</v>
      </c>
      <c r="W87" s="8">
        <v>0.12041556781222121</v>
      </c>
      <c r="X87" s="8">
        <v>0.11920074486290089</v>
      </c>
      <c r="Y87" s="8">
        <v>0.11799810273037092</v>
      </c>
      <c r="Z87" s="8">
        <v>0.11680752089730269</v>
      </c>
      <c r="AA87" s="8">
        <v>0.11562888000084688</v>
      </c>
      <c r="AB87" s="8">
        <v>0.11446206182255335</v>
      </c>
      <c r="AC87" s="8">
        <v>0.11330694927835055</v>
      </c>
    </row>
    <row r="88" spans="2:29" x14ac:dyDescent="0.25">
      <c r="B88" s="5" t="s">
        <v>42</v>
      </c>
      <c r="C88" s="6">
        <f t="shared" si="28"/>
        <v>1.1979213429284881</v>
      </c>
      <c r="D88" s="6">
        <f t="shared" si="29"/>
        <v>1.5092997037195448</v>
      </c>
      <c r="E88" s="6">
        <f t="shared" si="30"/>
        <v>1.8936030299398088</v>
      </c>
      <c r="F88" s="6">
        <f t="shared" si="31"/>
        <v>2.3609618996779722</v>
      </c>
      <c r="G88" s="6">
        <f t="shared" si="32"/>
        <v>2.9193078970749666</v>
      </c>
      <c r="H88" s="6">
        <f t="shared" si="33"/>
        <v>3.5722691319078868</v>
      </c>
      <c r="I88" s="6">
        <f t="shared" si="34"/>
        <v>4.3165435378548471</v>
      </c>
      <c r="J88" s="6">
        <f t="shared" si="35"/>
        <v>5.1389582689965163</v>
      </c>
      <c r="K88" s="6">
        <f t="shared" si="36"/>
        <v>6.0136435351367705</v>
      </c>
      <c r="L88" s="6">
        <f t="shared" si="37"/>
        <v>6.8999999546807187</v>
      </c>
      <c r="M88" s="6">
        <f t="shared" si="38"/>
        <v>7.7423548008860026</v>
      </c>
      <c r="N88" s="6">
        <f t="shared" si="39"/>
        <v>8.4722798841503835</v>
      </c>
      <c r="O88" s="7">
        <f t="shared" si="27"/>
        <v>0.14438678411838257</v>
      </c>
      <c r="P88" s="4"/>
      <c r="Q88" s="5" t="s">
        <v>42</v>
      </c>
      <c r="R88" s="8">
        <v>0.13261466509186356</v>
      </c>
      <c r="S88" s="8">
        <v>0.1336294217527495</v>
      </c>
      <c r="T88" s="8">
        <v>0.13465185246466871</v>
      </c>
      <c r="U88" s="8">
        <v>0.13568201563265947</v>
      </c>
      <c r="V88" s="8">
        <v>0.13671997010103557</v>
      </c>
      <c r="W88" s="8">
        <v>0.13776577515677169</v>
      </c>
      <c r="X88" s="8">
        <v>0.13881949053291304</v>
      </c>
      <c r="Y88" s="8">
        <v>0.13988117641201034</v>
      </c>
      <c r="Z88" s="8">
        <v>0.14095089342957887</v>
      </c>
      <c r="AA88" s="8">
        <v>0.14202870267758275</v>
      </c>
      <c r="AB88" s="8">
        <v>0.14311466570794501</v>
      </c>
      <c r="AC88" s="8">
        <v>0.14420884453608254</v>
      </c>
    </row>
    <row r="89" spans="2:29" x14ac:dyDescent="0.25">
      <c r="B89" s="5" t="s">
        <v>48</v>
      </c>
      <c r="C89" s="6">
        <f t="shared" si="28"/>
        <v>0.50956355632032679</v>
      </c>
      <c r="D89" s="6">
        <f t="shared" si="29"/>
        <v>0.62525783189158701</v>
      </c>
      <c r="E89" s="6">
        <f t="shared" si="30"/>
        <v>0.76398738868720173</v>
      </c>
      <c r="F89" s="6">
        <f t="shared" si="31"/>
        <v>0.92768348399057532</v>
      </c>
      <c r="G89" s="6">
        <f t="shared" si="32"/>
        <v>1.1171316196546488</v>
      </c>
      <c r="H89" s="6">
        <f t="shared" si="33"/>
        <v>1.3313192430568908</v>
      </c>
      <c r="I89" s="6">
        <f t="shared" si="34"/>
        <v>1.5667069157199704</v>
      </c>
      <c r="J89" s="6">
        <f t="shared" si="35"/>
        <v>1.8165205781132781</v>
      </c>
      <c r="K89" s="6">
        <f t="shared" si="36"/>
        <v>2.0702200413198564</v>
      </c>
      <c r="L89" s="6">
        <f t="shared" si="37"/>
        <v>2.3133508883958251</v>
      </c>
      <c r="M89" s="6">
        <f t="shared" si="38"/>
        <v>2.5280117559013395</v>
      </c>
      <c r="N89" s="6">
        <f t="shared" si="39"/>
        <v>2.6941384521714471</v>
      </c>
      <c r="O89" s="7">
        <f t="shared" si="27"/>
        <v>0.11451631408879903</v>
      </c>
      <c r="P89" s="4"/>
      <c r="Q89" s="5" t="s">
        <v>48</v>
      </c>
      <c r="R89" s="8">
        <v>5.6410715748031498E-2</v>
      </c>
      <c r="S89" s="8">
        <v>5.5358682120019993E-2</v>
      </c>
      <c r="T89" s="8">
        <v>5.4326231802473701E-2</v>
      </c>
      <c r="U89" s="8">
        <v>5.3313001363612646E-2</v>
      </c>
      <c r="V89" s="8">
        <v>5.2318634081433744E-2</v>
      </c>
      <c r="W89" s="8">
        <v>5.1342779820988144E-2</v>
      </c>
      <c r="X89" s="8">
        <v>5.0385094913862852E-2</v>
      </c>
      <c r="Y89" s="8">
        <v>4.9445242039828426E-2</v>
      </c>
      <c r="Z89" s="8">
        <v>4.8522890110615266E-2</v>
      </c>
      <c r="AA89" s="8">
        <v>4.7617714155781615E-2</v>
      </c>
      <c r="AB89" s="8">
        <v>4.672939521063707E-2</v>
      </c>
      <c r="AC89" s="8">
        <v>4.5857620206185584E-2</v>
      </c>
    </row>
    <row r="90" spans="2:29" x14ac:dyDescent="0.25">
      <c r="B90" s="5" t="s">
        <v>49</v>
      </c>
      <c r="C90" s="6">
        <f t="shared" si="28"/>
        <v>1.0906448047557871</v>
      </c>
      <c r="D90" s="6">
        <f t="shared" si="29"/>
        <v>1.3679738930764274</v>
      </c>
      <c r="E90" s="6">
        <f t="shared" si="30"/>
        <v>1.707629139472191</v>
      </c>
      <c r="F90" s="6">
        <f t="shared" si="31"/>
        <v>2.1171602082331074</v>
      </c>
      <c r="G90" s="6">
        <f t="shared" si="32"/>
        <v>2.6017464551148546</v>
      </c>
      <c r="H90" s="6">
        <f t="shared" si="33"/>
        <v>3.1623627272094907</v>
      </c>
      <c r="I90" s="6">
        <f t="shared" si="34"/>
        <v>3.7935837816883193</v>
      </c>
      <c r="J90" s="6">
        <f t="shared" si="35"/>
        <v>4.4812517604879707</v>
      </c>
      <c r="K90" s="6">
        <f t="shared" si="36"/>
        <v>5.200414047371158</v>
      </c>
      <c r="L90" s="6">
        <f t="shared" si="37"/>
        <v>5.914129445607208</v>
      </c>
      <c r="M90" s="6">
        <f t="shared" si="38"/>
        <v>6.573877591887733</v>
      </c>
      <c r="N90" s="6">
        <f t="shared" si="39"/>
        <v>7.1223012212912513</v>
      </c>
      <c r="O90" s="7">
        <f t="shared" si="27"/>
        <v>0.13426395578201822</v>
      </c>
      <c r="P90" s="4"/>
      <c r="Q90" s="5" t="s">
        <v>49</v>
      </c>
      <c r="R90" s="8">
        <v>0.1207387249343832</v>
      </c>
      <c r="S90" s="8">
        <v>0.12111680659193212</v>
      </c>
      <c r="T90" s="8">
        <v>0.12142747097309382</v>
      </c>
      <c r="U90" s="8">
        <v>0.12167098694371582</v>
      </c>
      <c r="V90" s="8">
        <v>0.12184761254891494</v>
      </c>
      <c r="W90" s="8">
        <v>0.12195759511776111</v>
      </c>
      <c r="X90" s="8">
        <v>0.12200117136536638</v>
      </c>
      <c r="Y90" s="8">
        <v>0.12197856749240606</v>
      </c>
      <c r="Z90" s="8">
        <v>0.12188999928211176</v>
      </c>
      <c r="AA90" s="8">
        <v>0.12173567219476183</v>
      </c>
      <c r="AB90" s="8">
        <v>0.12151578145970528</v>
      </c>
      <c r="AC90" s="8">
        <v>0.12123051216494841</v>
      </c>
    </row>
    <row r="91" spans="2:29" x14ac:dyDescent="0.25">
      <c r="B91" s="5" t="s">
        <v>2</v>
      </c>
      <c r="C91" s="10">
        <f>SUM(C83:C90)</f>
        <v>9.0330985799999972</v>
      </c>
      <c r="D91" s="10">
        <f t="shared" ref="D91:N91" si="40">SUM(D83:D90)</f>
        <v>11.294666129081637</v>
      </c>
      <c r="E91" s="10">
        <f t="shared" si="40"/>
        <v>14.062955654001652</v>
      </c>
      <c r="F91" s="10">
        <f t="shared" si="40"/>
        <v>17.400698896381037</v>
      </c>
      <c r="G91" s="10">
        <f t="shared" si="40"/>
        <v>21.352461494232394</v>
      </c>
      <c r="H91" s="10">
        <f t="shared" si="40"/>
        <v>25.930018742628882</v>
      </c>
      <c r="I91" s="10">
        <f t="shared" si="40"/>
        <v>31.094650479439903</v>
      </c>
      <c r="J91" s="10">
        <f t="shared" si="40"/>
        <v>36.738025807418644</v>
      </c>
      <c r="K91" s="10">
        <f t="shared" si="40"/>
        <v>42.664813175812014</v>
      </c>
      <c r="L91" s="10">
        <f t="shared" si="40"/>
        <v>48.581729077285921</v>
      </c>
      <c r="M91" s="10">
        <f t="shared" si="40"/>
        <v>54.098961574531245</v>
      </c>
      <c r="N91" s="10">
        <f t="shared" si="40"/>
        <v>58.750071199901555</v>
      </c>
      <c r="O91" s="7">
        <f t="shared" si="27"/>
        <v>0.13570240002671952</v>
      </c>
      <c r="Q91" s="5" t="s">
        <v>2</v>
      </c>
      <c r="R91" s="8">
        <f>SUM(R83:R90)</f>
        <v>1</v>
      </c>
      <c r="S91" s="8">
        <f t="shared" ref="S91:AC91" si="41">SUM(S83:S90)</f>
        <v>1</v>
      </c>
      <c r="T91" s="8">
        <f t="shared" si="41"/>
        <v>1</v>
      </c>
      <c r="U91" s="8">
        <f t="shared" si="41"/>
        <v>0.99999999999999989</v>
      </c>
      <c r="V91" s="8">
        <f t="shared" si="41"/>
        <v>1</v>
      </c>
      <c r="W91" s="8">
        <f t="shared" si="41"/>
        <v>0.99999999999999978</v>
      </c>
      <c r="X91" s="8">
        <f t="shared" si="41"/>
        <v>1</v>
      </c>
      <c r="Y91" s="8">
        <f t="shared" si="41"/>
        <v>1</v>
      </c>
      <c r="Z91" s="8">
        <f t="shared" si="41"/>
        <v>1.0000000000000002</v>
      </c>
      <c r="AA91" s="8">
        <f t="shared" si="41"/>
        <v>1</v>
      </c>
      <c r="AB91" s="8">
        <f t="shared" si="41"/>
        <v>0.99999999999999989</v>
      </c>
      <c r="AC91" s="8">
        <f t="shared" si="41"/>
        <v>1</v>
      </c>
    </row>
    <row r="92" spans="2:29" x14ac:dyDescent="0.25">
      <c r="B92" s="13" t="s">
        <v>26</v>
      </c>
      <c r="C92" s="11">
        <f>C3</f>
        <v>9.0330985799999972</v>
      </c>
      <c r="D92" s="11">
        <f t="shared" ref="D92:O92" si="42">D3</f>
        <v>11.294666129081637</v>
      </c>
      <c r="E92" s="11">
        <f t="shared" si="42"/>
        <v>14.06295565400165</v>
      </c>
      <c r="F92" s="11">
        <f t="shared" si="42"/>
        <v>17.400698896381037</v>
      </c>
      <c r="G92" s="11">
        <f t="shared" si="42"/>
        <v>21.352461494232397</v>
      </c>
      <c r="H92" s="11">
        <f t="shared" si="42"/>
        <v>25.930018742628885</v>
      </c>
      <c r="I92" s="11">
        <f t="shared" si="42"/>
        <v>31.094650479439903</v>
      </c>
      <c r="J92" s="11">
        <f t="shared" si="42"/>
        <v>36.738025807418644</v>
      </c>
      <c r="K92" s="11">
        <f t="shared" si="42"/>
        <v>42.664813175812007</v>
      </c>
      <c r="L92" s="11">
        <f t="shared" si="42"/>
        <v>48.581729077285921</v>
      </c>
      <c r="M92" s="11">
        <f t="shared" si="42"/>
        <v>54.098961574531252</v>
      </c>
      <c r="N92" s="11">
        <f t="shared" si="42"/>
        <v>58.750071199901555</v>
      </c>
      <c r="O92" s="12">
        <f t="shared" si="42"/>
        <v>0.13570240002671952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0.24349232186070546</v>
      </c>
      <c r="E95" s="14">
        <f t="shared" ref="E95:N95" si="43">E83/D83-1</f>
        <v>0.23825380075843805</v>
      </c>
      <c r="F95" s="14">
        <f t="shared" si="43"/>
        <v>0.2305422933384571</v>
      </c>
      <c r="G95" s="14">
        <f t="shared" si="43"/>
        <v>0.22035930096097922</v>
      </c>
      <c r="H95" s="14">
        <f t="shared" si="43"/>
        <v>0.20770633236522418</v>
      </c>
      <c r="I95" s="14">
        <f t="shared" si="43"/>
        <v>0.19258490744758761</v>
      </c>
      <c r="J95" s="14">
        <f t="shared" si="43"/>
        <v>0.17499656108694994</v>
      </c>
      <c r="K95" s="14">
        <f t="shared" si="43"/>
        <v>0.15494284703665029</v>
      </c>
      <c r="L95" s="14">
        <f t="shared" si="43"/>
        <v>0.13242534190303057</v>
      </c>
      <c r="M95" s="14">
        <f t="shared" si="43"/>
        <v>0.10744564923130651</v>
      </c>
      <c r="N95" s="14">
        <f t="shared" si="43"/>
        <v>8.0005403720257107E-2</v>
      </c>
    </row>
    <row r="96" spans="2:29" x14ac:dyDescent="0.25">
      <c r="B96" s="5" t="s">
        <v>44</v>
      </c>
      <c r="C96" s="5"/>
      <c r="D96" s="14">
        <f t="shared" ref="D96:N96" si="44">D84/C84-1</f>
        <v>0.26561076714038423</v>
      </c>
      <c r="E96" s="14">
        <f t="shared" si="44"/>
        <v>0.26027821687712716</v>
      </c>
      <c r="F96" s="14">
        <f t="shared" si="44"/>
        <v>0.25242871288721136</v>
      </c>
      <c r="G96" s="14">
        <f t="shared" si="44"/>
        <v>0.24206378792812777</v>
      </c>
      <c r="H96" s="14">
        <f t="shared" si="44"/>
        <v>0.22918498215323613</v>
      </c>
      <c r="I96" s="14">
        <f t="shared" si="44"/>
        <v>0.21379384696002002</v>
      </c>
      <c r="J96" s="14">
        <f t="shared" si="44"/>
        <v>0.19589194888621231</v>
      </c>
      <c r="K96" s="14">
        <f t="shared" si="44"/>
        <v>0.17548087357368569</v>
      </c>
      <c r="L96" s="14">
        <f t="shared" si="44"/>
        <v>0.15256222982035927</v>
      </c>
      <c r="M96" s="14">
        <f t="shared" si="44"/>
        <v>0.12713765374124919</v>
      </c>
      <c r="N96" s="14">
        <f t="shared" si="44"/>
        <v>9.920881306054774E-2</v>
      </c>
    </row>
    <row r="97" spans="2:14" x14ac:dyDescent="0.25">
      <c r="B97" s="5" t="s">
        <v>45</v>
      </c>
      <c r="C97" s="5"/>
      <c r="D97" s="14">
        <f t="shared" ref="D97:N97" si="45">D85/C85-1</f>
        <v>0.25779177506776074</v>
      </c>
      <c r="E97" s="14">
        <f t="shared" si="45"/>
        <v>0.25249216950544806</v>
      </c>
      <c r="F97" s="14">
        <f t="shared" si="45"/>
        <v>0.2446911600535564</v>
      </c>
      <c r="G97" s="14">
        <f t="shared" si="45"/>
        <v>0.23439027000014234</v>
      </c>
      <c r="H97" s="14">
        <f t="shared" si="45"/>
        <v>0.22159102998343938</v>
      </c>
      <c r="I97" s="14">
        <f t="shared" si="45"/>
        <v>0.20629498181633688</v>
      </c>
      <c r="J97" s="14">
        <f t="shared" si="45"/>
        <v>0.18850368235843629</v>
      </c>
      <c r="K97" s="14">
        <f t="shared" si="45"/>
        <v>0.16821870745545664</v>
      </c>
      <c r="L97" s="14">
        <f t="shared" si="45"/>
        <v>0.14544165596609848</v>
      </c>
      <c r="M97" s="14">
        <f t="shared" si="45"/>
        <v>0.12017415389739816</v>
      </c>
      <c r="N97" s="14">
        <f t="shared" si="45"/>
        <v>9.2417858670283071E-2</v>
      </c>
    </row>
    <row r="98" spans="2:14" x14ac:dyDescent="0.25">
      <c r="B98" s="5" t="s">
        <v>46</v>
      </c>
      <c r="C98" s="5"/>
      <c r="D98" s="14">
        <f t="shared" ref="D98:N98" si="46">D86/C86-1</f>
        <v>0.25481801377720759</v>
      </c>
      <c r="E98" s="14">
        <f t="shared" si="46"/>
        <v>0.24953093792147207</v>
      </c>
      <c r="F98" s="14">
        <f t="shared" si="46"/>
        <v>0.24174837217417022</v>
      </c>
      <c r="G98" s="14">
        <f t="shared" si="46"/>
        <v>0.23147183622189327</v>
      </c>
      <c r="H98" s="14">
        <f t="shared" si="46"/>
        <v>0.21870285708402948</v>
      </c>
      <c r="I98" s="14">
        <f t="shared" si="46"/>
        <v>0.20344297292820412</v>
      </c>
      <c r="J98" s="14">
        <f t="shared" si="46"/>
        <v>0.1856937369331797</v>
      </c>
      <c r="K98" s="14">
        <f t="shared" si="46"/>
        <v>0.1654567212189475</v>
      </c>
      <c r="L98" s="14">
        <f t="shared" si="46"/>
        <v>0.14273352086407387</v>
      </c>
      <c r="M98" s="14">
        <f t="shared" si="46"/>
        <v>0.11752575803127163</v>
      </c>
      <c r="N98" s="14">
        <f t="shared" si="46"/>
        <v>8.9835086222873839E-2</v>
      </c>
    </row>
    <row r="99" spans="2:14" x14ac:dyDescent="0.25">
      <c r="B99" s="5" t="s">
        <v>47</v>
      </c>
      <c r="C99" s="5"/>
      <c r="D99" s="14">
        <f t="shared" ref="D99:N99" si="47">D87/C87-1</f>
        <v>0.23775420216758247</v>
      </c>
      <c r="E99" s="14">
        <f t="shared" si="47"/>
        <v>0.23253902332430343</v>
      </c>
      <c r="F99" s="14">
        <f t="shared" si="47"/>
        <v>0.22486228984454559</v>
      </c>
      <c r="G99" s="14">
        <f t="shared" si="47"/>
        <v>0.21472550074923347</v>
      </c>
      <c r="H99" s="14">
        <f t="shared" si="47"/>
        <v>0.20213016229237968</v>
      </c>
      <c r="I99" s="14">
        <f t="shared" si="47"/>
        <v>0.18707779172462824</v>
      </c>
      <c r="J99" s="14">
        <f t="shared" si="47"/>
        <v>0.16956992110363434</v>
      </c>
      <c r="K99" s="14">
        <f t="shared" si="47"/>
        <v>0.1496081011707</v>
      </c>
      <c r="L99" s="14">
        <f t="shared" si="47"/>
        <v>0.12719390531350316</v>
      </c>
      <c r="M99" s="14">
        <f t="shared" si="47"/>
        <v>0.10232893363555839</v>
      </c>
      <c r="N99" s="14">
        <f t="shared" si="47"/>
        <v>7.5014817153826296E-2</v>
      </c>
    </row>
    <row r="100" spans="2:14" x14ac:dyDescent="0.25">
      <c r="B100" s="5" t="s">
        <v>42</v>
      </c>
      <c r="C100" s="5"/>
      <c r="D100" s="14">
        <f t="shared" ref="D100:N100" si="48">D88/C88-1</f>
        <v>0.25993222562497165</v>
      </c>
      <c r="E100" s="14">
        <f t="shared" si="48"/>
        <v>0.25462360144455087</v>
      </c>
      <c r="F100" s="14">
        <f t="shared" si="48"/>
        <v>0.24680931660371241</v>
      </c>
      <c r="G100" s="14">
        <f t="shared" si="48"/>
        <v>0.23649089698277259</v>
      </c>
      <c r="H100" s="14">
        <f t="shared" si="48"/>
        <v>0.22366987582473308</v>
      </c>
      <c r="I100" s="14">
        <f t="shared" si="48"/>
        <v>0.20834779756626465</v>
      </c>
      <c r="J100" s="14">
        <f t="shared" si="48"/>
        <v>0.19052622171636369</v>
      </c>
      <c r="K100" s="14">
        <f t="shared" si="48"/>
        <v>0.17020672680244475</v>
      </c>
      <c r="L100" s="14">
        <f t="shared" si="48"/>
        <v>0.14739091440407259</v>
      </c>
      <c r="M100" s="14">
        <f t="shared" si="48"/>
        <v>0.12208041329534502</v>
      </c>
      <c r="N100" s="14">
        <f t="shared" si="48"/>
        <v>9.4276883717709703E-2</v>
      </c>
    </row>
    <row r="101" spans="2:14" x14ac:dyDescent="0.25">
      <c r="B101" s="5" t="s">
        <v>48</v>
      </c>
      <c r="C101" s="5"/>
      <c r="D101" s="14">
        <f t="shared" ref="D101:N101" si="49">D89/C89-1</f>
        <v>0.22704582016562291</v>
      </c>
      <c r="E101" s="14">
        <f t="shared" si="49"/>
        <v>0.2218757602378485</v>
      </c>
      <c r="F101" s="14">
        <f t="shared" si="49"/>
        <v>0.2142654417171217</v>
      </c>
      <c r="G101" s="14">
        <f t="shared" si="49"/>
        <v>0.20421635065564891</v>
      </c>
      <c r="H101" s="14">
        <f t="shared" si="49"/>
        <v>0.19172998027614341</v>
      </c>
      <c r="I101" s="14">
        <f t="shared" si="49"/>
        <v>0.17680783470281503</v>
      </c>
      <c r="J101" s="14">
        <f t="shared" si="49"/>
        <v>0.15945143273878215</v>
      </c>
      <c r="K101" s="14">
        <f t="shared" si="49"/>
        <v>0.13966231170916998</v>
      </c>
      <c r="L101" s="14">
        <f t="shared" si="49"/>
        <v>0.11744203138955323</v>
      </c>
      <c r="M101" s="14">
        <f t="shared" si="49"/>
        <v>9.2792178040214779E-2</v>
      </c>
      <c r="N101" s="14">
        <f t="shared" si="49"/>
        <v>6.57143685674344E-2</v>
      </c>
    </row>
    <row r="102" spans="2:14" x14ac:dyDescent="0.25">
      <c r="B102" s="5" t="s">
        <v>49</v>
      </c>
      <c r="C102" s="5"/>
      <c r="D102" s="14">
        <f t="shared" ref="D102:N102" si="50">D90/C90-1</f>
        <v>0.25427993340392674</v>
      </c>
      <c r="E102" s="14">
        <f t="shared" si="50"/>
        <v>0.24829073720984196</v>
      </c>
      <c r="F102" s="14">
        <f t="shared" si="50"/>
        <v>0.23982436191472933</v>
      </c>
      <c r="G102" s="14">
        <f t="shared" si="50"/>
        <v>0.22888501540757877</v>
      </c>
      <c r="H102" s="14">
        <f t="shared" si="50"/>
        <v>0.21547690436648925</v>
      </c>
      <c r="I102" s="14">
        <f t="shared" si="50"/>
        <v>0.19960425445433527</v>
      </c>
      <c r="J102" s="14">
        <f t="shared" si="50"/>
        <v>0.1812713303233302</v>
      </c>
      <c r="K102" s="14">
        <f t="shared" si="50"/>
        <v>0.16048245564424102</v>
      </c>
      <c r="L102" s="14">
        <f t="shared" si="50"/>
        <v>0.13724203337171548</v>
      </c>
      <c r="M102" s="14">
        <f t="shared" si="50"/>
        <v>0.1115545664578852</v>
      </c>
      <c r="N102" s="14">
        <f t="shared" si="50"/>
        <v>8.3424679230456267E-2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96"/>
  <sheetViews>
    <sheetView topLeftCell="A40" zoomScale="115" zoomScaleNormal="115" workbookViewId="0">
      <selection activeCell="C49" sqref="C49"/>
    </sheetView>
  </sheetViews>
  <sheetFormatPr defaultRowHeight="13.2" x14ac:dyDescent="0.25"/>
  <cols>
    <col min="2" max="2" width="30.6640625" bestFit="1" customWidth="1"/>
    <col min="3" max="3" width="9.109375" customWidth="1"/>
    <col min="14" max="14" width="9.109375" customWidth="1"/>
    <col min="15" max="16" width="16.6640625" customWidth="1"/>
    <col min="17" max="17" width="19.5546875" customWidth="1"/>
    <col min="18" max="18" width="9.109375" customWidth="1"/>
  </cols>
  <sheetData>
    <row r="2" spans="1:29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1:29" x14ac:dyDescent="0.25">
      <c r="A3" s="2"/>
      <c r="B3" s="5" t="s">
        <v>0</v>
      </c>
      <c r="C3" s="6">
        <f>Global!C8</f>
        <v>345.58391999999992</v>
      </c>
      <c r="D3" s="6">
        <f>Global!D8</f>
        <v>432.04109191177582</v>
      </c>
      <c r="E3" s="6">
        <f>Global!E8</f>
        <v>537.92826274794356</v>
      </c>
      <c r="F3" s="6">
        <f>Global!F8</f>
        <v>665.68880621081462</v>
      </c>
      <c r="G3" s="6">
        <f>Global!G8</f>
        <v>817.089394347866</v>
      </c>
      <c r="H3" s="6">
        <f>Global!H8</f>
        <v>992.66196915725652</v>
      </c>
      <c r="I3" s="6">
        <f>Global!I8</f>
        <v>1191.0244697940893</v>
      </c>
      <c r="J3" s="6">
        <f>Global!J8</f>
        <v>1408.1422067310821</v>
      </c>
      <c r="K3" s="6">
        <f>Global!K8</f>
        <v>1636.6479314227909</v>
      </c>
      <c r="L3" s="6">
        <f>Global!L8</f>
        <v>1865.3999268331841</v>
      </c>
      <c r="M3" s="6">
        <f>Global!M8</f>
        <v>2079.5062512522409</v>
      </c>
      <c r="N3" s="6">
        <f>Global!N8</f>
        <v>2261.052801246527</v>
      </c>
      <c r="O3" s="7">
        <f>Global!O8</f>
        <v>0.13678413523013466</v>
      </c>
      <c r="P3" s="2"/>
    </row>
    <row r="4" spans="1:29" x14ac:dyDescent="0.25">
      <c r="D4" s="1"/>
      <c r="E4" s="1"/>
      <c r="F4" s="1"/>
      <c r="G4" s="1"/>
      <c r="H4" s="1"/>
      <c r="I4" s="1"/>
      <c r="J4" s="1"/>
      <c r="K4" s="1"/>
      <c r="L4" s="1"/>
      <c r="M4" s="1"/>
    </row>
    <row r="5" spans="1:29" x14ac:dyDescent="0.25">
      <c r="E5" s="1"/>
      <c r="F5" s="1"/>
      <c r="G5" s="1"/>
      <c r="H5" s="1"/>
      <c r="I5" s="1"/>
      <c r="J5" s="1"/>
      <c r="K5" s="1"/>
      <c r="L5" s="1"/>
      <c r="M5" s="1"/>
    </row>
    <row r="7" spans="1:29" x14ac:dyDescent="0.25">
      <c r="B7" s="9" t="s">
        <v>6</v>
      </c>
      <c r="C7" s="9">
        <v>2014</v>
      </c>
      <c r="D7" s="9">
        <v>2015</v>
      </c>
      <c r="E7" s="9">
        <v>2016</v>
      </c>
      <c r="F7" s="9">
        <v>2017</v>
      </c>
      <c r="G7" s="9">
        <v>2018</v>
      </c>
      <c r="H7" s="9">
        <v>2019</v>
      </c>
      <c r="I7" s="9">
        <v>2020</v>
      </c>
      <c r="J7" s="9">
        <v>2021</v>
      </c>
      <c r="K7" s="9">
        <v>2022</v>
      </c>
      <c r="L7" s="9">
        <v>2023</v>
      </c>
      <c r="M7" s="9">
        <v>2024</v>
      </c>
      <c r="N7" s="9">
        <v>2025</v>
      </c>
      <c r="O7" s="9" t="s">
        <v>25</v>
      </c>
      <c r="Q7" s="9" t="s">
        <v>6</v>
      </c>
      <c r="R7" s="9">
        <v>2014</v>
      </c>
      <c r="S7" s="9">
        <v>2015</v>
      </c>
      <c r="T7" s="9">
        <v>2016</v>
      </c>
      <c r="U7" s="9">
        <v>2017</v>
      </c>
      <c r="V7" s="9">
        <v>2018</v>
      </c>
      <c r="W7" s="9">
        <v>2019</v>
      </c>
      <c r="X7" s="9">
        <v>2020</v>
      </c>
      <c r="Y7" s="9">
        <v>2021</v>
      </c>
      <c r="Z7" s="9">
        <v>2022</v>
      </c>
      <c r="AA7" s="9">
        <v>2023</v>
      </c>
      <c r="AB7" s="9">
        <v>2024</v>
      </c>
      <c r="AC7" s="9">
        <v>2025</v>
      </c>
    </row>
    <row r="8" spans="1:29" x14ac:dyDescent="0.25">
      <c r="B8" s="5" t="s">
        <v>7</v>
      </c>
      <c r="C8" s="6">
        <f t="shared" ref="C8:N9" si="0">R8*C$11</f>
        <v>308.15718146399996</v>
      </c>
      <c r="D8" s="6">
        <f t="shared" si="0"/>
        <v>384.48143708151935</v>
      </c>
      <c r="E8" s="6">
        <f t="shared" si="0"/>
        <v>477.75609852685318</v>
      </c>
      <c r="F8" s="6">
        <f t="shared" si="0"/>
        <v>590.04439070279875</v>
      </c>
      <c r="G8" s="6">
        <f t="shared" si="0"/>
        <v>722.79403603940739</v>
      </c>
      <c r="H8" s="6">
        <f t="shared" si="0"/>
        <v>876.35067506080259</v>
      </c>
      <c r="I8" s="6">
        <f t="shared" si="0"/>
        <v>1049.3703313819597</v>
      </c>
      <c r="J8" s="6">
        <f t="shared" si="0"/>
        <v>1238.1867952056132</v>
      </c>
      <c r="K8" s="6">
        <f t="shared" si="0"/>
        <v>1436.238198615913</v>
      </c>
      <c r="L8" s="6">
        <f t="shared" si="0"/>
        <v>1633.7090607985465</v>
      </c>
      <c r="M8" s="6">
        <f t="shared" si="0"/>
        <v>1817.584237073261</v>
      </c>
      <c r="N8" s="6">
        <f t="shared" si="0"/>
        <v>1972.3163585273446</v>
      </c>
      <c r="O8" s="7">
        <f>((N8/I8)^(1/5)-1)</f>
        <v>0.13451321528953497</v>
      </c>
      <c r="P8" s="4"/>
      <c r="Q8" s="5" t="s">
        <v>7</v>
      </c>
      <c r="R8" s="8">
        <v>0.89170000000000005</v>
      </c>
      <c r="S8" s="8">
        <v>0.88991867736514219</v>
      </c>
      <c r="T8" s="8">
        <v>0.88814091322566335</v>
      </c>
      <c r="U8" s="8">
        <v>0.88636670047286281</v>
      </c>
      <c r="V8" s="8">
        <v>0.88459603201224091</v>
      </c>
      <c r="W8" s="8">
        <v>0.8828289007634702</v>
      </c>
      <c r="X8" s="8">
        <v>0.88106529966036751</v>
      </c>
      <c r="Y8" s="8">
        <v>0.87930522165086566</v>
      </c>
      <c r="Z8" s="8">
        <v>0.87754865969698492</v>
      </c>
      <c r="AA8" s="8">
        <v>0.87579560677480561</v>
      </c>
      <c r="AB8" s="8">
        <v>0.87404605587443884</v>
      </c>
      <c r="AC8" s="8">
        <v>0.87229999999999963</v>
      </c>
    </row>
    <row r="9" spans="1:29" x14ac:dyDescent="0.25">
      <c r="B9" s="5" t="s">
        <v>8</v>
      </c>
      <c r="C9" s="6">
        <f t="shared" si="0"/>
        <v>37.426738535999974</v>
      </c>
      <c r="D9" s="6">
        <f t="shared" si="0"/>
        <v>47.559654830256456</v>
      </c>
      <c r="E9" s="6">
        <f t="shared" si="0"/>
        <v>60.172164221090384</v>
      </c>
      <c r="F9" s="6">
        <f t="shared" si="0"/>
        <v>75.644415508015882</v>
      </c>
      <c r="G9" s="6">
        <f t="shared" si="0"/>
        <v>94.295358308458589</v>
      </c>
      <c r="H9" s="6">
        <f t="shared" si="0"/>
        <v>116.31129409645398</v>
      </c>
      <c r="I9" s="6">
        <f t="shared" si="0"/>
        <v>141.6541384121297</v>
      </c>
      <c r="J9" s="6">
        <f t="shared" si="0"/>
        <v>169.95541152546886</v>
      </c>
      <c r="K9" s="6">
        <f t="shared" si="0"/>
        <v>200.40973280687786</v>
      </c>
      <c r="L9" s="6">
        <f t="shared" si="0"/>
        <v>231.69086603463762</v>
      </c>
      <c r="M9" s="6">
        <f t="shared" si="0"/>
        <v>261.92201417897991</v>
      </c>
      <c r="N9" s="6">
        <f t="shared" si="0"/>
        <v>288.73644271918232</v>
      </c>
      <c r="O9" s="7">
        <f>((N9/I9)^(1/5)-1)</f>
        <v>0.15306679777746468</v>
      </c>
      <c r="P9" s="4"/>
      <c r="Q9" s="5" t="s">
        <v>8</v>
      </c>
      <c r="R9" s="8">
        <f>100%-R8</f>
        <v>0.10829999999999995</v>
      </c>
      <c r="S9" s="8">
        <f t="shared" ref="S9:AC9" si="1">100%-S8</f>
        <v>0.11008132263485781</v>
      </c>
      <c r="T9" s="8">
        <f t="shared" si="1"/>
        <v>0.11185908677433665</v>
      </c>
      <c r="U9" s="8">
        <f t="shared" si="1"/>
        <v>0.11363329952713719</v>
      </c>
      <c r="V9" s="8">
        <f t="shared" si="1"/>
        <v>0.11540396798775909</v>
      </c>
      <c r="W9" s="8">
        <f t="shared" si="1"/>
        <v>0.1171710992365298</v>
      </c>
      <c r="X9" s="8">
        <f t="shared" si="1"/>
        <v>0.11893470033963249</v>
      </c>
      <c r="Y9" s="8">
        <f t="shared" si="1"/>
        <v>0.12069477834913434</v>
      </c>
      <c r="Z9" s="8">
        <f t="shared" si="1"/>
        <v>0.12245134030301508</v>
      </c>
      <c r="AA9" s="8">
        <f t="shared" si="1"/>
        <v>0.12420439322519439</v>
      </c>
      <c r="AB9" s="8">
        <f t="shared" si="1"/>
        <v>0.12595394412556116</v>
      </c>
      <c r="AC9" s="8">
        <f t="shared" si="1"/>
        <v>0.12770000000000037</v>
      </c>
    </row>
    <row r="10" spans="1:29" x14ac:dyDescent="0.25">
      <c r="B10" s="5" t="s">
        <v>2</v>
      </c>
      <c r="C10" s="10">
        <f t="shared" ref="C10:N10" si="2">SUM(C8:C9)</f>
        <v>345.58391999999992</v>
      </c>
      <c r="D10" s="10">
        <f t="shared" si="2"/>
        <v>432.04109191177582</v>
      </c>
      <c r="E10" s="10">
        <f t="shared" si="2"/>
        <v>537.92826274794356</v>
      </c>
      <c r="F10" s="10">
        <f t="shared" si="2"/>
        <v>665.68880621081462</v>
      </c>
      <c r="G10" s="10">
        <f t="shared" si="2"/>
        <v>817.089394347866</v>
      </c>
      <c r="H10" s="10">
        <f t="shared" si="2"/>
        <v>992.66196915725652</v>
      </c>
      <c r="I10" s="10">
        <f t="shared" si="2"/>
        <v>1191.0244697940893</v>
      </c>
      <c r="J10" s="10">
        <f t="shared" si="2"/>
        <v>1408.1422067310821</v>
      </c>
      <c r="K10" s="10">
        <f t="shared" si="2"/>
        <v>1636.6479314227909</v>
      </c>
      <c r="L10" s="10">
        <f t="shared" si="2"/>
        <v>1865.3999268331841</v>
      </c>
      <c r="M10" s="10">
        <f t="shared" si="2"/>
        <v>2079.5062512522409</v>
      </c>
      <c r="N10" s="10">
        <f t="shared" si="2"/>
        <v>2261.052801246527</v>
      </c>
      <c r="O10" s="7">
        <f>((N10/I10)^(1/5)-1)</f>
        <v>0.13678413523013466</v>
      </c>
      <c r="Q10" s="5" t="s">
        <v>2</v>
      </c>
      <c r="R10" s="8">
        <f t="shared" ref="R10:AC10" si="3">SUM(R8:R9)</f>
        <v>1</v>
      </c>
      <c r="S10" s="8">
        <f t="shared" si="3"/>
        <v>1</v>
      </c>
      <c r="T10" s="8">
        <f t="shared" si="3"/>
        <v>1</v>
      </c>
      <c r="U10" s="8">
        <f t="shared" si="3"/>
        <v>1</v>
      </c>
      <c r="V10" s="8">
        <f t="shared" si="3"/>
        <v>1</v>
      </c>
      <c r="W10" s="8">
        <f t="shared" si="3"/>
        <v>1</v>
      </c>
      <c r="X10" s="8">
        <f t="shared" si="3"/>
        <v>1</v>
      </c>
      <c r="Y10" s="8">
        <f t="shared" si="3"/>
        <v>1</v>
      </c>
      <c r="Z10" s="8">
        <f t="shared" si="3"/>
        <v>1</v>
      </c>
      <c r="AA10" s="8">
        <f t="shared" si="3"/>
        <v>1</v>
      </c>
      <c r="AB10" s="8">
        <f t="shared" si="3"/>
        <v>1</v>
      </c>
      <c r="AC10" s="8">
        <f t="shared" si="3"/>
        <v>1</v>
      </c>
    </row>
    <row r="11" spans="1:29" x14ac:dyDescent="0.25">
      <c r="B11" s="13" t="s">
        <v>26</v>
      </c>
      <c r="C11" s="11">
        <f>C3</f>
        <v>345.58391999999992</v>
      </c>
      <c r="D11" s="11">
        <f t="shared" ref="D11:N11" si="4">D3</f>
        <v>432.04109191177582</v>
      </c>
      <c r="E11" s="11">
        <f t="shared" si="4"/>
        <v>537.92826274794356</v>
      </c>
      <c r="F11" s="11">
        <f t="shared" si="4"/>
        <v>665.68880621081462</v>
      </c>
      <c r="G11" s="11">
        <f t="shared" si="4"/>
        <v>817.089394347866</v>
      </c>
      <c r="H11" s="11">
        <f t="shared" si="4"/>
        <v>992.66196915725652</v>
      </c>
      <c r="I11" s="11">
        <f t="shared" si="4"/>
        <v>1191.0244697940893</v>
      </c>
      <c r="J11" s="11">
        <f t="shared" si="4"/>
        <v>1408.1422067310821</v>
      </c>
      <c r="K11" s="11">
        <f t="shared" si="4"/>
        <v>1636.6479314227909</v>
      </c>
      <c r="L11" s="11">
        <f t="shared" si="4"/>
        <v>1865.3999268331841</v>
      </c>
      <c r="M11" s="11">
        <f t="shared" si="4"/>
        <v>2079.5062512522409</v>
      </c>
      <c r="N11" s="11">
        <f t="shared" si="4"/>
        <v>2261.052801246527</v>
      </c>
      <c r="O11" s="12">
        <f>O3</f>
        <v>0.13678413523013466</v>
      </c>
    </row>
    <row r="12" spans="1:29" x14ac:dyDescent="0.25">
      <c r="O12" s="2"/>
    </row>
    <row r="13" spans="1:29" x14ac:dyDescent="0.25">
      <c r="B13" s="9" t="s">
        <v>3</v>
      </c>
      <c r="C13" s="9">
        <v>2014</v>
      </c>
      <c r="D13" s="9">
        <v>2015</v>
      </c>
      <c r="E13" s="9">
        <v>2016</v>
      </c>
      <c r="F13" s="9">
        <v>2017</v>
      </c>
      <c r="G13" s="9">
        <v>2018</v>
      </c>
      <c r="H13" s="9">
        <v>2019</v>
      </c>
      <c r="I13" s="9">
        <v>2020</v>
      </c>
      <c r="J13" s="9">
        <v>2021</v>
      </c>
      <c r="K13" s="9">
        <v>2022</v>
      </c>
      <c r="L13" s="9">
        <v>2023</v>
      </c>
      <c r="M13" s="9">
        <v>2024</v>
      </c>
      <c r="N13" s="9">
        <v>2025</v>
      </c>
    </row>
    <row r="14" spans="1:29" x14ac:dyDescent="0.25">
      <c r="B14" s="5" t="s">
        <v>7</v>
      </c>
      <c r="C14" s="5"/>
      <c r="D14" s="14">
        <f>D8/C8-1</f>
        <v>0.24767962652992992</v>
      </c>
      <c r="E14" s="14">
        <f t="shared" ref="E14:N14" si="5">E8/D8-1</f>
        <v>0.2425986080195528</v>
      </c>
      <c r="F14" s="14">
        <f t="shared" si="5"/>
        <v>0.23503267152880558</v>
      </c>
      <c r="G14" s="14">
        <f t="shared" si="5"/>
        <v>0.2249824715365758</v>
      </c>
      <c r="H14" s="14">
        <f t="shared" si="5"/>
        <v>0.21244868021161034</v>
      </c>
      <c r="I14" s="14">
        <f t="shared" si="5"/>
        <v>0.19743198840938048</v>
      </c>
      <c r="J14" s="14">
        <f t="shared" si="5"/>
        <v>0.17993310671838159</v>
      </c>
      <c r="K14" s="14">
        <f t="shared" si="5"/>
        <v>0.1599527665592746</v>
      </c>
      <c r="L14" s="14">
        <f t="shared" si="5"/>
        <v>0.13749172134046694</v>
      </c>
      <c r="M14" s="14">
        <f t="shared" si="5"/>
        <v>0.11255074767403039</v>
      </c>
      <c r="N14" s="14">
        <f t="shared" si="5"/>
        <v>8.513064665615655E-2</v>
      </c>
    </row>
    <row r="15" spans="1:29" x14ac:dyDescent="0.25">
      <c r="B15" s="5" t="s">
        <v>8</v>
      </c>
      <c r="C15" s="5"/>
      <c r="D15" s="14">
        <f t="shared" ref="D15:N15" si="6">D9/C9-1</f>
        <v>0.27074002947143927</v>
      </c>
      <c r="E15" s="14">
        <f t="shared" si="6"/>
        <v>0.2651934593690557</v>
      </c>
      <c r="F15" s="14">
        <f t="shared" si="6"/>
        <v>0.25713303630023776</v>
      </c>
      <c r="G15" s="14">
        <f t="shared" si="6"/>
        <v>0.24656073650891397</v>
      </c>
      <c r="H15" s="14">
        <f t="shared" si="6"/>
        <v>0.23347846790058258</v>
      </c>
      <c r="I15" s="14">
        <f t="shared" si="6"/>
        <v>0.21788807795964815</v>
      </c>
      <c r="J15" s="14">
        <f t="shared" si="6"/>
        <v>0.19979136106139883</v>
      </c>
      <c r="K15" s="14">
        <f t="shared" si="6"/>
        <v>0.17919006525335157</v>
      </c>
      <c r="L15" s="14">
        <f t="shared" si="6"/>
        <v>0.15608589857211874</v>
      </c>
      <c r="M15" s="14">
        <f t="shared" si="6"/>
        <v>0.13048053495480816</v>
      </c>
      <c r="N15" s="14">
        <f t="shared" si="6"/>
        <v>0.10237561979757537</v>
      </c>
    </row>
    <row r="24" spans="2:29" x14ac:dyDescent="0.25">
      <c r="B24" s="9" t="s">
        <v>27</v>
      </c>
      <c r="C24" s="9">
        <v>2014</v>
      </c>
      <c r="D24" s="9">
        <v>2015</v>
      </c>
      <c r="E24" s="9">
        <v>2016</v>
      </c>
      <c r="F24" s="9">
        <v>2017</v>
      </c>
      <c r="G24" s="9">
        <v>2018</v>
      </c>
      <c r="H24" s="9">
        <v>2019</v>
      </c>
      <c r="I24" s="9">
        <v>2020</v>
      </c>
      <c r="J24" s="9">
        <v>2021</v>
      </c>
      <c r="K24" s="9">
        <v>2022</v>
      </c>
      <c r="L24" s="9">
        <v>2023</v>
      </c>
      <c r="M24" s="9">
        <v>2024</v>
      </c>
      <c r="N24" s="9">
        <v>2025</v>
      </c>
      <c r="O24" s="9" t="s">
        <v>25</v>
      </c>
      <c r="R24" s="9">
        <v>2014</v>
      </c>
      <c r="S24" s="9">
        <v>2015</v>
      </c>
      <c r="T24" s="9">
        <v>2016</v>
      </c>
      <c r="U24" s="9">
        <v>2017</v>
      </c>
      <c r="V24" s="9">
        <v>2018</v>
      </c>
      <c r="W24" s="9">
        <v>2019</v>
      </c>
      <c r="X24" s="9">
        <v>2020</v>
      </c>
      <c r="Y24" s="9">
        <v>2021</v>
      </c>
      <c r="Z24" s="9">
        <v>2022</v>
      </c>
      <c r="AA24" s="9">
        <v>2023</v>
      </c>
      <c r="AB24" s="9">
        <v>2024</v>
      </c>
      <c r="AC24" s="9">
        <v>2025</v>
      </c>
    </row>
    <row r="25" spans="2:29" x14ac:dyDescent="0.25">
      <c r="B25" s="5" t="s">
        <v>28</v>
      </c>
      <c r="C25" s="6">
        <f>US!C31+Canada!C31</f>
        <v>272.94715315176819</v>
      </c>
      <c r="D25" s="6">
        <f>US!D31+Canada!D31</f>
        <v>340.83469920562942</v>
      </c>
      <c r="E25" s="6">
        <f>US!E31+Canada!E31</f>
        <v>423.87406345573504</v>
      </c>
      <c r="F25" s="6">
        <f>US!F31+Canada!F31</f>
        <v>523.93510223983458</v>
      </c>
      <c r="G25" s="6">
        <f>US!G31+Canada!G31</f>
        <v>642.34685869234374</v>
      </c>
      <c r="H25" s="6">
        <f>US!H31+Canada!H31</f>
        <v>779.46251060765144</v>
      </c>
      <c r="I25" s="6">
        <f>US!I31+Canada!I31</f>
        <v>934.13227600483651</v>
      </c>
      <c r="J25" s="6">
        <f>US!J31+Canada!J31</f>
        <v>1103.133524118286</v>
      </c>
      <c r="K25" s="6">
        <f>US!K31+Canada!K31</f>
        <v>1280.6508261591498</v>
      </c>
      <c r="L25" s="6">
        <f>US!L31+Canada!L31</f>
        <v>1457.9457100868108</v>
      </c>
      <c r="M25" s="6">
        <f>US!M31+Canada!M31</f>
        <v>1623.3926816424562</v>
      </c>
      <c r="N25" s="6">
        <f>US!N31+Canada!N31</f>
        <v>1763.0638559871427</v>
      </c>
      <c r="O25" s="7">
        <f>((N25/I25)^(1/5)-1)</f>
        <v>0.13546024403945878</v>
      </c>
      <c r="P25" s="4"/>
      <c r="R25" s="15">
        <f>C25/C$28</f>
        <v>0.78981439052999991</v>
      </c>
      <c r="S25" s="15">
        <f t="shared" ref="S25:AC25" si="7">D25/D$28</f>
        <v>0.78889417137948759</v>
      </c>
      <c r="T25" s="15">
        <f t="shared" si="7"/>
        <v>0.78797507550620971</v>
      </c>
      <c r="U25" s="15">
        <f t="shared" si="7"/>
        <v>0.7870571013836628</v>
      </c>
      <c r="V25" s="15">
        <f t="shared" si="7"/>
        <v>0.78614024748786826</v>
      </c>
      <c r="W25" s="15">
        <f t="shared" si="7"/>
        <v>0.78522451229736778</v>
      </c>
      <c r="X25" s="15">
        <f t="shared" si="7"/>
        <v>0.78430989429321663</v>
      </c>
      <c r="Y25" s="15">
        <f t="shared" si="7"/>
        <v>0.78339639195898014</v>
      </c>
      <c r="Z25" s="15">
        <f t="shared" si="7"/>
        <v>0.7824840037807268</v>
      </c>
      <c r="AA25" s="15">
        <f t="shared" si="7"/>
        <v>0.78157272824702406</v>
      </c>
      <c r="AB25" s="15">
        <f t="shared" si="7"/>
        <v>0.78066256384893218</v>
      </c>
      <c r="AC25" s="15">
        <f t="shared" si="7"/>
        <v>0.77975350907999974</v>
      </c>
    </row>
    <row r="26" spans="2:29" x14ac:dyDescent="0.25">
      <c r="B26" s="5" t="s">
        <v>29</v>
      </c>
      <c r="C26" s="6">
        <f>US!C32+Canada!C32</f>
        <v>72.636766848231701</v>
      </c>
      <c r="D26" s="6">
        <f>US!D32+Canada!D32</f>
        <v>91.20639270614636</v>
      </c>
      <c r="E26" s="6">
        <f>US!E32+Canada!E32</f>
        <v>114.05419929220848</v>
      </c>
      <c r="F26" s="6">
        <f>US!F32+Canada!F32</f>
        <v>141.75370397098004</v>
      </c>
      <c r="G26" s="6">
        <f>US!G32+Canada!G32</f>
        <v>174.7425356555222</v>
      </c>
      <c r="H26" s="6">
        <f>US!H32+Canada!H32</f>
        <v>213.1994585496052</v>
      </c>
      <c r="I26" s="6">
        <f>US!I32+Canada!I32</f>
        <v>256.89219378925281</v>
      </c>
      <c r="J26" s="6">
        <f>US!J32+Canada!J32</f>
        <v>305.00868261279618</v>
      </c>
      <c r="K26" s="6">
        <f>US!K32+Canada!K32</f>
        <v>355.99710526364123</v>
      </c>
      <c r="L26" s="6">
        <f>US!L32+Canada!L32</f>
        <v>407.45421674637333</v>
      </c>
      <c r="M26" s="6">
        <f>US!M32+Canada!M32</f>
        <v>456.11356960978469</v>
      </c>
      <c r="N26" s="6">
        <f>US!N32+Canada!N32</f>
        <v>497.98894525938408</v>
      </c>
      <c r="O26" s="7">
        <f>((N26/I26)^(1/5)-1)</f>
        <v>0.14154689974104051</v>
      </c>
      <c r="P26" s="4"/>
      <c r="R26" s="15">
        <f>C26/C$28</f>
        <v>0.21018560946999998</v>
      </c>
      <c r="S26" s="15">
        <f t="shared" ref="S26:AC26" si="8">D26/D$28</f>
        <v>0.21110582862051233</v>
      </c>
      <c r="T26" s="15">
        <f t="shared" si="8"/>
        <v>0.21202492449379021</v>
      </c>
      <c r="U26" s="15">
        <f t="shared" si="8"/>
        <v>0.2129428986163372</v>
      </c>
      <c r="V26" s="15">
        <f t="shared" si="8"/>
        <v>0.21385975251213168</v>
      </c>
      <c r="W26" s="15">
        <f t="shared" si="8"/>
        <v>0.21477548770263238</v>
      </c>
      <c r="X26" s="15">
        <f t="shared" si="8"/>
        <v>0.21569010570678343</v>
      </c>
      <c r="Y26" s="15">
        <f t="shared" si="8"/>
        <v>0.21660360804101994</v>
      </c>
      <c r="Z26" s="15">
        <f t="shared" si="8"/>
        <v>0.21751599621927328</v>
      </c>
      <c r="AA26" s="15">
        <f t="shared" si="8"/>
        <v>0.21842727175297594</v>
      </c>
      <c r="AB26" s="15">
        <f t="shared" si="8"/>
        <v>0.21933743615106777</v>
      </c>
      <c r="AC26" s="15">
        <f t="shared" si="8"/>
        <v>0.22024649092000015</v>
      </c>
    </row>
    <row r="27" spans="2:29" x14ac:dyDescent="0.25">
      <c r="B27" s="5" t="s">
        <v>2</v>
      </c>
      <c r="C27" s="10">
        <f t="shared" ref="C27:N27" si="9">SUM(C25:C26)</f>
        <v>345.58391999999992</v>
      </c>
      <c r="D27" s="10">
        <f t="shared" si="9"/>
        <v>432.04109191177577</v>
      </c>
      <c r="E27" s="10">
        <f t="shared" si="9"/>
        <v>537.92826274794356</v>
      </c>
      <c r="F27" s="10">
        <f t="shared" si="9"/>
        <v>665.68880621081462</v>
      </c>
      <c r="G27" s="10">
        <f t="shared" si="9"/>
        <v>817.08939434786589</v>
      </c>
      <c r="H27" s="10">
        <f t="shared" si="9"/>
        <v>992.66196915725664</v>
      </c>
      <c r="I27" s="10">
        <f t="shared" si="9"/>
        <v>1191.0244697940893</v>
      </c>
      <c r="J27" s="10">
        <f t="shared" si="9"/>
        <v>1408.1422067310823</v>
      </c>
      <c r="K27" s="10">
        <f t="shared" si="9"/>
        <v>1636.6479314227911</v>
      </c>
      <c r="L27" s="10">
        <f t="shared" si="9"/>
        <v>1865.3999268331841</v>
      </c>
      <c r="M27" s="10">
        <f t="shared" si="9"/>
        <v>2079.5062512522409</v>
      </c>
      <c r="N27" s="10">
        <f t="shared" si="9"/>
        <v>2261.0528012465265</v>
      </c>
      <c r="O27" s="7">
        <f>((N27/I27)^(1/5)-1)</f>
        <v>0.13678413523013466</v>
      </c>
    </row>
    <row r="28" spans="2:29" x14ac:dyDescent="0.25">
      <c r="B28" s="13" t="s">
        <v>26</v>
      </c>
      <c r="C28" s="11">
        <f>C3</f>
        <v>345.58391999999992</v>
      </c>
      <c r="D28" s="11">
        <f t="shared" ref="D28:O28" si="10">D3</f>
        <v>432.04109191177582</v>
      </c>
      <c r="E28" s="11">
        <f t="shared" si="10"/>
        <v>537.92826274794356</v>
      </c>
      <c r="F28" s="11">
        <f t="shared" si="10"/>
        <v>665.68880621081462</v>
      </c>
      <c r="G28" s="11">
        <f t="shared" si="10"/>
        <v>817.089394347866</v>
      </c>
      <c r="H28" s="11">
        <f t="shared" si="10"/>
        <v>992.66196915725652</v>
      </c>
      <c r="I28" s="11">
        <f t="shared" si="10"/>
        <v>1191.0244697940893</v>
      </c>
      <c r="J28" s="11">
        <f t="shared" si="10"/>
        <v>1408.1422067310821</v>
      </c>
      <c r="K28" s="11">
        <f t="shared" si="10"/>
        <v>1636.6479314227909</v>
      </c>
      <c r="L28" s="11">
        <f t="shared" si="10"/>
        <v>1865.3999268331841</v>
      </c>
      <c r="M28" s="11">
        <f t="shared" si="10"/>
        <v>2079.5062512522409</v>
      </c>
      <c r="N28" s="11">
        <f t="shared" si="10"/>
        <v>2261.052801246527</v>
      </c>
      <c r="O28" s="12">
        <f t="shared" si="10"/>
        <v>0.13678413523013466</v>
      </c>
    </row>
    <row r="29" spans="2:29" x14ac:dyDescent="0.25">
      <c r="O29" s="2"/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</row>
    <row r="31" spans="2:29" x14ac:dyDescent="0.25">
      <c r="B31" s="5" t="s">
        <v>28</v>
      </c>
      <c r="C31" s="5"/>
      <c r="D31" s="14">
        <f>D25/C25-1</f>
        <v>0.24872047672947661</v>
      </c>
      <c r="E31" s="14">
        <f t="shared" ref="E31:N31" si="11">E25/D25-1</f>
        <v>0.24363530017231905</v>
      </c>
      <c r="F31" s="14">
        <f t="shared" si="11"/>
        <v>0.23606313150733471</v>
      </c>
      <c r="G31" s="14">
        <f t="shared" si="11"/>
        <v>0.22600462527953602</v>
      </c>
      <c r="H31" s="14">
        <f t="shared" si="11"/>
        <v>0.21346045374058598</v>
      </c>
      <c r="I31" s="14">
        <f t="shared" si="11"/>
        <v>0.19843130784649032</v>
      </c>
      <c r="J31" s="14">
        <f t="shared" si="11"/>
        <v>0.18091789830477345</v>
      </c>
      <c r="K31" s="14">
        <f t="shared" si="11"/>
        <v>0.1609209566745331</v>
      </c>
      <c r="L31" s="14">
        <f t="shared" si="11"/>
        <v>0.13844123652298967</v>
      </c>
      <c r="M31" s="14">
        <f t="shared" si="11"/>
        <v>0.11347951464241701</v>
      </c>
      <c r="N31" s="14">
        <f t="shared" si="11"/>
        <v>8.6036592331668826E-2</v>
      </c>
    </row>
    <row r="32" spans="2:29" x14ac:dyDescent="0.25">
      <c r="B32" s="5" t="s">
        <v>29</v>
      </c>
      <c r="C32" s="5"/>
      <c r="D32" s="14">
        <f t="shared" ref="D32:N32" si="12">D26/C26-1</f>
        <v>0.25565050130485978</v>
      </c>
      <c r="E32" s="14">
        <f t="shared" si="12"/>
        <v>0.25050663564421849</v>
      </c>
      <c r="F32" s="14">
        <f t="shared" si="12"/>
        <v>0.24286264644938704</v>
      </c>
      <c r="G32" s="14">
        <f t="shared" si="12"/>
        <v>0.23271936295432294</v>
      </c>
      <c r="H32" s="14">
        <f t="shared" si="12"/>
        <v>0.22007762878006321</v>
      </c>
      <c r="I32" s="14">
        <f t="shared" si="12"/>
        <v>0.20493830301863358</v>
      </c>
      <c r="J32" s="14">
        <f t="shared" si="12"/>
        <v>0.18730226136422345</v>
      </c>
      <c r="K32" s="14">
        <f t="shared" si="12"/>
        <v>0.16717039729512906</v>
      </c>
      <c r="L32" s="14">
        <f t="shared" si="12"/>
        <v>0.14454362331015158</v>
      </c>
      <c r="M32" s="14">
        <f t="shared" si="12"/>
        <v>0.11942287222345804</v>
      </c>
      <c r="N32" s="14">
        <f t="shared" si="12"/>
        <v>9.1809098522161348E-2</v>
      </c>
    </row>
    <row r="36" spans="2:29" x14ac:dyDescent="0.25">
      <c r="B36" s="9" t="s">
        <v>30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  <c r="O36" s="9" t="s">
        <v>25</v>
      </c>
      <c r="R36" s="9">
        <v>2014</v>
      </c>
      <c r="S36" s="9">
        <v>2015</v>
      </c>
      <c r="T36" s="9">
        <v>2016</v>
      </c>
      <c r="U36" s="9">
        <v>2017</v>
      </c>
      <c r="V36" s="9">
        <v>2018</v>
      </c>
      <c r="W36" s="9">
        <v>2019</v>
      </c>
      <c r="X36" s="9">
        <v>2020</v>
      </c>
      <c r="Y36" s="9">
        <v>2021</v>
      </c>
      <c r="Z36" s="9">
        <v>2022</v>
      </c>
      <c r="AA36" s="9">
        <v>2023</v>
      </c>
      <c r="AB36" s="9">
        <v>2024</v>
      </c>
      <c r="AC36" s="9">
        <v>2025</v>
      </c>
    </row>
    <row r="37" spans="2:29" x14ac:dyDescent="0.25">
      <c r="B37" s="5" t="s">
        <v>31</v>
      </c>
      <c r="C37" s="6">
        <f>US!C43+Canada!C43</f>
        <v>282.08677857320095</v>
      </c>
      <c r="D37" s="6">
        <f>US!D43+Canada!D43</f>
        <v>352.00600396251139</v>
      </c>
      <c r="E37" s="6">
        <f>US!E43+Canada!E43</f>
        <v>437.46691982920703</v>
      </c>
      <c r="F37" s="6">
        <f>US!F43+Canada!F43</f>
        <v>540.3659530197931</v>
      </c>
      <c r="G37" s="6">
        <f>US!G43+Canada!G43</f>
        <v>662.03689410280901</v>
      </c>
      <c r="H37" s="6">
        <f>US!H43+Canada!H43</f>
        <v>802.80473691822817</v>
      </c>
      <c r="I37" s="6">
        <f>US!I43+Canada!I43</f>
        <v>961.44662400253765</v>
      </c>
      <c r="J37" s="6">
        <f>US!J43+Canada!J43</f>
        <v>1134.6110011658679</v>
      </c>
      <c r="K37" s="6">
        <f>US!K43+Canada!K43</f>
        <v>1316.2905022251484</v>
      </c>
      <c r="L37" s="6">
        <f>US!L43+Canada!L43</f>
        <v>1497.4918670347943</v>
      </c>
      <c r="M37" s="6">
        <f>US!M43+Canada!M43</f>
        <v>1666.2831793941436</v>
      </c>
      <c r="N37" s="6">
        <f>US!N43+Canada!N43</f>
        <v>1808.403650645974</v>
      </c>
      <c r="O37" s="7">
        <f>((N37/I37)^(1/5)-1)</f>
        <v>0.13468167016574628</v>
      </c>
      <c r="P37" s="4"/>
      <c r="R37" s="15">
        <f t="shared" ref="R37:AC38" si="13">C37/C$28</f>
        <v>0.81626129645500001</v>
      </c>
      <c r="S37" s="15">
        <f t="shared" si="13"/>
        <v>0.8147512136053765</v>
      </c>
      <c r="T37" s="15">
        <f t="shared" si="13"/>
        <v>0.81324397716985253</v>
      </c>
      <c r="U37" s="15">
        <f t="shared" si="13"/>
        <v>0.81173958158561332</v>
      </c>
      <c r="V37" s="15">
        <f t="shared" si="13"/>
        <v>0.81023802130144251</v>
      </c>
      <c r="W37" s="15">
        <f t="shared" si="13"/>
        <v>0.80873929077769335</v>
      </c>
      <c r="X37" s="15">
        <f t="shared" si="13"/>
        <v>0.80724338448626309</v>
      </c>
      <c r="Y37" s="15">
        <f t="shared" si="13"/>
        <v>0.80575029691056521</v>
      </c>
      <c r="Z37" s="15">
        <f t="shared" si="13"/>
        <v>0.80426002254550533</v>
      </c>
      <c r="AA37" s="15">
        <f t="shared" si="13"/>
        <v>0.80277255589745156</v>
      </c>
      <c r="AB37" s="15">
        <f t="shared" si="13"/>
        <v>0.80128789148421087</v>
      </c>
      <c r="AC37" s="15">
        <f t="shared" si="13"/>
        <v>0.79980602383500032</v>
      </c>
    </row>
    <row r="38" spans="2:29" x14ac:dyDescent="0.25">
      <c r="B38" s="5" t="s">
        <v>32</v>
      </c>
      <c r="C38" s="6">
        <f>US!C44+Canada!C44</f>
        <v>63.497141426798997</v>
      </c>
      <c r="D38" s="6">
        <f>US!D44+Canada!D44</f>
        <v>80.035087949264422</v>
      </c>
      <c r="E38" s="6">
        <f>US!E44+Canada!E44</f>
        <v>100.46134291873656</v>
      </c>
      <c r="F38" s="6">
        <f>US!F44+Canada!F44</f>
        <v>125.32285319102154</v>
      </c>
      <c r="G38" s="6">
        <f>US!G44+Canada!G44</f>
        <v>155.05250024505699</v>
      </c>
      <c r="H38" s="6">
        <f>US!H44+Canada!H44</f>
        <v>189.85723223902835</v>
      </c>
      <c r="I38" s="6">
        <f>US!I44+Canada!I44</f>
        <v>229.57784579155174</v>
      </c>
      <c r="J38" s="6">
        <f>US!J44+Canada!J44</f>
        <v>273.53120556521407</v>
      </c>
      <c r="K38" s="6">
        <f>US!K44+Canada!K44</f>
        <v>320.35742919764243</v>
      </c>
      <c r="L38" s="6">
        <f>US!L44+Canada!L44</f>
        <v>367.90805979838967</v>
      </c>
      <c r="M38" s="6">
        <f>US!M44+Canada!M44</f>
        <v>413.22307185809734</v>
      </c>
      <c r="N38" s="6">
        <f>US!N44+Canada!N44</f>
        <v>452.64915060055301</v>
      </c>
      <c r="O38" s="7">
        <f>((N38/I38)^(1/5)-1)</f>
        <v>0.14542417946429609</v>
      </c>
      <c r="P38" s="4"/>
      <c r="R38" s="15">
        <f t="shared" si="13"/>
        <v>0.18373870354500005</v>
      </c>
      <c r="S38" s="15">
        <f t="shared" si="13"/>
        <v>0.18524878639462342</v>
      </c>
      <c r="T38" s="15">
        <f t="shared" si="13"/>
        <v>0.18675602283014756</v>
      </c>
      <c r="U38" s="15">
        <f t="shared" si="13"/>
        <v>0.18826041841438668</v>
      </c>
      <c r="V38" s="15">
        <f t="shared" si="13"/>
        <v>0.18976197869855749</v>
      </c>
      <c r="W38" s="15">
        <f t="shared" si="13"/>
        <v>0.19126070922230662</v>
      </c>
      <c r="X38" s="15">
        <f t="shared" si="13"/>
        <v>0.19275661551373699</v>
      </c>
      <c r="Y38" s="15">
        <f t="shared" si="13"/>
        <v>0.19424970308943471</v>
      </c>
      <c r="Z38" s="15">
        <f t="shared" si="13"/>
        <v>0.19573997745449467</v>
      </c>
      <c r="AA38" s="15">
        <f t="shared" si="13"/>
        <v>0.19722744410254839</v>
      </c>
      <c r="AB38" s="15">
        <f t="shared" si="13"/>
        <v>0.19871210851578922</v>
      </c>
      <c r="AC38" s="15">
        <f t="shared" si="13"/>
        <v>0.2001939761649997</v>
      </c>
    </row>
    <row r="39" spans="2:29" x14ac:dyDescent="0.25">
      <c r="B39" s="5" t="s">
        <v>2</v>
      </c>
      <c r="C39" s="10">
        <f t="shared" ref="C39:N39" si="14">SUM(C37:C38)</f>
        <v>345.58391999999992</v>
      </c>
      <c r="D39" s="10">
        <f t="shared" si="14"/>
        <v>432.04109191177582</v>
      </c>
      <c r="E39" s="10">
        <f t="shared" si="14"/>
        <v>537.92826274794356</v>
      </c>
      <c r="F39" s="10">
        <f t="shared" si="14"/>
        <v>665.68880621081462</v>
      </c>
      <c r="G39" s="10">
        <f t="shared" si="14"/>
        <v>817.089394347866</v>
      </c>
      <c r="H39" s="10">
        <f t="shared" si="14"/>
        <v>992.66196915725652</v>
      </c>
      <c r="I39" s="10">
        <f t="shared" si="14"/>
        <v>1191.0244697940893</v>
      </c>
      <c r="J39" s="10">
        <f t="shared" si="14"/>
        <v>1408.1422067310821</v>
      </c>
      <c r="K39" s="10">
        <f t="shared" si="14"/>
        <v>1636.6479314227909</v>
      </c>
      <c r="L39" s="10">
        <f t="shared" si="14"/>
        <v>1865.3999268331841</v>
      </c>
      <c r="M39" s="10">
        <f t="shared" si="14"/>
        <v>2079.5062512522409</v>
      </c>
      <c r="N39" s="10">
        <f t="shared" si="14"/>
        <v>2261.052801246527</v>
      </c>
      <c r="O39" s="7">
        <f>((N39/I39)^(1/5)-1)</f>
        <v>0.13678413523013466</v>
      </c>
    </row>
    <row r="40" spans="2:29" x14ac:dyDescent="0.25">
      <c r="B40" s="13" t="s">
        <v>26</v>
      </c>
      <c r="C40" s="11">
        <f>C3</f>
        <v>345.58391999999992</v>
      </c>
      <c r="D40" s="11">
        <f t="shared" ref="D40:O40" si="15">D3</f>
        <v>432.04109191177582</v>
      </c>
      <c r="E40" s="11">
        <f t="shared" si="15"/>
        <v>537.92826274794356</v>
      </c>
      <c r="F40" s="11">
        <f t="shared" si="15"/>
        <v>665.68880621081462</v>
      </c>
      <c r="G40" s="11">
        <f t="shared" si="15"/>
        <v>817.089394347866</v>
      </c>
      <c r="H40" s="11">
        <f t="shared" si="15"/>
        <v>992.66196915725652</v>
      </c>
      <c r="I40" s="11">
        <f t="shared" si="15"/>
        <v>1191.0244697940893</v>
      </c>
      <c r="J40" s="11">
        <f t="shared" si="15"/>
        <v>1408.1422067310821</v>
      </c>
      <c r="K40" s="11">
        <f t="shared" si="15"/>
        <v>1636.6479314227909</v>
      </c>
      <c r="L40" s="11">
        <f t="shared" si="15"/>
        <v>1865.3999268331841</v>
      </c>
      <c r="M40" s="11">
        <f t="shared" si="15"/>
        <v>2079.5062512522409</v>
      </c>
      <c r="N40" s="11">
        <f t="shared" si="15"/>
        <v>2261.052801246527</v>
      </c>
      <c r="O40" s="12">
        <f t="shared" si="15"/>
        <v>0.13678413523013466</v>
      </c>
    </row>
    <row r="41" spans="2:29" x14ac:dyDescent="0.25">
      <c r="O41" s="2"/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</row>
    <row r="43" spans="2:29" x14ac:dyDescent="0.25">
      <c r="B43" s="5" t="s">
        <v>31</v>
      </c>
      <c r="C43" s="5"/>
      <c r="D43" s="14">
        <f t="shared" ref="D43:N43" si="16">D37/C37-1</f>
        <v>0.24786424143294816</v>
      </c>
      <c r="E43" s="14">
        <f t="shared" si="16"/>
        <v>0.24278255173112684</v>
      </c>
      <c r="F43" s="14">
        <f t="shared" si="16"/>
        <v>0.23521557522740055</v>
      </c>
      <c r="G43" s="14">
        <f t="shared" si="16"/>
        <v>0.22516396601796851</v>
      </c>
      <c r="H43" s="14">
        <f t="shared" si="16"/>
        <v>0.21262839589353622</v>
      </c>
      <c r="I43" s="14">
        <f t="shared" si="16"/>
        <v>0.19760955533632885</v>
      </c>
      <c r="J43" s="14">
        <f t="shared" si="16"/>
        <v>0.18010815456654328</v>
      </c>
      <c r="K43" s="14">
        <f t="shared" si="16"/>
        <v>0.16012492464165784</v>
      </c>
      <c r="L43" s="14">
        <f t="shared" si="16"/>
        <v>0.13766061861217604</v>
      </c>
      <c r="M43" s="14">
        <f t="shared" si="16"/>
        <v>0.11271601273773557</v>
      </c>
      <c r="N43" s="14">
        <f t="shared" si="16"/>
        <v>8.5291907767745201E-2</v>
      </c>
    </row>
    <row r="44" spans="2:29" x14ac:dyDescent="0.25">
      <c r="B44" s="5" t="s">
        <v>32</v>
      </c>
      <c r="C44" s="5"/>
      <c r="D44" s="14">
        <f t="shared" ref="D44:N44" si="17">D38/C38-1</f>
        <v>0.26045182745007134</v>
      </c>
      <c r="E44" s="14">
        <f t="shared" si="17"/>
        <v>0.25521624943325705</v>
      </c>
      <c r="F44" s="14">
        <f t="shared" si="17"/>
        <v>0.247473401708312</v>
      </c>
      <c r="G44" s="14">
        <f t="shared" si="17"/>
        <v>0.23722446702294975</v>
      </c>
      <c r="H44" s="14">
        <f t="shared" si="17"/>
        <v>0.22447062729696876</v>
      </c>
      <c r="I44" s="14">
        <f t="shared" si="17"/>
        <v>0.20921306543916929</v>
      </c>
      <c r="J44" s="14">
        <f t="shared" si="17"/>
        <v>0.19145296717162497</v>
      </c>
      <c r="K44" s="14">
        <f t="shared" si="17"/>
        <v>0.17119152286726669</v>
      </c>
      <c r="L44" s="14">
        <f t="shared" si="17"/>
        <v>0.14842992940679145</v>
      </c>
      <c r="M44" s="14">
        <f t="shared" si="17"/>
        <v>0.12316939206099442</v>
      </c>
      <c r="N44" s="14">
        <f t="shared" si="17"/>
        <v>9.5411126404855606E-2</v>
      </c>
    </row>
    <row r="48" spans="2:29" x14ac:dyDescent="0.25">
      <c r="B48" s="9" t="s">
        <v>36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  <c r="O48" s="9" t="s">
        <v>25</v>
      </c>
      <c r="R48" s="9">
        <v>2014</v>
      </c>
      <c r="S48" s="9">
        <v>2015</v>
      </c>
      <c r="T48" s="9">
        <v>2016</v>
      </c>
      <c r="U48" s="9">
        <v>2017</v>
      </c>
      <c r="V48" s="9">
        <v>2018</v>
      </c>
      <c r="W48" s="9">
        <v>2019</v>
      </c>
      <c r="X48" s="9">
        <v>2020</v>
      </c>
      <c r="Y48" s="9">
        <v>2021</v>
      </c>
      <c r="Z48" s="9">
        <v>2022</v>
      </c>
      <c r="AA48" s="9">
        <v>2023</v>
      </c>
      <c r="AB48" s="9">
        <v>2024</v>
      </c>
      <c r="AC48" s="9">
        <v>2025</v>
      </c>
    </row>
    <row r="49" spans="2:29" x14ac:dyDescent="0.25">
      <c r="B49" s="5" t="s">
        <v>37</v>
      </c>
      <c r="C49" s="6">
        <f>US!C55+Canada!C55</f>
        <v>135.33543454227174</v>
      </c>
      <c r="D49" s="6">
        <f>US!D55+Canada!D55</f>
        <v>168.99847249462863</v>
      </c>
      <c r="E49" s="6">
        <f>US!E55+Canada!E55</f>
        <v>210.17538138338358</v>
      </c>
      <c r="F49" s="6">
        <f>US!F55+Canada!F55</f>
        <v>259.7936436404604</v>
      </c>
      <c r="G49" s="6">
        <f>US!G55+Canada!G55</f>
        <v>318.51262676634894</v>
      </c>
      <c r="H49" s="6">
        <f>US!H55+Canada!H55</f>
        <v>386.50783779515859</v>
      </c>
      <c r="I49" s="6">
        <f>US!I55+Canada!I55</f>
        <v>463.2095186574158</v>
      </c>
      <c r="J49" s="6">
        <f>US!J55+Canada!J55</f>
        <v>547.01999888699174</v>
      </c>
      <c r="K49" s="6">
        <f>US!K55+Canada!K55</f>
        <v>635.05578919966126</v>
      </c>
      <c r="L49" s="6">
        <f>US!L55+Canada!L55</f>
        <v>722.98372632556345</v>
      </c>
      <c r="M49" s="6">
        <f>US!M55+Canada!M55</f>
        <v>805.03873526513689</v>
      </c>
      <c r="N49" s="6">
        <f>US!N55+Canada!N55</f>
        <v>874.31365222699185</v>
      </c>
      <c r="O49" s="7">
        <f>((N49/I49)^(1/5)-1)</f>
        <v>0.13547599407109634</v>
      </c>
      <c r="P49" s="4"/>
      <c r="R49" s="15">
        <f t="shared" ref="R49:AC52" si="18">C49/C$28</f>
        <v>0.39161380698000003</v>
      </c>
      <c r="S49" s="15">
        <f t="shared" si="18"/>
        <v>0.39116296032586328</v>
      </c>
      <c r="T49" s="15">
        <f t="shared" si="18"/>
        <v>0.3907126580591383</v>
      </c>
      <c r="U49" s="15">
        <f t="shared" si="18"/>
        <v>0.39026289944582193</v>
      </c>
      <c r="V49" s="15">
        <f t="shared" si="18"/>
        <v>0.38981368375312192</v>
      </c>
      <c r="W49" s="15">
        <f t="shared" si="18"/>
        <v>0.38936501024945425</v>
      </c>
      <c r="X49" s="15">
        <f t="shared" si="18"/>
        <v>0.38891687820444021</v>
      </c>
      <c r="Y49" s="15">
        <f t="shared" si="18"/>
        <v>0.38846928688890447</v>
      </c>
      <c r="Z49" s="15">
        <f t="shared" si="18"/>
        <v>0.38802223557487209</v>
      </c>
      <c r="AA49" s="15">
        <f t="shared" si="18"/>
        <v>0.38757572353556613</v>
      </c>
      <c r="AB49" s="15">
        <f t="shared" si="18"/>
        <v>0.38712975004540484</v>
      </c>
      <c r="AC49" s="15">
        <f t="shared" si="18"/>
        <v>0.38668431438000006</v>
      </c>
    </row>
    <row r="50" spans="2:29" x14ac:dyDescent="0.25">
      <c r="B50" s="5" t="s">
        <v>38</v>
      </c>
      <c r="C50" s="6">
        <f>US!C56+Canada!C56</f>
        <v>111.28359598947563</v>
      </c>
      <c r="D50" s="6">
        <f>US!D56+Canada!D56</f>
        <v>139.54903113428779</v>
      </c>
      <c r="E50" s="6">
        <f>US!E56+Canada!E56</f>
        <v>174.28107489417869</v>
      </c>
      <c r="F50" s="6">
        <f>US!F56+Canada!F56</f>
        <v>216.33220072935842</v>
      </c>
      <c r="G50" s="6">
        <f>US!G56+Canada!G56</f>
        <v>266.34434813543896</v>
      </c>
      <c r="H50" s="6">
        <f>US!H56+Canada!H56</f>
        <v>324.5631758536465</v>
      </c>
      <c r="I50" s="6">
        <f>US!I56+Canada!I56</f>
        <v>390.60917942399067</v>
      </c>
      <c r="J50" s="6">
        <f>US!J56+Canada!J56</f>
        <v>463.22514771683467</v>
      </c>
      <c r="K50" s="6">
        <f>US!K56+Canada!K56</f>
        <v>540.03844975360607</v>
      </c>
      <c r="L50" s="6">
        <f>US!L56+Canada!L56</f>
        <v>617.39787001311538</v>
      </c>
      <c r="M50" s="6">
        <f>US!M56+Canada!M56</f>
        <v>690.36236760495694</v>
      </c>
      <c r="N50" s="6">
        <f>US!N56+Canada!N56</f>
        <v>752.92417872141777</v>
      </c>
      <c r="O50" s="7">
        <f>((N50/I50)^(1/5)-1)</f>
        <v>0.1402544078539667</v>
      </c>
      <c r="P50" s="4"/>
      <c r="R50" s="15">
        <f t="shared" si="18"/>
        <v>0.32201612849774852</v>
      </c>
      <c r="S50" s="15">
        <f t="shared" si="18"/>
        <v>0.32299944090221899</v>
      </c>
      <c r="T50" s="15">
        <f t="shared" si="18"/>
        <v>0.32398571884638339</v>
      </c>
      <c r="U50" s="15">
        <f t="shared" si="18"/>
        <v>0.32497497135448145</v>
      </c>
      <c r="V50" s="15">
        <f t="shared" si="18"/>
        <v>0.32596720747796909</v>
      </c>
      <c r="W50" s="15">
        <f t="shared" si="18"/>
        <v>0.32696243629560218</v>
      </c>
      <c r="X50" s="15">
        <f t="shared" si="18"/>
        <v>0.32796066691351966</v>
      </c>
      <c r="Y50" s="15">
        <f t="shared" si="18"/>
        <v>0.32896190846532763</v>
      </c>
      <c r="Z50" s="15">
        <f t="shared" si="18"/>
        <v>0.32996617011218365</v>
      </c>
      <c r="AA50" s="15">
        <f t="shared" si="18"/>
        <v>0.33097346104288072</v>
      </c>
      <c r="AB50" s="15">
        <f t="shared" si="18"/>
        <v>0.33198379047393256</v>
      </c>
      <c r="AC50" s="15">
        <f t="shared" si="18"/>
        <v>0.33299716764965764</v>
      </c>
    </row>
    <row r="51" spans="2:29" x14ac:dyDescent="0.25">
      <c r="B51" s="5" t="s">
        <v>40</v>
      </c>
      <c r="C51" s="6">
        <f>US!C57+Canada!C57</f>
        <v>54.465292315744591</v>
      </c>
      <c r="D51" s="6">
        <f>US!D57+Canada!D57</f>
        <v>68.178519064653983</v>
      </c>
      <c r="E51" s="6">
        <f>US!E57+Canada!E57</f>
        <v>84.99688653786346</v>
      </c>
      <c r="F51" s="6">
        <f>US!F57+Canada!F57</f>
        <v>105.31882522409593</v>
      </c>
      <c r="G51" s="6">
        <f>US!G57+Canada!G57</f>
        <v>129.43757657567119</v>
      </c>
      <c r="H51" s="6">
        <f>US!H57+Canada!H57</f>
        <v>157.45200015959875</v>
      </c>
      <c r="I51" s="6">
        <f>US!I57+Canada!I57</f>
        <v>189.15744216712136</v>
      </c>
      <c r="J51" s="6">
        <f>US!J57+Canada!J57</f>
        <v>223.92633190574909</v>
      </c>
      <c r="K51" s="6">
        <f>US!K57+Canada!K57</f>
        <v>260.59721459831644</v>
      </c>
      <c r="L51" s="6">
        <f>US!L57+Canada!L57</f>
        <v>297.40089033041443</v>
      </c>
      <c r="M51" s="6">
        <f>US!M57+Canada!M57</f>
        <v>331.96041352641078</v>
      </c>
      <c r="N51" s="6">
        <f>US!N57+Canada!N57</f>
        <v>361.4036057862802</v>
      </c>
      <c r="O51" s="7">
        <f>((N51/I51)^(1/5)-1)</f>
        <v>0.13823991141462733</v>
      </c>
      <c r="P51" s="4"/>
      <c r="R51" s="15">
        <f t="shared" si="18"/>
        <v>0.1576036648804279</v>
      </c>
      <c r="S51" s="15">
        <f t="shared" si="18"/>
        <v>0.15780563548472898</v>
      </c>
      <c r="T51" s="15">
        <f t="shared" si="18"/>
        <v>0.15800784681523669</v>
      </c>
      <c r="U51" s="15">
        <f t="shared" si="18"/>
        <v>0.15821029922913094</v>
      </c>
      <c r="V51" s="15">
        <f t="shared" si="18"/>
        <v>0.15841299308379556</v>
      </c>
      <c r="W51" s="15">
        <f t="shared" si="18"/>
        <v>0.15861592873681993</v>
      </c>
      <c r="X51" s="15">
        <f t="shared" si="18"/>
        <v>0.15881910654600062</v>
      </c>
      <c r="Y51" s="15">
        <f t="shared" si="18"/>
        <v>0.15902252686934276</v>
      </c>
      <c r="Z51" s="15">
        <f t="shared" si="18"/>
        <v>0.15922619006506236</v>
      </c>
      <c r="AA51" s="15">
        <f t="shared" si="18"/>
        <v>0.15943009649158729</v>
      </c>
      <c r="AB51" s="15">
        <f t="shared" si="18"/>
        <v>0.15963424650755931</v>
      </c>
      <c r="AC51" s="15">
        <f t="shared" si="18"/>
        <v>0.15983864047183552</v>
      </c>
    </row>
    <row r="52" spans="2:29" x14ac:dyDescent="0.25">
      <c r="B52" s="5" t="s">
        <v>39</v>
      </c>
      <c r="C52" s="6">
        <f>US!C58+Canada!C58</f>
        <v>44.499597152507988</v>
      </c>
      <c r="D52" s="6">
        <f>US!D58+Canada!D58</f>
        <v>55.315069218205366</v>
      </c>
      <c r="E52" s="6">
        <f>US!E58+Canada!E58</f>
        <v>68.474919932517906</v>
      </c>
      <c r="F52" s="6">
        <f>US!F58+Canada!F58</f>
        <v>84.244136616899922</v>
      </c>
      <c r="G52" s="6">
        <f>US!G58+Canada!G58</f>
        <v>102.79484287040694</v>
      </c>
      <c r="H52" s="6">
        <f>US!H58+Canada!H58</f>
        <v>124.13895534885279</v>
      </c>
      <c r="I52" s="6">
        <f>US!I58+Canada!I58</f>
        <v>148.04832954556161</v>
      </c>
      <c r="J52" s="6">
        <f>US!J58+Canada!J58</f>
        <v>173.97072822150662</v>
      </c>
      <c r="K52" s="6">
        <f>US!K58+Canada!K58</f>
        <v>200.95647787120726</v>
      </c>
      <c r="L52" s="6">
        <f>US!L58+Canada!L58</f>
        <v>227.61744016409077</v>
      </c>
      <c r="M52" s="6">
        <f>US!M58+Canada!M58</f>
        <v>252.14473485573629</v>
      </c>
      <c r="N52" s="6">
        <f>US!N58+Canada!N58</f>
        <v>272.41136451183695</v>
      </c>
      <c r="O52" s="7">
        <f>((N52/I52)^(1/5)-1)</f>
        <v>0.12970315596834747</v>
      </c>
      <c r="P52" s="4"/>
      <c r="R52" s="15">
        <f t="shared" si="18"/>
        <v>0.1287663996418236</v>
      </c>
      <c r="S52" s="15">
        <f t="shared" si="18"/>
        <v>0.12803196328718863</v>
      </c>
      <c r="T52" s="15">
        <f t="shared" si="18"/>
        <v>0.12729377627924177</v>
      </c>
      <c r="U52" s="15">
        <f t="shared" si="18"/>
        <v>0.12655182997056577</v>
      </c>
      <c r="V52" s="15">
        <f t="shared" si="18"/>
        <v>0.12580611568511349</v>
      </c>
      <c r="W52" s="15">
        <f t="shared" si="18"/>
        <v>0.12505662471812379</v>
      </c>
      <c r="X52" s="15">
        <f t="shared" si="18"/>
        <v>0.12430334833603965</v>
      </c>
      <c r="Y52" s="15">
        <f t="shared" si="18"/>
        <v>0.1235462777764252</v>
      </c>
      <c r="Z52" s="15">
        <f t="shared" si="18"/>
        <v>0.12278540424788201</v>
      </c>
      <c r="AA52" s="15">
        <f t="shared" si="18"/>
        <v>0.12202071892996583</v>
      </c>
      <c r="AB52" s="15">
        <f t="shared" si="18"/>
        <v>0.12125221297310326</v>
      </c>
      <c r="AC52" s="15">
        <f t="shared" si="18"/>
        <v>0.12047987749850668</v>
      </c>
    </row>
    <row r="53" spans="2:29" x14ac:dyDescent="0.25">
      <c r="B53" s="5" t="s">
        <v>2</v>
      </c>
      <c r="C53" s="10">
        <f t="shared" ref="C53:N53" si="19">SUM(C49:C52)</f>
        <v>345.58391999999998</v>
      </c>
      <c r="D53" s="10">
        <f t="shared" si="19"/>
        <v>432.04109191177577</v>
      </c>
      <c r="E53" s="10">
        <f t="shared" si="19"/>
        <v>537.92826274794368</v>
      </c>
      <c r="F53" s="10">
        <f t="shared" si="19"/>
        <v>665.68880621081473</v>
      </c>
      <c r="G53" s="10">
        <f t="shared" si="19"/>
        <v>817.089394347866</v>
      </c>
      <c r="H53" s="10">
        <f t="shared" si="19"/>
        <v>992.66196915725664</v>
      </c>
      <c r="I53" s="10">
        <f t="shared" si="19"/>
        <v>1191.0244697940893</v>
      </c>
      <c r="J53" s="10">
        <f t="shared" si="19"/>
        <v>1408.1422067310821</v>
      </c>
      <c r="K53" s="10">
        <f t="shared" si="19"/>
        <v>1636.6479314227911</v>
      </c>
      <c r="L53" s="10">
        <f t="shared" si="19"/>
        <v>1865.3999268331838</v>
      </c>
      <c r="M53" s="10">
        <f t="shared" si="19"/>
        <v>2079.5062512522409</v>
      </c>
      <c r="N53" s="10">
        <f t="shared" si="19"/>
        <v>2261.052801246527</v>
      </c>
      <c r="O53" s="7">
        <f>((N53/I53)^(1/5)-1)</f>
        <v>0.13678413523013466</v>
      </c>
    </row>
    <row r="54" spans="2:29" x14ac:dyDescent="0.25">
      <c r="B54" s="13" t="s">
        <v>26</v>
      </c>
      <c r="C54" s="11">
        <f>C3</f>
        <v>345.58391999999992</v>
      </c>
      <c r="D54" s="11">
        <f t="shared" ref="D54:O54" si="20">D3</f>
        <v>432.04109191177582</v>
      </c>
      <c r="E54" s="11">
        <f t="shared" si="20"/>
        <v>537.92826274794356</v>
      </c>
      <c r="F54" s="11">
        <f t="shared" si="20"/>
        <v>665.68880621081462</v>
      </c>
      <c r="G54" s="11">
        <f t="shared" si="20"/>
        <v>817.089394347866</v>
      </c>
      <c r="H54" s="11">
        <f t="shared" si="20"/>
        <v>992.66196915725652</v>
      </c>
      <c r="I54" s="11">
        <f t="shared" si="20"/>
        <v>1191.0244697940893</v>
      </c>
      <c r="J54" s="11">
        <f t="shared" si="20"/>
        <v>1408.1422067310821</v>
      </c>
      <c r="K54" s="11">
        <f t="shared" si="20"/>
        <v>1636.6479314227909</v>
      </c>
      <c r="L54" s="11">
        <f t="shared" si="20"/>
        <v>1865.3999268331841</v>
      </c>
      <c r="M54" s="11">
        <f t="shared" si="20"/>
        <v>2079.5062512522409</v>
      </c>
      <c r="N54" s="11">
        <f t="shared" si="20"/>
        <v>2261.052801246527</v>
      </c>
      <c r="O54" s="12">
        <f t="shared" si="20"/>
        <v>0.13678413523013466</v>
      </c>
    </row>
    <row r="55" spans="2:29" x14ac:dyDescent="0.25">
      <c r="O55" s="2"/>
    </row>
    <row r="56" spans="2:29" x14ac:dyDescent="0.25">
      <c r="B56" s="9" t="s">
        <v>36</v>
      </c>
      <c r="C56" s="9">
        <v>2014</v>
      </c>
      <c r="D56" s="9">
        <v>2015</v>
      </c>
      <c r="E56" s="9">
        <v>2016</v>
      </c>
      <c r="F56" s="9">
        <v>2017</v>
      </c>
      <c r="G56" s="9">
        <v>2018</v>
      </c>
      <c r="H56" s="9">
        <v>2019</v>
      </c>
      <c r="I56" s="9">
        <v>2020</v>
      </c>
      <c r="J56" s="9">
        <v>2021</v>
      </c>
      <c r="K56" s="9">
        <v>2022</v>
      </c>
      <c r="L56" s="9">
        <v>2023</v>
      </c>
      <c r="M56" s="9">
        <v>2024</v>
      </c>
      <c r="N56" s="9">
        <v>2025</v>
      </c>
    </row>
    <row r="57" spans="2:29" x14ac:dyDescent="0.25">
      <c r="B57" s="5" t="s">
        <v>37</v>
      </c>
      <c r="C57" s="5"/>
      <c r="D57" s="14">
        <f t="shared" ref="D57:N57" si="21">D49/C49-1</f>
        <v>0.24873779780004557</v>
      </c>
      <c r="E57" s="14">
        <f t="shared" si="21"/>
        <v>0.24365255070612379</v>
      </c>
      <c r="F57" s="14">
        <f t="shared" si="21"/>
        <v>0.23608027700717016</v>
      </c>
      <c r="G57" s="14">
        <f t="shared" si="21"/>
        <v>0.22602163125727692</v>
      </c>
      <c r="H57" s="14">
        <f t="shared" si="21"/>
        <v>0.21347728571743207</v>
      </c>
      <c r="I57" s="14">
        <f t="shared" si="21"/>
        <v>0.19844793135322547</v>
      </c>
      <c r="J57" s="14">
        <f t="shared" si="21"/>
        <v>0.18093427888203917</v>
      </c>
      <c r="K57" s="14">
        <f t="shared" si="21"/>
        <v>0.16093705987311946</v>
      </c>
      <c r="L57" s="14">
        <f t="shared" si="21"/>
        <v>0.13845702790413839</v>
      </c>
      <c r="M57" s="14">
        <f t="shared" si="21"/>
        <v>0.11349495977814539</v>
      </c>
      <c r="N57" s="14">
        <f t="shared" si="21"/>
        <v>8.6051656805109511E-2</v>
      </c>
    </row>
    <row r="58" spans="2:29" x14ac:dyDescent="0.25">
      <c r="B58" s="5" t="s">
        <v>38</v>
      </c>
      <c r="C58" s="5"/>
      <c r="D58" s="14">
        <f t="shared" ref="D58:N58" si="22">D50/C50-1</f>
        <v>0.25399462421654029</v>
      </c>
      <c r="E58" s="14">
        <f t="shared" si="22"/>
        <v>0.24888774560153215</v>
      </c>
      <c r="F58" s="14">
        <f t="shared" si="22"/>
        <v>0.24128337434636915</v>
      </c>
      <c r="G58" s="14">
        <f t="shared" si="22"/>
        <v>0.23118216907823186</v>
      </c>
      <c r="H58" s="14">
        <f t="shared" si="22"/>
        <v>0.2185848061945832</v>
      </c>
      <c r="I58" s="14">
        <f t="shared" si="22"/>
        <v>0.20349198086515496</v>
      </c>
      <c r="J58" s="14">
        <f t="shared" si="22"/>
        <v>0.18590440808361608</v>
      </c>
      <c r="K58" s="14">
        <f t="shared" si="22"/>
        <v>0.16582282377235424</v>
      </c>
      <c r="L58" s="14">
        <f t="shared" si="22"/>
        <v>0.14324798594397259</v>
      </c>
      <c r="M58" s="14">
        <f t="shared" si="22"/>
        <v>0.11818067592343917</v>
      </c>
      <c r="N58" s="14">
        <f t="shared" si="22"/>
        <v>9.0621699635082598E-2</v>
      </c>
    </row>
    <row r="59" spans="2:29" x14ac:dyDescent="0.25">
      <c r="B59" s="5" t="s">
        <v>40</v>
      </c>
      <c r="C59" s="5"/>
      <c r="D59" s="14">
        <f t="shared" ref="D59:N59" si="23">D51/C51-1</f>
        <v>0.25177918204150052</v>
      </c>
      <c r="E59" s="14">
        <f t="shared" si="23"/>
        <v>0.24668132578914692</v>
      </c>
      <c r="F59" s="14">
        <f t="shared" si="23"/>
        <v>0.23909038923654791</v>
      </c>
      <c r="G59" s="14">
        <f t="shared" si="23"/>
        <v>0.22900702984728238</v>
      </c>
      <c r="H59" s="14">
        <f t="shared" si="23"/>
        <v>0.21643192282381696</v>
      </c>
      <c r="I59" s="14">
        <f t="shared" si="23"/>
        <v>0.20136576210772095</v>
      </c>
      <c r="J59" s="14">
        <f t="shared" si="23"/>
        <v>0.18380926142947773</v>
      </c>
      <c r="K59" s="14">
        <f t="shared" si="23"/>
        <v>0.16376315541131703</v>
      </c>
      <c r="L59" s="14">
        <f t="shared" si="23"/>
        <v>0.1412282007266541</v>
      </c>
      <c r="M59" s="14">
        <f t="shared" si="23"/>
        <v>0.11620517732008295</v>
      </c>
      <c r="N59" s="14">
        <f t="shared" si="23"/>
        <v>8.8694889692101597E-2</v>
      </c>
    </row>
    <row r="60" spans="2:29" x14ac:dyDescent="0.25">
      <c r="B60" s="5" t="s">
        <v>39</v>
      </c>
      <c r="C60" s="5"/>
      <c r="D60" s="14">
        <f t="shared" ref="D60:N60" si="24">D52/C52-1</f>
        <v>0.24304651632307683</v>
      </c>
      <c r="E60" s="14">
        <f t="shared" si="24"/>
        <v>0.2379071544211564</v>
      </c>
      <c r="F60" s="14">
        <f t="shared" si="24"/>
        <v>0.23029186014270042</v>
      </c>
      <c r="G60" s="14">
        <f t="shared" si="24"/>
        <v>0.22020174932608461</v>
      </c>
      <c r="H60" s="14">
        <f t="shared" si="24"/>
        <v>0.20763796978953786</v>
      </c>
      <c r="I60" s="14">
        <f t="shared" si="24"/>
        <v>0.1926017029023579</v>
      </c>
      <c r="J60" s="14">
        <f t="shared" si="24"/>
        <v>0.17509416523316745</v>
      </c>
      <c r="K60" s="14">
        <f t="shared" si="24"/>
        <v>0.15511661028021506</v>
      </c>
      <c r="L60" s="14">
        <f t="shared" si="24"/>
        <v>0.13267033028898179</v>
      </c>
      <c r="M60" s="14">
        <f t="shared" si="24"/>
        <v>0.10775665816276492</v>
      </c>
      <c r="N60" s="14">
        <f t="shared" si="24"/>
        <v>8.0376969472299775E-2</v>
      </c>
    </row>
    <row r="64" spans="2:29" x14ac:dyDescent="0.25">
      <c r="B64" s="9" t="s">
        <v>33</v>
      </c>
      <c r="C64" s="9">
        <v>2014</v>
      </c>
      <c r="D64" s="9">
        <v>2015</v>
      </c>
      <c r="E64" s="9">
        <v>2016</v>
      </c>
      <c r="F64" s="9">
        <v>2017</v>
      </c>
      <c r="G64" s="9">
        <v>2018</v>
      </c>
      <c r="H64" s="9">
        <v>2019</v>
      </c>
      <c r="I64" s="9">
        <v>2020</v>
      </c>
      <c r="J64" s="9">
        <v>2021</v>
      </c>
      <c r="K64" s="9">
        <v>2022</v>
      </c>
      <c r="L64" s="9">
        <v>2023</v>
      </c>
      <c r="M64" s="9">
        <v>2024</v>
      </c>
      <c r="N64" s="9">
        <v>2025</v>
      </c>
      <c r="O64" s="9" t="s">
        <v>25</v>
      </c>
      <c r="R64" s="9">
        <v>2014</v>
      </c>
      <c r="S64" s="9">
        <v>2015</v>
      </c>
      <c r="T64" s="9">
        <v>2016</v>
      </c>
      <c r="U64" s="9">
        <v>2017</v>
      </c>
      <c r="V64" s="9">
        <v>2018</v>
      </c>
      <c r="W64" s="9">
        <v>2019</v>
      </c>
      <c r="X64" s="9">
        <v>2020</v>
      </c>
      <c r="Y64" s="9">
        <v>2021</v>
      </c>
      <c r="Z64" s="9">
        <v>2022</v>
      </c>
      <c r="AA64" s="9">
        <v>2023</v>
      </c>
      <c r="AB64" s="9">
        <v>2024</v>
      </c>
      <c r="AC64" s="9">
        <v>2025</v>
      </c>
    </row>
    <row r="65" spans="2:29" x14ac:dyDescent="0.25">
      <c r="B65" s="5" t="s">
        <v>34</v>
      </c>
      <c r="C65" s="6">
        <f>US!C71+Canada!C71</f>
        <v>245.63174434507118</v>
      </c>
      <c r="D65" s="6">
        <f>US!D71+Canada!D71</f>
        <v>306.29902108315309</v>
      </c>
      <c r="E65" s="6">
        <f>US!E71+Canada!E71</f>
        <v>380.39476603703361</v>
      </c>
      <c r="F65" s="6">
        <f>US!F71+Canada!F71</f>
        <v>469.53834898190098</v>
      </c>
      <c r="G65" s="6">
        <f>US!G71+Canada!G71</f>
        <v>574.85598885350214</v>
      </c>
      <c r="H65" s="6">
        <f>US!H71+Canada!H71</f>
        <v>696.59534930322957</v>
      </c>
      <c r="I65" s="6">
        <f>US!I71+Canada!I71</f>
        <v>833.66122023533535</v>
      </c>
      <c r="J65" s="6">
        <f>US!J71+Canada!J71</f>
        <v>983.11695864664512</v>
      </c>
      <c r="K65" s="6">
        <f>US!K71+Canada!K71</f>
        <v>1139.7345712022775</v>
      </c>
      <c r="L65" s="6">
        <f>US!L71+Canada!L71</f>
        <v>1295.7171979932032</v>
      </c>
      <c r="M65" s="6">
        <f>US!M71+Canada!M71</f>
        <v>1440.7490360622253</v>
      </c>
      <c r="N65" s="6">
        <f>US!N71+Canada!N71</f>
        <v>1562.5311323468447</v>
      </c>
      <c r="O65" s="7">
        <f>((N65/I65)^(1/5)-1)</f>
        <v>0.13388188202199025</v>
      </c>
      <c r="P65" s="4"/>
      <c r="R65" s="15">
        <f t="shared" ref="R65:AC66" si="25">C65/C$28</f>
        <v>0.71077307169000004</v>
      </c>
      <c r="S65" s="15">
        <f t="shared" si="25"/>
        <v>0.70895807555661938</v>
      </c>
      <c r="T65" s="15">
        <f t="shared" si="25"/>
        <v>0.70714775998909496</v>
      </c>
      <c r="U65" s="15">
        <f t="shared" si="25"/>
        <v>0.70534211271265479</v>
      </c>
      <c r="V65" s="15">
        <f t="shared" si="25"/>
        <v>0.70354112148561809</v>
      </c>
      <c r="W65" s="15">
        <f t="shared" si="25"/>
        <v>0.70174477409930436</v>
      </c>
      <c r="X65" s="15">
        <f t="shared" si="25"/>
        <v>0.69995305837793842</v>
      </c>
      <c r="Y65" s="15">
        <f t="shared" si="25"/>
        <v>0.69816596217855886</v>
      </c>
      <c r="Z65" s="15">
        <f t="shared" si="25"/>
        <v>0.69638347339092621</v>
      </c>
      <c r="AA65" s="15">
        <f t="shared" si="25"/>
        <v>0.69460557993742988</v>
      </c>
      <c r="AB65" s="15">
        <f t="shared" si="25"/>
        <v>0.6928322697729965</v>
      </c>
      <c r="AC65" s="15">
        <f t="shared" si="25"/>
        <v>0.69106353088499983</v>
      </c>
    </row>
    <row r="66" spans="2:29" x14ac:dyDescent="0.25">
      <c r="B66" s="5" t="s">
        <v>35</v>
      </c>
      <c r="C66" s="6">
        <f>US!C72+Canada!C72</f>
        <v>99.952175654928737</v>
      </c>
      <c r="D66" s="6">
        <f>US!D72+Canada!D72</f>
        <v>125.74207082862276</v>
      </c>
      <c r="E66" s="6">
        <f>US!E72+Canada!E72</f>
        <v>157.53349671090996</v>
      </c>
      <c r="F66" s="6">
        <f>US!F72+Canada!F72</f>
        <v>196.15045722891367</v>
      </c>
      <c r="G66" s="6">
        <f>US!G72+Canada!G72</f>
        <v>242.23340549436381</v>
      </c>
      <c r="H66" s="6">
        <f>US!H72+Canada!H72</f>
        <v>296.06661985402695</v>
      </c>
      <c r="I66" s="6">
        <f>US!I72+Canada!I72</f>
        <v>357.36324955875398</v>
      </c>
      <c r="J66" s="6">
        <f>US!J72+Canada!J72</f>
        <v>425.02524808443684</v>
      </c>
      <c r="K66" s="6">
        <f>US!K72+Canada!K72</f>
        <v>496.91336022051325</v>
      </c>
      <c r="L66" s="6">
        <f>US!L72+Canada!L72</f>
        <v>569.68272883998111</v>
      </c>
      <c r="M66" s="6">
        <f>US!M72+Canada!M72</f>
        <v>638.75721519001547</v>
      </c>
      <c r="N66" s="6">
        <f>US!N72+Canada!N72</f>
        <v>698.52166889968225</v>
      </c>
      <c r="O66" s="7">
        <f>((N66/I66)^(1/5)-1)</f>
        <v>0.14344162755780054</v>
      </c>
      <c r="P66" s="4"/>
      <c r="R66" s="15">
        <f t="shared" si="25"/>
        <v>0.28922692830999996</v>
      </c>
      <c r="S66" s="15">
        <f t="shared" si="25"/>
        <v>0.29104192444338073</v>
      </c>
      <c r="T66" s="15">
        <f t="shared" si="25"/>
        <v>0.29285224001090504</v>
      </c>
      <c r="U66" s="15">
        <f t="shared" si="25"/>
        <v>0.29465788728734532</v>
      </c>
      <c r="V66" s="15">
        <f t="shared" si="25"/>
        <v>0.2964588785143818</v>
      </c>
      <c r="W66" s="15">
        <f t="shared" si="25"/>
        <v>0.2982552259006957</v>
      </c>
      <c r="X66" s="15">
        <f t="shared" si="25"/>
        <v>0.30004694162206158</v>
      </c>
      <c r="Y66" s="15">
        <f t="shared" si="25"/>
        <v>0.30183403782144103</v>
      </c>
      <c r="Z66" s="15">
        <f t="shared" si="25"/>
        <v>0.30361652660907373</v>
      </c>
      <c r="AA66" s="15">
        <f t="shared" si="25"/>
        <v>0.30539442006257017</v>
      </c>
      <c r="AB66" s="15">
        <f t="shared" si="25"/>
        <v>0.30716773022700339</v>
      </c>
      <c r="AC66" s="15">
        <f t="shared" si="25"/>
        <v>0.30893646911500017</v>
      </c>
    </row>
    <row r="67" spans="2:29" x14ac:dyDescent="0.25">
      <c r="B67" s="5" t="s">
        <v>2</v>
      </c>
      <c r="C67" s="10">
        <f t="shared" ref="C67:N67" si="26">SUM(C65:C66)</f>
        <v>345.58391999999992</v>
      </c>
      <c r="D67" s="10">
        <f t="shared" si="26"/>
        <v>432.04109191177588</v>
      </c>
      <c r="E67" s="10">
        <f t="shared" si="26"/>
        <v>537.92826274794356</v>
      </c>
      <c r="F67" s="10">
        <f t="shared" si="26"/>
        <v>665.68880621081462</v>
      </c>
      <c r="G67" s="10">
        <f t="shared" si="26"/>
        <v>817.08939434786589</v>
      </c>
      <c r="H67" s="10">
        <f t="shared" si="26"/>
        <v>992.66196915725652</v>
      </c>
      <c r="I67" s="10">
        <f t="shared" si="26"/>
        <v>1191.0244697940893</v>
      </c>
      <c r="J67" s="10">
        <f t="shared" si="26"/>
        <v>1408.1422067310818</v>
      </c>
      <c r="K67" s="10">
        <f t="shared" si="26"/>
        <v>1636.6479314227909</v>
      </c>
      <c r="L67" s="10">
        <f t="shared" si="26"/>
        <v>1865.3999268331843</v>
      </c>
      <c r="M67" s="10">
        <f t="shared" si="26"/>
        <v>2079.5062512522409</v>
      </c>
      <c r="N67" s="10">
        <f t="shared" si="26"/>
        <v>2261.052801246527</v>
      </c>
      <c r="O67" s="7">
        <f>((N67/I67)^(1/5)-1)</f>
        <v>0.13678413523013466</v>
      </c>
    </row>
    <row r="68" spans="2:29" x14ac:dyDescent="0.25">
      <c r="B68" s="13" t="s">
        <v>26</v>
      </c>
      <c r="C68" s="11">
        <f>C3</f>
        <v>345.58391999999992</v>
      </c>
      <c r="D68" s="11">
        <f t="shared" ref="D68:O68" si="27">D3</f>
        <v>432.04109191177582</v>
      </c>
      <c r="E68" s="11">
        <f t="shared" si="27"/>
        <v>537.92826274794356</v>
      </c>
      <c r="F68" s="11">
        <f t="shared" si="27"/>
        <v>665.68880621081462</v>
      </c>
      <c r="G68" s="11">
        <f t="shared" si="27"/>
        <v>817.089394347866</v>
      </c>
      <c r="H68" s="11">
        <f t="shared" si="27"/>
        <v>992.66196915725652</v>
      </c>
      <c r="I68" s="11">
        <f t="shared" si="27"/>
        <v>1191.0244697940893</v>
      </c>
      <c r="J68" s="11">
        <f t="shared" si="27"/>
        <v>1408.1422067310821</v>
      </c>
      <c r="K68" s="11">
        <f t="shared" si="27"/>
        <v>1636.6479314227909</v>
      </c>
      <c r="L68" s="11">
        <f t="shared" si="27"/>
        <v>1865.3999268331841</v>
      </c>
      <c r="M68" s="11">
        <f t="shared" si="27"/>
        <v>2079.5062512522409</v>
      </c>
      <c r="N68" s="11">
        <f t="shared" si="27"/>
        <v>2261.052801246527</v>
      </c>
      <c r="O68" s="12">
        <f t="shared" si="27"/>
        <v>0.13678413523013466</v>
      </c>
    </row>
    <row r="69" spans="2:29" x14ac:dyDescent="0.25">
      <c r="O69" s="2"/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</row>
    <row r="71" spans="2:29" x14ac:dyDescent="0.25">
      <c r="B71" s="5" t="s">
        <v>34</v>
      </c>
      <c r="C71" s="5"/>
      <c r="D71" s="14">
        <f t="shared" ref="D71:N71" si="28">D65/C65-1</f>
        <v>0.24698467577893601</v>
      </c>
      <c r="E71" s="14">
        <f t="shared" si="28"/>
        <v>0.24190656794089205</v>
      </c>
      <c r="F71" s="14">
        <f t="shared" si="28"/>
        <v>0.23434492507236215</v>
      </c>
      <c r="G71" s="14">
        <f t="shared" si="28"/>
        <v>0.22430040080849878</v>
      </c>
      <c r="H71" s="14">
        <f t="shared" si="28"/>
        <v>0.21177366646649265</v>
      </c>
      <c r="I71" s="14">
        <f t="shared" si="28"/>
        <v>0.19676541204187781</v>
      </c>
      <c r="J71" s="14">
        <f t="shared" si="28"/>
        <v>0.17927634725424757</v>
      </c>
      <c r="K71" s="14">
        <f t="shared" si="28"/>
        <v>0.15930720264578846</v>
      </c>
      <c r="L71" s="14">
        <f t="shared" si="28"/>
        <v>0.13685873073621302</v>
      </c>
      <c r="M71" s="14">
        <f t="shared" si="28"/>
        <v>0.11193170723800394</v>
      </c>
      <c r="N71" s="14">
        <f t="shared" si="28"/>
        <v>8.4526932336159932E-2</v>
      </c>
    </row>
    <row r="72" spans="2:29" x14ac:dyDescent="0.25">
      <c r="B72" s="5" t="s">
        <v>35</v>
      </c>
      <c r="C72" s="5"/>
      <c r="D72" s="14">
        <f t="shared" ref="D72:N72" si="29">D66/C66-1</f>
        <v>0.25802234923559952</v>
      </c>
      <c r="E72" s="14">
        <f t="shared" si="29"/>
        <v>0.2528304621737667</v>
      </c>
      <c r="F72" s="14">
        <f t="shared" si="29"/>
        <v>0.24513491621956285</v>
      </c>
      <c r="G72" s="14">
        <f t="shared" si="29"/>
        <v>0.23493673640367763</v>
      </c>
      <c r="H72" s="14">
        <f t="shared" si="29"/>
        <v>0.22223695468342708</v>
      </c>
      <c r="I72" s="14">
        <f t="shared" si="29"/>
        <v>0.20703661133750506</v>
      </c>
      <c r="J72" s="14">
        <f t="shared" si="29"/>
        <v>0.18933675639346514</v>
      </c>
      <c r="K72" s="14">
        <f t="shared" si="29"/>
        <v>0.16913845109219228</v>
      </c>
      <c r="L72" s="14">
        <f t="shared" si="29"/>
        <v>0.14644276939379397</v>
      </c>
      <c r="M72" s="14">
        <f t="shared" si="29"/>
        <v>0.12125079952956908</v>
      </c>
      <c r="N72" s="14">
        <f t="shared" si="29"/>
        <v>9.3563645604986645E-2</v>
      </c>
    </row>
    <row r="76" spans="2:29" x14ac:dyDescent="0.25">
      <c r="B76" s="9" t="s">
        <v>41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  <c r="O76" s="9" t="s">
        <v>25</v>
      </c>
      <c r="R76" s="9">
        <v>2014</v>
      </c>
      <c r="S76" s="9">
        <v>2015</v>
      </c>
      <c r="T76" s="9">
        <v>2016</v>
      </c>
      <c r="U76" s="9">
        <v>2017</v>
      </c>
      <c r="V76" s="9">
        <v>2018</v>
      </c>
      <c r="W76" s="9">
        <v>2019</v>
      </c>
      <c r="X76" s="9">
        <v>2020</v>
      </c>
      <c r="Y76" s="9">
        <v>2021</v>
      </c>
      <c r="Z76" s="9">
        <v>2022</v>
      </c>
      <c r="AA76" s="9">
        <v>2023</v>
      </c>
      <c r="AB76" s="9">
        <v>2024</v>
      </c>
      <c r="AC76" s="9">
        <v>2025</v>
      </c>
    </row>
    <row r="77" spans="2:29" x14ac:dyDescent="0.25">
      <c r="B77" s="5" t="s">
        <v>43</v>
      </c>
      <c r="C77" s="6">
        <f>US!C83+Canada!C83</f>
        <v>78.788214187290265</v>
      </c>
      <c r="D77" s="6">
        <f>US!D83+Canada!D83</f>
        <v>97.964837410495875</v>
      </c>
      <c r="E77" s="6">
        <f>US!E83+Canada!E83</f>
        <v>121.3172942603388</v>
      </c>
      <c r="F77" s="6">
        <f>US!F83+Canada!F83</f>
        <v>149.32713705267528</v>
      </c>
      <c r="G77" s="6">
        <f>US!G83+Canada!G83</f>
        <v>182.31497092759443</v>
      </c>
      <c r="H77" s="6">
        <f>US!H83+Canada!H83</f>
        <v>220.32093101896089</v>
      </c>
      <c r="I77" s="6">
        <f>US!I83+Canada!I83</f>
        <v>262.96213335582723</v>
      </c>
      <c r="J77" s="6">
        <f>US!J83+Canada!J83</f>
        <v>309.28149891178737</v>
      </c>
      <c r="K77" s="6">
        <f>US!K83+Canada!K83</f>
        <v>357.6140120098384</v>
      </c>
      <c r="L77" s="6">
        <f>US!L83+Canada!L83</f>
        <v>405.5087158858716</v>
      </c>
      <c r="M77" s="6">
        <f>US!M83+Canada!M83</f>
        <v>449.75374466476444</v>
      </c>
      <c r="N77" s="6">
        <f>US!N83+Canada!N83</f>
        <v>486.55184905583423</v>
      </c>
      <c r="O77" s="7">
        <f t="shared" ref="O77:O85" si="30">((N77/I77)^(1/5)-1)</f>
        <v>0.13095983749063889</v>
      </c>
      <c r="P77" s="4"/>
      <c r="R77" s="15">
        <f t="shared" ref="R77:R84" si="31">C77/C$28</f>
        <v>0.22798576446291333</v>
      </c>
      <c r="S77" s="15">
        <f t="shared" ref="S77:S84" si="32">D77/D$28</f>
        <v>0.22674888857678521</v>
      </c>
      <c r="T77" s="15">
        <f t="shared" ref="T77:T84" si="33">E77/E$28</f>
        <v>0.22552690137640957</v>
      </c>
      <c r="U77" s="15">
        <f t="shared" ref="U77:U84" si="34">F77/F$28</f>
        <v>0.22431973567749222</v>
      </c>
      <c r="V77" s="15">
        <f t="shared" ref="V77:V84" si="35">G77/G$28</f>
        <v>0.22312732509899158</v>
      </c>
      <c r="W77" s="15">
        <f t="shared" ref="W77:W84" si="36">H77/H$28</f>
        <v>0.22194960405908112</v>
      </c>
      <c r="X77" s="15">
        <f t="shared" ref="X77:X84" si="37">I77/I$28</f>
        <v>0.22078650777115397</v>
      </c>
      <c r="Y77" s="15">
        <f t="shared" ref="Y77:Y84" si="38">J77/J$28</f>
        <v>0.21963797223986764</v>
      </c>
      <c r="Z77" s="15">
        <f t="shared" ref="Z77:Z84" si="39">K77/K$28</f>
        <v>0.21850393425723089</v>
      </c>
      <c r="AA77" s="15">
        <f t="shared" ref="AA77:AA84" si="40">L77/L$28</f>
        <v>0.21738433139873001</v>
      </c>
      <c r="AB77" s="15">
        <f t="shared" ref="AB77:AB84" si="41">M77/M$28</f>
        <v>0.21627910201949666</v>
      </c>
      <c r="AC77" s="15">
        <f t="shared" ref="AC77:AC84" si="42">N77/N$28</f>
        <v>0.21518818525051531</v>
      </c>
    </row>
    <row r="78" spans="2:29" x14ac:dyDescent="0.25">
      <c r="B78" s="5" t="s">
        <v>44</v>
      </c>
      <c r="C78" s="6">
        <f>US!C84+Canada!C84</f>
        <v>33.239685783413911</v>
      </c>
      <c r="D78" s="6">
        <f>US!D84+Canada!D84</f>
        <v>42.059768213317568</v>
      </c>
      <c r="E78" s="6">
        <f>US!E84+Canada!E84</f>
        <v>53.003488048586568</v>
      </c>
      <c r="F78" s="6">
        <f>US!F84+Canada!F84</f>
        <v>66.387978320695339</v>
      </c>
      <c r="G78" s="6">
        <f>US!G84+Canada!G84</f>
        <v>82.475641164426392</v>
      </c>
      <c r="H78" s="6">
        <f>US!H84+Canada!H84</f>
        <v>101.41338684326723</v>
      </c>
      <c r="I78" s="6">
        <f>US!I84+Canada!I84</f>
        <v>123.15504439935593</v>
      </c>
      <c r="J78" s="6">
        <f>US!J84+Canada!J84</f>
        <v>147.37217668936955</v>
      </c>
      <c r="K78" s="6">
        <f>US!K84+Canada!K84</f>
        <v>173.36505248901608</v>
      </c>
      <c r="L78" s="6">
        <f>US!L84+Canada!L84</f>
        <v>199.99327887586657</v>
      </c>
      <c r="M78" s="6">
        <f>US!M84+Canada!M84</f>
        <v>225.65277678041147</v>
      </c>
      <c r="N78" s="6">
        <f>US!N84+Canada!N84</f>
        <v>248.32932947249682</v>
      </c>
      <c r="O78" s="7">
        <f t="shared" si="30"/>
        <v>0.15057560621886878</v>
      </c>
      <c r="P78" s="4"/>
      <c r="R78" s="15">
        <f t="shared" si="31"/>
        <v>9.618412159748034E-2</v>
      </c>
      <c r="S78" s="15">
        <f t="shared" si="32"/>
        <v>9.7351314494655311E-2</v>
      </c>
      <c r="T78" s="15">
        <f t="shared" si="33"/>
        <v>9.8532632916189328E-2</v>
      </c>
      <c r="U78" s="15">
        <f t="shared" si="34"/>
        <v>9.9728247946039766E-2</v>
      </c>
      <c r="V78" s="15">
        <f t="shared" si="35"/>
        <v>0.10093833273928578</v>
      </c>
      <c r="W78" s="15">
        <f t="shared" si="36"/>
        <v>0.10216306254722793</v>
      </c>
      <c r="X78" s="15">
        <f t="shared" si="37"/>
        <v>0.10340261474279167</v>
      </c>
      <c r="Y78" s="15">
        <f t="shared" si="38"/>
        <v>0.10465716884623837</v>
      </c>
      <c r="Z78" s="15">
        <f t="shared" si="39"/>
        <v>0.10592690655118737</v>
      </c>
      <c r="AA78" s="15">
        <f t="shared" si="40"/>
        <v>0.1072120117509532</v>
      </c>
      <c r="AB78" s="15">
        <f t="shared" si="41"/>
        <v>0.10851267056520146</v>
      </c>
      <c r="AC78" s="15">
        <f t="shared" si="42"/>
        <v>0.10982907136692779</v>
      </c>
    </row>
    <row r="79" spans="2:29" x14ac:dyDescent="0.25">
      <c r="B79" s="5" t="s">
        <v>45</v>
      </c>
      <c r="C79" s="6">
        <f>US!C85+Canada!C85</f>
        <v>48.941938766511868</v>
      </c>
      <c r="D79" s="6">
        <f>US!D85+Canada!D85</f>
        <v>61.435006824773801</v>
      </c>
      <c r="E79" s="6">
        <f>US!E85+Canada!E85</f>
        <v>76.80082809770596</v>
      </c>
      <c r="F79" s="6">
        <f>US!F85+Canada!F85</f>
        <v>95.422614963021516</v>
      </c>
      <c r="G79" s="6">
        <f>US!G85+Canada!G85</f>
        <v>117.59161167455751</v>
      </c>
      <c r="H79" s="6">
        <f>US!H85+Canada!H85</f>
        <v>143.42451776780726</v>
      </c>
      <c r="I79" s="6">
        <f>US!I85+Canada!I85</f>
        <v>172.761440942017</v>
      </c>
      <c r="J79" s="6">
        <f>US!J85+Canada!J85</f>
        <v>205.05292545687115</v>
      </c>
      <c r="K79" s="6">
        <f>US!K85+Canada!K85</f>
        <v>239.25309353015365</v>
      </c>
      <c r="L79" s="6">
        <f>US!L85+Canada!L85</f>
        <v>273.74546164700479</v>
      </c>
      <c r="M79" s="6">
        <f>US!M85+Canada!M85</f>
        <v>306.33598639807661</v>
      </c>
      <c r="N79" s="6">
        <f>US!N85+Canada!N85</f>
        <v>334.35031978957858</v>
      </c>
      <c r="O79" s="7">
        <f t="shared" si="30"/>
        <v>0.14117167905220596</v>
      </c>
      <c r="P79" s="4"/>
      <c r="R79" s="15">
        <f t="shared" si="31"/>
        <v>0.14162099546330709</v>
      </c>
      <c r="S79" s="15">
        <f t="shared" si="32"/>
        <v>0.1421971381308309</v>
      </c>
      <c r="T79" s="15">
        <f t="shared" si="33"/>
        <v>0.14277150582380246</v>
      </c>
      <c r="U79" s="15">
        <f t="shared" si="34"/>
        <v>0.14334417834990976</v>
      </c>
      <c r="V79" s="15">
        <f t="shared" si="35"/>
        <v>0.14391523435255152</v>
      </c>
      <c r="W79" s="15">
        <f t="shared" si="36"/>
        <v>0.14448475132936828</v>
      </c>
      <c r="X79" s="15">
        <f t="shared" si="37"/>
        <v>0.14505280565048753</v>
      </c>
      <c r="Y79" s="15">
        <f t="shared" si="38"/>
        <v>0.14561947257648733</v>
      </c>
      <c r="Z79" s="15">
        <f t="shared" si="39"/>
        <v>0.14618482627608445</v>
      </c>
      <c r="AA79" s="15">
        <f t="shared" si="40"/>
        <v>0.14674893984354961</v>
      </c>
      <c r="AB79" s="15">
        <f t="shared" si="41"/>
        <v>0.14731188531585643</v>
      </c>
      <c r="AC79" s="15">
        <f t="shared" si="42"/>
        <v>0.14787373368956708</v>
      </c>
    </row>
    <row r="80" spans="2:29" x14ac:dyDescent="0.25">
      <c r="B80" s="5" t="s">
        <v>46</v>
      </c>
      <c r="C80" s="6">
        <f>US!C86+Canada!C86</f>
        <v>33.671393785768089</v>
      </c>
      <c r="D80" s="6">
        <f>US!D86+Canada!D86</f>
        <v>42.25610541163509</v>
      </c>
      <c r="E80" s="6">
        <f>US!E86+Canada!E86</f>
        <v>52.810520429350014</v>
      </c>
      <c r="F80" s="6">
        <f>US!F86+Canada!F86</f>
        <v>65.595538890825836</v>
      </c>
      <c r="G80" s="6">
        <f>US!G86+Canada!G86</f>
        <v>80.808182117779182</v>
      </c>
      <c r="H80" s="6">
        <f>US!H86+Canada!H86</f>
        <v>98.524911196419197</v>
      </c>
      <c r="I80" s="6">
        <f>US!I86+Canada!I86</f>
        <v>118.63173544571823</v>
      </c>
      <c r="J80" s="6">
        <f>US!J86+Canada!J86</f>
        <v>140.74704830854199</v>
      </c>
      <c r="K80" s="6">
        <f>US!K86+Canada!K86</f>
        <v>164.14894270831644</v>
      </c>
      <c r="L80" s="6">
        <f>US!L86+Canada!L86</f>
        <v>187.72525012702818</v>
      </c>
      <c r="M80" s="6">
        <f>US!M86+Canada!M86</f>
        <v>209.96994913259806</v>
      </c>
      <c r="N80" s="6">
        <f>US!N86+Canada!N86</f>
        <v>229.05113310393889</v>
      </c>
      <c r="O80" s="7">
        <f t="shared" si="30"/>
        <v>0.14063399813414779</v>
      </c>
      <c r="P80" s="4"/>
      <c r="R80" s="15">
        <f t="shared" si="31"/>
        <v>9.7433334820000009E-2</v>
      </c>
      <c r="S80" s="15">
        <f t="shared" si="32"/>
        <v>9.7805755523513768E-2</v>
      </c>
      <c r="T80" s="15">
        <f t="shared" si="33"/>
        <v>9.8173909211562244E-2</v>
      </c>
      <c r="U80" s="15">
        <f t="shared" si="34"/>
        <v>9.853784272594876E-2</v>
      </c>
      <c r="V80" s="15">
        <f t="shared" si="35"/>
        <v>9.8897602486045816E-2</v>
      </c>
      <c r="W80" s="15">
        <f t="shared" si="36"/>
        <v>9.9253234492366227E-2</v>
      </c>
      <c r="X80" s="15">
        <f t="shared" si="37"/>
        <v>9.9604784330105264E-2</v>
      </c>
      <c r="Y80" s="15">
        <f t="shared" si="38"/>
        <v>9.9952297172654067E-2</v>
      </c>
      <c r="Z80" s="15">
        <f t="shared" si="39"/>
        <v>0.10029581778508495</v>
      </c>
      <c r="AA80" s="15">
        <f t="shared" si="40"/>
        <v>0.10063539052760763</v>
      </c>
      <c r="AB80" s="15">
        <f t="shared" si="41"/>
        <v>0.10097105935899831</v>
      </c>
      <c r="AC80" s="15">
        <f t="shared" si="42"/>
        <v>0.10130286784000007</v>
      </c>
    </row>
    <row r="81" spans="2:29" x14ac:dyDescent="0.25">
      <c r="B81" s="5" t="s">
        <v>47</v>
      </c>
      <c r="C81" s="6">
        <f>US!C87+Canada!C87</f>
        <v>44.548118317231243</v>
      </c>
      <c r="D81" s="6">
        <f>US!D87+Canada!D87</f>
        <v>55.247799122019856</v>
      </c>
      <c r="E81" s="6">
        <f>US!E87+Canada!E87</f>
        <v>68.245087686276278</v>
      </c>
      <c r="F81" s="6">
        <f>US!F87+Canada!F87</f>
        <v>83.795190418470838</v>
      </c>
      <c r="G81" s="6">
        <f>US!G87+Canada!G87</f>
        <v>102.06165226391917</v>
      </c>
      <c r="H81" s="6">
        <f>US!H87+Canada!H87</f>
        <v>123.05085817652559</v>
      </c>
      <c r="I81" s="6">
        <f>US!I87+Canada!I87</f>
        <v>146.53451370838474</v>
      </c>
      <c r="J81" s="6">
        <f>US!J87+Canada!J87</f>
        <v>171.96820342360309</v>
      </c>
      <c r="K81" s="6">
        <f>US!K87+Canada!K87</f>
        <v>198.42043153326546</v>
      </c>
      <c r="L81" s="6">
        <f>US!L87+Canada!L87</f>
        <v>224.53307729659426</v>
      </c>
      <c r="M81" s="6">
        <f>US!M87+Canada!M87</f>
        <v>248.53885087284024</v>
      </c>
      <c r="N81" s="6">
        <f>US!N87+Canada!N87</f>
        <v>268.36108701536619</v>
      </c>
      <c r="O81" s="7">
        <f t="shared" si="30"/>
        <v>0.12864126041652835</v>
      </c>
      <c r="P81" s="4"/>
      <c r="R81" s="15">
        <f t="shared" si="31"/>
        <v>0.12890680306314961</v>
      </c>
      <c r="S81" s="15">
        <f t="shared" si="32"/>
        <v>0.12787626028244006</v>
      </c>
      <c r="T81" s="15">
        <f t="shared" si="33"/>
        <v>0.12686652182514865</v>
      </c>
      <c r="U81" s="15">
        <f t="shared" si="34"/>
        <v>0.12587742145679709</v>
      </c>
      <c r="V81" s="15">
        <f t="shared" si="35"/>
        <v>0.12490879574489698</v>
      </c>
      <c r="W81" s="15">
        <f t="shared" si="36"/>
        <v>0.12396048403163111</v>
      </c>
      <c r="X81" s="15">
        <f t="shared" si="37"/>
        <v>0.12303232840692048</v>
      </c>
      <c r="Y81" s="15">
        <f t="shared" si="38"/>
        <v>0.12212417368187335</v>
      </c>
      <c r="Z81" s="15">
        <f t="shared" si="39"/>
        <v>0.1212358673626112</v>
      </c>
      <c r="AA81" s="15">
        <f t="shared" si="40"/>
        <v>0.12036725962446841</v>
      </c>
      <c r="AB81" s="15">
        <f t="shared" si="41"/>
        <v>0.11951820328656125</v>
      </c>
      <c r="AC81" s="15">
        <f t="shared" si="42"/>
        <v>0.1186885537867217</v>
      </c>
    </row>
    <row r="82" spans="2:29" x14ac:dyDescent="0.25">
      <c r="B82" s="5" t="s">
        <v>42</v>
      </c>
      <c r="C82" s="6">
        <f>US!C88+Canada!C88</f>
        <v>45.939986860656511</v>
      </c>
      <c r="D82" s="6">
        <f>US!D88+Canada!D88</f>
        <v>57.833175111387803</v>
      </c>
      <c r="E82" s="6">
        <f>US!E88+Canada!E88</f>
        <v>72.503656890639647</v>
      </c>
      <c r="F82" s="6">
        <f>US!F88+Canada!F88</f>
        <v>90.335568999929563</v>
      </c>
      <c r="G82" s="6">
        <f>US!G88+Canada!G88</f>
        <v>111.62899310772494</v>
      </c>
      <c r="H82" s="6">
        <f>US!H88+Canada!H88</f>
        <v>136.51996690274547</v>
      </c>
      <c r="I82" s="6">
        <f>US!I88+Canada!I88</f>
        <v>164.88070489715349</v>
      </c>
      <c r="J82" s="6">
        <f>US!J88+Canada!J88</f>
        <v>196.20795005038741</v>
      </c>
      <c r="K82" s="6">
        <f>US!K88+Canada!K88</f>
        <v>229.51572329707164</v>
      </c>
      <c r="L82" s="6">
        <f>US!L88+Canada!L88</f>
        <v>263.25824820900039</v>
      </c>
      <c r="M82" s="6">
        <f>US!M88+Canada!M88</f>
        <v>295.31703330614334</v>
      </c>
      <c r="N82" s="6">
        <f>US!N88+Canada!N88</f>
        <v>323.08903447617047</v>
      </c>
      <c r="O82" s="7">
        <f t="shared" si="30"/>
        <v>0.14401172770685799</v>
      </c>
      <c r="P82" s="4"/>
      <c r="R82" s="15">
        <f t="shared" si="31"/>
        <v>0.13293438786346459</v>
      </c>
      <c r="S82" s="15">
        <f t="shared" si="32"/>
        <v>0.13386035771615334</v>
      </c>
      <c r="T82" s="15">
        <f t="shared" si="33"/>
        <v>0.13478313357298463</v>
      </c>
      <c r="U82" s="15">
        <f t="shared" si="34"/>
        <v>0.13570240051673862</v>
      </c>
      <c r="V82" s="15">
        <f t="shared" si="35"/>
        <v>0.1366178460764603</v>
      </c>
      <c r="W82" s="15">
        <f t="shared" si="36"/>
        <v>0.1375291601214936</v>
      </c>
      <c r="X82" s="15">
        <f t="shared" si="37"/>
        <v>0.13843603475725311</v>
      </c>
      <c r="Y82" s="15">
        <f t="shared" si="38"/>
        <v>0.13933816422268347</v>
      </c>
      <c r="Z82" s="15">
        <f t="shared" si="39"/>
        <v>0.14023524478935809</v>
      </c>
      <c r="AA82" s="15">
        <f t="shared" si="40"/>
        <v>0.14112697466216992</v>
      </c>
      <c r="AB82" s="15">
        <f t="shared" si="41"/>
        <v>0.14201305388156865</v>
      </c>
      <c r="AC82" s="15">
        <f t="shared" si="42"/>
        <v>0.14289318422729902</v>
      </c>
    </row>
    <row r="83" spans="2:29" x14ac:dyDescent="0.25">
      <c r="B83" s="5" t="s">
        <v>48</v>
      </c>
      <c r="C83" s="6">
        <f>US!C89+Canada!C89</f>
        <v>19.736063433902007</v>
      </c>
      <c r="D83" s="6">
        <f>US!D89+Canada!D89</f>
        <v>24.212025192242397</v>
      </c>
      <c r="E83" s="6">
        <f>US!E89+Canada!E89</f>
        <v>29.582121204642849</v>
      </c>
      <c r="F83" s="6">
        <f>US!F89+Canada!F89</f>
        <v>35.923192419644941</v>
      </c>
      <c r="G83" s="6">
        <f>US!G89+Canada!G89</f>
        <v>43.268496144665214</v>
      </c>
      <c r="H83" s="6">
        <f>US!H89+Canada!H89</f>
        <v>51.582454866144531</v>
      </c>
      <c r="I83" s="6">
        <f>US!I89+Canada!I89</f>
        <v>60.732274264957375</v>
      </c>
      <c r="J83" s="6">
        <f>US!J89+Canada!J89</f>
        <v>70.460132748819035</v>
      </c>
      <c r="K83" s="6">
        <f>US!K89+Canada!K89</f>
        <v>80.361888457017017</v>
      </c>
      <c r="L83" s="6">
        <f>US!L89+Canada!L89</f>
        <v>89.880317648239597</v>
      </c>
      <c r="M83" s="6">
        <f>US!M89+Canada!M89</f>
        <v>98.321953683801226</v>
      </c>
      <c r="N83" s="6">
        <f>US!N89+Canada!N89</f>
        <v>104.90554703080849</v>
      </c>
      <c r="O83" s="7">
        <f t="shared" si="30"/>
        <v>0.11551594301408952</v>
      </c>
      <c r="P83" s="4"/>
      <c r="R83" s="15">
        <f t="shared" si="31"/>
        <v>5.7109322198503946E-2</v>
      </c>
      <c r="S83" s="15">
        <f t="shared" si="32"/>
        <v>5.6041023980160136E-2</v>
      </c>
      <c r="T83" s="15">
        <f t="shared" si="33"/>
        <v>5.4992688157945162E-2</v>
      </c>
      <c r="U83" s="15">
        <f t="shared" si="34"/>
        <v>5.3963942437494666E-2</v>
      </c>
      <c r="V83" s="15">
        <f t="shared" si="35"/>
        <v>5.2954421442709572E-2</v>
      </c>
      <c r="W83" s="15">
        <f t="shared" si="36"/>
        <v>5.1963766588072932E-2</v>
      </c>
      <c r="X83" s="15">
        <f t="shared" si="37"/>
        <v>5.0991625953291368E-2</v>
      </c>
      <c r="Y83" s="15">
        <f t="shared" si="38"/>
        <v>5.0037654160220095E-2</v>
      </c>
      <c r="Z83" s="15">
        <f t="shared" si="39"/>
        <v>4.9101512252030792E-2</v>
      </c>
      <c r="AA83" s="15">
        <f t="shared" si="40"/>
        <v>4.8182867574582719E-2</v>
      </c>
      <c r="AB83" s="15">
        <f t="shared" si="41"/>
        <v>4.7281393659958239E-2</v>
      </c>
      <c r="AC83" s="15">
        <f t="shared" si="42"/>
        <v>4.6396770112123724E-2</v>
      </c>
    </row>
    <row r="84" spans="2:29" x14ac:dyDescent="0.25">
      <c r="B84" s="5" t="s">
        <v>49</v>
      </c>
      <c r="C84" s="6">
        <f>US!C90+Canada!C90</f>
        <v>40.718518865226045</v>
      </c>
      <c r="D84" s="6">
        <f>US!D90+Canada!D90</f>
        <v>51.03237462590338</v>
      </c>
      <c r="E84" s="6">
        <f>US!E90+Canada!E90</f>
        <v>63.665266130403488</v>
      </c>
      <c r="F84" s="6">
        <f>US!F90+Canada!F90</f>
        <v>78.90158514555128</v>
      </c>
      <c r="G84" s="6">
        <f>US!G90+Canada!G90</f>
        <v>96.939846947199172</v>
      </c>
      <c r="H84" s="6">
        <f>US!H90+Canada!H90</f>
        <v>117.82494238538627</v>
      </c>
      <c r="I84" s="6">
        <f>US!I90+Canada!I90</f>
        <v>141.36662278067541</v>
      </c>
      <c r="J84" s="6">
        <f>US!J90+Canada!J90</f>
        <v>167.05227114170233</v>
      </c>
      <c r="K84" s="6">
        <f>US!K90+Canada!K90</f>
        <v>193.96878739811228</v>
      </c>
      <c r="L84" s="6">
        <f>US!L90+Canada!L90</f>
        <v>220.75557714357882</v>
      </c>
      <c r="M84" s="6">
        <f>US!M90+Canada!M90</f>
        <v>245.61595641360518</v>
      </c>
      <c r="N84" s="6">
        <f>US!N90+Canada!N90</f>
        <v>266.41450130233335</v>
      </c>
      <c r="O84" s="7">
        <f t="shared" si="30"/>
        <v>0.13512109721812182</v>
      </c>
      <c r="P84" s="4"/>
      <c r="R84" s="15">
        <f t="shared" si="31"/>
        <v>0.11782527053118112</v>
      </c>
      <c r="S84" s="15">
        <f t="shared" si="32"/>
        <v>0.11811926129546112</v>
      </c>
      <c r="T84" s="15">
        <f t="shared" si="33"/>
        <v>0.11835270711595804</v>
      </c>
      <c r="U84" s="15">
        <f t="shared" si="34"/>
        <v>0.11852623088957909</v>
      </c>
      <c r="V84" s="15">
        <f t="shared" si="35"/>
        <v>0.11864044205905847</v>
      </c>
      <c r="W84" s="15">
        <f t="shared" si="36"/>
        <v>0.1186959368307587</v>
      </c>
      <c r="X84" s="15">
        <f t="shared" si="37"/>
        <v>0.11869329838799671</v>
      </c>
      <c r="Y84" s="15">
        <f t="shared" si="38"/>
        <v>0.11863309709997558</v>
      </c>
      <c r="Z84" s="15">
        <f t="shared" si="39"/>
        <v>0.11851589072641235</v>
      </c>
      <c r="AA84" s="15">
        <f t="shared" si="40"/>
        <v>0.11834222461793856</v>
      </c>
      <c r="AB84" s="15">
        <f t="shared" si="41"/>
        <v>0.11811263191235886</v>
      </c>
      <c r="AC84" s="15">
        <f t="shared" si="42"/>
        <v>0.11782763372684531</v>
      </c>
    </row>
    <row r="85" spans="2:29" x14ac:dyDescent="0.25">
      <c r="B85" s="5" t="s">
        <v>2</v>
      </c>
      <c r="C85" s="10">
        <f>SUM(C77:C84)</f>
        <v>345.58391999999992</v>
      </c>
      <c r="D85" s="10">
        <f t="shared" ref="D85:N85" si="43">SUM(D77:D84)</f>
        <v>432.04109191177577</v>
      </c>
      <c r="E85" s="10">
        <f t="shared" si="43"/>
        <v>537.92826274794368</v>
      </c>
      <c r="F85" s="10">
        <f t="shared" si="43"/>
        <v>665.6888062108145</v>
      </c>
      <c r="G85" s="10">
        <f t="shared" si="43"/>
        <v>817.08939434786589</v>
      </c>
      <c r="H85" s="10">
        <f t="shared" si="43"/>
        <v>992.66196915725652</v>
      </c>
      <c r="I85" s="10">
        <f t="shared" si="43"/>
        <v>1191.0244697940896</v>
      </c>
      <c r="J85" s="10">
        <f t="shared" si="43"/>
        <v>1408.1422067310818</v>
      </c>
      <c r="K85" s="10">
        <f t="shared" si="43"/>
        <v>1636.6479314227911</v>
      </c>
      <c r="L85" s="10">
        <f t="shared" si="43"/>
        <v>1865.3999268331841</v>
      </c>
      <c r="M85" s="10">
        <f t="shared" si="43"/>
        <v>2079.5062512522404</v>
      </c>
      <c r="N85" s="10">
        <f t="shared" si="43"/>
        <v>2261.052801246527</v>
      </c>
      <c r="O85" s="7">
        <f t="shared" si="30"/>
        <v>0.13678413523013466</v>
      </c>
    </row>
    <row r="86" spans="2:29" x14ac:dyDescent="0.25">
      <c r="B86" s="13" t="s">
        <v>26</v>
      </c>
      <c r="C86" s="11">
        <f>C3</f>
        <v>345.58391999999992</v>
      </c>
      <c r="D86" s="11">
        <f t="shared" ref="D86:O86" si="44">D3</f>
        <v>432.04109191177582</v>
      </c>
      <c r="E86" s="11">
        <f t="shared" si="44"/>
        <v>537.92826274794356</v>
      </c>
      <c r="F86" s="11">
        <f t="shared" si="44"/>
        <v>665.68880621081462</v>
      </c>
      <c r="G86" s="11">
        <f t="shared" si="44"/>
        <v>817.089394347866</v>
      </c>
      <c r="H86" s="11">
        <f t="shared" si="44"/>
        <v>992.66196915725652</v>
      </c>
      <c r="I86" s="11">
        <f t="shared" si="44"/>
        <v>1191.0244697940893</v>
      </c>
      <c r="J86" s="11">
        <f t="shared" si="44"/>
        <v>1408.1422067310821</v>
      </c>
      <c r="K86" s="11">
        <f t="shared" si="44"/>
        <v>1636.6479314227909</v>
      </c>
      <c r="L86" s="11">
        <f t="shared" si="44"/>
        <v>1865.3999268331841</v>
      </c>
      <c r="M86" s="11">
        <f t="shared" si="44"/>
        <v>2079.5062512522409</v>
      </c>
      <c r="N86" s="11">
        <f t="shared" si="44"/>
        <v>2261.052801246527</v>
      </c>
      <c r="O86" s="12">
        <f t="shared" si="44"/>
        <v>0.13678413523013466</v>
      </c>
    </row>
    <row r="87" spans="2:29" x14ac:dyDescent="0.25">
      <c r="O87" s="2"/>
    </row>
    <row r="88" spans="2:29" x14ac:dyDescent="0.25">
      <c r="B88" s="9" t="s">
        <v>41</v>
      </c>
      <c r="C88" s="9">
        <v>2014</v>
      </c>
      <c r="D88" s="9">
        <v>2015</v>
      </c>
      <c r="E88" s="9">
        <v>2016</v>
      </c>
      <c r="F88" s="9">
        <v>2017</v>
      </c>
      <c r="G88" s="9">
        <v>2018</v>
      </c>
      <c r="H88" s="9">
        <v>2019</v>
      </c>
      <c r="I88" s="9">
        <v>2020</v>
      </c>
      <c r="J88" s="9">
        <v>2021</v>
      </c>
      <c r="K88" s="9">
        <v>2022</v>
      </c>
      <c r="L88" s="9">
        <v>2023</v>
      </c>
      <c r="M88" s="9">
        <v>2024</v>
      </c>
      <c r="N88" s="9">
        <v>2025</v>
      </c>
    </row>
    <row r="89" spans="2:29" x14ac:dyDescent="0.25">
      <c r="B89" s="5" t="s">
        <v>43</v>
      </c>
      <c r="C89" s="5"/>
      <c r="D89" s="14">
        <f>D77/C77-1</f>
        <v>0.24339456631952805</v>
      </c>
      <c r="E89" s="14">
        <f t="shared" ref="E89:N89" si="45">E77/D77-1</f>
        <v>0.23837590575474144</v>
      </c>
      <c r="F89" s="14">
        <f t="shared" si="45"/>
        <v>0.23088087286408832</v>
      </c>
      <c r="G89" s="14">
        <f t="shared" si="45"/>
        <v>0.22090983947065612</v>
      </c>
      <c r="H89" s="14">
        <f t="shared" si="45"/>
        <v>0.20846318817372578</v>
      </c>
      <c r="I89" s="14">
        <f t="shared" si="45"/>
        <v>0.19354131329989999</v>
      </c>
      <c r="J89" s="14">
        <f t="shared" si="45"/>
        <v>0.17614462190753177</v>
      </c>
      <c r="K89" s="14">
        <f t="shared" si="45"/>
        <v>0.15627353484805862</v>
      </c>
      <c r="L89" s="14">
        <f t="shared" si="45"/>
        <v>0.1339284878879845</v>
      </c>
      <c r="M89" s="14">
        <f t="shared" si="45"/>
        <v>0.10910993289561111</v>
      </c>
      <c r="N89" s="14">
        <f t="shared" si="45"/>
        <v>8.1818339096872306E-2</v>
      </c>
    </row>
    <row r="90" spans="2:29" x14ac:dyDescent="0.25">
      <c r="B90" s="5" t="s">
        <v>44</v>
      </c>
      <c r="C90" s="5"/>
      <c r="D90" s="14">
        <f t="shared" ref="D90:N90" si="46">D78/C78-1</f>
        <v>0.2653479484545771</v>
      </c>
      <c r="E90" s="14">
        <f t="shared" si="46"/>
        <v>0.26019448751512231</v>
      </c>
      <c r="F90" s="14">
        <f t="shared" si="46"/>
        <v>0.25252093333630499</v>
      </c>
      <c r="G90" s="14">
        <f t="shared" si="46"/>
        <v>0.24232795229909865</v>
      </c>
      <c r="H90" s="14">
        <f t="shared" si="46"/>
        <v>0.22961622863999165</v>
      </c>
      <c r="I90" s="14">
        <f t="shared" si="46"/>
        <v>0.21438646546426932</v>
      </c>
      <c r="J90" s="14">
        <f t="shared" si="46"/>
        <v>0.19663938580935847</v>
      </c>
      <c r="K90" s="14">
        <f t="shared" si="46"/>
        <v>0.17637573376170046</v>
      </c>
      <c r="L90" s="14">
        <f t="shared" si="46"/>
        <v>0.15359627563079692</v>
      </c>
      <c r="M90" s="14">
        <f t="shared" si="46"/>
        <v>0.12830180118438594</v>
      </c>
      <c r="N90" s="14">
        <f t="shared" si="46"/>
        <v>0.10049312494901175</v>
      </c>
    </row>
    <row r="91" spans="2:29" x14ac:dyDescent="0.25">
      <c r="B91" s="5" t="s">
        <v>45</v>
      </c>
      <c r="C91" s="5"/>
      <c r="D91" s="14">
        <f t="shared" ref="D91:N91" si="47">D79/C79-1</f>
        <v>0.25526303969817832</v>
      </c>
      <c r="E91" s="14">
        <f t="shared" si="47"/>
        <v>0.25011507391476129</v>
      </c>
      <c r="F91" s="14">
        <f t="shared" si="47"/>
        <v>0.24246856871940148</v>
      </c>
      <c r="G91" s="14">
        <f t="shared" si="47"/>
        <v>0.23232434701278093</v>
      </c>
      <c r="H91" s="14">
        <f t="shared" si="47"/>
        <v>0.21968323867134343</v>
      </c>
      <c r="I91" s="14">
        <f t="shared" si="47"/>
        <v>0.2045460820144005</v>
      </c>
      <c r="J91" s="14">
        <f t="shared" si="47"/>
        <v>0.18691372530107553</v>
      </c>
      <c r="K91" s="14">
        <f t="shared" si="47"/>
        <v>0.16678702826151981</v>
      </c>
      <c r="L91" s="14">
        <f t="shared" si="47"/>
        <v>0.14416686366692266</v>
      </c>
      <c r="M91" s="14">
        <f t="shared" si="47"/>
        <v>0.11905411894315665</v>
      </c>
      <c r="N91" s="14">
        <f t="shared" si="47"/>
        <v>9.1449697833077881E-2</v>
      </c>
    </row>
    <row r="92" spans="2:29" x14ac:dyDescent="0.25">
      <c r="B92" s="5" t="s">
        <v>46</v>
      </c>
      <c r="C92" s="5"/>
      <c r="D92" s="14">
        <f t="shared" ref="D92:N92" si="48">D80/C80-1</f>
        <v>0.25495563624382855</v>
      </c>
      <c r="E92" s="14">
        <f t="shared" si="48"/>
        <v>0.24977254564517426</v>
      </c>
      <c r="F92" s="14">
        <f t="shared" si="48"/>
        <v>0.24209226414611162</v>
      </c>
      <c r="G92" s="14">
        <f t="shared" si="48"/>
        <v>0.23191582056018412</v>
      </c>
      <c r="H92" s="14">
        <f t="shared" si="48"/>
        <v>0.21924424748000892</v>
      </c>
      <c r="I92" s="14">
        <f t="shared" si="48"/>
        <v>0.20407858281865465</v>
      </c>
      <c r="J92" s="14">
        <f t="shared" si="48"/>
        <v>0.18641987137533667</v>
      </c>
      <c r="K92" s="14">
        <f t="shared" si="48"/>
        <v>0.16626916643021472</v>
      </c>
      <c r="L92" s="14">
        <f t="shared" si="48"/>
        <v>0.14362753137317208</v>
      </c>
      <c r="M92" s="14">
        <f t="shared" si="48"/>
        <v>0.11849604137172576</v>
      </c>
      <c r="N92" s="14">
        <f t="shared" si="48"/>
        <v>9.0875785083373462E-2</v>
      </c>
    </row>
    <row r="93" spans="2:29" x14ac:dyDescent="0.25">
      <c r="B93" s="5" t="s">
        <v>47</v>
      </c>
      <c r="C93" s="5"/>
      <c r="D93" s="14">
        <f t="shared" ref="D93:N93" si="49">D81/C81-1</f>
        <v>0.24018255335938554</v>
      </c>
      <c r="E93" s="14">
        <f t="shared" si="49"/>
        <v>0.23525441322197671</v>
      </c>
      <c r="F93" s="14">
        <f t="shared" si="49"/>
        <v>0.2278567331274981</v>
      </c>
      <c r="G93" s="14">
        <f t="shared" si="49"/>
        <v>0.21798938285391012</v>
      </c>
      <c r="H93" s="14">
        <f t="shared" si="49"/>
        <v>0.2056522253660058</v>
      </c>
      <c r="I93" s="14">
        <f t="shared" si="49"/>
        <v>0.19084511786313674</v>
      </c>
      <c r="J93" s="14">
        <f t="shared" si="49"/>
        <v>0.17356791292072948</v>
      </c>
      <c r="K93" s="14">
        <f t="shared" si="49"/>
        <v>0.15382045973059078</v>
      </c>
      <c r="L93" s="14">
        <f t="shared" si="49"/>
        <v>0.13160260544515023</v>
      </c>
      <c r="M93" s="14">
        <f t="shared" si="49"/>
        <v>0.10691419663097501</v>
      </c>
      <c r="N93" s="14">
        <f t="shared" si="49"/>
        <v>7.9755080837110581E-2</v>
      </c>
    </row>
    <row r="94" spans="2:29" x14ac:dyDescent="0.25">
      <c r="B94" s="5" t="s">
        <v>42</v>
      </c>
      <c r="C94" s="5"/>
      <c r="D94" s="14">
        <f t="shared" ref="D94:N94" si="50">D82/C82-1</f>
        <v>0.25888532112134199</v>
      </c>
      <c r="E94" s="14">
        <f t="shared" si="50"/>
        <v>0.25366896683428175</v>
      </c>
      <c r="F94" s="14">
        <f t="shared" si="50"/>
        <v>0.24594500296980271</v>
      </c>
      <c r="G94" s="14">
        <f t="shared" si="50"/>
        <v>0.23571472835702156</v>
      </c>
      <c r="H94" s="14">
        <f t="shared" si="50"/>
        <v>0.22297947067389634</v>
      </c>
      <c r="I94" s="14">
        <f t="shared" si="50"/>
        <v>0.20774058650784566</v>
      </c>
      <c r="J94" s="14">
        <f t="shared" si="50"/>
        <v>0.18999946156692316</v>
      </c>
      <c r="K94" s="14">
        <f t="shared" si="50"/>
        <v>0.16975751103933656</v>
      </c>
      <c r="L94" s="14">
        <f t="shared" si="50"/>
        <v>0.14701618009958484</v>
      </c>
      <c r="M94" s="14">
        <f t="shared" si="50"/>
        <v>0.12177694456012467</v>
      </c>
      <c r="N94" s="14">
        <f t="shared" si="50"/>
        <v>9.4041311668050742E-2</v>
      </c>
    </row>
    <row r="95" spans="2:29" x14ac:dyDescent="0.25">
      <c r="B95" s="5" t="s">
        <v>48</v>
      </c>
      <c r="C95" s="5"/>
      <c r="D95" s="14">
        <f t="shared" ref="D95:N95" si="51">D83/C83-1</f>
        <v>0.2267910099362429</v>
      </c>
      <c r="E95" s="14">
        <f t="shared" si="51"/>
        <v>0.22179458222772075</v>
      </c>
      <c r="F95" s="14">
        <f t="shared" si="51"/>
        <v>0.21435485207892646</v>
      </c>
      <c r="G95" s="14">
        <f t="shared" si="51"/>
        <v>0.20447246556526588</v>
      </c>
      <c r="H95" s="14">
        <f t="shared" si="51"/>
        <v>0.19214808607357581</v>
      </c>
      <c r="I95" s="14">
        <f t="shared" si="51"/>
        <v>0.17738239528452948</v>
      </c>
      <c r="J95" s="14">
        <f t="shared" si="51"/>
        <v>0.16017609420358303</v>
      </c>
      <c r="K95" s="14">
        <f t="shared" si="51"/>
        <v>0.14052990424381417</v>
      </c>
      <c r="L95" s="14">
        <f t="shared" si="51"/>
        <v>0.11844456836419015</v>
      </c>
      <c r="M95" s="14">
        <f t="shared" si="51"/>
        <v>9.3920852267114441E-2</v>
      </c>
      <c r="N95" s="14">
        <f t="shared" si="51"/>
        <v>6.6959545659352804E-2</v>
      </c>
    </row>
    <row r="96" spans="2:29" x14ac:dyDescent="0.25">
      <c r="B96" s="5" t="s">
        <v>49</v>
      </c>
      <c r="C96" s="5"/>
      <c r="D96" s="14">
        <f t="shared" ref="D96:N96" si="52">D84/C84-1</f>
        <v>0.25329643729957607</v>
      </c>
      <c r="E96" s="14">
        <f t="shared" si="52"/>
        <v>0.24754661324515004</v>
      </c>
      <c r="F96" s="14">
        <f t="shared" si="52"/>
        <v>0.23931917576437578</v>
      </c>
      <c r="G96" s="14">
        <f t="shared" si="52"/>
        <v>0.22861722953185737</v>
      </c>
      <c r="H96" s="14">
        <f t="shared" si="52"/>
        <v>0.21544386643773761</v>
      </c>
      <c r="I96" s="14">
        <f t="shared" si="52"/>
        <v>0.19980218041005382</v>
      </c>
      <c r="J96" s="14">
        <f t="shared" si="52"/>
        <v>0.18169528178428052</v>
      </c>
      <c r="K96" s="14">
        <f t="shared" si="52"/>
        <v>0.16112631137817912</v>
      </c>
      <c r="L96" s="14">
        <f t="shared" si="52"/>
        <v>0.13809845442033852</v>
      </c>
      <c r="M96" s="14">
        <f t="shared" si="52"/>
        <v>0.1126149544745465</v>
      </c>
      <c r="N96" s="14">
        <f t="shared" si="52"/>
        <v>8.4679127498151763E-2</v>
      </c>
    </row>
  </sheetData>
  <sortState xmlns:xlrd2="http://schemas.microsoft.com/office/spreadsheetml/2017/richdata2" ref="B139:D148">
    <sortCondition descending="1" ref="D1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C102"/>
  <sheetViews>
    <sheetView topLeftCell="A67" workbookViewId="0">
      <selection activeCell="C55" sqref="C55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'North America'!C8</f>
        <v>308.15718146399996</v>
      </c>
      <c r="D3" s="6">
        <f>'North America'!D8</f>
        <v>384.48143708151935</v>
      </c>
      <c r="E3" s="6">
        <f>'North America'!E8</f>
        <v>477.75609852685318</v>
      </c>
      <c r="F3" s="6">
        <f>'North America'!F8</f>
        <v>590.04439070279875</v>
      </c>
      <c r="G3" s="6">
        <f>'North America'!G8</f>
        <v>722.79403603940739</v>
      </c>
      <c r="H3" s="6">
        <f>'North America'!H8</f>
        <v>876.35067506080259</v>
      </c>
      <c r="I3" s="6">
        <f>'North America'!I8</f>
        <v>1049.3703313819597</v>
      </c>
      <c r="J3" s="6">
        <f>'North America'!J8</f>
        <v>1238.1867952056132</v>
      </c>
      <c r="K3" s="6">
        <f>'North America'!K8</f>
        <v>1436.238198615913</v>
      </c>
      <c r="L3" s="6">
        <f>'North America'!L8</f>
        <v>1633.7090607985465</v>
      </c>
      <c r="M3" s="6">
        <f>'North America'!M8</f>
        <v>1817.584237073261</v>
      </c>
      <c r="N3" s="6">
        <f>'North America'!N8</f>
        <v>1972.3163585273446</v>
      </c>
      <c r="O3" s="7">
        <f>'North America'!O8</f>
        <v>0.13451321528953497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243.87559341060955</v>
      </c>
      <c r="D31" s="6">
        <f t="shared" ref="D31:N31" si="0">S31*D$34</f>
        <v>303.9341279269471</v>
      </c>
      <c r="E31" s="6">
        <f t="shared" si="0"/>
        <v>377.24055681757665</v>
      </c>
      <c r="F31" s="6">
        <f t="shared" si="0"/>
        <v>465.37695072527782</v>
      </c>
      <c r="G31" s="6">
        <f t="shared" si="0"/>
        <v>569.43320712949958</v>
      </c>
      <c r="H31" s="6">
        <f t="shared" si="0"/>
        <v>689.62691177743466</v>
      </c>
      <c r="I31" s="6">
        <f t="shared" si="0"/>
        <v>824.84643666037505</v>
      </c>
      <c r="J31" s="6">
        <f t="shared" si="0"/>
        <v>972.1617626318465</v>
      </c>
      <c r="K31" s="6">
        <f t="shared" si="0"/>
        <v>1126.3850722289455</v>
      </c>
      <c r="L31" s="6">
        <f t="shared" si="0"/>
        <v>1279.8031555362531</v>
      </c>
      <c r="M31" s="6">
        <f t="shared" si="0"/>
        <v>1422.2339861554929</v>
      </c>
      <c r="N31" s="6">
        <f t="shared" si="0"/>
        <v>1541.5624658249722</v>
      </c>
      <c r="O31" s="7">
        <f>((N31/I31)^(1/5)-1)</f>
        <v>0.13322880466926712</v>
      </c>
      <c r="P31" s="4"/>
      <c r="Q31" s="5" t="s">
        <v>28</v>
      </c>
      <c r="R31" s="8">
        <v>0.79139999999999999</v>
      </c>
      <c r="S31" s="8">
        <v>0.79050403638214073</v>
      </c>
      <c r="T31" s="8">
        <v>0.78960908710697109</v>
      </c>
      <c r="U31" s="8">
        <v>0.78871515102612844</v>
      </c>
      <c r="V31" s="8">
        <v>0.78782222699255033</v>
      </c>
      <c r="W31" s="8">
        <v>0.78693031386047285</v>
      </c>
      <c r="X31" s="8">
        <v>0.78603941048542925</v>
      </c>
      <c r="Y31" s="8">
        <v>0.78514951572424851</v>
      </c>
      <c r="Z31" s="8">
        <v>0.78426062843505373</v>
      </c>
      <c r="AA31" s="8">
        <v>0.78337274747726104</v>
      </c>
      <c r="AB31" s="8">
        <v>0.78248587171157735</v>
      </c>
      <c r="AC31" s="8">
        <v>0.78159999999999985</v>
      </c>
    </row>
    <row r="32" spans="2:29" x14ac:dyDescent="0.25">
      <c r="B32" s="5" t="s">
        <v>29</v>
      </c>
      <c r="C32" s="6">
        <f>R32*C$34</f>
        <v>64.281588053390394</v>
      </c>
      <c r="D32" s="6">
        <f t="shared" ref="D32:N32" si="1">S32*D$34</f>
        <v>80.547309154572218</v>
      </c>
      <c r="E32" s="6">
        <f t="shared" si="1"/>
        <v>100.5155417092765</v>
      </c>
      <c r="F32" s="6">
        <f t="shared" si="1"/>
        <v>124.6674399775209</v>
      </c>
      <c r="G32" s="6">
        <f t="shared" si="1"/>
        <v>153.36082890990778</v>
      </c>
      <c r="H32" s="6">
        <f t="shared" si="1"/>
        <v>186.72376328336796</v>
      </c>
      <c r="I32" s="6">
        <f t="shared" si="1"/>
        <v>224.52389472158455</v>
      </c>
      <c r="J32" s="6">
        <f t="shared" si="1"/>
        <v>266.02503257376674</v>
      </c>
      <c r="K32" s="6">
        <f t="shared" si="1"/>
        <v>309.85312638696757</v>
      </c>
      <c r="L32" s="6">
        <f t="shared" si="1"/>
        <v>353.9059052622934</v>
      </c>
      <c r="M32" s="6">
        <f t="shared" si="1"/>
        <v>395.35025091776811</v>
      </c>
      <c r="N32" s="6">
        <f t="shared" si="1"/>
        <v>430.75389270237235</v>
      </c>
      <c r="O32" s="7">
        <f>((N32/I32)^(1/5)-1)</f>
        <v>0.13918256290470787</v>
      </c>
      <c r="P32" s="4"/>
      <c r="Q32" s="5" t="s">
        <v>29</v>
      </c>
      <c r="R32" s="8">
        <f>100%-R31</f>
        <v>0.20860000000000001</v>
      </c>
      <c r="S32" s="8">
        <f t="shared" ref="S32:AC32" si="2">100%-S31</f>
        <v>0.20949596361785927</v>
      </c>
      <c r="T32" s="8">
        <f t="shared" si="2"/>
        <v>0.21039091289302891</v>
      </c>
      <c r="U32" s="8">
        <f t="shared" si="2"/>
        <v>0.21128484897387156</v>
      </c>
      <c r="V32" s="8">
        <f t="shared" si="2"/>
        <v>0.21217777300744967</v>
      </c>
      <c r="W32" s="8">
        <f t="shared" si="2"/>
        <v>0.21306968613952715</v>
      </c>
      <c r="X32" s="8">
        <f t="shared" si="2"/>
        <v>0.21396058951457075</v>
      </c>
      <c r="Y32" s="8">
        <f t="shared" si="2"/>
        <v>0.21485048427575149</v>
      </c>
      <c r="Z32" s="8">
        <f t="shared" si="2"/>
        <v>0.21573937156494627</v>
      </c>
      <c r="AA32" s="8">
        <f t="shared" si="2"/>
        <v>0.21662725252273896</v>
      </c>
      <c r="AB32" s="8">
        <f t="shared" si="2"/>
        <v>0.21751412828842265</v>
      </c>
      <c r="AC32" s="8">
        <f t="shared" si="2"/>
        <v>0.21840000000000015</v>
      </c>
    </row>
    <row r="33" spans="2:29" x14ac:dyDescent="0.25">
      <c r="B33" s="5" t="s">
        <v>2</v>
      </c>
      <c r="C33" s="10">
        <f t="shared" ref="C33:N33" si="3">SUM(C31:C32)</f>
        <v>308.15718146399996</v>
      </c>
      <c r="D33" s="10">
        <f t="shared" si="3"/>
        <v>384.48143708151929</v>
      </c>
      <c r="E33" s="10">
        <f t="shared" si="3"/>
        <v>477.75609852685318</v>
      </c>
      <c r="F33" s="10">
        <f t="shared" si="3"/>
        <v>590.04439070279875</v>
      </c>
      <c r="G33" s="10">
        <f t="shared" si="3"/>
        <v>722.79403603940739</v>
      </c>
      <c r="H33" s="10">
        <f t="shared" si="3"/>
        <v>876.35067506080259</v>
      </c>
      <c r="I33" s="10">
        <f t="shared" si="3"/>
        <v>1049.3703313819597</v>
      </c>
      <c r="J33" s="10">
        <f t="shared" si="3"/>
        <v>1238.1867952056132</v>
      </c>
      <c r="K33" s="10">
        <f t="shared" si="3"/>
        <v>1436.238198615913</v>
      </c>
      <c r="L33" s="10">
        <f t="shared" si="3"/>
        <v>1633.7090607985465</v>
      </c>
      <c r="M33" s="10">
        <f t="shared" si="3"/>
        <v>1817.584237073261</v>
      </c>
      <c r="N33" s="10">
        <f t="shared" si="3"/>
        <v>1972.3163585273446</v>
      </c>
      <c r="O33" s="7">
        <f>((N33/I33)^(1/5)-1)</f>
        <v>0.13451321528953497</v>
      </c>
      <c r="Q33" s="5" t="s">
        <v>2</v>
      </c>
      <c r="R33" s="8">
        <f t="shared" ref="R33:AC33" si="4">SUM(R31:R32)</f>
        <v>1</v>
      </c>
      <c r="S33" s="8">
        <f t="shared" si="4"/>
        <v>1</v>
      </c>
      <c r="T33" s="8">
        <f t="shared" si="4"/>
        <v>1</v>
      </c>
      <c r="U33" s="8">
        <f t="shared" si="4"/>
        <v>1</v>
      </c>
      <c r="V33" s="8">
        <f t="shared" si="4"/>
        <v>1</v>
      </c>
      <c r="W33" s="8">
        <f t="shared" si="4"/>
        <v>1</v>
      </c>
      <c r="X33" s="8">
        <f t="shared" si="4"/>
        <v>1</v>
      </c>
      <c r="Y33" s="8">
        <f t="shared" si="4"/>
        <v>1</v>
      </c>
      <c r="Z33" s="8">
        <f t="shared" si="4"/>
        <v>1</v>
      </c>
      <c r="AA33" s="8">
        <f t="shared" si="4"/>
        <v>1</v>
      </c>
      <c r="AB33" s="8">
        <f t="shared" si="4"/>
        <v>1</v>
      </c>
      <c r="AC33" s="8">
        <f t="shared" si="4"/>
        <v>1</v>
      </c>
    </row>
    <row r="34" spans="2:29" x14ac:dyDescent="0.25">
      <c r="B34" s="13" t="s">
        <v>26</v>
      </c>
      <c r="C34" s="11">
        <f>C3</f>
        <v>308.15718146399996</v>
      </c>
      <c r="D34" s="11">
        <f t="shared" ref="D34:O34" si="5">D3</f>
        <v>384.48143708151935</v>
      </c>
      <c r="E34" s="11">
        <f t="shared" si="5"/>
        <v>477.75609852685318</v>
      </c>
      <c r="F34" s="11">
        <f t="shared" si="5"/>
        <v>590.04439070279875</v>
      </c>
      <c r="G34" s="11">
        <f t="shared" si="5"/>
        <v>722.79403603940739</v>
      </c>
      <c r="H34" s="11">
        <f t="shared" si="5"/>
        <v>876.35067506080259</v>
      </c>
      <c r="I34" s="11">
        <f t="shared" si="5"/>
        <v>1049.3703313819597</v>
      </c>
      <c r="J34" s="11">
        <f t="shared" si="5"/>
        <v>1238.1867952056132</v>
      </c>
      <c r="K34" s="11">
        <f t="shared" si="5"/>
        <v>1436.238198615913</v>
      </c>
      <c r="L34" s="11">
        <f t="shared" si="5"/>
        <v>1633.7090607985465</v>
      </c>
      <c r="M34" s="11">
        <f t="shared" si="5"/>
        <v>1817.584237073261</v>
      </c>
      <c r="N34" s="11">
        <f t="shared" si="5"/>
        <v>1972.3163585273446</v>
      </c>
      <c r="O34" s="12">
        <f t="shared" si="5"/>
        <v>0.13451321528953497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0.2462670974016572</v>
      </c>
      <c r="E37" s="14">
        <f t="shared" ref="E37:N37" si="6">E31/D31-1</f>
        <v>0.24119183123867316</v>
      </c>
      <c r="F37" s="14">
        <f t="shared" si="6"/>
        <v>0.23363446033275137</v>
      </c>
      <c r="G37" s="14">
        <f t="shared" si="6"/>
        <v>0.22359563842182739</v>
      </c>
      <c r="H37" s="14">
        <f t="shared" si="6"/>
        <v>0.21107603691366883</v>
      </c>
      <c r="I37" s="14">
        <f t="shared" si="6"/>
        <v>0.19607634588161238</v>
      </c>
      <c r="J37" s="14">
        <f t="shared" si="6"/>
        <v>0.17859727510967915</v>
      </c>
      <c r="K37" s="14">
        <f t="shared" si="6"/>
        <v>0.15863955519046957</v>
      </c>
      <c r="L37" s="14">
        <f t="shared" si="6"/>
        <v>0.13620393867943981</v>
      </c>
      <c r="M37" s="14">
        <f t="shared" si="6"/>
        <v>0.11129120130943848</v>
      </c>
      <c r="N37" s="14">
        <f t="shared" si="6"/>
        <v>8.3902143269717344E-2</v>
      </c>
    </row>
    <row r="38" spans="2:29" x14ac:dyDescent="0.25">
      <c r="B38" s="5" t="s">
        <v>29</v>
      </c>
      <c r="C38" s="5"/>
      <c r="D38" s="14">
        <f t="shared" ref="D38:N38" si="7">D32/C32-1</f>
        <v>0.2530385697327826</v>
      </c>
      <c r="E38" s="14">
        <f t="shared" si="7"/>
        <v>0.24790688558428142</v>
      </c>
      <c r="F38" s="14">
        <f t="shared" si="7"/>
        <v>0.24028023783724417</v>
      </c>
      <c r="G38" s="14">
        <f t="shared" si="7"/>
        <v>0.23015944610365513</v>
      </c>
      <c r="H38" s="14">
        <f t="shared" si="7"/>
        <v>0.21754534460073449</v>
      </c>
      <c r="I38" s="14">
        <f t="shared" si="7"/>
        <v>0.20243878322467146</v>
      </c>
      <c r="J38" s="14">
        <f t="shared" si="7"/>
        <v>0.18484062867181539</v>
      </c>
      <c r="K38" s="14">
        <f t="shared" si="7"/>
        <v>0.16475176561080818</v>
      </c>
      <c r="L38" s="14">
        <f t="shared" si="7"/>
        <v>0.14217309790932831</v>
      </c>
      <c r="M38" s="14">
        <f t="shared" si="7"/>
        <v>0.11710554991943045</v>
      </c>
      <c r="N38" s="14">
        <f t="shared" si="7"/>
        <v>8.9550067825726831E-2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252.04175871940555</v>
      </c>
      <c r="D43" s="6">
        <f t="shared" ref="D43:N43" si="8">S43*D$46</f>
        <v>313.89596801248553</v>
      </c>
      <c r="E43" s="6">
        <f t="shared" si="8"/>
        <v>389.33796297936084</v>
      </c>
      <c r="F43" s="6">
        <f t="shared" si="8"/>
        <v>479.97139038223156</v>
      </c>
      <c r="G43" s="6">
        <f t="shared" si="8"/>
        <v>586.88820026996541</v>
      </c>
      <c r="H43" s="6">
        <f t="shared" si="8"/>
        <v>710.27887030719626</v>
      </c>
      <c r="I43" s="6">
        <f t="shared" si="8"/>
        <v>848.96522924932594</v>
      </c>
      <c r="J43" s="6">
        <f t="shared" si="8"/>
        <v>999.9020124753456</v>
      </c>
      <c r="K43" s="6">
        <f t="shared" si="8"/>
        <v>1157.7316331180002</v>
      </c>
      <c r="L43" s="6">
        <f t="shared" si="8"/>
        <v>1314.5172715017561</v>
      </c>
      <c r="M43" s="6">
        <f t="shared" si="8"/>
        <v>1459.809813788188</v>
      </c>
      <c r="N43" s="6">
        <f t="shared" si="8"/>
        <v>1581.2060246313729</v>
      </c>
      <c r="O43" s="7">
        <f>((N43/I43)^(1/5)-1)</f>
        <v>0.13245176087148947</v>
      </c>
      <c r="P43" s="4"/>
      <c r="Q43" s="5" t="s">
        <v>31</v>
      </c>
      <c r="R43" s="8">
        <v>0.81789999999999996</v>
      </c>
      <c r="S43" s="8">
        <v>0.81641384404712369</v>
      </c>
      <c r="T43" s="8">
        <v>0.8149303884971284</v>
      </c>
      <c r="U43" s="8">
        <v>0.81344962844327728</v>
      </c>
      <c r="V43" s="8">
        <v>0.81197155898774975</v>
      </c>
      <c r="W43" s="8">
        <v>0.81049617524162454</v>
      </c>
      <c r="X43" s="8">
        <v>0.80902347232486371</v>
      </c>
      <c r="Y43" s="8">
        <v>0.80755344536629625</v>
      </c>
      <c r="Z43" s="8">
        <v>0.80608608950360294</v>
      </c>
      <c r="AA43" s="8">
        <v>0.80462139988329906</v>
      </c>
      <c r="AB43" s="8">
        <v>0.80315937166071916</v>
      </c>
      <c r="AC43" s="8">
        <v>0.8017000000000003</v>
      </c>
    </row>
    <row r="44" spans="2:29" x14ac:dyDescent="0.25">
      <c r="B44" s="5" t="s">
        <v>32</v>
      </c>
      <c r="C44" s="6">
        <f>R44*C$46</f>
        <v>56.115422744594404</v>
      </c>
      <c r="D44" s="6">
        <f t="shared" ref="D44:N44" si="9">S44*D$46</f>
        <v>70.585469069033806</v>
      </c>
      <c r="E44" s="6">
        <f t="shared" si="9"/>
        <v>88.418135547492369</v>
      </c>
      <c r="F44" s="6">
        <f t="shared" si="9"/>
        <v>110.07300032056717</v>
      </c>
      <c r="G44" s="6">
        <f t="shared" si="9"/>
        <v>135.90583576944198</v>
      </c>
      <c r="H44" s="6">
        <f t="shared" si="9"/>
        <v>166.07180475360636</v>
      </c>
      <c r="I44" s="6">
        <f t="shared" si="9"/>
        <v>200.40510213263374</v>
      </c>
      <c r="J44" s="6">
        <f t="shared" si="9"/>
        <v>238.28478273026758</v>
      </c>
      <c r="K44" s="6">
        <f t="shared" si="9"/>
        <v>278.50656549791267</v>
      </c>
      <c r="L44" s="6">
        <f t="shared" si="9"/>
        <v>319.19178929679026</v>
      </c>
      <c r="M44" s="6">
        <f t="shared" si="9"/>
        <v>357.77442328507306</v>
      </c>
      <c r="N44" s="6">
        <f t="shared" si="9"/>
        <v>391.11033389597185</v>
      </c>
      <c r="O44" s="7">
        <f>((N44/I44)^(1/5)-1)</f>
        <v>0.14308388815971362</v>
      </c>
      <c r="P44" s="4"/>
      <c r="Q44" s="5" t="s">
        <v>32</v>
      </c>
      <c r="R44" s="8">
        <f>100%-R43</f>
        <v>0.18210000000000004</v>
      </c>
      <c r="S44" s="8">
        <f t="shared" ref="S44:AC44" si="10">100%-S43</f>
        <v>0.18358615595287631</v>
      </c>
      <c r="T44" s="8">
        <f t="shared" si="10"/>
        <v>0.1850696115028716</v>
      </c>
      <c r="U44" s="8">
        <f t="shared" si="10"/>
        <v>0.18655037155672272</v>
      </c>
      <c r="V44" s="8">
        <f t="shared" si="10"/>
        <v>0.18802844101225025</v>
      </c>
      <c r="W44" s="8">
        <f t="shared" si="10"/>
        <v>0.18950382475837546</v>
      </c>
      <c r="X44" s="8">
        <f t="shared" si="10"/>
        <v>0.19097652767513629</v>
      </c>
      <c r="Y44" s="8">
        <f t="shared" si="10"/>
        <v>0.19244655463370375</v>
      </c>
      <c r="Z44" s="8">
        <f t="shared" si="10"/>
        <v>0.19391391049639706</v>
      </c>
      <c r="AA44" s="8">
        <f t="shared" si="10"/>
        <v>0.19537860011670094</v>
      </c>
      <c r="AB44" s="8">
        <f t="shared" si="10"/>
        <v>0.19684062833928084</v>
      </c>
      <c r="AC44" s="8">
        <f t="shared" si="10"/>
        <v>0.1982999999999997</v>
      </c>
    </row>
    <row r="45" spans="2:29" x14ac:dyDescent="0.25">
      <c r="B45" s="5" t="s">
        <v>2</v>
      </c>
      <c r="C45" s="10">
        <f t="shared" ref="C45:N45" si="11">SUM(C43:C44)</f>
        <v>308.15718146399996</v>
      </c>
      <c r="D45" s="10">
        <f t="shared" si="11"/>
        <v>384.48143708151935</v>
      </c>
      <c r="E45" s="10">
        <f t="shared" si="11"/>
        <v>477.75609852685318</v>
      </c>
      <c r="F45" s="10">
        <f t="shared" si="11"/>
        <v>590.04439070279875</v>
      </c>
      <c r="G45" s="10">
        <f t="shared" si="11"/>
        <v>722.79403603940739</v>
      </c>
      <c r="H45" s="10">
        <f t="shared" si="11"/>
        <v>876.35067506080259</v>
      </c>
      <c r="I45" s="10">
        <f t="shared" si="11"/>
        <v>1049.3703313819597</v>
      </c>
      <c r="J45" s="10">
        <f t="shared" si="11"/>
        <v>1238.1867952056132</v>
      </c>
      <c r="K45" s="10">
        <f t="shared" si="11"/>
        <v>1436.238198615913</v>
      </c>
      <c r="L45" s="10">
        <f t="shared" si="11"/>
        <v>1633.7090607985465</v>
      </c>
      <c r="M45" s="10">
        <f t="shared" si="11"/>
        <v>1817.584237073261</v>
      </c>
      <c r="N45" s="10">
        <f t="shared" si="11"/>
        <v>1972.3163585273446</v>
      </c>
      <c r="O45" s="7">
        <f>((N45/I45)^(1/5)-1)</f>
        <v>0.13451321528953497</v>
      </c>
      <c r="Q45" s="5" t="s">
        <v>2</v>
      </c>
      <c r="R45" s="8">
        <f t="shared" ref="R45:AC45" si="12">SUM(R43:R44)</f>
        <v>1</v>
      </c>
      <c r="S45" s="8">
        <f t="shared" si="12"/>
        <v>1</v>
      </c>
      <c r="T45" s="8">
        <f t="shared" si="12"/>
        <v>1</v>
      </c>
      <c r="U45" s="8">
        <f t="shared" si="12"/>
        <v>1</v>
      </c>
      <c r="V45" s="8">
        <f t="shared" si="12"/>
        <v>1</v>
      </c>
      <c r="W45" s="8">
        <f t="shared" si="12"/>
        <v>1</v>
      </c>
      <c r="X45" s="8">
        <f t="shared" si="12"/>
        <v>1</v>
      </c>
      <c r="Y45" s="8">
        <f t="shared" si="12"/>
        <v>1</v>
      </c>
      <c r="Z45" s="8">
        <f t="shared" si="12"/>
        <v>1</v>
      </c>
      <c r="AA45" s="8">
        <f t="shared" si="12"/>
        <v>1</v>
      </c>
      <c r="AB45" s="8">
        <f t="shared" si="12"/>
        <v>1</v>
      </c>
      <c r="AC45" s="8">
        <f t="shared" si="12"/>
        <v>1</v>
      </c>
    </row>
    <row r="46" spans="2:29" x14ac:dyDescent="0.25">
      <c r="B46" s="13" t="s">
        <v>26</v>
      </c>
      <c r="C46" s="11">
        <f>C3</f>
        <v>308.15718146399996</v>
      </c>
      <c r="D46" s="11">
        <f t="shared" ref="D46:O46" si="13">D3</f>
        <v>384.48143708151935</v>
      </c>
      <c r="E46" s="11">
        <f t="shared" si="13"/>
        <v>477.75609852685318</v>
      </c>
      <c r="F46" s="11">
        <f t="shared" si="13"/>
        <v>590.04439070279875</v>
      </c>
      <c r="G46" s="11">
        <f t="shared" si="13"/>
        <v>722.79403603940739</v>
      </c>
      <c r="H46" s="11">
        <f t="shared" si="13"/>
        <v>876.35067506080259</v>
      </c>
      <c r="I46" s="11">
        <f t="shared" si="13"/>
        <v>1049.3703313819597</v>
      </c>
      <c r="J46" s="11">
        <f t="shared" si="13"/>
        <v>1238.1867952056132</v>
      </c>
      <c r="K46" s="11">
        <f t="shared" si="13"/>
        <v>1436.238198615913</v>
      </c>
      <c r="L46" s="11">
        <f t="shared" si="13"/>
        <v>1633.7090607985465</v>
      </c>
      <c r="M46" s="11">
        <f t="shared" si="13"/>
        <v>1817.584237073261</v>
      </c>
      <c r="N46" s="11">
        <f t="shared" si="13"/>
        <v>1972.3163585273446</v>
      </c>
      <c r="O46" s="12">
        <f t="shared" si="13"/>
        <v>0.13451321528953497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4">D43/C43-1</f>
        <v>0.24541254436310056</v>
      </c>
      <c r="E49" s="14">
        <f t="shared" si="14"/>
        <v>0.24034075825999301</v>
      </c>
      <c r="F49" s="14">
        <f t="shared" si="14"/>
        <v>0.23278856936865222</v>
      </c>
      <c r="G49" s="14">
        <f t="shared" si="14"/>
        <v>0.2227566309787532</v>
      </c>
      <c r="H49" s="14">
        <f t="shared" si="14"/>
        <v>0.21024561403768516</v>
      </c>
      <c r="I49" s="14">
        <f t="shared" si="14"/>
        <v>0.19525620814560862</v>
      </c>
      <c r="J49" s="14">
        <f t="shared" si="14"/>
        <v>0.1777891225998518</v>
      </c>
      <c r="K49" s="14">
        <f t="shared" si="14"/>
        <v>0.15784508749205672</v>
      </c>
      <c r="L49" s="14">
        <f t="shared" si="14"/>
        <v>0.13542485486165834</v>
      </c>
      <c r="M49" s="14">
        <f t="shared" si="14"/>
        <v>0.11052919990959409</v>
      </c>
      <c r="N49" s="14">
        <f t="shared" si="14"/>
        <v>8.3158922276432179E-2</v>
      </c>
    </row>
    <row r="50" spans="2:29" x14ac:dyDescent="0.25">
      <c r="B50" s="5" t="s">
        <v>32</v>
      </c>
      <c r="C50" s="5"/>
      <c r="D50" s="14">
        <f t="shared" ref="D50:N50" si="15">D44/C44-1</f>
        <v>0.25786219931548682</v>
      </c>
      <c r="E50" s="14">
        <f t="shared" si="15"/>
        <v>0.2526393422563773</v>
      </c>
      <c r="F50" s="14">
        <f t="shared" si="15"/>
        <v>0.24491428866924303</v>
      </c>
      <c r="G50" s="14">
        <f t="shared" si="15"/>
        <v>0.23468821031171561</v>
      </c>
      <c r="H50" s="14">
        <f t="shared" si="15"/>
        <v>0.22196227861281526</v>
      </c>
      <c r="I50" s="14">
        <f t="shared" si="15"/>
        <v>0.20673766645678504</v>
      </c>
      <c r="J50" s="14">
        <f t="shared" si="15"/>
        <v>0.18901554997618764</v>
      </c>
      <c r="K50" s="14">
        <f t="shared" si="15"/>
        <v>0.16879711036006495</v>
      </c>
      <c r="L50" s="14">
        <f t="shared" si="15"/>
        <v>0.14608353568304833</v>
      </c>
      <c r="M50" s="14">
        <f t="shared" si="15"/>
        <v>0.12087602276137477</v>
      </c>
      <c r="N50" s="14">
        <f t="shared" si="15"/>
        <v>9.3175779042027562E-2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120.92087800647359</v>
      </c>
      <c r="D55" s="6">
        <f t="shared" ref="D55:N55" si="16">S55*D$60</f>
        <v>150.7018020123954</v>
      </c>
      <c r="E55" s="6">
        <f t="shared" si="16"/>
        <v>187.05244018945268</v>
      </c>
      <c r="F55" s="6">
        <f t="shared" si="16"/>
        <v>230.75753691315629</v>
      </c>
      <c r="G55" s="6">
        <f t="shared" si="16"/>
        <v>282.35783224663129</v>
      </c>
      <c r="H55" s="6">
        <f t="shared" si="16"/>
        <v>341.96154777046996</v>
      </c>
      <c r="I55" s="6">
        <f t="shared" si="16"/>
        <v>409.01779191896668</v>
      </c>
      <c r="J55" s="6">
        <f t="shared" si="16"/>
        <v>482.07394180854038</v>
      </c>
      <c r="K55" s="6">
        <f t="shared" si="16"/>
        <v>558.55768518293689</v>
      </c>
      <c r="L55" s="6">
        <f t="shared" si="16"/>
        <v>634.64424494772231</v>
      </c>
      <c r="M55" s="6">
        <f t="shared" si="16"/>
        <v>705.28434827445051</v>
      </c>
      <c r="N55" s="6">
        <f t="shared" si="16"/>
        <v>764.46982056519892</v>
      </c>
      <c r="O55" s="7">
        <f>((N55/I55)^(1/5)-1)</f>
        <v>0.13324452374848628</v>
      </c>
      <c r="P55" s="4"/>
      <c r="Q55" s="5" t="s">
        <v>37</v>
      </c>
      <c r="R55" s="8">
        <v>0.39240000000000003</v>
      </c>
      <c r="S55" s="8">
        <v>0.39196119104299693</v>
      </c>
      <c r="T55" s="8">
        <v>0.39152287279267256</v>
      </c>
      <c r="U55" s="8">
        <v>0.39108504470028466</v>
      </c>
      <c r="V55" s="8">
        <v>0.39064770621770445</v>
      </c>
      <c r="W55" s="8">
        <v>0.39021085679741635</v>
      </c>
      <c r="X55" s="8">
        <v>0.38977449589251684</v>
      </c>
      <c r="Y55" s="8">
        <v>0.38933862295671406</v>
      </c>
      <c r="Z55" s="8">
        <v>0.38890323744432698</v>
      </c>
      <c r="AA55" s="8">
        <v>0.38846833881028503</v>
      </c>
      <c r="AB55" s="8">
        <v>0.38803392651012675</v>
      </c>
      <c r="AC55" s="8">
        <v>0.38760000000000006</v>
      </c>
    </row>
    <row r="56" spans="2:29" x14ac:dyDescent="0.25">
      <c r="B56" s="5" t="s">
        <v>38</v>
      </c>
      <c r="C56" s="6">
        <f>R56*C$60</f>
        <v>99.103349558822387</v>
      </c>
      <c r="D56" s="6">
        <f t="shared" ref="D56:N58" si="17">S56*D$60</f>
        <v>124.02447042654771</v>
      </c>
      <c r="E56" s="6">
        <f t="shared" si="17"/>
        <v>154.58032234462166</v>
      </c>
      <c r="F56" s="6">
        <f t="shared" si="17"/>
        <v>191.49111135309079</v>
      </c>
      <c r="G56" s="6">
        <f t="shared" si="17"/>
        <v>235.28511800392815</v>
      </c>
      <c r="H56" s="6">
        <f t="shared" si="17"/>
        <v>286.13684757911733</v>
      </c>
      <c r="I56" s="6">
        <f t="shared" si="17"/>
        <v>343.66919721979963</v>
      </c>
      <c r="J56" s="6">
        <f t="shared" si="17"/>
        <v>406.73726100078784</v>
      </c>
      <c r="K56" s="6">
        <f t="shared" si="17"/>
        <v>473.22777792689817</v>
      </c>
      <c r="L56" s="6">
        <f t="shared" si="17"/>
        <v>539.92624495106645</v>
      </c>
      <c r="M56" s="6">
        <f t="shared" si="17"/>
        <v>602.51828711626979</v>
      </c>
      <c r="N56" s="6">
        <f t="shared" si="17"/>
        <v>655.79518921034321</v>
      </c>
      <c r="O56" s="7">
        <f>((N56/I56)^(1/5)-1)</f>
        <v>0.13795614036551318</v>
      </c>
      <c r="P56" s="4"/>
      <c r="Q56" s="5" t="s">
        <v>38</v>
      </c>
      <c r="R56" s="8">
        <v>0.3216</v>
      </c>
      <c r="S56" s="8">
        <v>0.32257596457186444</v>
      </c>
      <c r="T56" s="8">
        <v>0.32355489091874601</v>
      </c>
      <c r="U56" s="8">
        <v>0.32453678802879005</v>
      </c>
      <c r="V56" s="8">
        <v>0.32552166491741802</v>
      </c>
      <c r="W56" s="8">
        <v>0.32650953062741089</v>
      </c>
      <c r="X56" s="8">
        <v>0.32750039422899185</v>
      </c>
      <c r="Y56" s="8">
        <v>0.32849426481990956</v>
      </c>
      <c r="Z56" s="8">
        <v>0.32949115152552172</v>
      </c>
      <c r="AA56" s="8">
        <v>0.33049106349887902</v>
      </c>
      <c r="AB56" s="8">
        <v>0.33149400992080907</v>
      </c>
      <c r="AC56" s="8">
        <v>0.33250000000000057</v>
      </c>
    </row>
    <row r="57" spans="2:29" x14ac:dyDescent="0.25">
      <c r="B57" s="5" t="s">
        <v>40</v>
      </c>
      <c r="C57" s="6">
        <f>R57*C$60</f>
        <v>48.503940362433589</v>
      </c>
      <c r="D57" s="6">
        <f t="shared" si="17"/>
        <v>60.593790245114576</v>
      </c>
      <c r="E57" s="6">
        <f t="shared" si="17"/>
        <v>75.388828805938417</v>
      </c>
      <c r="F57" s="6">
        <f t="shared" si="17"/>
        <v>93.225228701827348</v>
      </c>
      <c r="G57" s="6">
        <f t="shared" si="17"/>
        <v>114.34346436089091</v>
      </c>
      <c r="H57" s="6">
        <f t="shared" si="17"/>
        <v>138.81063017145757</v>
      </c>
      <c r="I57" s="6">
        <f t="shared" si="17"/>
        <v>166.42616129397751</v>
      </c>
      <c r="J57" s="6">
        <f t="shared" si="17"/>
        <v>196.61968559827324</v>
      </c>
      <c r="K57" s="6">
        <f t="shared" si="17"/>
        <v>228.35751945915374</v>
      </c>
      <c r="L57" s="6">
        <f t="shared" si="17"/>
        <v>260.08276633314836</v>
      </c>
      <c r="M57" s="6">
        <f t="shared" si="17"/>
        <v>289.72062953291476</v>
      </c>
      <c r="N57" s="6">
        <f t="shared" si="17"/>
        <v>314.78169082096446</v>
      </c>
      <c r="O57" s="7">
        <f>((N57/I57)^(1/5)-1)</f>
        <v>0.13594570429343933</v>
      </c>
      <c r="P57" s="4"/>
      <c r="Q57" s="5" t="s">
        <v>40</v>
      </c>
      <c r="R57" s="8">
        <v>0.15739999999999998</v>
      </c>
      <c r="S57" s="8">
        <v>0.15759874054015052</v>
      </c>
      <c r="T57" s="8">
        <v>0.15779773201932459</v>
      </c>
      <c r="U57" s="8">
        <v>0.15799697475436936</v>
      </c>
      <c r="V57" s="8">
        <v>0.15819646906253221</v>
      </c>
      <c r="W57" s="8">
        <v>0.15839621526146103</v>
      </c>
      <c r="X57" s="8">
        <v>0.15859621366920479</v>
      </c>
      <c r="Y57" s="8">
        <v>0.15879646460421393</v>
      </c>
      <c r="Z57" s="8">
        <v>0.15899696838534122</v>
      </c>
      <c r="AA57" s="8">
        <v>0.15919772533184187</v>
      </c>
      <c r="AB57" s="8">
        <v>0.15939873576337418</v>
      </c>
      <c r="AC57" s="8">
        <v>0.15960000000000013</v>
      </c>
    </row>
    <row r="58" spans="2:29" x14ac:dyDescent="0.25">
      <c r="B58" s="5" t="s">
        <v>39</v>
      </c>
      <c r="C58" s="6">
        <f>R58*C$60</f>
        <v>39.629013536270406</v>
      </c>
      <c r="D58" s="6">
        <f t="shared" si="17"/>
        <v>49.161374397461621</v>
      </c>
      <c r="E58" s="6">
        <f t="shared" si="17"/>
        <v>60.734507186840474</v>
      </c>
      <c r="F58" s="6">
        <f t="shared" si="17"/>
        <v>74.570513734724386</v>
      </c>
      <c r="G58" s="6">
        <f t="shared" si="17"/>
        <v>90.807621427957088</v>
      </c>
      <c r="H58" s="6">
        <f t="shared" si="17"/>
        <v>109.44164953975775</v>
      </c>
      <c r="I58" s="6">
        <f t="shared" si="17"/>
        <v>130.25718094921592</v>
      </c>
      <c r="J58" s="6">
        <f t="shared" si="17"/>
        <v>152.75590679801184</v>
      </c>
      <c r="K58" s="6">
        <f t="shared" si="17"/>
        <v>176.09521604692424</v>
      </c>
      <c r="L58" s="6">
        <f t="shared" si="17"/>
        <v>199.05580456660934</v>
      </c>
      <c r="M58" s="6">
        <f t="shared" si="17"/>
        <v>220.06097214962594</v>
      </c>
      <c r="N58" s="6">
        <f t="shared" si="17"/>
        <v>237.26965793083795</v>
      </c>
      <c r="O58" s="7">
        <f>((N58/I58)^(1/5)-1)</f>
        <v>0.1274261553121061</v>
      </c>
      <c r="P58" s="4"/>
      <c r="Q58" s="5" t="s">
        <v>39</v>
      </c>
      <c r="R58" s="8">
        <f>100%-SUM(R55:R57)</f>
        <v>0.12860000000000005</v>
      </c>
      <c r="S58" s="8">
        <f t="shared" ref="S58:AC58" si="18">100%-SUM(S55:S57)</f>
        <v>0.12786410384498803</v>
      </c>
      <c r="T58" s="8">
        <f t="shared" si="18"/>
        <v>0.12712450426925692</v>
      </c>
      <c r="U58" s="8">
        <f t="shared" si="18"/>
        <v>0.126381192516556</v>
      </c>
      <c r="V58" s="8">
        <f t="shared" si="18"/>
        <v>0.12563415980234538</v>
      </c>
      <c r="W58" s="8">
        <f t="shared" si="18"/>
        <v>0.12488339731371179</v>
      </c>
      <c r="X58" s="8">
        <f t="shared" si="18"/>
        <v>0.12412889620928658</v>
      </c>
      <c r="Y58" s="8">
        <f t="shared" si="18"/>
        <v>0.1233706476191625</v>
      </c>
      <c r="Z58" s="8">
        <f t="shared" si="18"/>
        <v>0.12260864264481008</v>
      </c>
      <c r="AA58" s="8">
        <f t="shared" si="18"/>
        <v>0.12184287235899405</v>
      </c>
      <c r="AB58" s="8">
        <f t="shared" si="18"/>
        <v>0.12107332780569002</v>
      </c>
      <c r="AC58" s="8">
        <f t="shared" si="18"/>
        <v>0.12029999999999919</v>
      </c>
    </row>
    <row r="59" spans="2:29" x14ac:dyDescent="0.25">
      <c r="B59" s="5" t="s">
        <v>2</v>
      </c>
      <c r="C59" s="10">
        <f t="shared" ref="C59:N59" si="19">SUM(C55:C58)</f>
        <v>308.15718146399996</v>
      </c>
      <c r="D59" s="10">
        <f t="shared" si="19"/>
        <v>384.48143708151929</v>
      </c>
      <c r="E59" s="10">
        <f t="shared" si="19"/>
        <v>477.75609852685324</v>
      </c>
      <c r="F59" s="10">
        <f t="shared" si="19"/>
        <v>590.04439070279875</v>
      </c>
      <c r="G59" s="10">
        <f t="shared" si="19"/>
        <v>722.7940360394075</v>
      </c>
      <c r="H59" s="10">
        <f t="shared" si="19"/>
        <v>876.35067506080259</v>
      </c>
      <c r="I59" s="10">
        <f t="shared" si="19"/>
        <v>1049.3703313819597</v>
      </c>
      <c r="J59" s="10">
        <f t="shared" si="19"/>
        <v>1238.1867952056134</v>
      </c>
      <c r="K59" s="10">
        <f t="shared" si="19"/>
        <v>1436.238198615913</v>
      </c>
      <c r="L59" s="10">
        <f t="shared" si="19"/>
        <v>1633.7090607985465</v>
      </c>
      <c r="M59" s="10">
        <f t="shared" si="19"/>
        <v>1817.584237073261</v>
      </c>
      <c r="N59" s="10">
        <f t="shared" si="19"/>
        <v>1972.3163585273446</v>
      </c>
      <c r="O59" s="7">
        <f>((N59/I59)^(1/5)-1)</f>
        <v>0.13451321528953497</v>
      </c>
      <c r="Q59" s="5" t="s">
        <v>2</v>
      </c>
      <c r="R59" s="8">
        <f t="shared" ref="R59:AC59" si="20">SUM(R55:R58)</f>
        <v>1</v>
      </c>
      <c r="S59" s="8">
        <f t="shared" si="20"/>
        <v>1</v>
      </c>
      <c r="T59" s="8">
        <f t="shared" si="20"/>
        <v>1</v>
      </c>
      <c r="U59" s="8">
        <f t="shared" si="20"/>
        <v>1</v>
      </c>
      <c r="V59" s="8">
        <f t="shared" si="20"/>
        <v>1</v>
      </c>
      <c r="W59" s="8">
        <f t="shared" si="20"/>
        <v>1</v>
      </c>
      <c r="X59" s="8">
        <f t="shared" si="20"/>
        <v>1</v>
      </c>
      <c r="Y59" s="8">
        <f t="shared" si="20"/>
        <v>1</v>
      </c>
      <c r="Z59" s="8">
        <f t="shared" si="20"/>
        <v>1</v>
      </c>
      <c r="AA59" s="8">
        <f t="shared" si="20"/>
        <v>1</v>
      </c>
      <c r="AB59" s="8">
        <f t="shared" si="20"/>
        <v>1</v>
      </c>
      <c r="AC59" s="8">
        <f t="shared" si="20"/>
        <v>1</v>
      </c>
    </row>
    <row r="60" spans="2:29" x14ac:dyDescent="0.25">
      <c r="B60" s="13" t="s">
        <v>26</v>
      </c>
      <c r="C60" s="11">
        <f>C3</f>
        <v>308.15718146399996</v>
      </c>
      <c r="D60" s="11">
        <f t="shared" ref="D60:O60" si="21">D3</f>
        <v>384.48143708151935</v>
      </c>
      <c r="E60" s="11">
        <f t="shared" si="21"/>
        <v>477.75609852685318</v>
      </c>
      <c r="F60" s="11">
        <f t="shared" si="21"/>
        <v>590.04439070279875</v>
      </c>
      <c r="G60" s="11">
        <f t="shared" si="21"/>
        <v>722.79403603940739</v>
      </c>
      <c r="H60" s="11">
        <f t="shared" si="21"/>
        <v>876.35067506080259</v>
      </c>
      <c r="I60" s="11">
        <f t="shared" si="21"/>
        <v>1049.3703313819597</v>
      </c>
      <c r="J60" s="11">
        <f t="shared" si="21"/>
        <v>1238.1867952056132</v>
      </c>
      <c r="K60" s="11">
        <f t="shared" si="21"/>
        <v>1436.238198615913</v>
      </c>
      <c r="L60" s="11">
        <f t="shared" si="21"/>
        <v>1633.7090607985465</v>
      </c>
      <c r="M60" s="11">
        <f t="shared" si="21"/>
        <v>1817.584237073261</v>
      </c>
      <c r="N60" s="11">
        <f t="shared" si="21"/>
        <v>1972.3163585273446</v>
      </c>
      <c r="O60" s="12">
        <f t="shared" si="21"/>
        <v>0.13451321528953497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22">D55/C55-1</f>
        <v>0.24628438444126632</v>
      </c>
      <c r="E63" s="14">
        <f t="shared" si="22"/>
        <v>0.24120904787898545</v>
      </c>
      <c r="F63" s="14">
        <f t="shared" si="22"/>
        <v>0.23365157214435528</v>
      </c>
      <c r="G63" s="14">
        <f t="shared" si="22"/>
        <v>0.22361261098437857</v>
      </c>
      <c r="H63" s="14">
        <f t="shared" si="22"/>
        <v>0.21109283581613769</v>
      </c>
      <c r="I63" s="14">
        <f t="shared" si="22"/>
        <v>0.19609293672254036</v>
      </c>
      <c r="J63" s="14">
        <f t="shared" si="22"/>
        <v>0.17861362349745247</v>
      </c>
      <c r="K63" s="14">
        <f t="shared" si="22"/>
        <v>0.15865562674360989</v>
      </c>
      <c r="L63" s="14">
        <f t="shared" si="22"/>
        <v>0.13621969902690689</v>
      </c>
      <c r="M63" s="14">
        <f t="shared" si="22"/>
        <v>0.11130661609095194</v>
      </c>
      <c r="N63" s="14">
        <f t="shared" si="22"/>
        <v>8.3917178136097448E-2</v>
      </c>
    </row>
    <row r="64" spans="2:29" x14ac:dyDescent="0.25">
      <c r="B64" s="5" t="s">
        <v>38</v>
      </c>
      <c r="C64" s="5"/>
      <c r="D64" s="14">
        <f t="shared" ref="D64:N64" si="23">D56/C56-1</f>
        <v>0.25146597949177774</v>
      </c>
      <c r="E64" s="14">
        <f t="shared" si="23"/>
        <v>0.24636954153471158</v>
      </c>
      <c r="F64" s="14">
        <f t="shared" si="23"/>
        <v>0.23878064457764636</v>
      </c>
      <c r="G64" s="14">
        <f t="shared" si="23"/>
        <v>0.22869994508562597</v>
      </c>
      <c r="H64" s="14">
        <f t="shared" si="23"/>
        <v>0.21612811726723913</v>
      </c>
      <c r="I64" s="14">
        <f t="shared" si="23"/>
        <v>0.20106585407450717</v>
      </c>
      <c r="J64" s="14">
        <f t="shared" si="23"/>
        <v>0.18351386825235871</v>
      </c>
      <c r="K64" s="14">
        <f t="shared" si="23"/>
        <v>0.16347289344110894</v>
      </c>
      <c r="L64" s="14">
        <f t="shared" si="23"/>
        <v>0.14094368533554569</v>
      </c>
      <c r="M64" s="14">
        <f t="shared" si="23"/>
        <v>0.11592702290453771</v>
      </c>
      <c r="N64" s="14">
        <f t="shared" si="23"/>
        <v>8.8423709675375273E-2</v>
      </c>
    </row>
    <row r="65" spans="2:29" x14ac:dyDescent="0.25">
      <c r="B65" s="5" t="s">
        <v>40</v>
      </c>
      <c r="C65" s="5"/>
      <c r="D65" s="14">
        <f t="shared" ref="D65:N65" si="24">D57/C57-1</f>
        <v>0.24925500469328066</v>
      </c>
      <c r="E65" s="14">
        <f t="shared" si="24"/>
        <v>0.24416757065327666</v>
      </c>
      <c r="F65" s="14">
        <f t="shared" si="24"/>
        <v>0.23659208106021068</v>
      </c>
      <c r="G65" s="14">
        <f t="shared" si="24"/>
        <v>0.22652919121934656</v>
      </c>
      <c r="H65" s="14">
        <f t="shared" si="24"/>
        <v>0.21397957414814184</v>
      </c>
      <c r="I65" s="14">
        <f t="shared" si="24"/>
        <v>0.19894392157437446</v>
      </c>
      <c r="J65" s="14">
        <f t="shared" si="24"/>
        <v>0.18142294498376033</v>
      </c>
      <c r="K65" s="14">
        <f t="shared" si="24"/>
        <v>0.1614173767204885</v>
      </c>
      <c r="L65" s="14">
        <f t="shared" si="24"/>
        <v>0.13892797114425348</v>
      </c>
      <c r="M65" s="14">
        <f t="shared" si="24"/>
        <v>0.11395550584771286</v>
      </c>
      <c r="N65" s="14">
        <f t="shared" si="24"/>
        <v>8.6500782938560228E-2</v>
      </c>
    </row>
    <row r="66" spans="2:29" x14ac:dyDescent="0.25">
      <c r="B66" s="5" t="s">
        <v>39</v>
      </c>
      <c r="C66" s="5"/>
      <c r="D66" s="14">
        <f t="shared" ref="D66:N66" si="25">D58/C58-1</f>
        <v>0.24053994814851332</v>
      </c>
      <c r="E66" s="14">
        <f t="shared" si="25"/>
        <v>0.23541109115078807</v>
      </c>
      <c r="F66" s="14">
        <f t="shared" si="25"/>
        <v>0.22781129194511363</v>
      </c>
      <c r="G66" s="14">
        <f t="shared" si="25"/>
        <v>0.21774166329327249</v>
      </c>
      <c r="H66" s="14">
        <f t="shared" si="25"/>
        <v>0.2052033498816408</v>
      </c>
      <c r="I66" s="14">
        <f t="shared" si="25"/>
        <v>0.19019752988917027</v>
      </c>
      <c r="J66" s="14">
        <f t="shared" si="25"/>
        <v>0.1727254166322516</v>
      </c>
      <c r="K66" s="14">
        <f t="shared" si="25"/>
        <v>0.15278826029145853</v>
      </c>
      <c r="L66" s="14">
        <f t="shared" si="25"/>
        <v>0.13038734972542798</v>
      </c>
      <c r="M66" s="14">
        <f t="shared" si="25"/>
        <v>0.10552401437752446</v>
      </c>
      <c r="N66" s="14">
        <f t="shared" si="25"/>
        <v>7.819962628135313E-2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219.46954463866078</v>
      </c>
      <c r="D71" s="6">
        <f t="shared" ref="D71:N71" si="26">S71*D$74</f>
        <v>273.13746538940455</v>
      </c>
      <c r="E71" s="6">
        <f t="shared" si="26"/>
        <v>338.54473703906638</v>
      </c>
      <c r="F71" s="6">
        <f t="shared" si="26"/>
        <v>417.05990715955704</v>
      </c>
      <c r="G71" s="6">
        <f t="shared" si="26"/>
        <v>509.60331624698154</v>
      </c>
      <c r="H71" s="6">
        <f t="shared" si="26"/>
        <v>616.31046132546862</v>
      </c>
      <c r="I71" s="6">
        <f t="shared" si="26"/>
        <v>736.12967302020104</v>
      </c>
      <c r="J71" s="6">
        <f t="shared" si="26"/>
        <v>866.39440692829533</v>
      </c>
      <c r="K71" s="6">
        <f t="shared" si="26"/>
        <v>1002.4434303890146</v>
      </c>
      <c r="L71" s="6">
        <f t="shared" si="26"/>
        <v>1137.3969189672741</v>
      </c>
      <c r="M71" s="6">
        <f t="shared" si="26"/>
        <v>1262.2221769136706</v>
      </c>
      <c r="N71" s="6">
        <f t="shared" si="26"/>
        <v>1366.2235415518915</v>
      </c>
      <c r="O71" s="7">
        <f>((N71/I71)^(1/5)-1)</f>
        <v>0.13165354449456679</v>
      </c>
      <c r="P71" s="4"/>
      <c r="Q71" s="5" t="s">
        <v>34</v>
      </c>
      <c r="R71" s="8">
        <v>0.71220000000000006</v>
      </c>
      <c r="S71" s="8">
        <v>0.71040481814338619</v>
      </c>
      <c r="T71" s="8">
        <v>0.7086141612487189</v>
      </c>
      <c r="U71" s="8">
        <v>0.70682801791031213</v>
      </c>
      <c r="V71" s="8">
        <v>0.70504637675122916</v>
      </c>
      <c r="W71" s="8">
        <v>0.7032692264232101</v>
      </c>
      <c r="X71" s="8">
        <v>0.70149655560659996</v>
      </c>
      <c r="Y71" s="8">
        <v>0.69972835301027581</v>
      </c>
      <c r="Z71" s="8">
        <v>0.69796460737157551</v>
      </c>
      <c r="AA71" s="8">
        <v>0.69620530745622589</v>
      </c>
      <c r="AB71" s="8">
        <v>0.69445044205827067</v>
      </c>
      <c r="AC71" s="8">
        <v>0.69269999999999987</v>
      </c>
    </row>
    <row r="72" spans="2:29" x14ac:dyDescent="0.25">
      <c r="B72" s="5" t="s">
        <v>35</v>
      </c>
      <c r="C72" s="6">
        <f>R72*C$74</f>
        <v>88.687636825339169</v>
      </c>
      <c r="D72" s="6">
        <f t="shared" ref="D72:N72" si="27">S72*D$74</f>
        <v>111.34397169211482</v>
      </c>
      <c r="E72" s="6">
        <f t="shared" si="27"/>
        <v>139.2113614877868</v>
      </c>
      <c r="F72" s="6">
        <f t="shared" si="27"/>
        <v>172.98448354324171</v>
      </c>
      <c r="G72" s="6">
        <f t="shared" si="27"/>
        <v>213.19071979242585</v>
      </c>
      <c r="H72" s="6">
        <f t="shared" si="27"/>
        <v>260.04021373533396</v>
      </c>
      <c r="I72" s="6">
        <f t="shared" si="27"/>
        <v>313.24065836175856</v>
      </c>
      <c r="J72" s="6">
        <f t="shared" si="27"/>
        <v>371.7923882773178</v>
      </c>
      <c r="K72" s="6">
        <f t="shared" si="27"/>
        <v>433.79476822689838</v>
      </c>
      <c r="L72" s="6">
        <f t="shared" si="27"/>
        <v>496.31214183127241</v>
      </c>
      <c r="M72" s="6">
        <f t="shared" si="27"/>
        <v>555.36206015959021</v>
      </c>
      <c r="N72" s="6">
        <f t="shared" si="27"/>
        <v>606.09281697545327</v>
      </c>
      <c r="O72" s="7">
        <f>((N72/I72)^(1/5)-1)</f>
        <v>0.14112232440510408</v>
      </c>
      <c r="P72" s="4"/>
      <c r="Q72" s="5" t="s">
        <v>35</v>
      </c>
      <c r="R72" s="8">
        <f>100%-R71</f>
        <v>0.28779999999999994</v>
      </c>
      <c r="S72" s="8">
        <f t="shared" ref="S72:AC72" si="28">100%-S71</f>
        <v>0.28959518185661381</v>
      </c>
      <c r="T72" s="8">
        <f t="shared" si="28"/>
        <v>0.2913858387512811</v>
      </c>
      <c r="U72" s="8">
        <f t="shared" si="28"/>
        <v>0.29317198208968787</v>
      </c>
      <c r="V72" s="8">
        <f t="shared" si="28"/>
        <v>0.29495362324877084</v>
      </c>
      <c r="W72" s="8">
        <f t="shared" si="28"/>
        <v>0.2967307735767899</v>
      </c>
      <c r="X72" s="8">
        <f t="shared" si="28"/>
        <v>0.29850344439340004</v>
      </c>
      <c r="Y72" s="8">
        <f t="shared" si="28"/>
        <v>0.30027164698972419</v>
      </c>
      <c r="Z72" s="8">
        <f t="shared" si="28"/>
        <v>0.30203539262842449</v>
      </c>
      <c r="AA72" s="8">
        <f t="shared" si="28"/>
        <v>0.30379469254377411</v>
      </c>
      <c r="AB72" s="8">
        <f t="shared" si="28"/>
        <v>0.30554955794172933</v>
      </c>
      <c r="AC72" s="8">
        <f t="shared" si="28"/>
        <v>0.30730000000000013</v>
      </c>
    </row>
    <row r="73" spans="2:29" x14ac:dyDescent="0.25">
      <c r="B73" s="5" t="s">
        <v>2</v>
      </c>
      <c r="C73" s="10">
        <f t="shared" ref="C73:N73" si="29">SUM(C71:C72)</f>
        <v>308.15718146399996</v>
      </c>
      <c r="D73" s="10">
        <f t="shared" si="29"/>
        <v>384.4814370815194</v>
      </c>
      <c r="E73" s="10">
        <f t="shared" si="29"/>
        <v>477.75609852685318</v>
      </c>
      <c r="F73" s="10">
        <f t="shared" si="29"/>
        <v>590.04439070279875</v>
      </c>
      <c r="G73" s="10">
        <f t="shared" si="29"/>
        <v>722.79403603940739</v>
      </c>
      <c r="H73" s="10">
        <f t="shared" si="29"/>
        <v>876.35067506080259</v>
      </c>
      <c r="I73" s="10">
        <f t="shared" si="29"/>
        <v>1049.3703313819597</v>
      </c>
      <c r="J73" s="10">
        <f t="shared" si="29"/>
        <v>1238.1867952056132</v>
      </c>
      <c r="K73" s="10">
        <f t="shared" si="29"/>
        <v>1436.238198615913</v>
      </c>
      <c r="L73" s="10">
        <f t="shared" si="29"/>
        <v>1633.7090607985465</v>
      </c>
      <c r="M73" s="10">
        <f t="shared" si="29"/>
        <v>1817.5842370732607</v>
      </c>
      <c r="N73" s="10">
        <f t="shared" si="29"/>
        <v>1972.3163585273446</v>
      </c>
      <c r="O73" s="7">
        <f>((N73/I73)^(1/5)-1)</f>
        <v>0.13451321528953497</v>
      </c>
      <c r="Q73" s="5" t="s">
        <v>2</v>
      </c>
      <c r="R73" s="8">
        <f t="shared" ref="R73:AC73" si="30">SUM(R71:R72)</f>
        <v>1</v>
      </c>
      <c r="S73" s="8">
        <f t="shared" si="30"/>
        <v>1</v>
      </c>
      <c r="T73" s="8">
        <f t="shared" si="30"/>
        <v>1</v>
      </c>
      <c r="U73" s="8">
        <f t="shared" si="30"/>
        <v>1</v>
      </c>
      <c r="V73" s="8">
        <f t="shared" si="30"/>
        <v>1</v>
      </c>
      <c r="W73" s="8">
        <f t="shared" si="30"/>
        <v>1</v>
      </c>
      <c r="X73" s="8">
        <f t="shared" si="30"/>
        <v>1</v>
      </c>
      <c r="Y73" s="8">
        <f t="shared" si="30"/>
        <v>1</v>
      </c>
      <c r="Z73" s="8">
        <f t="shared" si="30"/>
        <v>1</v>
      </c>
      <c r="AA73" s="8">
        <f t="shared" si="30"/>
        <v>1</v>
      </c>
      <c r="AB73" s="8">
        <f t="shared" si="30"/>
        <v>1</v>
      </c>
      <c r="AC73" s="8">
        <f t="shared" si="30"/>
        <v>1</v>
      </c>
    </row>
    <row r="74" spans="2:29" x14ac:dyDescent="0.25">
      <c r="B74" s="13" t="s">
        <v>26</v>
      </c>
      <c r="C74" s="11">
        <f>C3</f>
        <v>308.15718146399996</v>
      </c>
      <c r="D74" s="11">
        <f t="shared" ref="D74:O74" si="31">D3</f>
        <v>384.48143708151935</v>
      </c>
      <c r="E74" s="11">
        <f t="shared" si="31"/>
        <v>477.75609852685318</v>
      </c>
      <c r="F74" s="11">
        <f t="shared" si="31"/>
        <v>590.04439070279875</v>
      </c>
      <c r="G74" s="11">
        <f t="shared" si="31"/>
        <v>722.79403603940739</v>
      </c>
      <c r="H74" s="11">
        <f t="shared" si="31"/>
        <v>876.35067506080259</v>
      </c>
      <c r="I74" s="11">
        <f t="shared" si="31"/>
        <v>1049.3703313819597</v>
      </c>
      <c r="J74" s="11">
        <f t="shared" si="31"/>
        <v>1238.1867952056132</v>
      </c>
      <c r="K74" s="11">
        <f t="shared" si="31"/>
        <v>1436.238198615913</v>
      </c>
      <c r="L74" s="11">
        <f t="shared" si="31"/>
        <v>1633.7090607985465</v>
      </c>
      <c r="M74" s="11">
        <f t="shared" si="31"/>
        <v>1817.584237073261</v>
      </c>
      <c r="N74" s="11">
        <f t="shared" si="31"/>
        <v>1972.3163585273446</v>
      </c>
      <c r="O74" s="12">
        <f t="shared" si="31"/>
        <v>0.13451321528953497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32">D71/C71-1</f>
        <v>0.24453470680455358</v>
      </c>
      <c r="E77" s="14">
        <f t="shared" si="32"/>
        <v>0.2394664955846042</v>
      </c>
      <c r="F77" s="14">
        <f t="shared" si="32"/>
        <v>0.23191962990530968</v>
      </c>
      <c r="G77" s="14">
        <f t="shared" si="32"/>
        <v>0.2218947625958676</v>
      </c>
      <c r="H77" s="14">
        <f t="shared" si="32"/>
        <v>0.20939256413074636</v>
      </c>
      <c r="I77" s="14">
        <f t="shared" si="32"/>
        <v>0.19441372362403708</v>
      </c>
      <c r="J77" s="14">
        <f t="shared" si="32"/>
        <v>0.176958949873115</v>
      </c>
      <c r="K77" s="14">
        <f t="shared" si="32"/>
        <v>0.15702897245501135</v>
      </c>
      <c r="L77" s="14">
        <f t="shared" si="32"/>
        <v>0.13462454287908154</v>
      </c>
      <c r="M77" s="14">
        <f t="shared" si="32"/>
        <v>0.10974643579985655</v>
      </c>
      <c r="N77" s="14">
        <f t="shared" si="32"/>
        <v>8.2395450294274086E-2</v>
      </c>
    </row>
    <row r="78" spans="2:29" x14ac:dyDescent="0.25">
      <c r="B78" s="5" t="s">
        <v>35</v>
      </c>
      <c r="C78" s="5"/>
      <c r="D78" s="14">
        <f t="shared" ref="D78:N78" si="33">D72/C72-1</f>
        <v>0.25546215546812778</v>
      </c>
      <c r="E78" s="14">
        <f t="shared" si="33"/>
        <v>0.25028198089367693</v>
      </c>
      <c r="F78" s="14">
        <f t="shared" si="33"/>
        <v>0.24260320202685381</v>
      </c>
      <c r="G78" s="14">
        <f t="shared" si="33"/>
        <v>0.23242683635919059</v>
      </c>
      <c r="H78" s="14">
        <f t="shared" si="33"/>
        <v>0.21975390855907495</v>
      </c>
      <c r="I78" s="14">
        <f t="shared" si="33"/>
        <v>0.20458545185081034</v>
      </c>
      <c r="J78" s="14">
        <f t="shared" si="33"/>
        <v>0.18692250942704391</v>
      </c>
      <c r="K78" s="14">
        <f t="shared" si="33"/>
        <v>0.16676613589876221</v>
      </c>
      <c r="L78" s="14">
        <f t="shared" si="33"/>
        <v>0.1441173987872395</v>
      </c>
      <c r="M78" s="14">
        <f t="shared" si="33"/>
        <v>0.11897738006255065</v>
      </c>
      <c r="N78" s="14">
        <f t="shared" si="33"/>
        <v>9.1347177733540175E-2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73.341409188431967</v>
      </c>
      <c r="D83" s="6">
        <f t="shared" ref="D83:N83" si="34">S83*D$92</f>
        <v>91.003646317948892</v>
      </c>
      <c r="E83" s="6">
        <f t="shared" si="34"/>
        <v>112.45949184532981</v>
      </c>
      <c r="F83" s="6">
        <f t="shared" si="34"/>
        <v>138.12777733464779</v>
      </c>
      <c r="G83" s="6">
        <f t="shared" si="34"/>
        <v>168.27413157901978</v>
      </c>
      <c r="H83" s="6">
        <f t="shared" si="34"/>
        <v>202.90239959193443</v>
      </c>
      <c r="I83" s="6">
        <f t="shared" si="34"/>
        <v>241.62646437164639</v>
      </c>
      <c r="J83" s="6">
        <f t="shared" si="34"/>
        <v>283.53608993305926</v>
      </c>
      <c r="K83" s="6">
        <f t="shared" si="34"/>
        <v>327.08084506882705</v>
      </c>
      <c r="L83" s="6">
        <f t="shared" si="34"/>
        <v>370.00689388439628</v>
      </c>
      <c r="M83" s="6">
        <f t="shared" si="34"/>
        <v>409.38894021089209</v>
      </c>
      <c r="N83" s="6">
        <f t="shared" si="34"/>
        <v>441.79886431012488</v>
      </c>
      <c r="O83" s="7">
        <f t="shared" ref="O83:O91" si="35">((N83/I83)^(1/5)-1)</f>
        <v>0.12827773808213938</v>
      </c>
      <c r="P83" s="4"/>
      <c r="Q83" s="5" t="s">
        <v>43</v>
      </c>
      <c r="R83" s="8">
        <v>0.23799999999999993</v>
      </c>
      <c r="S83" s="8">
        <v>0.23669191160106365</v>
      </c>
      <c r="T83" s="8">
        <v>0.23539101267800733</v>
      </c>
      <c r="U83" s="8">
        <v>0.23409726371625114</v>
      </c>
      <c r="V83" s="8">
        <v>0.23281062541839417</v>
      </c>
      <c r="W83" s="8">
        <v>0.23153105870302063</v>
      </c>
      <c r="X83" s="8">
        <v>0.23025852470351282</v>
      </c>
      <c r="Y83" s="8">
        <v>0.22899298476687058</v>
      </c>
      <c r="Z83" s="8">
        <v>0.22773440045253723</v>
      </c>
      <c r="AA83" s="8">
        <v>0.22648273353123186</v>
      </c>
      <c r="AB83" s="8">
        <v>0.22523794598378824</v>
      </c>
      <c r="AC83" s="8">
        <v>0.22399999999999984</v>
      </c>
    </row>
    <row r="84" spans="2:29" x14ac:dyDescent="0.25">
      <c r="B84" s="5" t="s">
        <v>44</v>
      </c>
      <c r="C84" s="6">
        <f t="shared" ref="C84:C90" si="36">R84*C$92</f>
        <v>29.583089420544002</v>
      </c>
      <c r="D84" s="6">
        <f t="shared" ref="D84:D90" si="37">S84*D$92</f>
        <v>37.357470067206755</v>
      </c>
      <c r="E84" s="6">
        <f t="shared" ref="E84:E90" si="38">T84*E$92</f>
        <v>46.982829397749825</v>
      </c>
      <c r="F84" s="6">
        <f t="shared" ref="F84:F90" si="39">U84*F$92</f>
        <v>58.728439509314462</v>
      </c>
      <c r="G84" s="6">
        <f t="shared" ref="G84:G90" si="40">V84*G$92</f>
        <v>72.81304325340254</v>
      </c>
      <c r="H84" s="6">
        <f t="shared" ref="H84:H90" si="41">W84*H$92</f>
        <v>89.351818437428022</v>
      </c>
      <c r="I84" s="6">
        <f t="shared" ref="I84:I90" si="42">X84*I$92</f>
        <v>108.28918835132954</v>
      </c>
      <c r="J84" s="6">
        <f t="shared" ref="J84:J90" si="43">Y84*J$92</f>
        <v>129.3222740411083</v>
      </c>
      <c r="K84" s="6">
        <f t="shared" ref="K84:K90" si="44">Z84*K$92</f>
        <v>151.82541790128388</v>
      </c>
      <c r="L84" s="6">
        <f t="shared" ref="L84:L90" si="45">AA84*L$92</f>
        <v>174.79281519259061</v>
      </c>
      <c r="M84" s="6">
        <f t="shared" ref="M84:M90" si="46">AB84*M$92</f>
        <v>196.82227820060857</v>
      </c>
      <c r="N84" s="6">
        <f t="shared" ref="N84:N90" si="47">AC84*N$92</f>
        <v>216.1658728945969</v>
      </c>
      <c r="O84" s="7">
        <f t="shared" si="35"/>
        <v>0.1482604499155129</v>
      </c>
      <c r="P84" s="4"/>
      <c r="Q84" s="5" t="s">
        <v>44</v>
      </c>
      <c r="R84" s="8">
        <v>9.6000000000000016E-2</v>
      </c>
      <c r="S84" s="8">
        <v>9.71632606005009E-2</v>
      </c>
      <c r="T84" s="8">
        <v>9.8340616776258827E-2</v>
      </c>
      <c r="U84" s="8">
        <v>9.9532239327558614E-2</v>
      </c>
      <c r="V84" s="8">
        <v>0.10073830112432293</v>
      </c>
      <c r="W84" s="8">
        <v>0.10195897713119083</v>
      </c>
      <c r="X84" s="8">
        <v>0.10319444443290005</v>
      </c>
      <c r="Y84" s="8">
        <v>0.10444488225997682</v>
      </c>
      <c r="Z84" s="8">
        <v>0.10571047201473709</v>
      </c>
      <c r="AA84" s="8">
        <v>0.10699139729760267</v>
      </c>
      <c r="AB84" s="8">
        <v>0.10828784393373637</v>
      </c>
      <c r="AC84" s="8">
        <v>0.10959999999999996</v>
      </c>
    </row>
    <row r="85" spans="2:29" x14ac:dyDescent="0.25">
      <c r="B85" s="5" t="s">
        <v>45</v>
      </c>
      <c r="C85" s="6">
        <f t="shared" si="36"/>
        <v>44.066476949351994</v>
      </c>
      <c r="D85" s="6">
        <f t="shared" si="37"/>
        <v>55.303275077743564</v>
      </c>
      <c r="E85" s="6">
        <f t="shared" si="38"/>
        <v>69.122772746052576</v>
      </c>
      <c r="F85" s="6">
        <f t="shared" si="39"/>
        <v>85.869519815730882</v>
      </c>
      <c r="G85" s="6">
        <f t="shared" si="40"/>
        <v>105.80552478908989</v>
      </c>
      <c r="H85" s="6">
        <f t="shared" si="41"/>
        <v>129.03607600159484</v>
      </c>
      <c r="I85" s="6">
        <f t="shared" si="42"/>
        <v>155.41804452871131</v>
      </c>
      <c r="J85" s="6">
        <f t="shared" si="43"/>
        <v>184.45832645907439</v>
      </c>
      <c r="K85" s="6">
        <f t="shared" si="44"/>
        <v>215.21771002136512</v>
      </c>
      <c r="L85" s="6">
        <f t="shared" si="45"/>
        <v>246.24401717744271</v>
      </c>
      <c r="M85" s="6">
        <f t="shared" si="46"/>
        <v>275.56556990307638</v>
      </c>
      <c r="N85" s="6">
        <f t="shared" si="47"/>
        <v>300.77824467542024</v>
      </c>
      <c r="O85" s="7">
        <f t="shared" si="35"/>
        <v>0.14116645262321548</v>
      </c>
      <c r="P85" s="4"/>
      <c r="Q85" s="5" t="s">
        <v>45</v>
      </c>
      <c r="R85" s="8">
        <v>0.14299999999999999</v>
      </c>
      <c r="S85" s="8">
        <v>0.14383860895218703</v>
      </c>
      <c r="T85" s="8">
        <v>0.14468213584126002</v>
      </c>
      <c r="U85" s="8">
        <v>0.14553060950795949</v>
      </c>
      <c r="V85" s="8">
        <v>0.14638405896215956</v>
      </c>
      <c r="W85" s="8">
        <v>0.14724251338385985</v>
      </c>
      <c r="X85" s="8">
        <v>0.14810600212418315</v>
      </c>
      <c r="Y85" s="8">
        <v>0.14897455470637874</v>
      </c>
      <c r="Z85" s="8">
        <v>0.14984820082683226</v>
      </c>
      <c r="AA85" s="8">
        <v>0.15072697035608054</v>
      </c>
      <c r="AB85" s="8">
        <v>0.15161089333983327</v>
      </c>
      <c r="AC85" s="8">
        <v>0.15250000000000011</v>
      </c>
    </row>
    <row r="86" spans="2:29" x14ac:dyDescent="0.25">
      <c r="B86" s="5" t="s">
        <v>46</v>
      </c>
      <c r="C86" s="6">
        <f t="shared" si="36"/>
        <v>25.268888880047999</v>
      </c>
      <c r="D86" s="6">
        <f t="shared" si="37"/>
        <v>31.637390879250901</v>
      </c>
      <c r="E86" s="6">
        <f t="shared" si="38"/>
        <v>39.449631802567581</v>
      </c>
      <c r="F86" s="6">
        <f t="shared" si="39"/>
        <v>48.891440348871392</v>
      </c>
      <c r="G86" s="6">
        <f t="shared" si="40"/>
        <v>60.099953684017919</v>
      </c>
      <c r="H86" s="6">
        <f t="shared" si="41"/>
        <v>73.122146824522844</v>
      </c>
      <c r="I86" s="6">
        <f t="shared" si="42"/>
        <v>87.86405055186404</v>
      </c>
      <c r="J86" s="6">
        <f t="shared" si="43"/>
        <v>104.03513579381678</v>
      </c>
      <c r="K86" s="6">
        <f t="shared" si="44"/>
        <v>121.09655115528599</v>
      </c>
      <c r="L86" s="6">
        <f t="shared" si="45"/>
        <v>138.22654415748625</v>
      </c>
      <c r="M86" s="6">
        <f t="shared" si="46"/>
        <v>154.32017647749527</v>
      </c>
      <c r="N86" s="6">
        <f t="shared" si="47"/>
        <v>168.04135374652989</v>
      </c>
      <c r="O86" s="7">
        <f t="shared" si="35"/>
        <v>0.13846842526275993</v>
      </c>
      <c r="P86" s="4"/>
      <c r="Q86" s="5" t="s">
        <v>46</v>
      </c>
      <c r="R86" s="8">
        <v>8.2000000000000003E-2</v>
      </c>
      <c r="S86" s="8">
        <v>8.2285873459589182E-2</v>
      </c>
      <c r="T86" s="8">
        <v>8.2572743548872229E-2</v>
      </c>
      <c r="U86" s="8">
        <v>8.2860613742361075E-2</v>
      </c>
      <c r="V86" s="8">
        <v>8.3149487526680721E-2</v>
      </c>
      <c r="W86" s="8">
        <v>8.3439368400611447E-2</v>
      </c>
      <c r="X86" s="8">
        <v>8.3730259875131205E-2</v>
      </c>
      <c r="Y86" s="8">
        <v>8.4022165473458074E-2</v>
      </c>
      <c r="Z86" s="8">
        <v>8.4315088731093085E-2</v>
      </c>
      <c r="AA86" s="8">
        <v>8.4609033195862923E-2</v>
      </c>
      <c r="AB86" s="8">
        <v>8.4904002427962907E-2</v>
      </c>
      <c r="AC86" s="8">
        <v>8.5200000000000067E-2</v>
      </c>
    </row>
    <row r="87" spans="2:29" x14ac:dyDescent="0.25">
      <c r="B87" s="5" t="s">
        <v>47</v>
      </c>
      <c r="C87" s="6">
        <f t="shared" si="36"/>
        <v>39.444119227391994</v>
      </c>
      <c r="D87" s="6">
        <f t="shared" si="37"/>
        <v>48.713624292258004</v>
      </c>
      <c r="E87" s="6">
        <f t="shared" si="38"/>
        <v>59.916495123515539</v>
      </c>
      <c r="F87" s="6">
        <f t="shared" si="39"/>
        <v>73.247017124682245</v>
      </c>
      <c r="G87" s="6">
        <f t="shared" si="40"/>
        <v>88.81471236641589</v>
      </c>
      <c r="H87" s="6">
        <f t="shared" si="41"/>
        <v>106.58924221411559</v>
      </c>
      <c r="I87" s="6">
        <f t="shared" si="42"/>
        <v>126.33664114496614</v>
      </c>
      <c r="J87" s="6">
        <f t="shared" si="43"/>
        <v>147.55427922578676</v>
      </c>
      <c r="K87" s="6">
        <f t="shared" si="44"/>
        <v>169.41708694156856</v>
      </c>
      <c r="L87" s="6">
        <f t="shared" si="45"/>
        <v>190.75263697975581</v>
      </c>
      <c r="M87" s="6">
        <f t="shared" si="46"/>
        <v>210.06585990747482</v>
      </c>
      <c r="N87" s="6">
        <f t="shared" si="47"/>
        <v>225.63299141552832</v>
      </c>
      <c r="O87" s="7">
        <f t="shared" si="35"/>
        <v>0.12298680918863858</v>
      </c>
      <c r="P87" s="4"/>
      <c r="Q87" s="5" t="s">
        <v>47</v>
      </c>
      <c r="R87" s="8">
        <v>0.128</v>
      </c>
      <c r="S87" s="8">
        <v>0.12669954799906125</v>
      </c>
      <c r="T87" s="8">
        <v>0.12541230830598768</v>
      </c>
      <c r="U87" s="8">
        <v>0.12413814668662151</v>
      </c>
      <c r="V87" s="8">
        <v>0.12287693027059458</v>
      </c>
      <c r="W87" s="8">
        <v>0.12162852753747266</v>
      </c>
      <c r="X87" s="8">
        <v>0.12039280830304029</v>
      </c>
      <c r="Y87" s="8">
        <v>0.11916964370572528</v>
      </c>
      <c r="Z87" s="8">
        <v>0.11795890619316067</v>
      </c>
      <c r="AA87" s="8">
        <v>0.11676046950888376</v>
      </c>
      <c r="AB87" s="8">
        <v>0.11557420867916987</v>
      </c>
      <c r="AC87" s="8">
        <v>0.11440000000000004</v>
      </c>
    </row>
    <row r="88" spans="2:29" x14ac:dyDescent="0.25">
      <c r="B88" s="5" t="s">
        <v>42</v>
      </c>
      <c r="C88" s="6">
        <f t="shared" si="36"/>
        <v>41.293062316176005</v>
      </c>
      <c r="D88" s="6">
        <f t="shared" si="37"/>
        <v>51.910838707370146</v>
      </c>
      <c r="E88" s="6">
        <f t="shared" si="38"/>
        <v>64.99302920041373</v>
      </c>
      <c r="F88" s="6">
        <f t="shared" si="39"/>
        <v>80.876639243289958</v>
      </c>
      <c r="G88" s="6">
        <f t="shared" si="40"/>
        <v>99.823051379556603</v>
      </c>
      <c r="H88" s="6">
        <f t="shared" si="41"/>
        <v>121.94726847860431</v>
      </c>
      <c r="I88" s="6">
        <f t="shared" si="42"/>
        <v>147.12985375682871</v>
      </c>
      <c r="J88" s="6">
        <f t="shared" si="43"/>
        <v>174.91862737736096</v>
      </c>
      <c r="K88" s="6">
        <f t="shared" si="44"/>
        <v>204.43452256508039</v>
      </c>
      <c r="L88" s="6">
        <f t="shared" si="45"/>
        <v>234.30434993717995</v>
      </c>
      <c r="M88" s="6">
        <f t="shared" si="46"/>
        <v>262.65039121798014</v>
      </c>
      <c r="N88" s="6">
        <f t="shared" si="47"/>
        <v>287.16926180158151</v>
      </c>
      <c r="O88" s="7">
        <f t="shared" si="35"/>
        <v>0.1431084357223309</v>
      </c>
      <c r="P88" s="4"/>
      <c r="Q88" s="5" t="s">
        <v>42</v>
      </c>
      <c r="R88" s="8">
        <v>0.13400000000000004</v>
      </c>
      <c r="S88" s="8">
        <v>0.13501520151768417</v>
      </c>
      <c r="T88" s="8">
        <v>0.13603809433478256</v>
      </c>
      <c r="U88" s="8">
        <v>0.13706873672158501</v>
      </c>
      <c r="V88" s="8">
        <v>0.1381071873898447</v>
      </c>
      <c r="W88" s="8">
        <v>0.13915350549612279</v>
      </c>
      <c r="X88" s="8">
        <v>0.14020775064515809</v>
      </c>
      <c r="Y88" s="8">
        <v>0.14126998289326287</v>
      </c>
      <c r="Z88" s="8">
        <v>0.14234026275174388</v>
      </c>
      <c r="AA88" s="8">
        <v>0.14341865119034933</v>
      </c>
      <c r="AB88" s="8">
        <v>0.14450520964074226</v>
      </c>
      <c r="AC88" s="8">
        <v>0.14560000000000006</v>
      </c>
    </row>
    <row r="89" spans="2:29" x14ac:dyDescent="0.25">
      <c r="B89" s="5" t="s">
        <v>48</v>
      </c>
      <c r="C89" s="6">
        <f t="shared" si="36"/>
        <v>17.564959343447999</v>
      </c>
      <c r="D89" s="6">
        <f t="shared" si="37"/>
        <v>21.505111530768147</v>
      </c>
      <c r="E89" s="6">
        <f t="shared" si="38"/>
        <v>26.221892274471838</v>
      </c>
      <c r="F89" s="6">
        <f t="shared" si="39"/>
        <v>31.778540126758372</v>
      </c>
      <c r="G89" s="6">
        <f t="shared" si="40"/>
        <v>38.199289351509471</v>
      </c>
      <c r="H89" s="6">
        <f t="shared" si="41"/>
        <v>45.447512258708862</v>
      </c>
      <c r="I89" s="6">
        <f t="shared" si="42"/>
        <v>53.401374819503275</v>
      </c>
      <c r="J89" s="6">
        <f t="shared" si="43"/>
        <v>61.830291178517477</v>
      </c>
      <c r="K89" s="6">
        <f t="shared" si="44"/>
        <v>70.377374927371761</v>
      </c>
      <c r="L89" s="6">
        <f t="shared" si="45"/>
        <v>78.554808643801294</v>
      </c>
      <c r="M89" s="6">
        <f t="shared" si="46"/>
        <v>85.759861665750108</v>
      </c>
      <c r="N89" s="6">
        <f t="shared" si="47"/>
        <v>91.318247399816087</v>
      </c>
      <c r="O89" s="7">
        <f t="shared" si="35"/>
        <v>0.11327133279203694</v>
      </c>
      <c r="P89" s="4"/>
      <c r="Q89" s="5" t="s">
        <v>48</v>
      </c>
      <c r="R89" s="8">
        <v>5.7000000000000002E-2</v>
      </c>
      <c r="S89" s="8">
        <v>5.5932769326932537E-2</v>
      </c>
      <c r="T89" s="8">
        <v>5.4885520782102556E-2</v>
      </c>
      <c r="U89" s="8">
        <v>5.3857880233226386E-2</v>
      </c>
      <c r="V89" s="8">
        <v>5.2849480553028266E-2</v>
      </c>
      <c r="W89" s="8">
        <v>5.1859961488083112E-2</v>
      </c>
      <c r="X89" s="8">
        <v>5.0888969530115048E-2</v>
      </c>
      <c r="Y89" s="8">
        <v>4.9936157789705671E-2</v>
      </c>
      <c r="Z89" s="8">
        <v>4.9001185872366897E-2</v>
      </c>
      <c r="AA89" s="8">
        <v>4.8083719756934082E-2</v>
      </c>
      <c r="AB89" s="8">
        <v>4.7183431676236197E-2</v>
      </c>
      <c r="AC89" s="8">
        <v>4.6300000000000015E-2</v>
      </c>
    </row>
    <row r="90" spans="2:29" x14ac:dyDescent="0.25">
      <c r="B90" s="5" t="s">
        <v>49</v>
      </c>
      <c r="C90" s="6">
        <f t="shared" si="36"/>
        <v>37.595176138607997</v>
      </c>
      <c r="D90" s="6">
        <f t="shared" si="37"/>
        <v>47.050080208972908</v>
      </c>
      <c r="E90" s="6">
        <f t="shared" si="38"/>
        <v>58.609956136752317</v>
      </c>
      <c r="F90" s="6">
        <f t="shared" si="39"/>
        <v>72.525017199503623</v>
      </c>
      <c r="G90" s="6">
        <f t="shared" si="40"/>
        <v>88.96432963639532</v>
      </c>
      <c r="H90" s="6">
        <f t="shared" si="41"/>
        <v>107.9542112538936</v>
      </c>
      <c r="I90" s="6">
        <f t="shared" si="42"/>
        <v>129.3047138571103</v>
      </c>
      <c r="J90" s="6">
        <f t="shared" si="43"/>
        <v>152.53177119688914</v>
      </c>
      <c r="K90" s="6">
        <f t="shared" si="44"/>
        <v>176.78869003513034</v>
      </c>
      <c r="L90" s="6">
        <f t="shared" si="45"/>
        <v>200.82699482589365</v>
      </c>
      <c r="M90" s="6">
        <f t="shared" si="46"/>
        <v>223.01115948998333</v>
      </c>
      <c r="N90" s="6">
        <f t="shared" si="47"/>
        <v>241.41152228374688</v>
      </c>
      <c r="O90" s="7">
        <f t="shared" si="35"/>
        <v>0.13299691518988976</v>
      </c>
      <c r="P90" s="4"/>
      <c r="Q90" s="5" t="s">
        <v>49</v>
      </c>
      <c r="R90" s="8">
        <f>100%-SUM(R83:R89)</f>
        <v>0.122</v>
      </c>
      <c r="S90" s="8">
        <f t="shared" ref="S90:AC90" si="48">100%-SUM(S83:S89)</f>
        <v>0.12237282654298121</v>
      </c>
      <c r="T90" s="8">
        <f t="shared" si="48"/>
        <v>0.12267756773272886</v>
      </c>
      <c r="U90" s="8">
        <f t="shared" si="48"/>
        <v>0.12291451006443677</v>
      </c>
      <c r="V90" s="8">
        <f t="shared" si="48"/>
        <v>0.12308392875497509</v>
      </c>
      <c r="W90" s="8">
        <f t="shared" si="48"/>
        <v>0.12318608785963858</v>
      </c>
      <c r="X90" s="8">
        <f t="shared" si="48"/>
        <v>0.12322124038595939</v>
      </c>
      <c r="Y90" s="8">
        <f t="shared" si="48"/>
        <v>0.12318962840462189</v>
      </c>
      <c r="Z90" s="8">
        <f t="shared" si="48"/>
        <v>0.12309148315752894</v>
      </c>
      <c r="AA90" s="8">
        <f t="shared" si="48"/>
        <v>0.12292702516305487</v>
      </c>
      <c r="AB90" s="8">
        <f t="shared" si="48"/>
        <v>0.12269646431853076</v>
      </c>
      <c r="AC90" s="8">
        <f t="shared" si="48"/>
        <v>0.12239999999999995</v>
      </c>
    </row>
    <row r="91" spans="2:29" x14ac:dyDescent="0.25">
      <c r="B91" s="5" t="s">
        <v>2</v>
      </c>
      <c r="C91" s="10">
        <f>SUM(C83:C90)</f>
        <v>308.15718146399996</v>
      </c>
      <c r="D91" s="10">
        <f t="shared" ref="D91:N91" si="49">SUM(D83:D90)</f>
        <v>384.48143708151935</v>
      </c>
      <c r="E91" s="10">
        <f t="shared" si="49"/>
        <v>477.75609852685318</v>
      </c>
      <c r="F91" s="10">
        <f t="shared" si="49"/>
        <v>590.04439070279875</v>
      </c>
      <c r="G91" s="10">
        <f t="shared" si="49"/>
        <v>722.79403603940739</v>
      </c>
      <c r="H91" s="10">
        <f t="shared" si="49"/>
        <v>876.35067506080247</v>
      </c>
      <c r="I91" s="10">
        <f t="shared" si="49"/>
        <v>1049.3703313819597</v>
      </c>
      <c r="J91" s="10">
        <f t="shared" si="49"/>
        <v>1238.1867952056132</v>
      </c>
      <c r="K91" s="10">
        <f t="shared" si="49"/>
        <v>1436.238198615913</v>
      </c>
      <c r="L91" s="10">
        <f t="shared" si="49"/>
        <v>1633.7090607985467</v>
      </c>
      <c r="M91" s="10">
        <f t="shared" si="49"/>
        <v>1817.5842370732607</v>
      </c>
      <c r="N91" s="10">
        <f t="shared" si="49"/>
        <v>1972.3163585273446</v>
      </c>
      <c r="O91" s="7">
        <f t="shared" si="35"/>
        <v>0.13451321528953497</v>
      </c>
      <c r="Q91" s="5" t="s">
        <v>2</v>
      </c>
      <c r="R91" s="8">
        <f>SUM(R83:R90)</f>
        <v>1</v>
      </c>
      <c r="S91" s="8">
        <f t="shared" ref="S91:AC91" si="50">SUM(S83:S90)</f>
        <v>1</v>
      </c>
      <c r="T91" s="8">
        <f t="shared" si="50"/>
        <v>1</v>
      </c>
      <c r="U91" s="8">
        <f t="shared" si="50"/>
        <v>1</v>
      </c>
      <c r="V91" s="8">
        <f t="shared" si="50"/>
        <v>1</v>
      </c>
      <c r="W91" s="8">
        <f t="shared" si="50"/>
        <v>1</v>
      </c>
      <c r="X91" s="8">
        <f t="shared" si="50"/>
        <v>1</v>
      </c>
      <c r="Y91" s="8">
        <f t="shared" si="50"/>
        <v>1</v>
      </c>
      <c r="Z91" s="8">
        <f t="shared" si="50"/>
        <v>1</v>
      </c>
      <c r="AA91" s="8">
        <f t="shared" si="50"/>
        <v>1</v>
      </c>
      <c r="AB91" s="8">
        <f t="shared" si="50"/>
        <v>1</v>
      </c>
      <c r="AC91" s="8">
        <f t="shared" si="50"/>
        <v>1</v>
      </c>
    </row>
    <row r="92" spans="2:29" x14ac:dyDescent="0.25">
      <c r="B92" s="13" t="s">
        <v>26</v>
      </c>
      <c r="C92" s="11">
        <f>C3</f>
        <v>308.15718146399996</v>
      </c>
      <c r="D92" s="11">
        <f t="shared" ref="D92:O92" si="51">D3</f>
        <v>384.48143708151935</v>
      </c>
      <c r="E92" s="11">
        <f t="shared" si="51"/>
        <v>477.75609852685318</v>
      </c>
      <c r="F92" s="11">
        <f t="shared" si="51"/>
        <v>590.04439070279875</v>
      </c>
      <c r="G92" s="11">
        <f t="shared" si="51"/>
        <v>722.79403603940739</v>
      </c>
      <c r="H92" s="11">
        <f t="shared" si="51"/>
        <v>876.35067506080259</v>
      </c>
      <c r="I92" s="11">
        <f t="shared" si="51"/>
        <v>1049.3703313819597</v>
      </c>
      <c r="J92" s="11">
        <f t="shared" si="51"/>
        <v>1238.1867952056132</v>
      </c>
      <c r="K92" s="11">
        <f t="shared" si="51"/>
        <v>1436.238198615913</v>
      </c>
      <c r="L92" s="11">
        <f t="shared" si="51"/>
        <v>1633.7090607985465</v>
      </c>
      <c r="M92" s="11">
        <f t="shared" si="51"/>
        <v>1817.584237073261</v>
      </c>
      <c r="N92" s="11">
        <f t="shared" si="51"/>
        <v>1972.3163585273446</v>
      </c>
      <c r="O92" s="12">
        <f t="shared" si="51"/>
        <v>0.13451321528953497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0.2408221675171025</v>
      </c>
      <c r="E95" s="14">
        <f t="shared" ref="E95:N95" si="52">E83/D83-1</f>
        <v>0.23576907514692769</v>
      </c>
      <c r="F95" s="14">
        <f t="shared" si="52"/>
        <v>0.22824472232740156</v>
      </c>
      <c r="G95" s="14">
        <f t="shared" si="52"/>
        <v>0.21824975994028484</v>
      </c>
      <c r="H95" s="14">
        <f t="shared" si="52"/>
        <v>0.2057848564599698</v>
      </c>
      <c r="I95" s="14">
        <f t="shared" si="52"/>
        <v>0.19085069894486995</v>
      </c>
      <c r="J95" s="14">
        <f t="shared" si="52"/>
        <v>0.17344799407796474</v>
      </c>
      <c r="K95" s="14">
        <f t="shared" si="52"/>
        <v>0.1535774692599039</v>
      </c>
      <c r="L95" s="14">
        <f t="shared" si="52"/>
        <v>0.13123987375823365</v>
      </c>
      <c r="M95" s="14">
        <f t="shared" si="52"/>
        <v>0.10643597991663412</v>
      </c>
      <c r="N95" s="14">
        <f t="shared" si="52"/>
        <v>7.9166584428336462E-2</v>
      </c>
    </row>
    <row r="96" spans="2:29" x14ac:dyDescent="0.25">
      <c r="B96" s="5" t="s">
        <v>44</v>
      </c>
      <c r="C96" s="5"/>
      <c r="D96" s="14">
        <f t="shared" ref="D96:N96" si="53">D84/C84-1</f>
        <v>0.26279813227565829</v>
      </c>
      <c r="E96" s="14">
        <f t="shared" si="53"/>
        <v>0.25765554555024406</v>
      </c>
      <c r="F96" s="14">
        <f t="shared" si="53"/>
        <v>0.24999793035298068</v>
      </c>
      <c r="G96" s="14">
        <f t="shared" si="53"/>
        <v>0.2398259490932706</v>
      </c>
      <c r="H96" s="14">
        <f t="shared" si="53"/>
        <v>0.22714028208472969</v>
      </c>
      <c r="I96" s="14">
        <f t="shared" si="53"/>
        <v>0.2119416285541309</v>
      </c>
      <c r="J96" s="14">
        <f t="shared" si="53"/>
        <v>0.19423070770038264</v>
      </c>
      <c r="K96" s="14">
        <f t="shared" si="53"/>
        <v>0.1740082598069872</v>
      </c>
      <c r="L96" s="14">
        <f t="shared" si="53"/>
        <v>0.15127504741162645</v>
      </c>
      <c r="M96" s="14">
        <f t="shared" si="53"/>
        <v>0.12603185653681126</v>
      </c>
      <c r="N96" s="14">
        <f t="shared" si="53"/>
        <v>9.8279497985856112E-2</v>
      </c>
    </row>
    <row r="97" spans="2:14" x14ac:dyDescent="0.25">
      <c r="B97" s="5" t="s">
        <v>45</v>
      </c>
      <c r="C97" s="5"/>
      <c r="D97" s="14">
        <f t="shared" ref="D97:N97" si="54">D85/C85-1</f>
        <v>0.25499651676957602</v>
      </c>
      <c r="E97" s="14">
        <f t="shared" si="54"/>
        <v>0.24988570114305175</v>
      </c>
      <c r="F97" s="14">
        <f t="shared" si="54"/>
        <v>0.24227539498745987</v>
      </c>
      <c r="G97" s="14">
        <f t="shared" si="54"/>
        <v>0.23216625661981194</v>
      </c>
      <c r="H97" s="14">
        <f t="shared" si="54"/>
        <v>0.21955896215072102</v>
      </c>
      <c r="I97" s="14">
        <f t="shared" si="54"/>
        <v>0.20445420648710977</v>
      </c>
      <c r="J97" s="14">
        <f t="shared" si="54"/>
        <v>0.18685270438464618</v>
      </c>
      <c r="K97" s="14">
        <f t="shared" si="54"/>
        <v>0.16675519155333607</v>
      </c>
      <c r="L97" s="14">
        <f t="shared" si="54"/>
        <v>0.14416242581987126</v>
      </c>
      <c r="M97" s="14">
        <f t="shared" si="54"/>
        <v>0.11907518835068642</v>
      </c>
      <c r="N97" s="14">
        <f t="shared" si="54"/>
        <v>9.1494284939921178E-2</v>
      </c>
    </row>
    <row r="98" spans="2:14" x14ac:dyDescent="0.25">
      <c r="B98" s="5" t="s">
        <v>46</v>
      </c>
      <c r="C98" s="5"/>
      <c r="D98" s="14">
        <f t="shared" ref="D98:N98" si="55">D86/C86-1</f>
        <v>0.25202936422864997</v>
      </c>
      <c r="E98" s="14">
        <f t="shared" si="55"/>
        <v>0.24693063195803133</v>
      </c>
      <c r="F98" s="14">
        <f t="shared" si="55"/>
        <v>0.23933831863265431</v>
      </c>
      <c r="G98" s="14">
        <f t="shared" si="55"/>
        <v>0.22925308101309128</v>
      </c>
      <c r="H98" s="14">
        <f t="shared" si="55"/>
        <v>0.21667559361144484</v>
      </c>
      <c r="I98" s="14">
        <f t="shared" si="55"/>
        <v>0.20160654969168967</v>
      </c>
      <c r="J98" s="14">
        <f t="shared" si="55"/>
        <v>0.18404666231961775</v>
      </c>
      <c r="K98" s="14">
        <f t="shared" si="55"/>
        <v>0.16399666546581515</v>
      </c>
      <c r="L98" s="14">
        <f t="shared" si="55"/>
        <v>0.14145731516526761</v>
      </c>
      <c r="M98" s="14">
        <f t="shared" si="55"/>
        <v>0.11642939073752001</v>
      </c>
      <c r="N98" s="14">
        <f t="shared" si="55"/>
        <v>8.8913696071593051E-2</v>
      </c>
    </row>
    <row r="99" spans="2:14" x14ac:dyDescent="0.25">
      <c r="B99" s="5" t="s">
        <v>47</v>
      </c>
      <c r="C99" s="5"/>
      <c r="D99" s="14">
        <f t="shared" ref="D99:N99" si="56">D87/C87-1</f>
        <v>0.23500347444515368</v>
      </c>
      <c r="E99" s="14">
        <f t="shared" si="56"/>
        <v>0.22997407797140634</v>
      </c>
      <c r="F99" s="14">
        <f t="shared" si="56"/>
        <v>0.22248500974041208</v>
      </c>
      <c r="G99" s="14">
        <f t="shared" si="56"/>
        <v>0.21253691758169579</v>
      </c>
      <c r="H99" s="14">
        <f t="shared" si="56"/>
        <v>0.20013046683491709</v>
      </c>
      <c r="I99" s="14">
        <f t="shared" si="56"/>
        <v>0.18526634133660647</v>
      </c>
      <c r="J99" s="14">
        <f t="shared" si="56"/>
        <v>0.16794524445583647</v>
      </c>
      <c r="K99" s="14">
        <f t="shared" si="56"/>
        <v>0.14816790018219295</v>
      </c>
      <c r="L99" s="14">
        <f t="shared" si="56"/>
        <v>0.12593505426961937</v>
      </c>
      <c r="M99" s="14">
        <f t="shared" si="56"/>
        <v>0.10124747543997881</v>
      </c>
      <c r="N99" s="14">
        <f t="shared" si="56"/>
        <v>7.4105956650500904E-2</v>
      </c>
    </row>
    <row r="100" spans="2:14" x14ac:dyDescent="0.25">
      <c r="B100" s="5" t="s">
        <v>42</v>
      </c>
      <c r="C100" s="5"/>
      <c r="D100" s="14">
        <f t="shared" ref="D100:N100" si="57">D88/C88-1</f>
        <v>0.2571322104884135</v>
      </c>
      <c r="E100" s="14">
        <f t="shared" si="57"/>
        <v>0.25201269751756517</v>
      </c>
      <c r="F100" s="14">
        <f t="shared" si="57"/>
        <v>0.24438944050287659</v>
      </c>
      <c r="G100" s="14">
        <f t="shared" si="57"/>
        <v>0.23426309888165342</v>
      </c>
      <c r="H100" s="14">
        <f t="shared" si="57"/>
        <v>0.22163434991508058</v>
      </c>
      <c r="I100" s="14">
        <f t="shared" si="57"/>
        <v>0.20650388969263944</v>
      </c>
      <c r="J100" s="14">
        <f t="shared" si="57"/>
        <v>0.18887243418633859</v>
      </c>
      <c r="K100" s="14">
        <f t="shared" si="57"/>
        <v>0.168740720358177</v>
      </c>
      <c r="L100" s="14">
        <f t="shared" si="57"/>
        <v>0.1461095073244818</v>
      </c>
      <c r="M100" s="14">
        <f t="shared" si="57"/>
        <v>0.12097957758104005</v>
      </c>
      <c r="N100" s="14">
        <f t="shared" si="57"/>
        <v>9.3351738293252939E-2</v>
      </c>
    </row>
    <row r="101" spans="2:14" x14ac:dyDescent="0.25">
      <c r="B101" s="5" t="s">
        <v>48</v>
      </c>
      <c r="C101" s="5"/>
      <c r="D101" s="14">
        <f t="shared" ref="D101:N101" si="58">D89/C89-1</f>
        <v>0.22431889025634932</v>
      </c>
      <c r="E101" s="14">
        <f t="shared" si="58"/>
        <v>0.21933300540921263</v>
      </c>
      <c r="F101" s="14">
        <f t="shared" si="58"/>
        <v>0.21190872855870047</v>
      </c>
      <c r="G101" s="14">
        <f t="shared" si="58"/>
        <v>0.20204670192966656</v>
      </c>
      <c r="H101" s="14">
        <f t="shared" si="58"/>
        <v>0.18974758510561074</v>
      </c>
      <c r="I101" s="14">
        <f t="shared" si="58"/>
        <v>0.17501205600687753</v>
      </c>
      <c r="J101" s="14">
        <f t="shared" si="58"/>
        <v>0.15784081191737021</v>
      </c>
      <c r="K101" s="14">
        <f t="shared" si="58"/>
        <v>0.13823457056310784</v>
      </c>
      <c r="L101" s="14">
        <f t="shared" si="58"/>
        <v>0.11619407124617109</v>
      </c>
      <c r="M101" s="14">
        <f t="shared" si="58"/>
        <v>9.172007603785759E-2</v>
      </c>
      <c r="N101" s="14">
        <f t="shared" si="58"/>
        <v>6.481337103515683E-2</v>
      </c>
    </row>
    <row r="102" spans="2:14" x14ac:dyDescent="0.25">
      <c r="B102" s="5" t="s">
        <v>49</v>
      </c>
      <c r="C102" s="5"/>
      <c r="D102" s="14">
        <f t="shared" ref="D102:N102" si="59">D90/C90-1</f>
        <v>0.25149247966031707</v>
      </c>
      <c r="E102" s="14">
        <f t="shared" si="59"/>
        <v>0.24569301213592465</v>
      </c>
      <c r="F102" s="14">
        <f t="shared" si="59"/>
        <v>0.23741804259815247</v>
      </c>
      <c r="G102" s="14">
        <f t="shared" si="59"/>
        <v>0.22667092089988783</v>
      </c>
      <c r="H102" s="14">
        <f t="shared" si="59"/>
        <v>0.21345500713725962</v>
      </c>
      <c r="I102" s="14">
        <f t="shared" si="59"/>
        <v>0.1977736890041577</v>
      </c>
      <c r="J102" s="14">
        <f t="shared" si="59"/>
        <v>0.17963039897714927</v>
      </c>
      <c r="K102" s="14">
        <f t="shared" si="59"/>
        <v>0.15902863152969093</v>
      </c>
      <c r="L102" s="14">
        <f t="shared" si="59"/>
        <v>0.13597196057047856</v>
      </c>
      <c r="M102" s="14">
        <f t="shared" si="59"/>
        <v>0.11046405730127162</v>
      </c>
      <c r="N102" s="14">
        <f t="shared" si="59"/>
        <v>8.2508708693521671E-2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C102"/>
  <sheetViews>
    <sheetView topLeftCell="A67" workbookViewId="0">
      <selection activeCell="F87" sqref="F87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'North America'!C9</f>
        <v>37.426738535999974</v>
      </c>
      <c r="D3" s="6">
        <f>'North America'!D9</f>
        <v>47.559654830256456</v>
      </c>
      <c r="E3" s="6">
        <f>'North America'!E9</f>
        <v>60.172164221090384</v>
      </c>
      <c r="F3" s="6">
        <f>'North America'!F9</f>
        <v>75.644415508015882</v>
      </c>
      <c r="G3" s="6">
        <f>'North America'!G9</f>
        <v>94.295358308458589</v>
      </c>
      <c r="H3" s="6">
        <f>'North America'!H9</f>
        <v>116.31129409645398</v>
      </c>
      <c r="I3" s="6">
        <f>'North America'!I9</f>
        <v>141.6541384121297</v>
      </c>
      <c r="J3" s="6">
        <f>'North America'!J9</f>
        <v>169.95541152546886</v>
      </c>
      <c r="K3" s="6">
        <f>'North America'!K9</f>
        <v>200.40973280687786</v>
      </c>
      <c r="L3" s="6">
        <f>'North America'!L9</f>
        <v>231.69086603463762</v>
      </c>
      <c r="M3" s="6">
        <f>'North America'!M9</f>
        <v>261.92201417897991</v>
      </c>
      <c r="N3" s="6">
        <f>'North America'!N9</f>
        <v>288.73644271918232</v>
      </c>
      <c r="O3" s="7">
        <f>'North America'!O9</f>
        <v>0.15306679777746468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29.071559741158659</v>
      </c>
      <c r="D31" s="6">
        <f t="shared" ref="D31:N31" si="0">S31*D$34</f>
        <v>36.900571278682307</v>
      </c>
      <c r="E31" s="6">
        <f t="shared" si="0"/>
        <v>46.633506638158408</v>
      </c>
      <c r="F31" s="6">
        <f t="shared" si="0"/>
        <v>58.558151514556734</v>
      </c>
      <c r="G31" s="6">
        <f t="shared" si="0"/>
        <v>72.913651562844166</v>
      </c>
      <c r="H31" s="6">
        <f t="shared" si="0"/>
        <v>89.835598830216753</v>
      </c>
      <c r="I31" s="6">
        <f t="shared" si="0"/>
        <v>109.28583934446142</v>
      </c>
      <c r="J31" s="6">
        <f t="shared" si="0"/>
        <v>130.97176148643942</v>
      </c>
      <c r="K31" s="6">
        <f t="shared" si="0"/>
        <v>154.2657539302042</v>
      </c>
      <c r="L31" s="6">
        <f t="shared" si="0"/>
        <v>178.14255455055772</v>
      </c>
      <c r="M31" s="6">
        <f t="shared" si="0"/>
        <v>201.15869548696335</v>
      </c>
      <c r="N31" s="6">
        <f t="shared" si="0"/>
        <v>221.50139016217057</v>
      </c>
      <c r="O31" s="7">
        <f>((N31/I31)^(1/5)-1)</f>
        <v>0.15176138218513446</v>
      </c>
      <c r="P31" s="4"/>
      <c r="Q31" s="5" t="s">
        <v>28</v>
      </c>
      <c r="R31" s="8">
        <v>0.77675910000000004</v>
      </c>
      <c r="S31" s="8">
        <v>0.77587971170907111</v>
      </c>
      <c r="T31" s="8">
        <v>0.77500131899549218</v>
      </c>
      <c r="U31" s="8">
        <v>0.77412392073214509</v>
      </c>
      <c r="V31" s="8">
        <v>0.77324751579318818</v>
      </c>
      <c r="W31" s="8">
        <v>0.77237210305405413</v>
      </c>
      <c r="X31" s="8">
        <v>0.77149768139144881</v>
      </c>
      <c r="Y31" s="8">
        <v>0.77062424968334997</v>
      </c>
      <c r="Z31" s="8">
        <v>0.76975180680900523</v>
      </c>
      <c r="AA31" s="8">
        <v>0.76888035164893176</v>
      </c>
      <c r="AB31" s="8">
        <v>0.76800988308491325</v>
      </c>
      <c r="AC31" s="8">
        <v>0.76714039999999983</v>
      </c>
    </row>
    <row r="32" spans="2:29" x14ac:dyDescent="0.25">
      <c r="B32" s="5" t="s">
        <v>29</v>
      </c>
      <c r="C32" s="6">
        <f>R32*C$34</f>
        <v>8.355178794841315</v>
      </c>
      <c r="D32" s="6">
        <f t="shared" ref="D32:N32" si="1">S32*D$34</f>
        <v>10.659083551574145</v>
      </c>
      <c r="E32" s="6">
        <f t="shared" si="1"/>
        <v>13.538657582931974</v>
      </c>
      <c r="F32" s="6">
        <f t="shared" si="1"/>
        <v>17.086263993459148</v>
      </c>
      <c r="G32" s="6">
        <f t="shared" si="1"/>
        <v>21.381706745614419</v>
      </c>
      <c r="H32" s="6">
        <f t="shared" si="1"/>
        <v>26.475695266237228</v>
      </c>
      <c r="I32" s="6">
        <f t="shared" si="1"/>
        <v>32.368299067668268</v>
      </c>
      <c r="J32" s="6">
        <f t="shared" si="1"/>
        <v>38.983650039029449</v>
      </c>
      <c r="K32" s="6">
        <f t="shared" si="1"/>
        <v>46.143978876673657</v>
      </c>
      <c r="L32" s="6">
        <f t="shared" si="1"/>
        <v>53.54831148407991</v>
      </c>
      <c r="M32" s="6">
        <f t="shared" si="1"/>
        <v>60.763318692016561</v>
      </c>
      <c r="N32" s="6">
        <f t="shared" si="1"/>
        <v>67.235052557011755</v>
      </c>
      <c r="O32" s="7">
        <f>((N32/I32)^(1/5)-1)</f>
        <v>0.15743117063388445</v>
      </c>
      <c r="P32" s="4"/>
      <c r="Q32" s="5" t="s">
        <v>29</v>
      </c>
      <c r="R32" s="8">
        <v>0.22324089999999996</v>
      </c>
      <c r="S32" s="8">
        <v>0.22412028829092889</v>
      </c>
      <c r="T32" s="8">
        <v>0.22499868100450782</v>
      </c>
      <c r="U32" s="8">
        <v>0.22587607926785491</v>
      </c>
      <c r="V32" s="8">
        <v>0.22675248420681182</v>
      </c>
      <c r="W32" s="8">
        <v>0.22762789694594587</v>
      </c>
      <c r="X32" s="8">
        <v>0.22850231860855119</v>
      </c>
      <c r="Y32" s="8">
        <v>0.22937575031665003</v>
      </c>
      <c r="Z32" s="8">
        <v>0.23024819319099477</v>
      </c>
      <c r="AA32" s="8">
        <v>0.23111964835106824</v>
      </c>
      <c r="AB32" s="8">
        <v>0.23199011691508675</v>
      </c>
      <c r="AC32" s="8">
        <v>0.23285960000000017</v>
      </c>
    </row>
    <row r="33" spans="2:29" x14ac:dyDescent="0.25">
      <c r="B33" s="5" t="s">
        <v>2</v>
      </c>
      <c r="C33" s="10">
        <f t="shared" ref="C33:N33" si="2">SUM(C31:C32)</f>
        <v>37.426738535999974</v>
      </c>
      <c r="D33" s="10">
        <f t="shared" si="2"/>
        <v>47.559654830256449</v>
      </c>
      <c r="E33" s="10">
        <f t="shared" si="2"/>
        <v>60.172164221090384</v>
      </c>
      <c r="F33" s="10">
        <f t="shared" si="2"/>
        <v>75.644415508015882</v>
      </c>
      <c r="G33" s="10">
        <f t="shared" si="2"/>
        <v>94.295358308458589</v>
      </c>
      <c r="H33" s="10">
        <f t="shared" si="2"/>
        <v>116.31129409645398</v>
      </c>
      <c r="I33" s="10">
        <f t="shared" si="2"/>
        <v>141.6541384121297</v>
      </c>
      <c r="J33" s="10">
        <f t="shared" si="2"/>
        <v>169.95541152546886</v>
      </c>
      <c r="K33" s="10">
        <f t="shared" si="2"/>
        <v>200.40973280687786</v>
      </c>
      <c r="L33" s="10">
        <f t="shared" si="2"/>
        <v>231.69086603463762</v>
      </c>
      <c r="M33" s="10">
        <f t="shared" si="2"/>
        <v>261.92201417897991</v>
      </c>
      <c r="N33" s="10">
        <f t="shared" si="2"/>
        <v>288.73644271918232</v>
      </c>
      <c r="O33" s="7">
        <f>((N33/I33)^(1/5)-1)</f>
        <v>0.15306679777746468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37.426738535999974</v>
      </c>
      <c r="D34" s="11">
        <f t="shared" ref="D34:O34" si="3">D3</f>
        <v>47.559654830256456</v>
      </c>
      <c r="E34" s="11">
        <f t="shared" si="3"/>
        <v>60.172164221090384</v>
      </c>
      <c r="F34" s="11">
        <f t="shared" si="3"/>
        <v>75.644415508015882</v>
      </c>
      <c r="G34" s="11">
        <f t="shared" si="3"/>
        <v>94.295358308458589</v>
      </c>
      <c r="H34" s="11">
        <f t="shared" si="3"/>
        <v>116.31129409645398</v>
      </c>
      <c r="I34" s="11">
        <f t="shared" si="3"/>
        <v>141.6541384121297</v>
      </c>
      <c r="J34" s="11">
        <f t="shared" si="3"/>
        <v>169.95541152546886</v>
      </c>
      <c r="K34" s="11">
        <f t="shared" si="3"/>
        <v>200.40973280687786</v>
      </c>
      <c r="L34" s="11">
        <f t="shared" si="3"/>
        <v>231.69086603463762</v>
      </c>
      <c r="M34" s="11">
        <f t="shared" si="3"/>
        <v>261.92201417897991</v>
      </c>
      <c r="N34" s="11">
        <f t="shared" si="3"/>
        <v>288.73644271918232</v>
      </c>
      <c r="O34" s="12">
        <f t="shared" si="3"/>
        <v>0.15306679777746468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0.26930139308760803</v>
      </c>
      <c r="E37" s="14">
        <f t="shared" ref="E37:N37" si="4">E31/D31-1</f>
        <v>0.26376110239515116</v>
      </c>
      <c r="F37" s="14">
        <f t="shared" si="4"/>
        <v>0.25570980473170857</v>
      </c>
      <c r="G37" s="14">
        <f t="shared" si="4"/>
        <v>0.2451494741038549</v>
      </c>
      <c r="H37" s="14">
        <f t="shared" si="4"/>
        <v>0.2320820162571009</v>
      </c>
      <c r="I37" s="14">
        <f t="shared" si="4"/>
        <v>0.21650927658426711</v>
      </c>
      <c r="J37" s="14">
        <f t="shared" si="4"/>
        <v>0.19843304742918666</v>
      </c>
      <c r="K37" s="14">
        <f t="shared" si="4"/>
        <v>0.17785507486036667</v>
      </c>
      <c r="L37" s="14">
        <f t="shared" si="4"/>
        <v>0.15477706498071053</v>
      </c>
      <c r="M37" s="14">
        <f t="shared" si="4"/>
        <v>0.12920068983221822</v>
      </c>
      <c r="N37" s="14">
        <f t="shared" si="4"/>
        <v>0.10112759294825313</v>
      </c>
    </row>
    <row r="38" spans="2:29" x14ac:dyDescent="0.25">
      <c r="B38" s="5" t="s">
        <v>29</v>
      </c>
      <c r="C38" s="5"/>
      <c r="D38" s="14">
        <f t="shared" ref="D38:N38" si="5">D32/C32-1</f>
        <v>0.27574571571769546</v>
      </c>
      <c r="E38" s="14">
        <f t="shared" si="5"/>
        <v>0.27015212118611909</v>
      </c>
      <c r="F38" s="14">
        <f t="shared" si="5"/>
        <v>0.26203531545103864</v>
      </c>
      <c r="G38" s="14">
        <f t="shared" si="5"/>
        <v>0.2513974239072756</v>
      </c>
      <c r="H38" s="14">
        <f t="shared" si="5"/>
        <v>0.23824050068723501</v>
      </c>
      <c r="I38" s="14">
        <f t="shared" si="5"/>
        <v>0.22256653667356208</v>
      </c>
      <c r="J38" s="14">
        <f t="shared" si="5"/>
        <v>0.20437746690152947</v>
      </c>
      <c r="K38" s="14">
        <f t="shared" si="5"/>
        <v>0.18367517742631767</v>
      </c>
      <c r="L38" s="14">
        <f t="shared" si="5"/>
        <v>0.16046151172172185</v>
      </c>
      <c r="M38" s="14">
        <f t="shared" si="5"/>
        <v>0.13473827666968918</v>
      </c>
      <c r="N38" s="14">
        <f t="shared" si="5"/>
        <v>0.10650724819356339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30.045019853795381</v>
      </c>
      <c r="D43" s="6">
        <f t="shared" ref="D43:N43" si="6">S43*D$46</f>
        <v>38.110035950025832</v>
      </c>
      <c r="E43" s="6">
        <f t="shared" si="6"/>
        <v>48.128956849846183</v>
      </c>
      <c r="F43" s="6">
        <f t="shared" si="6"/>
        <v>60.394562637561521</v>
      </c>
      <c r="G43" s="6">
        <f t="shared" si="6"/>
        <v>75.148693832843563</v>
      </c>
      <c r="H43" s="6">
        <f t="shared" si="6"/>
        <v>92.525866611031972</v>
      </c>
      <c r="I43" s="6">
        <f t="shared" si="6"/>
        <v>112.48139475321172</v>
      </c>
      <c r="J43" s="6">
        <f t="shared" si="6"/>
        <v>134.7089886905224</v>
      </c>
      <c r="K43" s="6">
        <f t="shared" si="6"/>
        <v>158.5588691071481</v>
      </c>
      <c r="L43" s="6">
        <f t="shared" si="6"/>
        <v>182.97459553303818</v>
      </c>
      <c r="M43" s="6">
        <f t="shared" si="6"/>
        <v>206.47336560595565</v>
      </c>
      <c r="N43" s="6">
        <f t="shared" si="6"/>
        <v>227.19762601460116</v>
      </c>
      <c r="O43" s="7">
        <f>((N43/I43)^(1/5)-1)</f>
        <v>0.1509716307820117</v>
      </c>
      <c r="P43" s="4"/>
      <c r="Q43" s="5" t="s">
        <v>31</v>
      </c>
      <c r="R43" s="8">
        <v>0.80276884999999998</v>
      </c>
      <c r="S43" s="8">
        <v>0.80131018793225195</v>
      </c>
      <c r="T43" s="8">
        <v>0.79985417630993161</v>
      </c>
      <c r="U43" s="8">
        <v>0.79840081031707666</v>
      </c>
      <c r="V43" s="8">
        <v>0.79695008514647636</v>
      </c>
      <c r="W43" s="8">
        <v>0.79550199599965454</v>
      </c>
      <c r="X43" s="8">
        <v>0.79405653808685372</v>
      </c>
      <c r="Y43" s="8">
        <v>0.7926137066270198</v>
      </c>
      <c r="Z43" s="8">
        <v>0.79117349684778637</v>
      </c>
      <c r="AA43" s="8">
        <v>0.78973590398545801</v>
      </c>
      <c r="AB43" s="8">
        <v>0.7883009232849959</v>
      </c>
      <c r="AC43" s="8">
        <v>0.78686855000000033</v>
      </c>
    </row>
    <row r="44" spans="2:29" x14ac:dyDescent="0.25">
      <c r="B44" s="5" t="s">
        <v>32</v>
      </c>
      <c r="C44" s="6">
        <f>R44*C$46</f>
        <v>7.3817186822045917</v>
      </c>
      <c r="D44" s="6">
        <f t="shared" ref="D44:N44" si="7">S44*D$46</f>
        <v>9.4496188802306218</v>
      </c>
      <c r="E44" s="6">
        <f t="shared" si="7"/>
        <v>12.043207371244197</v>
      </c>
      <c r="F44" s="6">
        <f t="shared" si="7"/>
        <v>15.249852870454362</v>
      </c>
      <c r="G44" s="6">
        <f t="shared" si="7"/>
        <v>19.146664475615019</v>
      </c>
      <c r="H44" s="6">
        <f t="shared" si="7"/>
        <v>23.785427485422002</v>
      </c>
      <c r="I44" s="6">
        <f t="shared" si="7"/>
        <v>29.172743658917984</v>
      </c>
      <c r="J44" s="6">
        <f t="shared" si="7"/>
        <v>35.246422834946465</v>
      </c>
      <c r="K44" s="6">
        <f t="shared" si="7"/>
        <v>41.850863699729771</v>
      </c>
      <c r="L44" s="6">
        <f t="shared" si="7"/>
        <v>48.716270501599432</v>
      </c>
      <c r="M44" s="6">
        <f t="shared" si="7"/>
        <v>55.448648573024258</v>
      </c>
      <c r="N44" s="6">
        <f t="shared" si="7"/>
        <v>61.538816704581173</v>
      </c>
      <c r="O44" s="7">
        <f>((N44/I44)^(1/5)-1)</f>
        <v>0.16100575649552074</v>
      </c>
      <c r="P44" s="4"/>
      <c r="Q44" s="5" t="s">
        <v>32</v>
      </c>
      <c r="R44" s="8">
        <v>0.19723115000000002</v>
      </c>
      <c r="S44" s="8">
        <v>0.19868981206774805</v>
      </c>
      <c r="T44" s="8">
        <v>0.20014582369006839</v>
      </c>
      <c r="U44" s="8">
        <v>0.20159918968292334</v>
      </c>
      <c r="V44" s="8">
        <v>0.20304991485352364</v>
      </c>
      <c r="W44" s="8">
        <v>0.20449800400034546</v>
      </c>
      <c r="X44" s="8">
        <v>0.20594346191314628</v>
      </c>
      <c r="Y44" s="8">
        <v>0.2073862933729802</v>
      </c>
      <c r="Z44" s="8">
        <v>0.20882650315221363</v>
      </c>
      <c r="AA44" s="8">
        <v>0.21026409601454199</v>
      </c>
      <c r="AB44" s="8">
        <v>0.2116990767150041</v>
      </c>
      <c r="AC44" s="8">
        <v>0.21313144999999967</v>
      </c>
    </row>
    <row r="45" spans="2:29" x14ac:dyDescent="0.25">
      <c r="B45" s="5" t="s">
        <v>2</v>
      </c>
      <c r="C45" s="10">
        <f t="shared" ref="C45:N45" si="8">SUM(C43:C44)</f>
        <v>37.426738535999974</v>
      </c>
      <c r="D45" s="10">
        <f t="shared" si="8"/>
        <v>47.559654830256456</v>
      </c>
      <c r="E45" s="10">
        <f t="shared" si="8"/>
        <v>60.172164221090384</v>
      </c>
      <c r="F45" s="10">
        <f t="shared" si="8"/>
        <v>75.644415508015882</v>
      </c>
      <c r="G45" s="10">
        <f t="shared" si="8"/>
        <v>94.295358308458589</v>
      </c>
      <c r="H45" s="10">
        <f t="shared" si="8"/>
        <v>116.31129409645398</v>
      </c>
      <c r="I45" s="10">
        <f t="shared" si="8"/>
        <v>141.6541384121297</v>
      </c>
      <c r="J45" s="10">
        <f t="shared" si="8"/>
        <v>169.95541152546886</v>
      </c>
      <c r="K45" s="10">
        <f t="shared" si="8"/>
        <v>200.40973280687786</v>
      </c>
      <c r="L45" s="10">
        <f t="shared" si="8"/>
        <v>231.69086603463762</v>
      </c>
      <c r="M45" s="10">
        <f t="shared" si="8"/>
        <v>261.92201417897991</v>
      </c>
      <c r="N45" s="10">
        <f t="shared" si="8"/>
        <v>288.73644271918232</v>
      </c>
      <c r="O45" s="7">
        <f>((N45/I45)^(1/5)-1)</f>
        <v>0.15306679777746468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37.426738535999974</v>
      </c>
      <c r="D46" s="11">
        <f t="shared" ref="D46:O46" si="9">D3</f>
        <v>47.559654830256456</v>
      </c>
      <c r="E46" s="11">
        <f t="shared" si="9"/>
        <v>60.172164221090384</v>
      </c>
      <c r="F46" s="11">
        <f t="shared" si="9"/>
        <v>75.644415508015882</v>
      </c>
      <c r="G46" s="11">
        <f t="shared" si="9"/>
        <v>94.295358308458589</v>
      </c>
      <c r="H46" s="11">
        <f t="shared" si="9"/>
        <v>116.31129409645398</v>
      </c>
      <c r="I46" s="11">
        <f t="shared" si="9"/>
        <v>141.6541384121297</v>
      </c>
      <c r="J46" s="11">
        <f t="shared" si="9"/>
        <v>169.95541152546886</v>
      </c>
      <c r="K46" s="11">
        <f t="shared" si="9"/>
        <v>200.40973280687786</v>
      </c>
      <c r="L46" s="11">
        <f t="shared" si="9"/>
        <v>231.69086603463762</v>
      </c>
      <c r="M46" s="11">
        <f t="shared" si="9"/>
        <v>261.92201417897991</v>
      </c>
      <c r="N46" s="11">
        <f t="shared" si="9"/>
        <v>288.73644271918232</v>
      </c>
      <c r="O46" s="12">
        <f t="shared" si="9"/>
        <v>0.15306679777746468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0.26843104566002318</v>
      </c>
      <c r="E49" s="14">
        <f t="shared" si="10"/>
        <v>0.26289455389016925</v>
      </c>
      <c r="F49" s="14">
        <f t="shared" si="10"/>
        <v>0.25484877692200669</v>
      </c>
      <c r="G49" s="14">
        <f t="shared" si="10"/>
        <v>0.24429568740855356</v>
      </c>
      <c r="H49" s="14">
        <f t="shared" si="10"/>
        <v>0.23123718978857033</v>
      </c>
      <c r="I49" s="14">
        <f t="shared" si="10"/>
        <v>0.21567512818950907</v>
      </c>
      <c r="J49" s="14">
        <f t="shared" si="10"/>
        <v>0.19761129372621</v>
      </c>
      <c r="K49" s="14">
        <f t="shared" si="10"/>
        <v>0.17704743126991995</v>
      </c>
      <c r="L49" s="14">
        <f t="shared" si="10"/>
        <v>0.15398524575368189</v>
      </c>
      <c r="M49" s="14">
        <f t="shared" si="10"/>
        <v>0.12842640807299666</v>
      </c>
      <c r="N49" s="14">
        <f t="shared" si="10"/>
        <v>0.10037256063426958</v>
      </c>
    </row>
    <row r="50" spans="2:29" x14ac:dyDescent="0.25">
      <c r="B50" s="5" t="s">
        <v>32</v>
      </c>
      <c r="C50" s="5"/>
      <c r="D50" s="14">
        <f t="shared" ref="D50:N50" si="11">D44/C44-1</f>
        <v>0.28013803926329528</v>
      </c>
      <c r="E50" s="14">
        <f t="shared" si="11"/>
        <v>0.27446487777825368</v>
      </c>
      <c r="F50" s="14">
        <f t="shared" si="11"/>
        <v>0.26626175240216621</v>
      </c>
      <c r="G50" s="14">
        <f t="shared" si="11"/>
        <v>0.25553109516948114</v>
      </c>
      <c r="H50" s="14">
        <f t="shared" si="11"/>
        <v>0.24227525456012766</v>
      </c>
      <c r="I50" s="14">
        <f t="shared" si="11"/>
        <v>0.22649650407998134</v>
      </c>
      <c r="J50" s="14">
        <f t="shared" si="11"/>
        <v>0.20819705020003432</v>
      </c>
      <c r="K50" s="14">
        <f t="shared" si="11"/>
        <v>0.18737903973151782</v>
      </c>
      <c r="L50" s="14">
        <f t="shared" si="11"/>
        <v>0.16404456670541756</v>
      </c>
      <c r="M50" s="14">
        <f t="shared" si="11"/>
        <v>0.13819567881748651</v>
      </c>
      <c r="N50" s="14">
        <f t="shared" si="11"/>
        <v>0.10983438349333863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14.414556535798154</v>
      </c>
      <c r="D55" s="6">
        <f t="shared" ref="D55:N55" si="12">S55*D$60</f>
        <v>18.29667048223321</v>
      </c>
      <c r="E55" s="6">
        <f t="shared" si="12"/>
        <v>23.122941193930888</v>
      </c>
      <c r="F55" s="6">
        <f t="shared" si="12"/>
        <v>29.03610672730413</v>
      </c>
      <c r="G55" s="6">
        <f t="shared" si="12"/>
        <v>36.154794519717655</v>
      </c>
      <c r="H55" s="6">
        <f t="shared" si="12"/>
        <v>44.546290024688602</v>
      </c>
      <c r="I55" s="6">
        <f t="shared" si="12"/>
        <v>54.191726738449141</v>
      </c>
      <c r="J55" s="6">
        <f t="shared" si="12"/>
        <v>64.946057078451389</v>
      </c>
      <c r="K55" s="6">
        <f t="shared" si="12"/>
        <v>76.498104016724326</v>
      </c>
      <c r="L55" s="6">
        <f t="shared" si="12"/>
        <v>88.339481377841125</v>
      </c>
      <c r="M55" s="6">
        <f t="shared" si="12"/>
        <v>99.754386990686427</v>
      </c>
      <c r="N55" s="6">
        <f t="shared" si="12"/>
        <v>109.84383166179292</v>
      </c>
      <c r="O55" s="7">
        <f>((N55/I55)^(1/5)-1)</f>
        <v>0.15177735833075801</v>
      </c>
      <c r="P55" s="4"/>
      <c r="Q55" s="5" t="s">
        <v>37</v>
      </c>
      <c r="R55" s="8">
        <v>0.38514060000000006</v>
      </c>
      <c r="S55" s="8">
        <v>0.3847099090087015</v>
      </c>
      <c r="T55" s="8">
        <v>0.38427969964600811</v>
      </c>
      <c r="U55" s="8">
        <v>0.38384997137332938</v>
      </c>
      <c r="V55" s="8">
        <v>0.38342072365267693</v>
      </c>
      <c r="W55" s="8">
        <v>0.38299195594666419</v>
      </c>
      <c r="X55" s="8">
        <v>0.38256366771850531</v>
      </c>
      <c r="Y55" s="8">
        <v>0.38213585843201486</v>
      </c>
      <c r="Z55" s="8">
        <v>0.38170852755160695</v>
      </c>
      <c r="AA55" s="8">
        <v>0.38128167454229478</v>
      </c>
      <c r="AB55" s="8">
        <v>0.38085529886968944</v>
      </c>
      <c r="AC55" s="8">
        <v>0.38042940000000008</v>
      </c>
    </row>
    <row r="56" spans="2:29" x14ac:dyDescent="0.25">
      <c r="B56" s="5" t="s">
        <v>38</v>
      </c>
      <c r="C56" s="6">
        <f>R56*C$60</f>
        <v>12.180246430653234</v>
      </c>
      <c r="D56" s="6">
        <f t="shared" ref="D56:N58" si="13">S56*D$60</f>
        <v>15.524560707740084</v>
      </c>
      <c r="E56" s="6">
        <f t="shared" si="13"/>
        <v>19.700752549557016</v>
      </c>
      <c r="F56" s="6">
        <f t="shared" si="13"/>
        <v>24.841089376267639</v>
      </c>
      <c r="G56" s="6">
        <f t="shared" si="13"/>
        <v>31.059230131510802</v>
      </c>
      <c r="H56" s="6">
        <f t="shared" si="13"/>
        <v>38.426328274529148</v>
      </c>
      <c r="I56" s="6">
        <f t="shared" si="13"/>
        <v>46.939982204191033</v>
      </c>
      <c r="J56" s="6">
        <f t="shared" si="13"/>
        <v>56.487886716046837</v>
      </c>
      <c r="K56" s="6">
        <f t="shared" si="13"/>
        <v>66.810671826707846</v>
      </c>
      <c r="L56" s="6">
        <f t="shared" si="13"/>
        <v>77.471625062048972</v>
      </c>
      <c r="M56" s="6">
        <f t="shared" si="13"/>
        <v>87.844080488687098</v>
      </c>
      <c r="N56" s="6">
        <f t="shared" si="13"/>
        <v>97.128989511074607</v>
      </c>
      <c r="O56" s="7">
        <f>((N56/I56)^(1/5)-1)</f>
        <v>0.15654141712067471</v>
      </c>
      <c r="P56" s="4"/>
      <c r="Q56" s="5" t="s">
        <v>38</v>
      </c>
      <c r="R56" s="8">
        <v>0.3254423684002633</v>
      </c>
      <c r="S56" s="8">
        <v>0.32642290536271268</v>
      </c>
      <c r="T56" s="8">
        <v>0.32740641465330389</v>
      </c>
      <c r="U56" s="8">
        <v>0.32839290527184101</v>
      </c>
      <c r="V56" s="8">
        <v>0.32938238624546051</v>
      </c>
      <c r="W56" s="8">
        <v>0.33037486662871429</v>
      </c>
      <c r="X56" s="8">
        <v>0.33137035550365262</v>
      </c>
      <c r="Y56" s="8">
        <v>0.33236886197990689</v>
      </c>
      <c r="Z56" s="8">
        <v>0.33337039519477357</v>
      </c>
      <c r="AA56" s="8">
        <v>0.33437496431329761</v>
      </c>
      <c r="AB56" s="8">
        <v>0.33538257852835673</v>
      </c>
      <c r="AC56" s="8">
        <v>0.33639324706074519</v>
      </c>
    </row>
    <row r="57" spans="2:29" x14ac:dyDescent="0.25">
      <c r="B57" s="5" t="s">
        <v>40</v>
      </c>
      <c r="C57" s="6">
        <f>R57*C$60</f>
        <v>5.961351953311004</v>
      </c>
      <c r="D57" s="6">
        <f t="shared" si="13"/>
        <v>7.5847288195394142</v>
      </c>
      <c r="E57" s="6">
        <f t="shared" si="13"/>
        <v>9.6080577319250491</v>
      </c>
      <c r="F57" s="6">
        <f t="shared" si="13"/>
        <v>12.093596522268582</v>
      </c>
      <c r="G57" s="6">
        <f t="shared" si="13"/>
        <v>15.09411221478029</v>
      </c>
      <c r="H57" s="6">
        <f t="shared" si="13"/>
        <v>18.641369988141193</v>
      </c>
      <c r="I57" s="6">
        <f t="shared" si="13"/>
        <v>22.731280873143845</v>
      </c>
      <c r="J57" s="6">
        <f t="shared" si="13"/>
        <v>27.306646307475852</v>
      </c>
      <c r="K57" s="6">
        <f t="shared" si="13"/>
        <v>32.239695139162677</v>
      </c>
      <c r="L57" s="6">
        <f t="shared" si="13"/>
        <v>37.318123997266092</v>
      </c>
      <c r="M57" s="6">
        <f t="shared" si="13"/>
        <v>42.23978399349604</v>
      </c>
      <c r="N57" s="6">
        <f t="shared" si="13"/>
        <v>46.621914965315767</v>
      </c>
      <c r="O57" s="7">
        <f>((N57/I57)^(1/5)-1)</f>
        <v>0.15449814629383951</v>
      </c>
      <c r="P57" s="4"/>
      <c r="Q57" s="5" t="s">
        <v>40</v>
      </c>
      <c r="R57" s="8">
        <v>0.15928056214614875</v>
      </c>
      <c r="S57" s="8">
        <v>0.15947821418405603</v>
      </c>
      <c r="T57" s="8">
        <v>0.15967612028415987</v>
      </c>
      <c r="U57" s="8">
        <v>0.1598742807522526</v>
      </c>
      <c r="V57" s="8">
        <v>0.16007269589457937</v>
      </c>
      <c r="W57" s="8">
        <v>0.16027136601783815</v>
      </c>
      <c r="X57" s="8">
        <v>0.16047029142917993</v>
      </c>
      <c r="Y57" s="8">
        <v>0.16066947243620885</v>
      </c>
      <c r="Z57" s="8">
        <v>0.16086890934698278</v>
      </c>
      <c r="AA57" s="8">
        <v>0.16106860247001303</v>
      </c>
      <c r="AB57" s="8">
        <v>0.16126855211426486</v>
      </c>
      <c r="AC57" s="8">
        <v>0.16146875858915755</v>
      </c>
    </row>
    <row r="58" spans="2:29" x14ac:dyDescent="0.25">
      <c r="B58" s="5" t="s">
        <v>39</v>
      </c>
      <c r="C58" s="6">
        <f>R58*C$60</f>
        <v>4.8705836162375826</v>
      </c>
      <c r="D58" s="6">
        <f t="shared" si="13"/>
        <v>6.1536948207437421</v>
      </c>
      <c r="E58" s="6">
        <f t="shared" si="13"/>
        <v>7.740412745677439</v>
      </c>
      <c r="F58" s="6">
        <f t="shared" si="13"/>
        <v>9.6736228821755343</v>
      </c>
      <c r="G58" s="6">
        <f t="shared" si="13"/>
        <v>11.987221442449849</v>
      </c>
      <c r="H58" s="6">
        <f t="shared" si="13"/>
        <v>14.697305809095038</v>
      </c>
      <c r="I58" s="6">
        <f t="shared" si="13"/>
        <v>17.791148596345689</v>
      </c>
      <c r="J58" s="6">
        <f t="shared" si="13"/>
        <v>21.214821423494779</v>
      </c>
      <c r="K58" s="6">
        <f t="shared" si="13"/>
        <v>24.861261824283016</v>
      </c>
      <c r="L58" s="6">
        <f t="shared" si="13"/>
        <v>28.561635597481427</v>
      </c>
      <c r="M58" s="6">
        <f t="shared" si="13"/>
        <v>32.083762706110356</v>
      </c>
      <c r="N58" s="6">
        <f t="shared" si="13"/>
        <v>35.141706580999021</v>
      </c>
      <c r="O58" s="7">
        <f>((N58/I58)^(1/5)-1)</f>
        <v>0.14583945471286586</v>
      </c>
      <c r="P58" s="4"/>
      <c r="Q58" s="5" t="s">
        <v>39</v>
      </c>
      <c r="R58" s="8">
        <v>0.13013646945358792</v>
      </c>
      <c r="S58" s="8">
        <v>0.12938897144452971</v>
      </c>
      <c r="T58" s="8">
        <v>0.12863776541652824</v>
      </c>
      <c r="U58" s="8">
        <v>0.12788284260257707</v>
      </c>
      <c r="V58" s="8">
        <v>0.12712419420728324</v>
      </c>
      <c r="W58" s="8">
        <v>0.1263618114067834</v>
      </c>
      <c r="X58" s="8">
        <v>0.12559568534866222</v>
      </c>
      <c r="Y58" s="8">
        <v>0.12482580715186942</v>
      </c>
      <c r="Z58" s="8">
        <v>0.12405216790663673</v>
      </c>
      <c r="AA58" s="8">
        <v>0.12327475867439454</v>
      </c>
      <c r="AB58" s="8">
        <v>0.12249357048768902</v>
      </c>
      <c r="AC58" s="8">
        <v>0.12170859435009715</v>
      </c>
    </row>
    <row r="59" spans="2:29" x14ac:dyDescent="0.25">
      <c r="B59" s="5" t="s">
        <v>2</v>
      </c>
      <c r="C59" s="10">
        <f t="shared" ref="C59:N59" si="14">SUM(C55:C58)</f>
        <v>37.426738535999974</v>
      </c>
      <c r="D59" s="10">
        <f t="shared" si="14"/>
        <v>47.559654830256456</v>
      </c>
      <c r="E59" s="10">
        <f t="shared" si="14"/>
        <v>60.172164221090398</v>
      </c>
      <c r="F59" s="10">
        <f t="shared" si="14"/>
        <v>75.644415508015882</v>
      </c>
      <c r="G59" s="10">
        <f t="shared" si="14"/>
        <v>94.295358308458603</v>
      </c>
      <c r="H59" s="10">
        <f t="shared" si="14"/>
        <v>116.31129409645398</v>
      </c>
      <c r="I59" s="10">
        <f t="shared" si="14"/>
        <v>141.6541384121297</v>
      </c>
      <c r="J59" s="10">
        <f t="shared" si="14"/>
        <v>169.95541152546886</v>
      </c>
      <c r="K59" s="10">
        <f t="shared" si="14"/>
        <v>200.40973280687786</v>
      </c>
      <c r="L59" s="10">
        <f t="shared" si="14"/>
        <v>231.69086603463762</v>
      </c>
      <c r="M59" s="10">
        <f t="shared" si="14"/>
        <v>261.92201417897996</v>
      </c>
      <c r="N59" s="10">
        <f t="shared" si="14"/>
        <v>288.73644271918232</v>
      </c>
      <c r="O59" s="7">
        <f>((N59/I59)^(1/5)-1)</f>
        <v>0.15306679777746468</v>
      </c>
      <c r="Q59" s="5" t="s">
        <v>2</v>
      </c>
      <c r="R59" s="8">
        <v>1</v>
      </c>
      <c r="S59" s="8">
        <v>1</v>
      </c>
      <c r="T59" s="8">
        <v>1.0000000000000002</v>
      </c>
      <c r="U59" s="8">
        <v>1</v>
      </c>
      <c r="V59" s="8">
        <v>1</v>
      </c>
      <c r="W59" s="8">
        <v>0.99999999999999989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8">
        <v>1</v>
      </c>
    </row>
    <row r="60" spans="2:29" x14ac:dyDescent="0.25">
      <c r="B60" s="13" t="s">
        <v>26</v>
      </c>
      <c r="C60" s="11">
        <f>C3</f>
        <v>37.426738535999974</v>
      </c>
      <c r="D60" s="11">
        <f t="shared" ref="D60:O60" si="15">D3</f>
        <v>47.559654830256456</v>
      </c>
      <c r="E60" s="11">
        <f t="shared" si="15"/>
        <v>60.172164221090384</v>
      </c>
      <c r="F60" s="11">
        <f t="shared" si="15"/>
        <v>75.644415508015882</v>
      </c>
      <c r="G60" s="11">
        <f t="shared" si="15"/>
        <v>94.295358308458589</v>
      </c>
      <c r="H60" s="11">
        <f t="shared" si="15"/>
        <v>116.31129409645398</v>
      </c>
      <c r="I60" s="11">
        <f t="shared" si="15"/>
        <v>141.6541384121297</v>
      </c>
      <c r="J60" s="11">
        <f t="shared" si="15"/>
        <v>169.95541152546886</v>
      </c>
      <c r="K60" s="11">
        <f t="shared" si="15"/>
        <v>200.40973280687786</v>
      </c>
      <c r="L60" s="11">
        <f t="shared" si="15"/>
        <v>231.69086603463762</v>
      </c>
      <c r="M60" s="11">
        <f t="shared" si="15"/>
        <v>261.92201417897991</v>
      </c>
      <c r="N60" s="11">
        <f t="shared" si="15"/>
        <v>288.73644271918232</v>
      </c>
      <c r="O60" s="12">
        <f t="shared" si="15"/>
        <v>0.15306679777746468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0.26931899963720252</v>
      </c>
      <c r="E63" s="14">
        <f t="shared" si="16"/>
        <v>0.26377863209506769</v>
      </c>
      <c r="F63" s="14">
        <f t="shared" si="16"/>
        <v>0.25572722275163162</v>
      </c>
      <c r="G63" s="14">
        <f t="shared" si="16"/>
        <v>0.24516674564084928</v>
      </c>
      <c r="H63" s="14">
        <f t="shared" si="16"/>
        <v>0.23209910653466714</v>
      </c>
      <c r="I63" s="14">
        <f t="shared" si="16"/>
        <v>0.21652615085150329</v>
      </c>
      <c r="J63" s="14">
        <f t="shared" si="16"/>
        <v>0.19844967096005139</v>
      </c>
      <c r="K63" s="14">
        <f t="shared" si="16"/>
        <v>0.1778714129530401</v>
      </c>
      <c r="L63" s="14">
        <f t="shared" si="16"/>
        <v>0.15479308295703631</v>
      </c>
      <c r="M63" s="14">
        <f t="shared" si="16"/>
        <v>0.12921635303723433</v>
      </c>
      <c r="N63" s="14">
        <f t="shared" si="16"/>
        <v>0.10114286674979511</v>
      </c>
    </row>
    <row r="64" spans="2:29" x14ac:dyDescent="0.25">
      <c r="B64" s="5" t="s">
        <v>38</v>
      </c>
      <c r="C64" s="5"/>
      <c r="D64" s="14">
        <f t="shared" ref="D64:N64" si="17">D56/C56-1</f>
        <v>0.27456868759817787</v>
      </c>
      <c r="E64" s="14">
        <f t="shared" si="17"/>
        <v>0.26900547593174773</v>
      </c>
      <c r="F64" s="14">
        <f t="shared" si="17"/>
        <v>0.26092083608380778</v>
      </c>
      <c r="G64" s="14">
        <f t="shared" si="17"/>
        <v>0.25031674984365893</v>
      </c>
      <c r="H64" s="14">
        <f t="shared" si="17"/>
        <v>0.23719513045959695</v>
      </c>
      <c r="I64" s="14">
        <f t="shared" si="17"/>
        <v>0.22155783058005962</v>
      </c>
      <c r="J64" s="14">
        <f t="shared" si="17"/>
        <v>0.20340664958759436</v>
      </c>
      <c r="K64" s="14">
        <f t="shared" si="17"/>
        <v>0.1827433404005987</v>
      </c>
      <c r="L64" s="14">
        <f t="shared" si="17"/>
        <v>0.15956961580918216</v>
      </c>
      <c r="M64" s="14">
        <f t="shared" si="17"/>
        <v>0.13388715440434562</v>
      </c>
      <c r="N64" s="14">
        <f t="shared" si="17"/>
        <v>0.10569760615324841</v>
      </c>
    </row>
    <row r="65" spans="2:29" x14ac:dyDescent="0.25">
      <c r="B65" s="5" t="s">
        <v>40</v>
      </c>
      <c r="C65" s="5"/>
      <c r="D65" s="14">
        <f t="shared" ref="D65:N65" si="18">D57/C57-1</f>
        <v>0.27231689706338646</v>
      </c>
      <c r="E65" s="14">
        <f t="shared" si="18"/>
        <v>0.26676351396680542</v>
      </c>
      <c r="F65" s="14">
        <f t="shared" si="18"/>
        <v>0.25869315731573317</v>
      </c>
      <c r="G65" s="14">
        <f t="shared" si="18"/>
        <v>0.24810780539822863</v>
      </c>
      <c r="H65" s="14">
        <f t="shared" si="18"/>
        <v>0.23500936808243655</v>
      </c>
      <c r="I65" s="14">
        <f t="shared" si="18"/>
        <v>0.21939969474370558</v>
      </c>
      <c r="J65" s="14">
        <f t="shared" si="18"/>
        <v>0.20128058158559936</v>
      </c>
      <c r="K65" s="14">
        <f t="shared" si="18"/>
        <v>0.18065377842962294</v>
      </c>
      <c r="L65" s="14">
        <f t="shared" si="18"/>
        <v>0.15752099503988393</v>
      </c>
      <c r="M65" s="14">
        <f t="shared" si="18"/>
        <v>0.13188390704180386</v>
      </c>
      <c r="N65" s="14">
        <f t="shared" si="18"/>
        <v>0.10374416148753207</v>
      </c>
    </row>
    <row r="66" spans="2:29" x14ac:dyDescent="0.25">
      <c r="B66" s="5" t="s">
        <v>39</v>
      </c>
      <c r="C66" s="5"/>
      <c r="D66" s="14">
        <f t="shared" ref="D66:N66" si="19">D58/C58-1</f>
        <v>0.26344095607526685</v>
      </c>
      <c r="E66" s="14">
        <f t="shared" si="19"/>
        <v>0.25784800370420791</v>
      </c>
      <c r="F66" s="14">
        <f t="shared" si="19"/>
        <v>0.24975543294867308</v>
      </c>
      <c r="G66" s="14">
        <f t="shared" si="19"/>
        <v>0.23916567644344666</v>
      </c>
      <c r="H66" s="14">
        <f t="shared" si="19"/>
        <v>0.22608111309665802</v>
      </c>
      <c r="I66" s="14">
        <f t="shared" si="19"/>
        <v>0.21050407655912751</v>
      </c>
      <c r="J66" s="14">
        <f t="shared" si="19"/>
        <v>0.19243686311811903</v>
      </c>
      <c r="K66" s="14">
        <f t="shared" si="19"/>
        <v>0.17188173909161031</v>
      </c>
      <c r="L66" s="14">
        <f t="shared" si="19"/>
        <v>0.14884094779067514</v>
      </c>
      <c r="M66" s="14">
        <f t="shared" si="19"/>
        <v>0.12331671611059658</v>
      </c>
      <c r="N66" s="14">
        <f t="shared" si="19"/>
        <v>9.5311260805026388E-2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26.162199706410409</v>
      </c>
      <c r="D71" s="6">
        <f t="shared" ref="D71:N71" si="20">S71*D$74</f>
        <v>33.161555693748518</v>
      </c>
      <c r="E71" s="6">
        <f t="shared" si="20"/>
        <v>41.850028997967243</v>
      </c>
      <c r="F71" s="6">
        <f t="shared" si="20"/>
        <v>52.478441822343925</v>
      </c>
      <c r="G71" s="6">
        <f t="shared" si="20"/>
        <v>65.252672606520647</v>
      </c>
      <c r="H71" s="6">
        <f t="shared" si="20"/>
        <v>80.284887977761002</v>
      </c>
      <c r="I71" s="6">
        <f t="shared" si="20"/>
        <v>97.531547215134253</v>
      </c>
      <c r="J71" s="6">
        <f t="shared" si="20"/>
        <v>116.72255171834982</v>
      </c>
      <c r="K71" s="6">
        <f t="shared" si="20"/>
        <v>137.29114081326296</v>
      </c>
      <c r="L71" s="6">
        <f t="shared" si="20"/>
        <v>158.32027902592893</v>
      </c>
      <c r="M71" s="6">
        <f t="shared" si="20"/>
        <v>178.52685914855462</v>
      </c>
      <c r="N71" s="6">
        <f t="shared" si="20"/>
        <v>196.30759079495337</v>
      </c>
      <c r="O71" s="7">
        <f>((N71/I71)^(1/5)-1)</f>
        <v>0.15016036054798709</v>
      </c>
      <c r="P71" s="4"/>
      <c r="Q71" s="5" t="s">
        <v>34</v>
      </c>
      <c r="R71" s="8">
        <v>0.69902430000000004</v>
      </c>
      <c r="S71" s="8">
        <v>0.69726232900773355</v>
      </c>
      <c r="T71" s="8">
        <v>0.69550479926561759</v>
      </c>
      <c r="U71" s="8">
        <v>0.69375169957897143</v>
      </c>
      <c r="V71" s="8">
        <v>0.69200301878133141</v>
      </c>
      <c r="W71" s="8">
        <v>0.69025874573438073</v>
      </c>
      <c r="X71" s="8">
        <v>0.68851886932787787</v>
      </c>
      <c r="Y71" s="8">
        <v>0.6867833784795857</v>
      </c>
      <c r="Z71" s="8">
        <v>0.68505226213520143</v>
      </c>
      <c r="AA71" s="8">
        <v>0.68332550926828572</v>
      </c>
      <c r="AB71" s="8">
        <v>0.68160310888019271</v>
      </c>
      <c r="AC71" s="8">
        <v>0.67988504999999988</v>
      </c>
    </row>
    <row r="72" spans="2:29" x14ac:dyDescent="0.25">
      <c r="B72" s="5" t="s">
        <v>35</v>
      </c>
      <c r="C72" s="6">
        <f>R72*C$74</f>
        <v>11.264538829589565</v>
      </c>
      <c r="D72" s="6">
        <f t="shared" ref="D72:N72" si="21">S72*D$74</f>
        <v>14.398099136507934</v>
      </c>
      <c r="E72" s="6">
        <f t="shared" si="21"/>
        <v>18.322135223123141</v>
      </c>
      <c r="F72" s="6">
        <f t="shared" si="21"/>
        <v>23.165973685671961</v>
      </c>
      <c r="G72" s="6">
        <f t="shared" si="21"/>
        <v>29.042685701937945</v>
      </c>
      <c r="H72" s="6">
        <f t="shared" si="21"/>
        <v>36.026406118692975</v>
      </c>
      <c r="I72" s="6">
        <f t="shared" si="21"/>
        <v>44.122591196995444</v>
      </c>
      <c r="J72" s="6">
        <f t="shared" si="21"/>
        <v>53.232859807119041</v>
      </c>
      <c r="K72" s="6">
        <f t="shared" si="21"/>
        <v>63.118591993614892</v>
      </c>
      <c r="L72" s="6">
        <f t="shared" si="21"/>
        <v>73.370587008708711</v>
      </c>
      <c r="M72" s="6">
        <f t="shared" si="21"/>
        <v>83.395155030425286</v>
      </c>
      <c r="N72" s="6">
        <f t="shared" si="21"/>
        <v>92.428851924228951</v>
      </c>
      <c r="O72" s="7">
        <f>((N72/I72)^(1/5)-1)</f>
        <v>0.1593893584322692</v>
      </c>
      <c r="P72" s="4"/>
      <c r="Q72" s="5" t="s">
        <v>35</v>
      </c>
      <c r="R72" s="8">
        <v>0.30097569999999996</v>
      </c>
      <c r="S72" s="8">
        <v>0.30273767099226645</v>
      </c>
      <c r="T72" s="8">
        <v>0.30449520073438241</v>
      </c>
      <c r="U72" s="8">
        <v>0.30624830042102857</v>
      </c>
      <c r="V72" s="8">
        <v>0.30799698121866859</v>
      </c>
      <c r="W72" s="8">
        <v>0.30974125426561927</v>
      </c>
      <c r="X72" s="8">
        <v>0.31148113067212213</v>
      </c>
      <c r="Y72" s="8">
        <v>0.3132166215204143</v>
      </c>
      <c r="Z72" s="8">
        <v>0.31494773786479857</v>
      </c>
      <c r="AA72" s="8">
        <v>0.31667449073171428</v>
      </c>
      <c r="AB72" s="8">
        <v>0.31839689111980729</v>
      </c>
      <c r="AC72" s="8">
        <v>0.32011495000000012</v>
      </c>
    </row>
    <row r="73" spans="2:29" x14ac:dyDescent="0.25">
      <c r="B73" s="5" t="s">
        <v>2</v>
      </c>
      <c r="C73" s="10">
        <f t="shared" ref="C73:N73" si="22">SUM(C71:C72)</f>
        <v>37.426738535999974</v>
      </c>
      <c r="D73" s="10">
        <f t="shared" si="22"/>
        <v>47.559654830256449</v>
      </c>
      <c r="E73" s="10">
        <f t="shared" si="22"/>
        <v>60.172164221090384</v>
      </c>
      <c r="F73" s="10">
        <f t="shared" si="22"/>
        <v>75.644415508015882</v>
      </c>
      <c r="G73" s="10">
        <f t="shared" si="22"/>
        <v>94.295358308458589</v>
      </c>
      <c r="H73" s="10">
        <f t="shared" si="22"/>
        <v>116.31129409645398</v>
      </c>
      <c r="I73" s="10">
        <f t="shared" si="22"/>
        <v>141.6541384121297</v>
      </c>
      <c r="J73" s="10">
        <f t="shared" si="22"/>
        <v>169.95541152546886</v>
      </c>
      <c r="K73" s="10">
        <f t="shared" si="22"/>
        <v>200.40973280687786</v>
      </c>
      <c r="L73" s="10">
        <f t="shared" si="22"/>
        <v>231.69086603463762</v>
      </c>
      <c r="M73" s="10">
        <f t="shared" si="22"/>
        <v>261.92201417897991</v>
      </c>
      <c r="N73" s="10">
        <f t="shared" si="22"/>
        <v>288.73644271918232</v>
      </c>
      <c r="O73" s="7">
        <f>((N73/I73)^(1/5)-1)</f>
        <v>0.15306679777746468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37.426738535999974</v>
      </c>
      <c r="D74" s="11">
        <f t="shared" ref="D74:O74" si="23">D3</f>
        <v>47.559654830256456</v>
      </c>
      <c r="E74" s="11">
        <f t="shared" si="23"/>
        <v>60.172164221090384</v>
      </c>
      <c r="F74" s="11">
        <f t="shared" si="23"/>
        <v>75.644415508015882</v>
      </c>
      <c r="G74" s="11">
        <f t="shared" si="23"/>
        <v>94.295358308458589</v>
      </c>
      <c r="H74" s="11">
        <f t="shared" si="23"/>
        <v>116.31129409645398</v>
      </c>
      <c r="I74" s="11">
        <f t="shared" si="23"/>
        <v>141.6541384121297</v>
      </c>
      <c r="J74" s="11">
        <f t="shared" si="23"/>
        <v>169.95541152546886</v>
      </c>
      <c r="K74" s="11">
        <f t="shared" si="23"/>
        <v>200.40973280687786</v>
      </c>
      <c r="L74" s="11">
        <f t="shared" si="23"/>
        <v>231.69086603463762</v>
      </c>
      <c r="M74" s="11">
        <f t="shared" si="23"/>
        <v>261.92201417897991</v>
      </c>
      <c r="N74" s="11">
        <f t="shared" si="23"/>
        <v>288.73644271918232</v>
      </c>
      <c r="O74" s="12">
        <f t="shared" si="23"/>
        <v>0.15306679777746468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0.26753698335324172</v>
      </c>
      <c r="E77" s="14">
        <f t="shared" si="24"/>
        <v>0.26200439401751718</v>
      </c>
      <c r="F77" s="14">
        <f t="shared" si="24"/>
        <v>0.25396428817033634</v>
      </c>
      <c r="G77" s="14">
        <f t="shared" si="24"/>
        <v>0.24341863707427747</v>
      </c>
      <c r="H77" s="14">
        <f t="shared" si="24"/>
        <v>0.23036934382574548</v>
      </c>
      <c r="I77" s="14">
        <f t="shared" si="24"/>
        <v>0.21481825125234777</v>
      </c>
      <c r="J77" s="14">
        <f t="shared" si="24"/>
        <v>0.19676714920644311</v>
      </c>
      <c r="K77" s="14">
        <f t="shared" si="24"/>
        <v>0.17621778132939481</v>
      </c>
      <c r="L77" s="14">
        <f t="shared" si="24"/>
        <v>0.15317185135251243</v>
      </c>
      <c r="M77" s="14">
        <f t="shared" si="24"/>
        <v>0.12763102899355272</v>
      </c>
      <c r="N77" s="14">
        <f t="shared" si="24"/>
        <v>9.9596955501262574E-2</v>
      </c>
    </row>
    <row r="78" spans="2:29" x14ac:dyDescent="0.25">
      <c r="B78" s="5" t="s">
        <v>35</v>
      </c>
      <c r="C78" s="5"/>
      <c r="D78" s="14">
        <f t="shared" ref="D78:N78" si="25">D72/C72-1</f>
        <v>0.27817919173816219</v>
      </c>
      <c r="E78" s="14">
        <f t="shared" si="25"/>
        <v>0.27253848229627686</v>
      </c>
      <c r="F78" s="14">
        <f t="shared" si="25"/>
        <v>0.26437084998891036</v>
      </c>
      <c r="G78" s="14">
        <f t="shared" si="25"/>
        <v>0.25367861053475593</v>
      </c>
      <c r="H78" s="14">
        <f t="shared" si="25"/>
        <v>0.24046400145042446</v>
      </c>
      <c r="I78" s="14">
        <f t="shared" si="25"/>
        <v>0.22472919035078576</v>
      </c>
      <c r="J78" s="14">
        <f t="shared" si="25"/>
        <v>0.20647628262466977</v>
      </c>
      <c r="K78" s="14">
        <f t="shared" si="25"/>
        <v>0.18570732856200589</v>
      </c>
      <c r="L78" s="14">
        <f t="shared" si="25"/>
        <v>0.16242432999980294</v>
      </c>
      <c r="M78" s="14">
        <f t="shared" si="25"/>
        <v>0.1366292465470762</v>
      </c>
      <c r="N78" s="14">
        <f t="shared" si="25"/>
        <v>0.10832400144238452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5.4468049988582985</v>
      </c>
      <c r="D83" s="6">
        <f t="shared" ref="D83:N83" si="26">S83*D$92</f>
        <v>6.9611910925469775</v>
      </c>
      <c r="E83" s="6">
        <f t="shared" si="26"/>
        <v>8.8578024150089867</v>
      </c>
      <c r="F83" s="6">
        <f t="shared" si="26"/>
        <v>11.199359718027486</v>
      </c>
      <c r="G83" s="6">
        <f t="shared" si="26"/>
        <v>14.040839348574647</v>
      </c>
      <c r="H83" s="6">
        <f t="shared" si="26"/>
        <v>17.418531427026473</v>
      </c>
      <c r="I83" s="6">
        <f t="shared" si="26"/>
        <v>21.33566898418082</v>
      </c>
      <c r="J83" s="6">
        <f t="shared" si="26"/>
        <v>25.745408978728083</v>
      </c>
      <c r="K83" s="6">
        <f t="shared" si="26"/>
        <v>30.533166941011356</v>
      </c>
      <c r="L83" s="6">
        <f t="shared" si="26"/>
        <v>35.501822001475318</v>
      </c>
      <c r="M83" s="6">
        <f t="shared" si="26"/>
        <v>40.364804453872331</v>
      </c>
      <c r="N83" s="6">
        <f t="shared" si="26"/>
        <v>44.752984745709341</v>
      </c>
      <c r="O83" s="7">
        <f t="shared" ref="O83:O91" si="27">((N83/I83)^(1/5)-1)</f>
        <v>0.15969330008223204</v>
      </c>
      <c r="P83" s="4"/>
      <c r="Q83" s="5" t="s">
        <v>43</v>
      </c>
      <c r="R83" s="8">
        <v>0.14553245118110236</v>
      </c>
      <c r="S83" s="8">
        <v>0.14636756968468184</v>
      </c>
      <c r="T83" s="8">
        <v>0.14720764209947299</v>
      </c>
      <c r="U83" s="8">
        <v>0.14805269685560216</v>
      </c>
      <c r="V83" s="8">
        <v>0.1489027625585165</v>
      </c>
      <c r="W83" s="8">
        <v>0.14975786798985943</v>
      </c>
      <c r="X83" s="8">
        <v>0.15061804210835444</v>
      </c>
      <c r="Y83" s="8">
        <v>0.1514833140506972</v>
      </c>
      <c r="Z83" s="8">
        <v>0.15235371313245666</v>
      </c>
      <c r="AA83" s="8">
        <v>0.15322926884898355</v>
      </c>
      <c r="AB83" s="8">
        <v>0.154110010876328</v>
      </c>
      <c r="AC83" s="8">
        <v>0.15499596907216506</v>
      </c>
    </row>
    <row r="84" spans="2:29" x14ac:dyDescent="0.25">
      <c r="B84" s="5" t="s">
        <v>44</v>
      </c>
      <c r="C84" s="6">
        <f t="shared" ref="C84:C90" si="28">R84*C$92</f>
        <v>3.656596362869907</v>
      </c>
      <c r="D84" s="6">
        <f t="shared" ref="D84:D90" si="29">S84*D$92</f>
        <v>4.7022981461108149</v>
      </c>
      <c r="E84" s="6">
        <f t="shared" ref="E84:E90" si="30">T84*E$92</f>
        <v>6.0206586508367419</v>
      </c>
      <c r="F84" s="6">
        <f t="shared" ref="F84:F90" si="31">U84*F$92</f>
        <v>7.6595388113808811</v>
      </c>
      <c r="G84" s="6">
        <f t="shared" ref="G84:G90" si="32">V84*G$92</f>
        <v>9.66259791102385</v>
      </c>
      <c r="H84" s="6">
        <f t="shared" ref="H84:H90" si="33">W84*H$92</f>
        <v>12.061568405839209</v>
      </c>
      <c r="I84" s="6">
        <f t="shared" ref="I84:I90" si="34">X84*I$92</f>
        <v>14.865856048026384</v>
      </c>
      <c r="J84" s="6">
        <f t="shared" ref="J84:J90" si="35">Y84*J$92</f>
        <v>18.049902648261238</v>
      </c>
      <c r="K84" s="6">
        <f t="shared" ref="K84:K90" si="36">Z84*K$92</f>
        <v>21.539634587732198</v>
      </c>
      <c r="L84" s="6">
        <f t="shared" ref="L84:L90" si="37">AA84*L$92</f>
        <v>25.200463683275942</v>
      </c>
      <c r="M84" s="6">
        <f t="shared" ref="M84:M90" si="38">AB84*M$92</f>
        <v>28.830498579802914</v>
      </c>
      <c r="N84" s="6">
        <f t="shared" ref="N84:N90" si="39">AC84*N$92</f>
        <v>32.163456577899922</v>
      </c>
      <c r="O84" s="7">
        <f t="shared" si="27"/>
        <v>0.16690246848336021</v>
      </c>
      <c r="P84" s="4"/>
      <c r="Q84" s="5" t="s">
        <v>44</v>
      </c>
      <c r="R84" s="8">
        <v>9.7700107086614182E-2</v>
      </c>
      <c r="S84" s="8">
        <v>9.8871578502695762E-2</v>
      </c>
      <c r="T84" s="8">
        <v>0.10005720633073883</v>
      </c>
      <c r="U84" s="8">
        <v>0.10125716168127726</v>
      </c>
      <c r="V84" s="8">
        <v>0.10247161773770029</v>
      </c>
      <c r="W84" s="8">
        <v>0.10370074978133129</v>
      </c>
      <c r="X84" s="8">
        <v>0.10494473521681055</v>
      </c>
      <c r="Y84" s="8">
        <v>0.10620375359778615</v>
      </c>
      <c r="Z84" s="8">
        <v>0.10747798665291659</v>
      </c>
      <c r="AA84" s="8">
        <v>0.10876761831218884</v>
      </c>
      <c r="AB84" s="8">
        <v>0.11007283473355579</v>
      </c>
      <c r="AC84" s="8">
        <v>0.11139382432989686</v>
      </c>
    </row>
    <row r="85" spans="2:29" x14ac:dyDescent="0.25">
      <c r="B85" s="5" t="s">
        <v>45</v>
      </c>
      <c r="C85" s="6">
        <f t="shared" si="28"/>
        <v>4.8754618171598763</v>
      </c>
      <c r="D85" s="6">
        <f t="shared" si="29"/>
        <v>6.1317317470302397</v>
      </c>
      <c r="E85" s="6">
        <f t="shared" si="30"/>
        <v>7.6780553516533905</v>
      </c>
      <c r="F85" s="6">
        <f t="shared" si="31"/>
        <v>9.5530951472906356</v>
      </c>
      <c r="G85" s="6">
        <f t="shared" si="32"/>
        <v>11.78608688546762</v>
      </c>
      <c r="H85" s="6">
        <f t="shared" si="33"/>
        <v>14.388441766212434</v>
      </c>
      <c r="I85" s="6">
        <f t="shared" si="34"/>
        <v>17.343396413305697</v>
      </c>
      <c r="J85" s="6">
        <f t="shared" si="35"/>
        <v>20.594598997796759</v>
      </c>
      <c r="K85" s="6">
        <f t="shared" si="36"/>
        <v>24.035383508788513</v>
      </c>
      <c r="L85" s="6">
        <f t="shared" si="37"/>
        <v>27.50144446956207</v>
      </c>
      <c r="M85" s="6">
        <f t="shared" si="38"/>
        <v>30.77041649500023</v>
      </c>
      <c r="N85" s="6">
        <f t="shared" si="39"/>
        <v>33.572075114158338</v>
      </c>
      <c r="O85" s="7">
        <f t="shared" si="27"/>
        <v>0.14121850997558338</v>
      </c>
      <c r="P85" s="4"/>
      <c r="Q85" s="5" t="s">
        <v>45</v>
      </c>
      <c r="R85" s="8">
        <v>0.13026680944881891</v>
      </c>
      <c r="S85" s="8">
        <v>0.12892717091650044</v>
      </c>
      <c r="T85" s="8">
        <v>0.1276014491259104</v>
      </c>
      <c r="U85" s="8">
        <v>0.12628949649664903</v>
      </c>
      <c r="V85" s="8">
        <v>0.12499116708282736</v>
      </c>
      <c r="W85" s="8">
        <v>0.12370631655323573</v>
      </c>
      <c r="X85" s="8">
        <v>0.12243480217179874</v>
      </c>
      <c r="Y85" s="8">
        <v>0.12117648277831114</v>
      </c>
      <c r="Z85" s="8">
        <v>0.11993121876944912</v>
      </c>
      <c r="AA85" s="8">
        <v>0.11869887208005267</v>
      </c>
      <c r="AB85" s="8">
        <v>0.1174793061646731</v>
      </c>
      <c r="AC85" s="8">
        <v>0.11627238597938148</v>
      </c>
    </row>
    <row r="86" spans="2:29" x14ac:dyDescent="0.25">
      <c r="B86" s="5" t="s">
        <v>46</v>
      </c>
      <c r="C86" s="6">
        <f t="shared" si="28"/>
        <v>8.402504905720086</v>
      </c>
      <c r="D86" s="6">
        <f t="shared" si="29"/>
        <v>10.618714532384191</v>
      </c>
      <c r="E86" s="6">
        <f t="shared" si="30"/>
        <v>13.360888626782433</v>
      </c>
      <c r="F86" s="6">
        <f t="shared" si="31"/>
        <v>16.704098541954448</v>
      </c>
      <c r="G86" s="6">
        <f t="shared" si="32"/>
        <v>20.708228433761271</v>
      </c>
      <c r="H86" s="6">
        <f t="shared" si="33"/>
        <v>25.402764371896353</v>
      </c>
      <c r="I86" s="6">
        <f t="shared" si="34"/>
        <v>30.767684893854192</v>
      </c>
      <c r="J86" s="6">
        <f t="shared" si="35"/>
        <v>36.711912514725221</v>
      </c>
      <c r="K86" s="6">
        <f t="shared" si="36"/>
        <v>43.052391553030432</v>
      </c>
      <c r="L86" s="6">
        <f t="shared" si="37"/>
        <v>49.49870596954193</v>
      </c>
      <c r="M86" s="6">
        <f t="shared" si="38"/>
        <v>55.649772655102801</v>
      </c>
      <c r="N86" s="6">
        <f t="shared" si="39"/>
        <v>61.009779357409009</v>
      </c>
      <c r="O86" s="7">
        <f t="shared" si="27"/>
        <v>0.14672934693136663</v>
      </c>
      <c r="P86" s="4"/>
      <c r="Q86" s="5" t="s">
        <v>46</v>
      </c>
      <c r="R86" s="8">
        <v>0.22450539999999994</v>
      </c>
      <c r="S86" s="8">
        <v>0.22327148021328336</v>
      </c>
      <c r="T86" s="8">
        <v>0.22204434225916431</v>
      </c>
      <c r="U86" s="8">
        <v>0.2208239488635397</v>
      </c>
      <c r="V86" s="8">
        <v>0.21961026295717123</v>
      </c>
      <c r="W86" s="8">
        <v>0.21840324767455938</v>
      </c>
      <c r="X86" s="8">
        <v>0.21720286635282365</v>
      </c>
      <c r="Y86" s="8">
        <v>0.21600908253058901</v>
      </c>
      <c r="Z86" s="8">
        <v>0.21482185994687839</v>
      </c>
      <c r="AA86" s="8">
        <v>0.213641162540011</v>
      </c>
      <c r="AB86" s="8">
        <v>0.21246695444650746</v>
      </c>
      <c r="AC86" s="8">
        <v>0.21129919999999985</v>
      </c>
    </row>
    <row r="87" spans="2:29" x14ac:dyDescent="0.25">
      <c r="B87" s="5" t="s">
        <v>47</v>
      </c>
      <c r="C87" s="6">
        <f t="shared" si="28"/>
        <v>5.1039990898392462</v>
      </c>
      <c r="D87" s="6">
        <f t="shared" si="29"/>
        <v>6.5341748297618505</v>
      </c>
      <c r="E87" s="6">
        <f t="shared" si="30"/>
        <v>8.3285925627607416</v>
      </c>
      <c r="F87" s="6">
        <f t="shared" si="31"/>
        <v>10.54817329378859</v>
      </c>
      <c r="G87" s="6">
        <f t="shared" si="32"/>
        <v>13.246939897503278</v>
      </c>
      <c r="H87" s="6">
        <f t="shared" si="33"/>
        <v>16.461615962410004</v>
      </c>
      <c r="I87" s="6">
        <f t="shared" si="34"/>
        <v>20.197872563418613</v>
      </c>
      <c r="J87" s="6">
        <f t="shared" si="35"/>
        <v>24.413924197816328</v>
      </c>
      <c r="K87" s="6">
        <f t="shared" si="36"/>
        <v>29.003344591696905</v>
      </c>
      <c r="L87" s="6">
        <f t="shared" si="37"/>
        <v>33.780440316838458</v>
      </c>
      <c r="M87" s="6">
        <f t="shared" si="38"/>
        <v>38.472990965365433</v>
      </c>
      <c r="N87" s="6">
        <f t="shared" si="39"/>
        <v>42.728095599837893</v>
      </c>
      <c r="O87" s="7">
        <f t="shared" si="27"/>
        <v>0.16166681129415039</v>
      </c>
      <c r="P87" s="4"/>
      <c r="Q87" s="5" t="s">
        <v>47</v>
      </c>
      <c r="R87" s="8">
        <v>0.13637306614173231</v>
      </c>
      <c r="S87" s="8">
        <v>0.13738902969507982</v>
      </c>
      <c r="T87" s="8">
        <v>0.13841271409416189</v>
      </c>
      <c r="U87" s="8">
        <v>0.13944417737844536</v>
      </c>
      <c r="V87" s="8">
        <v>0.14048347803260838</v>
      </c>
      <c r="W87" s="8">
        <v>0.14153067498981489</v>
      </c>
      <c r="X87" s="8">
        <v>0.14258582763501593</v>
      </c>
      <c r="Y87" s="8">
        <v>0.14364899580827853</v>
      </c>
      <c r="Z87" s="8">
        <v>0.14472023980814139</v>
      </c>
      <c r="AA87" s="8">
        <v>0.1457996203949978</v>
      </c>
      <c r="AB87" s="8">
        <v>0.14688719879450673</v>
      </c>
      <c r="AC87" s="8">
        <v>0.147983036701031</v>
      </c>
    </row>
    <row r="88" spans="2:29" x14ac:dyDescent="0.25">
      <c r="B88" s="5" t="s">
        <v>42</v>
      </c>
      <c r="C88" s="6">
        <f t="shared" si="28"/>
        <v>4.6469245444805063</v>
      </c>
      <c r="D88" s="6">
        <f t="shared" si="29"/>
        <v>5.9223364040176554</v>
      </c>
      <c r="E88" s="6">
        <f t="shared" si="30"/>
        <v>7.5106276902259115</v>
      </c>
      <c r="F88" s="6">
        <f t="shared" si="31"/>
        <v>9.4589297566396091</v>
      </c>
      <c r="G88" s="6">
        <f t="shared" si="32"/>
        <v>11.80594172816833</v>
      </c>
      <c r="H88" s="6">
        <f t="shared" si="33"/>
        <v>14.572698424141164</v>
      </c>
      <c r="I88" s="6">
        <f t="shared" si="34"/>
        <v>17.750851140324794</v>
      </c>
      <c r="J88" s="6">
        <f t="shared" si="35"/>
        <v>21.289322673026451</v>
      </c>
      <c r="K88" s="6">
        <f t="shared" si="36"/>
        <v>25.081200731991263</v>
      </c>
      <c r="L88" s="6">
        <f t="shared" si="37"/>
        <v>28.953898271820442</v>
      </c>
      <c r="M88" s="6">
        <f t="shared" si="38"/>
        <v>32.666642088163194</v>
      </c>
      <c r="N88" s="6">
        <f t="shared" si="39"/>
        <v>35.919772674588963</v>
      </c>
      <c r="O88" s="7">
        <f t="shared" si="27"/>
        <v>0.15139113013636618</v>
      </c>
      <c r="P88" s="4"/>
      <c r="Q88" s="5" t="s">
        <v>42</v>
      </c>
      <c r="R88" s="8">
        <v>0.12416055275590551</v>
      </c>
      <c r="S88" s="8">
        <v>0.12452437733526167</v>
      </c>
      <c r="T88" s="8">
        <v>0.12481897215180157</v>
      </c>
      <c r="U88" s="8">
        <v>0.12504465389962946</v>
      </c>
      <c r="V88" s="8">
        <v>0.12520172721067332</v>
      </c>
      <c r="W88" s="8">
        <v>0.12529048479209937</v>
      </c>
      <c r="X88" s="8">
        <v>0.12531120756020783</v>
      </c>
      <c r="Y88" s="8">
        <v>0.12526416477086472</v>
      </c>
      <c r="Z88" s="8">
        <v>0.12514961414653661</v>
      </c>
      <c r="AA88" s="8">
        <v>0.12496780199997981</v>
      </c>
      <c r="AB88" s="8">
        <v>0.12471896335464572</v>
      </c>
      <c r="AC88" s="8">
        <v>0.12440332206185561</v>
      </c>
    </row>
    <row r="89" spans="2:29" x14ac:dyDescent="0.25">
      <c r="B89" s="5" t="s">
        <v>48</v>
      </c>
      <c r="C89" s="6">
        <f t="shared" si="28"/>
        <v>2.1711040904540071</v>
      </c>
      <c r="D89" s="6">
        <f t="shared" si="29"/>
        <v>2.7069136614742506</v>
      </c>
      <c r="E89" s="6">
        <f t="shared" si="30"/>
        <v>3.3602289301710102</v>
      </c>
      <c r="F89" s="6">
        <f t="shared" si="31"/>
        <v>4.1446522928865708</v>
      </c>
      <c r="G89" s="6">
        <f t="shared" si="32"/>
        <v>5.0692067931557414</v>
      </c>
      <c r="H89" s="6">
        <f t="shared" si="33"/>
        <v>6.1349426074356668</v>
      </c>
      <c r="I89" s="6">
        <f t="shared" si="34"/>
        <v>7.3308994454541025</v>
      </c>
      <c r="J89" s="6">
        <f t="shared" si="35"/>
        <v>8.6298415703015561</v>
      </c>
      <c r="K89" s="6">
        <f t="shared" si="36"/>
        <v>9.9845135296452519</v>
      </c>
      <c r="L89" s="6">
        <f t="shared" si="37"/>
        <v>11.325509004438308</v>
      </c>
      <c r="M89" s="6">
        <f t="shared" si="38"/>
        <v>12.562092018051123</v>
      </c>
      <c r="N89" s="6">
        <f t="shared" si="39"/>
        <v>13.587299630992405</v>
      </c>
      <c r="O89" s="7">
        <f t="shared" si="27"/>
        <v>0.1313453027336895</v>
      </c>
      <c r="P89" s="4"/>
      <c r="Q89" s="5" t="s">
        <v>48</v>
      </c>
      <c r="R89" s="8">
        <v>5.8009438582677167E-2</v>
      </c>
      <c r="S89" s="8">
        <v>5.6916175509166417E-2</v>
      </c>
      <c r="T89" s="8">
        <v>5.5843577735122378E-2</v>
      </c>
      <c r="U89" s="8">
        <v>5.4791252798395543E-2</v>
      </c>
      <c r="V89" s="8">
        <v>5.375881574757236E-2</v>
      </c>
      <c r="W89" s="8">
        <v>5.2745888996369658E-2</v>
      </c>
      <c r="X89" s="8">
        <v>5.1752102180915638E-2</v>
      </c>
      <c r="Y89" s="8">
        <v>5.0777092019857938E-2</v>
      </c>
      <c r="Z89" s="8">
        <v>4.9820502177240537E-2</v>
      </c>
      <c r="AA89" s="8">
        <v>4.8881983128092547E-2</v>
      </c>
      <c r="AB89" s="8">
        <v>4.7961192026673378E-2</v>
      </c>
      <c r="AC89" s="8">
        <v>4.7057792577319603E-2</v>
      </c>
    </row>
    <row r="90" spans="2:29" x14ac:dyDescent="0.25">
      <c r="B90" s="5" t="s">
        <v>49</v>
      </c>
      <c r="C90" s="6">
        <f t="shared" si="28"/>
        <v>3.1233427266180454</v>
      </c>
      <c r="D90" s="6">
        <f t="shared" si="29"/>
        <v>3.9822944169304728</v>
      </c>
      <c r="E90" s="6">
        <f t="shared" si="30"/>
        <v>5.0553099936511714</v>
      </c>
      <c r="F90" s="6">
        <f t="shared" si="31"/>
        <v>6.3765679460476612</v>
      </c>
      <c r="G90" s="6">
        <f t="shared" si="32"/>
        <v>7.9755173108038528</v>
      </c>
      <c r="H90" s="6">
        <f t="shared" si="33"/>
        <v>9.8707311314926613</v>
      </c>
      <c r="I90" s="6">
        <f t="shared" si="34"/>
        <v>12.061908923565101</v>
      </c>
      <c r="J90" s="6">
        <f t="shared" si="35"/>
        <v>14.520499944813205</v>
      </c>
      <c r="K90" s="6">
        <f t="shared" si="36"/>
        <v>17.18009736298195</v>
      </c>
      <c r="L90" s="6">
        <f t="shared" si="37"/>
        <v>19.928582317685159</v>
      </c>
      <c r="M90" s="6">
        <f t="shared" si="38"/>
        <v>22.604796923621855</v>
      </c>
      <c r="N90" s="6">
        <f t="shared" si="39"/>
        <v>25.002979018586466</v>
      </c>
      <c r="O90" s="7">
        <f t="shared" si="27"/>
        <v>0.15695147022369893</v>
      </c>
      <c r="P90" s="4"/>
      <c r="Q90" s="5" t="s">
        <v>49</v>
      </c>
      <c r="R90" s="8">
        <v>8.3452174803149606E-2</v>
      </c>
      <c r="S90" s="8">
        <v>8.3732618143330606E-2</v>
      </c>
      <c r="T90" s="8">
        <v>8.4014096203627694E-2</v>
      </c>
      <c r="U90" s="8">
        <v>8.4296612026461479E-2</v>
      </c>
      <c r="V90" s="8">
        <v>8.458016867293057E-2</v>
      </c>
      <c r="W90" s="8">
        <v>8.4864769222730133E-2</v>
      </c>
      <c r="X90" s="8">
        <v>8.5150416774073243E-2</v>
      </c>
      <c r="Y90" s="8">
        <v>8.5437114443615222E-2</v>
      </c>
      <c r="Z90" s="8">
        <v>8.5724865366380784E-2</v>
      </c>
      <c r="AA90" s="8">
        <v>8.6013672695693794E-2</v>
      </c>
      <c r="AB90" s="8">
        <v>8.6303539603109714E-2</v>
      </c>
      <c r="AC90" s="8">
        <v>8.6594469278350586E-2</v>
      </c>
    </row>
    <row r="91" spans="2:29" x14ac:dyDescent="0.25">
      <c r="B91" s="5" t="s">
        <v>2</v>
      </c>
      <c r="C91" s="10">
        <f>SUM(C83:C90)</f>
        <v>37.426738535999981</v>
      </c>
      <c r="D91" s="10">
        <f t="shared" ref="D91:N91" si="40">SUM(D83:D90)</f>
        <v>47.559654830256456</v>
      </c>
      <c r="E91" s="10">
        <f t="shared" si="40"/>
        <v>60.172164221090384</v>
      </c>
      <c r="F91" s="10">
        <f t="shared" si="40"/>
        <v>75.644415508015882</v>
      </c>
      <c r="G91" s="10">
        <f t="shared" si="40"/>
        <v>94.295358308458589</v>
      </c>
      <c r="H91" s="10">
        <f t="shared" si="40"/>
        <v>116.31129409645396</v>
      </c>
      <c r="I91" s="10">
        <f t="shared" si="40"/>
        <v>141.65413841212973</v>
      </c>
      <c r="J91" s="10">
        <f t="shared" si="40"/>
        <v>169.9554115254688</v>
      </c>
      <c r="K91" s="10">
        <f t="shared" si="40"/>
        <v>200.40973280687786</v>
      </c>
      <c r="L91" s="10">
        <f t="shared" si="40"/>
        <v>231.69086603463762</v>
      </c>
      <c r="M91" s="10">
        <f t="shared" si="40"/>
        <v>261.92201417897991</v>
      </c>
      <c r="N91" s="10">
        <f t="shared" si="40"/>
        <v>288.73644271918232</v>
      </c>
      <c r="O91" s="7">
        <f t="shared" si="27"/>
        <v>0.15306679777746446</v>
      </c>
      <c r="Q91" s="5" t="s">
        <v>2</v>
      </c>
      <c r="R91" s="8">
        <f>SUM(R83:R90)</f>
        <v>1</v>
      </c>
      <c r="S91" s="8">
        <f t="shared" ref="S91:AC91" si="41">SUM(S83:S90)</f>
        <v>0.99999999999999978</v>
      </c>
      <c r="T91" s="8">
        <f t="shared" si="41"/>
        <v>1.0000000000000002</v>
      </c>
      <c r="U91" s="8">
        <f t="shared" si="41"/>
        <v>1.0000000000000002</v>
      </c>
      <c r="V91" s="8">
        <f t="shared" si="41"/>
        <v>1</v>
      </c>
      <c r="W91" s="8">
        <f t="shared" si="41"/>
        <v>0.99999999999999978</v>
      </c>
      <c r="X91" s="8">
        <f t="shared" si="41"/>
        <v>1</v>
      </c>
      <c r="Y91" s="8">
        <f t="shared" si="41"/>
        <v>0.99999999999999989</v>
      </c>
      <c r="Z91" s="8">
        <f t="shared" si="41"/>
        <v>1</v>
      </c>
      <c r="AA91" s="8">
        <f t="shared" si="41"/>
        <v>1</v>
      </c>
      <c r="AB91" s="8">
        <f t="shared" si="41"/>
        <v>1</v>
      </c>
      <c r="AC91" s="8">
        <f t="shared" si="41"/>
        <v>1</v>
      </c>
    </row>
    <row r="92" spans="2:29" x14ac:dyDescent="0.25">
      <c r="B92" s="13" t="s">
        <v>26</v>
      </c>
      <c r="C92" s="11">
        <f>C3</f>
        <v>37.426738535999974</v>
      </c>
      <c r="D92" s="11">
        <f t="shared" ref="D92:O92" si="42">D3</f>
        <v>47.559654830256456</v>
      </c>
      <c r="E92" s="11">
        <f t="shared" si="42"/>
        <v>60.172164221090384</v>
      </c>
      <c r="F92" s="11">
        <f t="shared" si="42"/>
        <v>75.644415508015882</v>
      </c>
      <c r="G92" s="11">
        <f t="shared" si="42"/>
        <v>94.295358308458589</v>
      </c>
      <c r="H92" s="11">
        <f t="shared" si="42"/>
        <v>116.31129409645398</v>
      </c>
      <c r="I92" s="11">
        <f t="shared" si="42"/>
        <v>141.6541384121297</v>
      </c>
      <c r="J92" s="11">
        <f t="shared" si="42"/>
        <v>169.95541152546886</v>
      </c>
      <c r="K92" s="11">
        <f t="shared" si="42"/>
        <v>200.40973280687786</v>
      </c>
      <c r="L92" s="11">
        <f t="shared" si="42"/>
        <v>231.69086603463762</v>
      </c>
      <c r="M92" s="11">
        <f t="shared" si="42"/>
        <v>261.92201417897991</v>
      </c>
      <c r="N92" s="11">
        <f t="shared" si="42"/>
        <v>288.73644271918232</v>
      </c>
      <c r="O92" s="12">
        <f t="shared" si="42"/>
        <v>0.15306679777746468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0.2780320011467472</v>
      </c>
      <c r="E95" s="14">
        <f t="shared" ref="E95:N95" si="43">E83/D83-1</f>
        <v>0.27245500048010785</v>
      </c>
      <c r="F95" s="14">
        <f t="shared" si="43"/>
        <v>0.26434968780189516</v>
      </c>
      <c r="G95" s="14">
        <f t="shared" si="43"/>
        <v>0.25371804300323197</v>
      </c>
      <c r="H95" s="14">
        <f t="shared" si="43"/>
        <v>0.24056197742870067</v>
      </c>
      <c r="I95" s="14">
        <f t="shared" si="43"/>
        <v>0.22488334183423442</v>
      </c>
      <c r="J95" s="14">
        <f t="shared" si="43"/>
        <v>0.20668393373635641</v>
      </c>
      <c r="K95" s="14">
        <f t="shared" si="43"/>
        <v>0.18596550422792335</v>
      </c>
      <c r="L95" s="14">
        <f t="shared" si="43"/>
        <v>0.1627297643268768</v>
      </c>
      <c r="M95" s="14">
        <f t="shared" si="43"/>
        <v>0.13697839091737118</v>
      </c>
      <c r="N95" s="14">
        <f t="shared" si="43"/>
        <v>0.10871303233617025</v>
      </c>
    </row>
    <row r="96" spans="2:29" x14ac:dyDescent="0.25">
      <c r="B96" s="5" t="s">
        <v>44</v>
      </c>
      <c r="C96" s="5"/>
      <c r="D96" s="14">
        <f t="shared" ref="D96:N96" si="44">D84/C84-1</f>
        <v>0.2859768154503608</v>
      </c>
      <c r="E96" s="14">
        <f t="shared" si="44"/>
        <v>0.28036514567165827</v>
      </c>
      <c r="F96" s="14">
        <f t="shared" si="44"/>
        <v>0.27220944677147085</v>
      </c>
      <c r="G96" s="14">
        <f t="shared" si="44"/>
        <v>0.2615117109488021</v>
      </c>
      <c r="H96" s="14">
        <f t="shared" si="44"/>
        <v>0.24827386143000174</v>
      </c>
      <c r="I96" s="14">
        <f t="shared" si="44"/>
        <v>0.23249776047612292</v>
      </c>
      <c r="J96" s="14">
        <f t="shared" si="44"/>
        <v>0.21418521677785063</v>
      </c>
      <c r="K96" s="14">
        <f t="shared" si="44"/>
        <v>0.19333799231361115</v>
      </c>
      <c r="L96" s="14">
        <f t="shared" si="44"/>
        <v>0.16995780873779309</v>
      </c>
      <c r="M96" s="14">
        <f t="shared" si="44"/>
        <v>0.14404635335880789</v>
      </c>
      <c r="N96" s="14">
        <f t="shared" si="44"/>
        <v>0.11560528476021226</v>
      </c>
    </row>
    <row r="97" spans="2:14" x14ac:dyDescent="0.25">
      <c r="B97" s="5" t="s">
        <v>45</v>
      </c>
      <c r="C97" s="5"/>
      <c r="D97" s="14">
        <f t="shared" ref="D97:N97" si="45">D85/C85-1</f>
        <v>0.25767198615908438</v>
      </c>
      <c r="E97" s="14">
        <f t="shared" si="45"/>
        <v>0.25218383132498845</v>
      </c>
      <c r="F97" s="14">
        <f t="shared" si="45"/>
        <v>0.24420764239912307</v>
      </c>
      <c r="G97" s="14">
        <f t="shared" si="45"/>
        <v>0.23374536773145049</v>
      </c>
      <c r="H97" s="14">
        <f t="shared" si="45"/>
        <v>0.22079888821739013</v>
      </c>
      <c r="I97" s="14">
        <f t="shared" si="45"/>
        <v>0.20537002512893476</v>
      </c>
      <c r="J97" s="14">
        <f t="shared" si="45"/>
        <v>0.18746054734681428</v>
      </c>
      <c r="K97" s="14">
        <f t="shared" si="45"/>
        <v>0.16707217806765051</v>
      </c>
      <c r="L97" s="14">
        <f t="shared" si="45"/>
        <v>0.14420660105157856</v>
      </c>
      <c r="M97" s="14">
        <f t="shared" si="45"/>
        <v>0.11886546646872231</v>
      </c>
      <c r="N97" s="14">
        <f t="shared" si="45"/>
        <v>9.1050396396595401E-2</v>
      </c>
    </row>
    <row r="98" spans="2:14" x14ac:dyDescent="0.25">
      <c r="B98" s="5" t="s">
        <v>46</v>
      </c>
      <c r="C98" s="5"/>
      <c r="D98" s="14">
        <f t="shared" ref="D98:N98" si="46">D86/C86-1</f>
        <v>0.26375582656969332</v>
      </c>
      <c r="E98" s="14">
        <f t="shared" si="46"/>
        <v>0.25823974135808592</v>
      </c>
      <c r="F98" s="14">
        <f t="shared" si="46"/>
        <v>0.25022361974265817</v>
      </c>
      <c r="G98" s="14">
        <f t="shared" si="46"/>
        <v>0.2397094271055662</v>
      </c>
      <c r="H98" s="14">
        <f t="shared" si="46"/>
        <v>0.22669906086613545</v>
      </c>
      <c r="I98" s="14">
        <f t="shared" si="46"/>
        <v>0.21119435835468248</v>
      </c>
      <c r="J98" s="14">
        <f t="shared" si="46"/>
        <v>0.19319710408430435</v>
      </c>
      <c r="K98" s="14">
        <f t="shared" si="46"/>
        <v>0.17270903649495328</v>
      </c>
      <c r="L98" s="14">
        <f t="shared" si="46"/>
        <v>0.14973185423558077</v>
      </c>
      <c r="M98" s="14">
        <f t="shared" si="46"/>
        <v>0.12426722204305318</v>
      </c>
      <c r="N98" s="14">
        <f t="shared" si="46"/>
        <v>9.631677627014934E-2</v>
      </c>
    </row>
    <row r="99" spans="2:14" x14ac:dyDescent="0.25">
      <c r="B99" s="5" t="s">
        <v>47</v>
      </c>
      <c r="C99" s="5"/>
      <c r="D99" s="14">
        <f t="shared" ref="D99:N99" si="47">D87/C87-1</f>
        <v>0.28020689556346468</v>
      </c>
      <c r="E99" s="14">
        <f t="shared" si="47"/>
        <v>0.27462040422084821</v>
      </c>
      <c r="F99" s="14">
        <f t="shared" si="47"/>
        <v>0.26650129830484914</v>
      </c>
      <c r="G99" s="14">
        <f t="shared" si="47"/>
        <v>0.25585156107587714</v>
      </c>
      <c r="H99" s="14">
        <f t="shared" si="47"/>
        <v>0.24267310713115053</v>
      </c>
      <c r="I99" s="14">
        <f t="shared" si="47"/>
        <v>0.22696779037612869</v>
      </c>
      <c r="J99" s="14">
        <f t="shared" si="47"/>
        <v>0.20873741138626745</v>
      </c>
      <c r="K99" s="14">
        <f t="shared" si="47"/>
        <v>0.18798372423434784</v>
      </c>
      <c r="L99" s="14">
        <f t="shared" si="47"/>
        <v>0.16470844285004094</v>
      </c>
      <c r="M99" s="14">
        <f t="shared" si="47"/>
        <v>0.13891324697114404</v>
      </c>
      <c r="N99" s="14">
        <f t="shared" si="47"/>
        <v>0.11059978773948287</v>
      </c>
    </row>
    <row r="100" spans="2:14" x14ac:dyDescent="0.25">
      <c r="B100" s="5" t="s">
        <v>42</v>
      </c>
      <c r="C100" s="5"/>
      <c r="D100" s="14">
        <f t="shared" ref="D100:N100" si="48">D88/C88-1</f>
        <v>0.27446364737125961</v>
      </c>
      <c r="E100" s="14">
        <f t="shared" si="48"/>
        <v>0.26818660370774872</v>
      </c>
      <c r="F100" s="14">
        <f t="shared" si="48"/>
        <v>0.25940602393980394</v>
      </c>
      <c r="G100" s="14">
        <f t="shared" si="48"/>
        <v>0.24812658851613278</v>
      </c>
      <c r="H100" s="14">
        <f t="shared" si="48"/>
        <v>0.23435290124899599</v>
      </c>
      <c r="I100" s="14">
        <f t="shared" si="48"/>
        <v>0.21808951394469922</v>
      </c>
      <c r="J100" s="14">
        <f t="shared" si="48"/>
        <v>0.19934095017355391</v>
      </c>
      <c r="K100" s="14">
        <f t="shared" si="48"/>
        <v>0.17811172845668399</v>
      </c>
      <c r="L100" s="14">
        <f t="shared" si="48"/>
        <v>0.1544063851332893</v>
      </c>
      <c r="M100" s="14">
        <f t="shared" si="48"/>
        <v>0.12822949716433185</v>
      </c>
      <c r="N100" s="14">
        <f t="shared" si="48"/>
        <v>9.9585705125307289E-2</v>
      </c>
    </row>
    <row r="101" spans="2:14" x14ac:dyDescent="0.25">
      <c r="B101" s="5" t="s">
        <v>48</v>
      </c>
      <c r="C101" s="5"/>
      <c r="D101" s="14">
        <f t="shared" ref="D101:N101" si="49">D89/C89-1</f>
        <v>0.2467912862290258</v>
      </c>
      <c r="E101" s="14">
        <f t="shared" si="49"/>
        <v>0.24135061195152718</v>
      </c>
      <c r="F101" s="14">
        <f t="shared" si="49"/>
        <v>0.23344342871175727</v>
      </c>
      <c r="G101" s="14">
        <f t="shared" si="49"/>
        <v>0.22307166800360445</v>
      </c>
      <c r="H101" s="14">
        <f t="shared" si="49"/>
        <v>0.21023719444999611</v>
      </c>
      <c r="I101" s="14">
        <f t="shared" si="49"/>
        <v>0.19494181356626106</v>
      </c>
      <c r="J101" s="14">
        <f t="shared" si="49"/>
        <v>0.17718727892972641</v>
      </c>
      <c r="K101" s="14">
        <f t="shared" si="49"/>
        <v>0.15697529882884731</v>
      </c>
      <c r="L101" s="14">
        <f t="shared" si="49"/>
        <v>0.13430754245677323</v>
      </c>
      <c r="M101" s="14">
        <f t="shared" si="49"/>
        <v>0.10918564570724509</v>
      </c>
      <c r="N101" s="14">
        <f t="shared" si="49"/>
        <v>8.1611216624436933E-2</v>
      </c>
    </row>
    <row r="102" spans="2:14" x14ac:dyDescent="0.25">
      <c r="B102" s="5" t="s">
        <v>49</v>
      </c>
      <c r="C102" s="5"/>
      <c r="D102" s="14">
        <f t="shared" ref="D102:N102" si="50">D90/C90-1</f>
        <v>0.2750103864658171</v>
      </c>
      <c r="E102" s="14">
        <f t="shared" si="50"/>
        <v>0.26944657134310335</v>
      </c>
      <c r="F102" s="14">
        <f t="shared" si="50"/>
        <v>0.26136042182493702</v>
      </c>
      <c r="G102" s="14">
        <f t="shared" si="50"/>
        <v>0.25075391312143958</v>
      </c>
      <c r="H102" s="14">
        <f t="shared" si="50"/>
        <v>0.23762895205825707</v>
      </c>
      <c r="I102" s="14">
        <f t="shared" si="50"/>
        <v>0.22198738501563131</v>
      </c>
      <c r="J102" s="14">
        <f t="shared" si="50"/>
        <v>0.20383100526027076</v>
      </c>
      <c r="K102" s="14">
        <f t="shared" si="50"/>
        <v>0.1831615597449705</v>
      </c>
      <c r="L102" s="14">
        <f t="shared" si="50"/>
        <v>0.15998075544236334</v>
      </c>
      <c r="M102" s="14">
        <f t="shared" si="50"/>
        <v>0.13429026527199328</v>
      </c>
      <c r="N102" s="14">
        <f t="shared" si="50"/>
        <v>0.10609173367350744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C106"/>
  <sheetViews>
    <sheetView topLeftCell="A22" zoomScaleNormal="100" workbookViewId="0">
      <selection activeCell="C35" sqref="C35"/>
    </sheetView>
  </sheetViews>
  <sheetFormatPr defaultRowHeight="13.2" x14ac:dyDescent="0.25"/>
  <cols>
    <col min="2" max="2" width="30.6640625" bestFit="1" customWidth="1"/>
    <col min="3" max="3" width="9.109375" customWidth="1"/>
    <col min="14" max="14" width="9.109375" customWidth="1"/>
    <col min="15" max="16" width="16.6640625" customWidth="1"/>
    <col min="17" max="17" width="19.5546875" customWidth="1"/>
    <col min="18" max="18" width="9.109375" customWidth="1"/>
  </cols>
  <sheetData>
    <row r="2" spans="1:29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1:29" x14ac:dyDescent="0.25">
      <c r="A3" s="2"/>
      <c r="B3" s="5" t="s">
        <v>0</v>
      </c>
      <c r="C3" s="6">
        <f>Global!C9</f>
        <v>265.70544000000001</v>
      </c>
      <c r="D3" s="6">
        <f>Global!D9</f>
        <v>334.44400768003658</v>
      </c>
      <c r="E3" s="6">
        <f>Global!E9</f>
        <v>419.28863823775538</v>
      </c>
      <c r="F3" s="6">
        <f>Global!F9</f>
        <v>522.504196412586</v>
      </c>
      <c r="G3" s="6">
        <f>Global!G9</f>
        <v>645.88894684160516</v>
      </c>
      <c r="H3" s="6">
        <f>Global!H9</f>
        <v>790.31442301484662</v>
      </c>
      <c r="I3" s="6">
        <f>Global!I9</f>
        <v>955.1476430230324</v>
      </c>
      <c r="J3" s="6">
        <f>Global!J9</f>
        <v>1137.5991877023082</v>
      </c>
      <c r="K3" s="6">
        <f>Global!K9</f>
        <v>1332.0888348668548</v>
      </c>
      <c r="L3" s="6">
        <f>Global!L9</f>
        <v>1529.7761752359538</v>
      </c>
      <c r="M3" s="6">
        <f>Global!M9</f>
        <v>1718.4530566012261</v>
      </c>
      <c r="N3" s="6">
        <f>Global!N9</f>
        <v>1883.0151025609598</v>
      </c>
      <c r="O3" s="7">
        <f>Global!O9</f>
        <v>0.14539862910818191</v>
      </c>
      <c r="P3" s="2"/>
    </row>
    <row r="4" spans="1:29" x14ac:dyDescent="0.25">
      <c r="E4" s="1"/>
      <c r="F4" s="1"/>
      <c r="G4" s="1"/>
      <c r="H4" s="1"/>
      <c r="I4" s="1"/>
      <c r="J4" s="1"/>
      <c r="K4" s="1"/>
      <c r="L4" s="1"/>
      <c r="M4" s="1"/>
    </row>
    <row r="7" spans="1:29" x14ac:dyDescent="0.25">
      <c r="B7" s="9" t="s">
        <v>6</v>
      </c>
      <c r="C7" s="9">
        <v>2014</v>
      </c>
      <c r="D7" s="9">
        <v>2015</v>
      </c>
      <c r="E7" s="9">
        <v>2016</v>
      </c>
      <c r="F7" s="9">
        <v>2017</v>
      </c>
      <c r="G7" s="9">
        <v>2018</v>
      </c>
      <c r="H7" s="9">
        <v>2019</v>
      </c>
      <c r="I7" s="9">
        <v>2020</v>
      </c>
      <c r="J7" s="9">
        <v>2021</v>
      </c>
      <c r="K7" s="9">
        <v>2022</v>
      </c>
      <c r="L7" s="9">
        <v>2023</v>
      </c>
      <c r="M7" s="9">
        <v>2024</v>
      </c>
      <c r="N7" s="9">
        <v>2025</v>
      </c>
      <c r="O7" s="9" t="s">
        <v>25</v>
      </c>
      <c r="Q7" s="9" t="s">
        <v>6</v>
      </c>
      <c r="R7" s="9">
        <v>2014</v>
      </c>
      <c r="S7" s="9">
        <v>2015</v>
      </c>
      <c r="T7" s="9">
        <v>2016</v>
      </c>
      <c r="U7" s="9">
        <v>2017</v>
      </c>
      <c r="V7" s="9">
        <v>2018</v>
      </c>
      <c r="W7" s="9">
        <v>2019</v>
      </c>
      <c r="X7" s="9">
        <v>2020</v>
      </c>
      <c r="Y7" s="9">
        <v>2021</v>
      </c>
      <c r="Z7" s="9">
        <v>2022</v>
      </c>
      <c r="AA7" s="9">
        <v>2023</v>
      </c>
      <c r="AB7" s="9">
        <v>2024</v>
      </c>
      <c r="AC7" s="9">
        <v>2025</v>
      </c>
    </row>
    <row r="8" spans="1:29" x14ac:dyDescent="0.25">
      <c r="B8" s="5" t="s">
        <v>10</v>
      </c>
      <c r="C8" s="6">
        <f t="shared" ref="C8:N8" si="0">R8*C$16</f>
        <v>76.363743455999966</v>
      </c>
      <c r="D8" s="6">
        <f t="shared" si="0"/>
        <v>95.52340531204851</v>
      </c>
      <c r="E8" s="6">
        <f t="shared" si="0"/>
        <v>119.0142830762672</v>
      </c>
      <c r="F8" s="6">
        <f t="shared" si="0"/>
        <v>147.3925005557397</v>
      </c>
      <c r="G8" s="6">
        <f t="shared" si="0"/>
        <v>181.06856927183134</v>
      </c>
      <c r="H8" s="6">
        <f t="shared" si="0"/>
        <v>220.18348366611545</v>
      </c>
      <c r="I8" s="6">
        <f t="shared" si="0"/>
        <v>264.456930399371</v>
      </c>
      <c r="J8" s="6">
        <f t="shared" si="0"/>
        <v>313.02089659337469</v>
      </c>
      <c r="K8" s="6">
        <f t="shared" si="0"/>
        <v>364.2645092273205</v>
      </c>
      <c r="L8" s="6">
        <f t="shared" si="0"/>
        <v>415.72982030394587</v>
      </c>
      <c r="M8" s="6">
        <f t="shared" si="0"/>
        <v>464.10962050136396</v>
      </c>
      <c r="N8" s="6">
        <f t="shared" si="0"/>
        <v>505.40125352736123</v>
      </c>
      <c r="O8" s="7">
        <f t="shared" ref="O8:O15" si="1">((N8/I8)^(1/5)-1)</f>
        <v>0.1382987853123101</v>
      </c>
      <c r="P8" s="4"/>
      <c r="Q8" s="5" t="s">
        <v>10</v>
      </c>
      <c r="R8" s="8">
        <v>0.28739999999999988</v>
      </c>
      <c r="S8" s="8">
        <v>0.28561852841877194</v>
      </c>
      <c r="T8" s="8">
        <v>0.28384809942973172</v>
      </c>
      <c r="U8" s="8">
        <v>0.28208864458449989</v>
      </c>
      <c r="V8" s="8">
        <v>0.28034009585898018</v>
      </c>
      <c r="W8" s="8">
        <v>0.2786023856507287</v>
      </c>
      <c r="X8" s="8">
        <v>0.27687544677634085</v>
      </c>
      <c r="Y8" s="8">
        <v>0.27515921246885361</v>
      </c>
      <c r="Z8" s="8">
        <v>0.2734536163751643</v>
      </c>
      <c r="AA8" s="8">
        <v>0.27175859255346513</v>
      </c>
      <c r="AB8" s="8">
        <v>0.27007407547069379</v>
      </c>
      <c r="AC8" s="8">
        <v>0.26839999999999981</v>
      </c>
    </row>
    <row r="9" spans="1:29" x14ac:dyDescent="0.25">
      <c r="B9" s="5" t="s">
        <v>11</v>
      </c>
      <c r="C9" s="6">
        <f t="shared" ref="C9:C14" si="2">R9*C$16</f>
        <v>58.800613872000007</v>
      </c>
      <c r="D9" s="6">
        <f t="shared" ref="D9:D14" si="3">S9*D$16</f>
        <v>73.802766287765706</v>
      </c>
      <c r="E9" s="6">
        <f t="shared" ref="E9:E14" si="4">T9*E$16</f>
        <v>92.26354198963719</v>
      </c>
      <c r="F9" s="6">
        <f t="shared" ref="F9:F14" si="5">U9*F$16</f>
        <v>114.65014787582878</v>
      </c>
      <c r="G9" s="6">
        <f t="shared" ref="G9:G14" si="6">V9*G$16</f>
        <v>141.32223477075621</v>
      </c>
      <c r="H9" s="6">
        <f t="shared" ref="H9:H14" si="7">W9*H$16</f>
        <v>172.43299010774169</v>
      </c>
      <c r="I9" s="6">
        <f t="shared" ref="I9:I14" si="8">X9*I$16</f>
        <v>207.80632752102343</v>
      </c>
      <c r="J9" s="6">
        <f t="shared" ref="J9:J14" si="9">Y9*J$16</f>
        <v>246.80010479348812</v>
      </c>
      <c r="K9" s="6">
        <f t="shared" ref="K9:K14" si="10">Z9*K$16</f>
        <v>288.17550453901811</v>
      </c>
      <c r="L9" s="6">
        <f t="shared" ref="L9:L14" si="11">AA9*L$16</f>
        <v>330.00428146102939</v>
      </c>
      <c r="M9" s="6">
        <f t="shared" ref="M9:M14" si="12">AB9*M$16</f>
        <v>369.65549114200599</v>
      </c>
      <c r="N9" s="6">
        <f t="shared" ref="N9:N14" si="13">AC9*N$16</f>
        <v>403.90673949932608</v>
      </c>
      <c r="O9" s="7">
        <f t="shared" si="1"/>
        <v>0.14215347776892018</v>
      </c>
      <c r="P9" s="4"/>
      <c r="Q9" s="5" t="s">
        <v>11</v>
      </c>
      <c r="R9" s="8">
        <v>0.22130000000000002</v>
      </c>
      <c r="S9" s="8">
        <v>0.22067301130529746</v>
      </c>
      <c r="T9" s="8">
        <v>0.22004779899931284</v>
      </c>
      <c r="U9" s="8">
        <v>0.21942435804916935</v>
      </c>
      <c r="V9" s="8">
        <v>0.21880268343624934</v>
      </c>
      <c r="W9" s="8">
        <v>0.21818277015615392</v>
      </c>
      <c r="X9" s="8">
        <v>0.21756461321866277</v>
      </c>
      <c r="Y9" s="8">
        <v>0.21694820764769376</v>
      </c>
      <c r="Z9" s="8">
        <v>0.21633354848126318</v>
      </c>
      <c r="AA9" s="8">
        <v>0.21572063077144554</v>
      </c>
      <c r="AB9" s="8">
        <v>0.21510944958433392</v>
      </c>
      <c r="AC9" s="8">
        <v>0.21450000000000011</v>
      </c>
    </row>
    <row r="10" spans="1:29" x14ac:dyDescent="0.25">
      <c r="B10" s="5" t="s">
        <v>9</v>
      </c>
      <c r="C10" s="6">
        <f t="shared" si="2"/>
        <v>37.78331356799999</v>
      </c>
      <c r="D10" s="6">
        <f t="shared" si="3"/>
        <v>47.892522070595433</v>
      </c>
      <c r="E10" s="6">
        <f t="shared" si="4"/>
        <v>60.464724151055535</v>
      </c>
      <c r="F10" s="6">
        <f t="shared" si="5"/>
        <v>75.879324698303591</v>
      </c>
      <c r="G10" s="6">
        <f t="shared" si="6"/>
        <v>94.457450537401499</v>
      </c>
      <c r="H10" s="6">
        <f t="shared" si="7"/>
        <v>116.3919562099332</v>
      </c>
      <c r="I10" s="6">
        <f t="shared" si="8"/>
        <v>141.65707195481318</v>
      </c>
      <c r="J10" s="6">
        <f t="shared" si="9"/>
        <v>169.90326250134095</v>
      </c>
      <c r="K10" s="6">
        <f t="shared" si="10"/>
        <v>200.35045169910507</v>
      </c>
      <c r="L10" s="6">
        <f t="shared" si="11"/>
        <v>231.70196839295721</v>
      </c>
      <c r="M10" s="6">
        <f t="shared" si="12"/>
        <v>262.11036544279023</v>
      </c>
      <c r="N10" s="6">
        <f t="shared" si="13"/>
        <v>289.23111975336298</v>
      </c>
      <c r="O10" s="7">
        <f t="shared" si="1"/>
        <v>0.15345684770121815</v>
      </c>
      <c r="P10" s="4"/>
      <c r="Q10" s="5" t="s">
        <v>9</v>
      </c>
      <c r="R10" s="8">
        <v>0.14219999999999997</v>
      </c>
      <c r="S10" s="8">
        <v>0.14320041911593862</v>
      </c>
      <c r="T10" s="8">
        <v>0.14420787647665601</v>
      </c>
      <c r="U10" s="8">
        <v>0.14522242159828866</v>
      </c>
      <c r="V10" s="8">
        <v>0.14624410434533386</v>
      </c>
      <c r="W10" s="8">
        <v>0.14727297493310038</v>
      </c>
      <c r="X10" s="8">
        <v>0.1483090839301765</v>
      </c>
      <c r="Y10" s="8">
        <v>0.14935248226091558</v>
      </c>
      <c r="Z10" s="8">
        <v>0.15040322120793884</v>
      </c>
      <c r="AA10" s="8">
        <v>0.15146135241465591</v>
      </c>
      <c r="AB10" s="8">
        <v>0.1525269278878032</v>
      </c>
      <c r="AC10" s="8">
        <v>0.15359999999999976</v>
      </c>
    </row>
    <row r="11" spans="1:29" x14ac:dyDescent="0.25">
      <c r="B11" s="5" t="s">
        <v>18</v>
      </c>
      <c r="C11" s="6">
        <f t="shared" si="2"/>
        <v>21.628422815999997</v>
      </c>
      <c r="D11" s="6">
        <f t="shared" si="3"/>
        <v>27.434315286800967</v>
      </c>
      <c r="E11" s="6">
        <f t="shared" si="4"/>
        <v>34.660123205481206</v>
      </c>
      <c r="F11" s="6">
        <f t="shared" si="5"/>
        <v>43.526434422863616</v>
      </c>
      <c r="G11" s="6">
        <f t="shared" si="6"/>
        <v>54.220992574805443</v>
      </c>
      <c r="H11" s="6">
        <f t="shared" si="7"/>
        <v>66.858375549266043</v>
      </c>
      <c r="I11" s="6">
        <f t="shared" si="8"/>
        <v>81.427803979076614</v>
      </c>
      <c r="J11" s="6">
        <f t="shared" si="9"/>
        <v>97.732225636758031</v>
      </c>
      <c r="K11" s="6">
        <f t="shared" si="10"/>
        <v>115.32620616051337</v>
      </c>
      <c r="L11" s="6">
        <f t="shared" si="11"/>
        <v>133.4654981358652</v>
      </c>
      <c r="M11" s="6">
        <f t="shared" si="12"/>
        <v>151.08630260746475</v>
      </c>
      <c r="N11" s="6">
        <f t="shared" si="13"/>
        <v>166.83513808690091</v>
      </c>
      <c r="O11" s="7">
        <f t="shared" si="1"/>
        <v>0.15425817876677272</v>
      </c>
      <c r="P11" s="4"/>
      <c r="Q11" s="5" t="s">
        <v>18</v>
      </c>
      <c r="R11" s="8">
        <v>8.1399999999999986E-2</v>
      </c>
      <c r="S11" s="8">
        <v>8.2029621272351944E-2</v>
      </c>
      <c r="T11" s="8">
        <v>8.266411260547292E-2</v>
      </c>
      <c r="U11" s="8">
        <v>8.3303511668820648E-2</v>
      </c>
      <c r="V11" s="8">
        <v>8.3947856423222472E-2</v>
      </c>
      <c r="W11" s="8">
        <v>8.4597185123129234E-2</v>
      </c>
      <c r="X11" s="8">
        <v>8.5251536318886212E-2</v>
      </c>
      <c r="Y11" s="8">
        <v>8.5910948859022049E-2</v>
      </c>
      <c r="Z11" s="8">
        <v>8.6575461892554995E-2</v>
      </c>
      <c r="AA11" s="8">
        <v>8.7245114871317295E-2</v>
      </c>
      <c r="AB11" s="8">
        <v>8.7919947552297276E-2</v>
      </c>
      <c r="AC11" s="8">
        <v>8.8599999999999929E-2</v>
      </c>
    </row>
    <row r="12" spans="1:29" x14ac:dyDescent="0.25">
      <c r="B12" s="5" t="s">
        <v>50</v>
      </c>
      <c r="C12" s="6">
        <f t="shared" si="2"/>
        <v>18.679092432000008</v>
      </c>
      <c r="D12" s="6">
        <f t="shared" si="3"/>
        <v>23.78660783932467</v>
      </c>
      <c r="E12" s="6">
        <f t="shared" si="4"/>
        <v>30.170044888533358</v>
      </c>
      <c r="F12" s="6">
        <f t="shared" si="5"/>
        <v>38.037013745519602</v>
      </c>
      <c r="G12" s="6">
        <f t="shared" si="6"/>
        <v>47.569463327424096</v>
      </c>
      <c r="H12" s="6">
        <f t="shared" si="7"/>
        <v>58.887629952610567</v>
      </c>
      <c r="I12" s="6">
        <f t="shared" si="8"/>
        <v>72.00264406427253</v>
      </c>
      <c r="J12" s="6">
        <f t="shared" si="9"/>
        <v>86.760286666265017</v>
      </c>
      <c r="K12" s="6">
        <f t="shared" si="10"/>
        <v>102.78237809072802</v>
      </c>
      <c r="L12" s="6">
        <f t="shared" si="11"/>
        <v>119.41726905169122</v>
      </c>
      <c r="M12" s="6">
        <f t="shared" si="12"/>
        <v>135.71588518355546</v>
      </c>
      <c r="N12" s="6">
        <f t="shared" si="13"/>
        <v>150.45290669462071</v>
      </c>
      <c r="O12" s="7">
        <f t="shared" si="1"/>
        <v>0.15880517912253223</v>
      </c>
      <c r="P12" s="4"/>
      <c r="Q12" s="5" t="s">
        <v>50</v>
      </c>
      <c r="R12" s="8">
        <v>7.0300000000000029E-2</v>
      </c>
      <c r="S12" s="8">
        <v>7.1122840574501717E-2</v>
      </c>
      <c r="T12" s="8">
        <v>7.1955312253001225E-2</v>
      </c>
      <c r="U12" s="8">
        <v>7.2797527764704037E-2</v>
      </c>
      <c r="V12" s="8">
        <v>7.364960115827747E-2</v>
      </c>
      <c r="W12" s="8">
        <v>7.451164781729451E-2</v>
      </c>
      <c r="X12" s="8">
        <v>7.5383784475858528E-2</v>
      </c>
      <c r="Y12" s="8">
        <v>7.6266129234410826E-2</v>
      </c>
      <c r="Z12" s="8">
        <v>7.7158801575723246E-2</v>
      </c>
      <c r="AA12" s="8">
        <v>7.8061922381077883E-2</v>
      </c>
      <c r="AB12" s="8">
        <v>7.8975613946636228E-2</v>
      </c>
      <c r="AC12" s="8">
        <v>7.9900000000000013E-2</v>
      </c>
    </row>
    <row r="13" spans="1:29" x14ac:dyDescent="0.25">
      <c r="B13" s="5" t="s">
        <v>51</v>
      </c>
      <c r="C13" s="6">
        <f t="shared" ref="C13:N13" si="14">R13*C$16</f>
        <v>34.940265359999977</v>
      </c>
      <c r="D13" s="6">
        <f t="shared" si="14"/>
        <v>43.761227855800634</v>
      </c>
      <c r="E13" s="6">
        <f t="shared" si="14"/>
        <v>54.590805352359915</v>
      </c>
      <c r="F13" s="6">
        <f t="shared" si="14"/>
        <v>67.691870826870883</v>
      </c>
      <c r="G13" s="6">
        <f t="shared" si="14"/>
        <v>83.261630986291848</v>
      </c>
      <c r="H13" s="6">
        <f t="shared" si="14"/>
        <v>101.37416646756958</v>
      </c>
      <c r="I13" s="6">
        <f t="shared" si="14"/>
        <v>121.90968919059635</v>
      </c>
      <c r="J13" s="6">
        <f t="shared" si="14"/>
        <v>144.4765345926894</v>
      </c>
      <c r="K13" s="6">
        <f t="shared" si="14"/>
        <v>168.33776553982545</v>
      </c>
      <c r="L13" s="6">
        <f t="shared" si="14"/>
        <v>192.36080686367566</v>
      </c>
      <c r="M13" s="6">
        <f t="shared" si="14"/>
        <v>215.01397948245952</v>
      </c>
      <c r="N13" s="6">
        <f t="shared" si="14"/>
        <v>234.43538026883928</v>
      </c>
      <c r="O13" s="7">
        <f t="shared" si="1"/>
        <v>0.13971689470827275</v>
      </c>
      <c r="P13" s="4"/>
      <c r="Q13" s="5" t="s">
        <v>51</v>
      </c>
      <c r="R13" s="8">
        <v>0.13149999999999989</v>
      </c>
      <c r="S13" s="8">
        <v>0.13084769602948637</v>
      </c>
      <c r="T13" s="8">
        <v>0.13019862780399141</v>
      </c>
      <c r="U13" s="8">
        <v>0.12955277927264572</v>
      </c>
      <c r="V13" s="8">
        <v>0.12891013446419999</v>
      </c>
      <c r="W13" s="8">
        <v>0.12827067748663015</v>
      </c>
      <c r="X13" s="8">
        <v>0.1276343925267443</v>
      </c>
      <c r="Y13" s="8">
        <v>0.12700126384979157</v>
      </c>
      <c r="Z13" s="8">
        <v>0.12637127579907326</v>
      </c>
      <c r="AA13" s="8">
        <v>0.1257444127955554</v>
      </c>
      <c r="AB13" s="8">
        <v>0.12512065933748365</v>
      </c>
      <c r="AC13" s="8">
        <v>0.12449999999999989</v>
      </c>
    </row>
    <row r="14" spans="1:29" x14ac:dyDescent="0.25">
      <c r="B14" s="5" t="s">
        <v>12</v>
      </c>
      <c r="C14" s="6">
        <f t="shared" si="2"/>
        <v>17.50998849600002</v>
      </c>
      <c r="D14" s="6">
        <f t="shared" si="3"/>
        <v>22.243163027700717</v>
      </c>
      <c r="E14" s="6">
        <f t="shared" si="4"/>
        <v>28.125115574420978</v>
      </c>
      <c r="F14" s="6">
        <f t="shared" si="5"/>
        <v>35.326904287459783</v>
      </c>
      <c r="G14" s="6">
        <f t="shared" si="6"/>
        <v>43.988605373094749</v>
      </c>
      <c r="H14" s="6">
        <f t="shared" si="7"/>
        <v>54.185821061610135</v>
      </c>
      <c r="I14" s="6">
        <f t="shared" si="8"/>
        <v>65.887175913879332</v>
      </c>
      <c r="J14" s="6">
        <f t="shared" si="9"/>
        <v>78.905876918391954</v>
      </c>
      <c r="K14" s="6">
        <f t="shared" si="10"/>
        <v>92.852019610344442</v>
      </c>
      <c r="L14" s="6">
        <f t="shared" si="11"/>
        <v>107.09653102678945</v>
      </c>
      <c r="M14" s="6">
        <f t="shared" si="12"/>
        <v>120.76141224158636</v>
      </c>
      <c r="N14" s="6">
        <f t="shared" si="13"/>
        <v>132.75256473054893</v>
      </c>
      <c r="O14" s="7">
        <f t="shared" si="1"/>
        <v>0.15039876139424191</v>
      </c>
      <c r="P14" s="4"/>
      <c r="Q14" s="5" t="s">
        <v>12</v>
      </c>
      <c r="R14" s="8">
        <f>100%-SUM(R8:R13)</f>
        <v>6.590000000000007E-2</v>
      </c>
      <c r="S14" s="8">
        <f t="shared" ref="S14:AC14" si="15">100%-SUM(S8:S13)</f>
        <v>6.6507883283652092E-2</v>
      </c>
      <c r="T14" s="8">
        <f t="shared" si="15"/>
        <v>6.7078172431833893E-2</v>
      </c>
      <c r="U14" s="8">
        <f t="shared" si="15"/>
        <v>6.7610757061871585E-2</v>
      </c>
      <c r="V14" s="8">
        <f t="shared" si="15"/>
        <v>6.8105524313736732E-2</v>
      </c>
      <c r="W14" s="8">
        <f t="shared" si="15"/>
        <v>6.8562358832963133E-2</v>
      </c>
      <c r="X14" s="8">
        <f t="shared" si="15"/>
        <v>6.8981142753330893E-2</v>
      </c>
      <c r="Y14" s="8">
        <f t="shared" si="15"/>
        <v>6.9361755679312576E-2</v>
      </c>
      <c r="Z14" s="8">
        <f t="shared" si="15"/>
        <v>6.9704074668282323E-2</v>
      </c>
      <c r="AA14" s="8">
        <f t="shared" si="15"/>
        <v>7.0007974212482948E-2</v>
      </c>
      <c r="AB14" s="8">
        <f t="shared" si="15"/>
        <v>7.0273326220751997E-2</v>
      </c>
      <c r="AC14" s="8">
        <f t="shared" si="15"/>
        <v>7.0500000000000673E-2</v>
      </c>
    </row>
    <row r="15" spans="1:29" x14ac:dyDescent="0.25">
      <c r="B15" s="5" t="s">
        <v>2</v>
      </c>
      <c r="C15" s="10">
        <f>SUM(C8:C14)</f>
        <v>265.70543999999995</v>
      </c>
      <c r="D15" s="10">
        <f t="shared" ref="D15:N15" si="16">SUM(D8:D14)</f>
        <v>334.44400768003663</v>
      </c>
      <c r="E15" s="10">
        <f t="shared" si="16"/>
        <v>419.28863823775538</v>
      </c>
      <c r="F15" s="10">
        <f t="shared" si="16"/>
        <v>522.504196412586</v>
      </c>
      <c r="G15" s="10">
        <f t="shared" si="16"/>
        <v>645.88894684160516</v>
      </c>
      <c r="H15" s="10">
        <f t="shared" si="16"/>
        <v>790.31442301484662</v>
      </c>
      <c r="I15" s="10">
        <f t="shared" si="16"/>
        <v>955.14764302303251</v>
      </c>
      <c r="J15" s="10">
        <f t="shared" si="16"/>
        <v>1137.599187702308</v>
      </c>
      <c r="K15" s="10">
        <f t="shared" si="16"/>
        <v>1332.088834866855</v>
      </c>
      <c r="L15" s="10">
        <f t="shared" si="16"/>
        <v>1529.776175235954</v>
      </c>
      <c r="M15" s="10">
        <f t="shared" si="16"/>
        <v>1718.4530566012263</v>
      </c>
      <c r="N15" s="10">
        <f t="shared" si="16"/>
        <v>1883.0151025609603</v>
      </c>
      <c r="O15" s="7">
        <f t="shared" si="1"/>
        <v>0.14539862910818213</v>
      </c>
      <c r="Q15" s="5" t="s">
        <v>2</v>
      </c>
      <c r="R15" s="8">
        <f>SUM(R8:R14)</f>
        <v>1</v>
      </c>
      <c r="S15" s="8">
        <f t="shared" ref="S15:AC15" si="17">SUM(S8:S14)</f>
        <v>1</v>
      </c>
      <c r="T15" s="8">
        <f t="shared" si="17"/>
        <v>1</v>
      </c>
      <c r="U15" s="8">
        <f t="shared" si="17"/>
        <v>1</v>
      </c>
      <c r="V15" s="8">
        <f t="shared" si="17"/>
        <v>1</v>
      </c>
      <c r="W15" s="8">
        <f t="shared" si="17"/>
        <v>1</v>
      </c>
      <c r="X15" s="8">
        <f t="shared" si="17"/>
        <v>1</v>
      </c>
      <c r="Y15" s="8">
        <f t="shared" si="17"/>
        <v>1</v>
      </c>
      <c r="Z15" s="8">
        <f t="shared" si="17"/>
        <v>1</v>
      </c>
      <c r="AA15" s="8">
        <f t="shared" si="17"/>
        <v>1</v>
      </c>
      <c r="AB15" s="8">
        <f t="shared" si="17"/>
        <v>1</v>
      </c>
      <c r="AC15" s="8">
        <f t="shared" si="17"/>
        <v>1</v>
      </c>
    </row>
    <row r="16" spans="1:29" x14ac:dyDescent="0.25">
      <c r="B16" s="13" t="s">
        <v>26</v>
      </c>
      <c r="C16" s="11">
        <f>C3</f>
        <v>265.70544000000001</v>
      </c>
      <c r="D16" s="11">
        <f t="shared" ref="D16:N16" si="18">D3</f>
        <v>334.44400768003658</v>
      </c>
      <c r="E16" s="11">
        <f t="shared" si="18"/>
        <v>419.28863823775538</v>
      </c>
      <c r="F16" s="11">
        <f t="shared" si="18"/>
        <v>522.504196412586</v>
      </c>
      <c r="G16" s="11">
        <f t="shared" si="18"/>
        <v>645.88894684160516</v>
      </c>
      <c r="H16" s="11">
        <f t="shared" si="18"/>
        <v>790.31442301484662</v>
      </c>
      <c r="I16" s="11">
        <f t="shared" si="18"/>
        <v>955.1476430230324</v>
      </c>
      <c r="J16" s="11">
        <f t="shared" si="18"/>
        <v>1137.5991877023082</v>
      </c>
      <c r="K16" s="11">
        <f t="shared" si="18"/>
        <v>1332.0888348668548</v>
      </c>
      <c r="L16" s="11">
        <f t="shared" si="18"/>
        <v>1529.7761752359538</v>
      </c>
      <c r="M16" s="11">
        <f t="shared" si="18"/>
        <v>1718.4530566012261</v>
      </c>
      <c r="N16" s="11">
        <f t="shared" si="18"/>
        <v>1883.0151025609598</v>
      </c>
      <c r="O16" s="12">
        <f>O3</f>
        <v>0.14539862910818191</v>
      </c>
    </row>
    <row r="17" spans="2:15" x14ac:dyDescent="0.25">
      <c r="O17" s="2"/>
    </row>
    <row r="18" spans="2:15" x14ac:dyDescent="0.25">
      <c r="B18" s="9" t="s">
        <v>6</v>
      </c>
      <c r="C18" s="9">
        <v>2014</v>
      </c>
      <c r="D18" s="9">
        <v>2015</v>
      </c>
      <c r="E18" s="9">
        <v>2016</v>
      </c>
      <c r="F18" s="9">
        <v>2017</v>
      </c>
      <c r="G18" s="9">
        <v>2018</v>
      </c>
      <c r="H18" s="9">
        <v>2019</v>
      </c>
      <c r="I18" s="9">
        <v>2020</v>
      </c>
      <c r="J18" s="9">
        <v>2021</v>
      </c>
      <c r="K18" s="9">
        <v>2022</v>
      </c>
      <c r="L18" s="9">
        <v>2023</v>
      </c>
      <c r="M18" s="9">
        <v>2024</v>
      </c>
      <c r="N18" s="9">
        <v>2025</v>
      </c>
    </row>
    <row r="19" spans="2:15" x14ac:dyDescent="0.25">
      <c r="B19" s="5" t="s">
        <v>10</v>
      </c>
      <c r="C19" s="5"/>
      <c r="D19" s="14">
        <f>D8/C8-1</f>
        <v>0.25089998196707253</v>
      </c>
      <c r="E19" s="14">
        <f t="shared" ref="E19:N19" si="19">E8/D8-1</f>
        <v>0.24591750772996956</v>
      </c>
      <c r="F19" s="14">
        <f t="shared" si="19"/>
        <v>0.23844379637431468</v>
      </c>
      <c r="G19" s="14">
        <f t="shared" si="19"/>
        <v>0.22847884790010942</v>
      </c>
      <c r="H19" s="14">
        <f t="shared" si="19"/>
        <v>0.21602266230735157</v>
      </c>
      <c r="I19" s="14">
        <f t="shared" si="19"/>
        <v>0.2010752395960429</v>
      </c>
      <c r="J19" s="14">
        <f t="shared" si="19"/>
        <v>0.18363657976618186</v>
      </c>
      <c r="K19" s="14">
        <f t="shared" si="19"/>
        <v>0.16370668281777068</v>
      </c>
      <c r="L19" s="14">
        <f t="shared" si="19"/>
        <v>0.1412855487508069</v>
      </c>
      <c r="M19" s="14">
        <f t="shared" si="19"/>
        <v>0.11637317756529209</v>
      </c>
      <c r="N19" s="14">
        <f t="shared" si="19"/>
        <v>8.8969569261225789E-2</v>
      </c>
    </row>
    <row r="20" spans="2:15" x14ac:dyDescent="0.25">
      <c r="B20" s="5" t="s">
        <v>11</v>
      </c>
      <c r="C20" s="5"/>
      <c r="D20" s="14">
        <f t="shared" ref="D20:N20" si="20">D9/C9-1</f>
        <v>0.25513598290696593</v>
      </c>
      <c r="E20" s="14">
        <f t="shared" si="20"/>
        <v>0.25013663620535231</v>
      </c>
      <c r="F20" s="14">
        <f t="shared" si="20"/>
        <v>0.24263761615293289</v>
      </c>
      <c r="G20" s="14">
        <f t="shared" si="20"/>
        <v>0.23263892274970721</v>
      </c>
      <c r="H20" s="14">
        <f t="shared" si="20"/>
        <v>0.22014055599567417</v>
      </c>
      <c r="I20" s="14">
        <f t="shared" si="20"/>
        <v>0.20514251589083599</v>
      </c>
      <c r="J20" s="14">
        <f t="shared" si="20"/>
        <v>0.18764480243518933</v>
      </c>
      <c r="K20" s="14">
        <f t="shared" si="20"/>
        <v>0.16764741562873797</v>
      </c>
      <c r="L20" s="14">
        <f t="shared" si="20"/>
        <v>0.14515035547147903</v>
      </c>
      <c r="M20" s="14">
        <f t="shared" si="20"/>
        <v>0.12015362196341406</v>
      </c>
      <c r="N20" s="14">
        <f t="shared" si="20"/>
        <v>9.265721510454239E-2</v>
      </c>
    </row>
    <row r="21" spans="2:15" x14ac:dyDescent="0.25">
      <c r="B21" s="5" t="s">
        <v>9</v>
      </c>
      <c r="C21" s="5"/>
      <c r="D21" s="14">
        <f t="shared" ref="D21:N21" si="21">D10/C10-1</f>
        <v>0.26755748895346443</v>
      </c>
      <c r="E21" s="14">
        <f t="shared" si="21"/>
        <v>0.26250866600694334</v>
      </c>
      <c r="F21" s="14">
        <f t="shared" si="21"/>
        <v>0.25493543158716236</v>
      </c>
      <c r="G21" s="14">
        <f t="shared" si="21"/>
        <v>0.24483778569412129</v>
      </c>
      <c r="H21" s="14">
        <f t="shared" si="21"/>
        <v>0.23221572832781967</v>
      </c>
      <c r="I21" s="14">
        <f t="shared" si="21"/>
        <v>0.21706925948825817</v>
      </c>
      <c r="J21" s="14">
        <f t="shared" si="21"/>
        <v>0.19939837917543546</v>
      </c>
      <c r="K21" s="14">
        <f t="shared" si="21"/>
        <v>0.17920308738935375</v>
      </c>
      <c r="L21" s="14">
        <f t="shared" si="21"/>
        <v>0.15648338413001039</v>
      </c>
      <c r="M21" s="14">
        <f t="shared" si="21"/>
        <v>0.13123926939740804</v>
      </c>
      <c r="N21" s="14">
        <f t="shared" si="21"/>
        <v>0.10347074319154426</v>
      </c>
    </row>
    <row r="22" spans="2:15" x14ac:dyDescent="0.25">
      <c r="B22" s="5" t="s">
        <v>18</v>
      </c>
      <c r="C22" s="5"/>
      <c r="D22" s="14">
        <f t="shared" ref="D22:N22" si="22">D11/C11-1</f>
        <v>0.26843808816729631</v>
      </c>
      <c r="E22" s="14">
        <f t="shared" si="22"/>
        <v>0.2633857576958254</v>
      </c>
      <c r="F22" s="14">
        <f t="shared" si="22"/>
        <v>0.25580726198862092</v>
      </c>
      <c r="G22" s="14">
        <f t="shared" si="22"/>
        <v>0.24570260104568042</v>
      </c>
      <c r="H22" s="14">
        <f t="shared" si="22"/>
        <v>0.23307177486700503</v>
      </c>
      <c r="I22" s="14">
        <f t="shared" si="22"/>
        <v>0.21791478345259474</v>
      </c>
      <c r="J22" s="14">
        <f t="shared" si="22"/>
        <v>0.20023162680244866</v>
      </c>
      <c r="K22" s="14">
        <f t="shared" si="22"/>
        <v>0.18002230491656857</v>
      </c>
      <c r="L22" s="14">
        <f t="shared" si="22"/>
        <v>0.1572868177949529</v>
      </c>
      <c r="M22" s="14">
        <f t="shared" si="22"/>
        <v>0.1320251654376019</v>
      </c>
      <c r="N22" s="14">
        <f t="shared" si="22"/>
        <v>0.10423734784451644</v>
      </c>
    </row>
    <row r="23" spans="2:15" x14ac:dyDescent="0.25">
      <c r="B23" s="5" t="s">
        <v>50</v>
      </c>
      <c r="C23" s="5"/>
      <c r="D23" s="14">
        <f t="shared" ref="D23:N23" si="23">D12/C12-1</f>
        <v>0.27343488051778908</v>
      </c>
      <c r="E23" s="14">
        <f t="shared" si="23"/>
        <v>0.26836264726471071</v>
      </c>
      <c r="F23" s="14">
        <f t="shared" si="23"/>
        <v>0.26075429738509337</v>
      </c>
      <c r="G23" s="14">
        <f t="shared" si="23"/>
        <v>0.25060983087893773</v>
      </c>
      <c r="H23" s="14">
        <f t="shared" si="23"/>
        <v>0.23792924774624225</v>
      </c>
      <c r="I23" s="14">
        <f t="shared" si="23"/>
        <v>0.22271254798700824</v>
      </c>
      <c r="J23" s="14">
        <f t="shared" si="23"/>
        <v>0.20495973160123415</v>
      </c>
      <c r="K23" s="14">
        <f t="shared" si="23"/>
        <v>0.18467079858892244</v>
      </c>
      <c r="L23" s="14">
        <f t="shared" si="23"/>
        <v>0.16184574895007064</v>
      </c>
      <c r="M23" s="14">
        <f t="shared" si="23"/>
        <v>0.13648458268468011</v>
      </c>
      <c r="N23" s="14">
        <f t="shared" si="23"/>
        <v>0.10858729979275061</v>
      </c>
    </row>
    <row r="24" spans="2:15" x14ac:dyDescent="0.25">
      <c r="B24" s="5" t="s">
        <v>51</v>
      </c>
      <c r="C24" s="5"/>
      <c r="D24" s="14">
        <f t="shared" ref="D24:N24" si="24">D13/C13-1</f>
        <v>0.25245837159264961</v>
      </c>
      <c r="E24" s="14">
        <f t="shared" si="24"/>
        <v>0.24746969011574027</v>
      </c>
      <c r="F24" s="14">
        <f t="shared" si="24"/>
        <v>0.23998666790037793</v>
      </c>
      <c r="G24" s="14">
        <f t="shared" si="24"/>
        <v>0.23000930494656102</v>
      </c>
      <c r="H24" s="14">
        <f t="shared" si="24"/>
        <v>0.21753760125428934</v>
      </c>
      <c r="I24" s="14">
        <f t="shared" si="24"/>
        <v>0.20257155682356465</v>
      </c>
      <c r="J24" s="14">
        <f t="shared" si="24"/>
        <v>0.18511117165438384</v>
      </c>
      <c r="K24" s="14">
        <f t="shared" si="24"/>
        <v>0.1651564457467507</v>
      </c>
      <c r="L24" s="14">
        <f t="shared" si="24"/>
        <v>0.14270737910066189</v>
      </c>
      <c r="M24" s="14">
        <f t="shared" si="24"/>
        <v>0.11776397171611963</v>
      </c>
      <c r="N24" s="14">
        <f t="shared" si="24"/>
        <v>9.0326223593122812E-2</v>
      </c>
    </row>
    <row r="25" spans="2:15" x14ac:dyDescent="0.25">
      <c r="B25" s="5" t="s">
        <v>12</v>
      </c>
      <c r="C25" s="5"/>
      <c r="D25" s="14">
        <f t="shared" ref="D25:N25" si="25">D14/C14-1</f>
        <v>0.27031282931921652</v>
      </c>
      <c r="E25" s="14">
        <f t="shared" si="25"/>
        <v>0.26443867445448821</v>
      </c>
      <c r="F25" s="14">
        <f t="shared" si="25"/>
        <v>0.25606254644473836</v>
      </c>
      <c r="G25" s="14">
        <f t="shared" si="25"/>
        <v>0.24518709636014346</v>
      </c>
      <c r="H25" s="14">
        <f t="shared" si="25"/>
        <v>0.23181493484565951</v>
      </c>
      <c r="I25" s="14">
        <f t="shared" si="25"/>
        <v>0.215948648982629</v>
      </c>
      <c r="J25" s="14">
        <f t="shared" si="25"/>
        <v>0.19759081830323511</v>
      </c>
      <c r="K25" s="14">
        <f t="shared" si="25"/>
        <v>0.17674403018644891</v>
      </c>
      <c r="L25" s="14">
        <f t="shared" si="25"/>
        <v>0.15341089484345538</v>
      </c>
      <c r="M25" s="14">
        <f t="shared" si="25"/>
        <v>0.12759406008565044</v>
      </c>
      <c r="N25" s="14">
        <f t="shared" si="25"/>
        <v>9.9296226057492332E-2</v>
      </c>
    </row>
    <row r="34" spans="2:29" x14ac:dyDescent="0.25">
      <c r="B34" s="9" t="s">
        <v>27</v>
      </c>
      <c r="C34" s="9">
        <v>2014</v>
      </c>
      <c r="D34" s="9">
        <v>2015</v>
      </c>
      <c r="E34" s="9">
        <v>2016</v>
      </c>
      <c r="F34" s="9">
        <v>2017</v>
      </c>
      <c r="G34" s="9">
        <v>2018</v>
      </c>
      <c r="H34" s="9">
        <v>2019</v>
      </c>
      <c r="I34" s="9">
        <v>2020</v>
      </c>
      <c r="J34" s="9">
        <v>2021</v>
      </c>
      <c r="K34" s="9">
        <v>2022</v>
      </c>
      <c r="L34" s="9">
        <v>2023</v>
      </c>
      <c r="M34" s="9">
        <v>2024</v>
      </c>
      <c r="N34" s="9">
        <v>2025</v>
      </c>
      <c r="O34" s="9" t="s">
        <v>25</v>
      </c>
      <c r="R34" s="9">
        <v>2014</v>
      </c>
      <c r="S34" s="9">
        <v>2015</v>
      </c>
      <c r="T34" s="9">
        <v>2016</v>
      </c>
      <c r="U34" s="9">
        <v>2017</v>
      </c>
      <c r="V34" s="9">
        <v>2018</v>
      </c>
      <c r="W34" s="9">
        <v>2019</v>
      </c>
      <c r="X34" s="9">
        <v>2020</v>
      </c>
      <c r="Y34" s="9">
        <v>2021</v>
      </c>
      <c r="Z34" s="9">
        <v>2022</v>
      </c>
      <c r="AA34" s="9">
        <v>2023</v>
      </c>
      <c r="AB34" s="9">
        <v>2024</v>
      </c>
      <c r="AC34" s="9">
        <v>2025</v>
      </c>
    </row>
    <row r="35" spans="2:29" x14ac:dyDescent="0.25">
      <c r="B35" s="5" t="s">
        <v>28</v>
      </c>
      <c r="C35" s="6">
        <f>UK!C31+France!C31+Germany!C31+Italy!C31+Spain!C31+Russia!C31+'Rest of Europe'!C31</f>
        <v>211.44388549527599</v>
      </c>
      <c r="D35" s="6">
        <f>UK!D31+France!D31+Germany!D31+Italy!D31+Spain!D31+Russia!D31+'Rest of Europe'!D31</f>
        <v>265.80520926740815</v>
      </c>
      <c r="E35" s="6">
        <f>UK!E31+France!E31+Germany!E31+Italy!E31+Spain!E31+Russia!E31+'Rest of Europe'!E31</f>
        <v>332.81211067412272</v>
      </c>
      <c r="F35" s="6">
        <f>UK!F31+France!F31+Germany!F31+Italy!F31+Spain!F31+Russia!F31+'Rest of Europe'!F31</f>
        <v>414.21168070385369</v>
      </c>
      <c r="G35" s="6">
        <f>UK!G31+France!G31+Germany!G31+Italy!G31+Spain!G31+Russia!G31+'Rest of Europe'!G31</f>
        <v>511.37267336475935</v>
      </c>
      <c r="H35" s="6">
        <f>UK!H31+France!H31+Germany!H31+Italy!H31+Spain!H31+Russia!H31+'Rest of Europe'!H31</f>
        <v>624.92406636414</v>
      </c>
      <c r="I35" s="6">
        <f>UK!I31+France!I31+Germany!I31+Italy!I31+Spain!I31+Russia!I31+'Rest of Europe'!I31</f>
        <v>754.30346334741</v>
      </c>
      <c r="J35" s="6">
        <f>UK!J31+France!J31+Germany!J31+Italy!J31+Spain!J31+Russia!J31+'Rest of Europe'!J31</f>
        <v>897.25046209311222</v>
      </c>
      <c r="K35" s="6">
        <f>UK!K31+France!K31+Germany!K31+Italy!K31+Spain!K31+Russia!K31+'Rest of Europe'!K31</f>
        <v>1049.317708724051</v>
      </c>
      <c r="L35" s="6">
        <f>UK!L31+France!L31+Germany!L31+Italy!L31+Spain!L31+Russia!L31+'Rest of Europe'!L31</f>
        <v>1203.5154678082636</v>
      </c>
      <c r="M35" s="6">
        <f>UK!M31+France!M31+Germany!M31+Italy!M31+Spain!M31+Russia!M31+'Rest of Europe'!M31</f>
        <v>1350.2431979797809</v>
      </c>
      <c r="N35" s="6">
        <f>UK!N31+France!N31+Germany!N31+Italy!N31+Spain!N31+Russia!N31+'Rest of Europe'!N31</f>
        <v>1477.6760791530755</v>
      </c>
      <c r="O35" s="7">
        <f>((N35/I35)^(1/5)-1)</f>
        <v>0.14394890844855235</v>
      </c>
      <c r="P35" s="4"/>
      <c r="R35" s="15">
        <f>C35/C$38</f>
        <v>0.79578305018999984</v>
      </c>
      <c r="S35" s="15">
        <f t="shared" ref="S35:AC35" si="26">D35/D$38</f>
        <v>0.79476744436606761</v>
      </c>
      <c r="T35" s="15">
        <f t="shared" si="26"/>
        <v>0.7937541834496441</v>
      </c>
      <c r="U35" s="15">
        <f t="shared" si="26"/>
        <v>0.79274326129388428</v>
      </c>
      <c r="V35" s="15">
        <f t="shared" si="26"/>
        <v>0.79173467182767265</v>
      </c>
      <c r="W35" s="15">
        <f t="shared" si="26"/>
        <v>0.79072840905549358</v>
      </c>
      <c r="X35" s="15">
        <f t="shared" si="26"/>
        <v>0.78972446705730992</v>
      </c>
      <c r="Y35" s="15">
        <f t="shared" si="26"/>
        <v>0.78872283998844461</v>
      </c>
      <c r="Z35" s="15">
        <f t="shared" si="26"/>
        <v>0.78772352207946605</v>
      </c>
      <c r="AA35" s="15">
        <f t="shared" si="26"/>
        <v>0.7867265076360811</v>
      </c>
      <c r="AB35" s="15">
        <f t="shared" si="26"/>
        <v>0.78573179103903235</v>
      </c>
      <c r="AC35" s="15">
        <f t="shared" si="26"/>
        <v>0.7847393667439998</v>
      </c>
    </row>
    <row r="36" spans="2:29" x14ac:dyDescent="0.25">
      <c r="B36" s="5" t="s">
        <v>29</v>
      </c>
      <c r="C36" s="6">
        <f>UK!C32+France!C32+Germany!C32+Italy!C32+Spain!C32+Russia!C32+'Rest of Europe'!C32</f>
        <v>54.261554504723975</v>
      </c>
      <c r="D36" s="6">
        <f>UK!D32+France!D32+Germany!D32+Italy!D32+Spain!D32+Russia!D32+'Rest of Europe'!D32</f>
        <v>68.638798412628475</v>
      </c>
      <c r="E36" s="6">
        <f>UK!E32+France!E32+Germany!E32+Italy!E32+Spain!E32+Russia!E32+'Rest of Europe'!E32</f>
        <v>86.476527563632672</v>
      </c>
      <c r="F36" s="6">
        <f>UK!F32+France!F32+Germany!F32+Italy!F32+Spain!F32+Russia!F32+'Rest of Europe'!F32</f>
        <v>108.29251570873225</v>
      </c>
      <c r="G36" s="6">
        <f>UK!G32+France!G32+Germany!G32+Italy!G32+Spain!G32+Russia!G32+'Rest of Europe'!G32</f>
        <v>134.5162734768459</v>
      </c>
      <c r="H36" s="6">
        <f>UK!H32+France!H32+Germany!H32+Italy!H32+Spain!H32+Russia!H32+'Rest of Europe'!H32</f>
        <v>165.39035665070668</v>
      </c>
      <c r="I36" s="6">
        <f>UK!I32+France!I32+Germany!I32+Italy!I32+Spain!I32+Russia!I32+'Rest of Europe'!I32</f>
        <v>200.84417967562231</v>
      </c>
      <c r="J36" s="6">
        <f>UK!J32+France!J32+Germany!J32+Italy!J32+Spain!J32+Russia!J32+'Rest of Europe'!J32</f>
        <v>240.34872560919604</v>
      </c>
      <c r="K36" s="6">
        <f>UK!K32+France!K32+Germany!K32+Italy!K32+Spain!K32+Russia!K32+'Rest of Europe'!K32</f>
        <v>282.77112614280412</v>
      </c>
      <c r="L36" s="6">
        <f>UK!L32+France!L32+Germany!L32+Italy!L32+Spain!L32+Russia!L32+'Rest of Europe'!L32</f>
        <v>326.26070742769048</v>
      </c>
      <c r="M36" s="6">
        <f>UK!M32+France!M32+Germany!M32+Italy!M32+Spain!M32+Russia!M32+'Rest of Europe'!M32</f>
        <v>368.20985862144522</v>
      </c>
      <c r="N36" s="6">
        <f>UK!N32+France!N32+Germany!N32+Italy!N32+Spain!N32+Russia!N32+'Rest of Europe'!N32</f>
        <v>405.33902340788438</v>
      </c>
      <c r="O36" s="7">
        <f>((N36/I36)^(1/5)-1)</f>
        <v>0.15077874868887897</v>
      </c>
      <c r="P36" s="4"/>
      <c r="R36" s="15">
        <f>C36/C$38</f>
        <v>0.20421694981000002</v>
      </c>
      <c r="S36" s="15">
        <f t="shared" ref="S36:AC36" si="27">D36/D$38</f>
        <v>0.20523255563393256</v>
      </c>
      <c r="T36" s="15">
        <f t="shared" si="27"/>
        <v>0.20624581655035598</v>
      </c>
      <c r="U36" s="15">
        <f t="shared" si="27"/>
        <v>0.20725673870611563</v>
      </c>
      <c r="V36" s="15">
        <f t="shared" si="27"/>
        <v>0.20826532817232751</v>
      </c>
      <c r="W36" s="15">
        <f t="shared" si="27"/>
        <v>0.20927159094450654</v>
      </c>
      <c r="X36" s="15">
        <f t="shared" si="27"/>
        <v>0.21027553294268994</v>
      </c>
      <c r="Y36" s="15">
        <f t="shared" si="27"/>
        <v>0.21127716001155541</v>
      </c>
      <c r="Z36" s="15">
        <f t="shared" si="27"/>
        <v>0.21227647792053428</v>
      </c>
      <c r="AA36" s="15">
        <f t="shared" si="27"/>
        <v>0.21327349236391904</v>
      </c>
      <c r="AB36" s="15">
        <f t="shared" si="27"/>
        <v>0.21426820896096774</v>
      </c>
      <c r="AC36" s="15">
        <f t="shared" si="27"/>
        <v>0.2152606332560002</v>
      </c>
    </row>
    <row r="37" spans="2:29" x14ac:dyDescent="0.25">
      <c r="B37" s="5" t="s">
        <v>2</v>
      </c>
      <c r="C37" s="10">
        <f t="shared" ref="C37:N37" si="28">SUM(C35:C36)</f>
        <v>265.70543999999995</v>
      </c>
      <c r="D37" s="10">
        <f t="shared" si="28"/>
        <v>334.44400768003663</v>
      </c>
      <c r="E37" s="10">
        <f t="shared" si="28"/>
        <v>419.28863823775538</v>
      </c>
      <c r="F37" s="10">
        <f t="shared" si="28"/>
        <v>522.504196412586</v>
      </c>
      <c r="G37" s="10">
        <f t="shared" si="28"/>
        <v>645.88894684160528</v>
      </c>
      <c r="H37" s="10">
        <f t="shared" si="28"/>
        <v>790.31442301484662</v>
      </c>
      <c r="I37" s="10">
        <f t="shared" si="28"/>
        <v>955.14764302303229</v>
      </c>
      <c r="J37" s="10">
        <f t="shared" si="28"/>
        <v>1137.5991877023082</v>
      </c>
      <c r="K37" s="10">
        <f t="shared" si="28"/>
        <v>1332.0888348668552</v>
      </c>
      <c r="L37" s="10">
        <f t="shared" si="28"/>
        <v>1529.776175235954</v>
      </c>
      <c r="M37" s="10">
        <f t="shared" si="28"/>
        <v>1718.4530566012261</v>
      </c>
      <c r="N37" s="10">
        <f t="shared" si="28"/>
        <v>1883.0151025609598</v>
      </c>
      <c r="O37" s="7">
        <f>((N37/I37)^(1/5)-1)</f>
        <v>0.14539862910818213</v>
      </c>
    </row>
    <row r="38" spans="2:29" x14ac:dyDescent="0.25">
      <c r="B38" s="13" t="s">
        <v>26</v>
      </c>
      <c r="C38" s="11">
        <f>C3</f>
        <v>265.70544000000001</v>
      </c>
      <c r="D38" s="11">
        <f t="shared" ref="D38:O38" si="29">D3</f>
        <v>334.44400768003658</v>
      </c>
      <c r="E38" s="11">
        <f t="shared" si="29"/>
        <v>419.28863823775538</v>
      </c>
      <c r="F38" s="11">
        <f t="shared" si="29"/>
        <v>522.504196412586</v>
      </c>
      <c r="G38" s="11">
        <f t="shared" si="29"/>
        <v>645.88894684160516</v>
      </c>
      <c r="H38" s="11">
        <f t="shared" si="29"/>
        <v>790.31442301484662</v>
      </c>
      <c r="I38" s="11">
        <f t="shared" si="29"/>
        <v>955.1476430230324</v>
      </c>
      <c r="J38" s="11">
        <f t="shared" si="29"/>
        <v>1137.5991877023082</v>
      </c>
      <c r="K38" s="11">
        <f t="shared" si="29"/>
        <v>1332.0888348668548</v>
      </c>
      <c r="L38" s="11">
        <f t="shared" si="29"/>
        <v>1529.7761752359538</v>
      </c>
      <c r="M38" s="11">
        <f t="shared" si="29"/>
        <v>1718.4530566012261</v>
      </c>
      <c r="N38" s="11">
        <f t="shared" si="29"/>
        <v>1883.0151025609598</v>
      </c>
      <c r="O38" s="12">
        <f t="shared" si="29"/>
        <v>0.14539862910818191</v>
      </c>
    </row>
    <row r="39" spans="2:29" x14ac:dyDescent="0.25">
      <c r="O39" s="2"/>
    </row>
    <row r="40" spans="2:29" x14ac:dyDescent="0.25">
      <c r="B40" s="9" t="s">
        <v>27</v>
      </c>
      <c r="C40" s="9">
        <v>2014</v>
      </c>
      <c r="D40" s="9">
        <v>2015</v>
      </c>
      <c r="E40" s="9">
        <v>2016</v>
      </c>
      <c r="F40" s="9">
        <v>2017</v>
      </c>
      <c r="G40" s="9">
        <v>2018</v>
      </c>
      <c r="H40" s="9">
        <v>2019</v>
      </c>
      <c r="I40" s="9">
        <v>2020</v>
      </c>
      <c r="J40" s="9">
        <v>2021</v>
      </c>
      <c r="K40" s="9">
        <v>2022</v>
      </c>
      <c r="L40" s="9">
        <v>2023</v>
      </c>
      <c r="M40" s="9">
        <v>2024</v>
      </c>
      <c r="N40" s="9">
        <v>2025</v>
      </c>
    </row>
    <row r="41" spans="2:29" x14ac:dyDescent="0.25">
      <c r="B41" s="5" t="s">
        <v>28</v>
      </c>
      <c r="C41" s="5"/>
      <c r="D41" s="14">
        <f>D35/C35-1</f>
        <v>0.25709574738847984</v>
      </c>
      <c r="E41" s="14">
        <f t="shared" ref="E41:N41" si="30">E35/D35-1</f>
        <v>0.25209024906394362</v>
      </c>
      <c r="F41" s="14">
        <f t="shared" si="30"/>
        <v>0.2445811538073337</v>
      </c>
      <c r="G41" s="14">
        <f t="shared" si="30"/>
        <v>0.23456845180175456</v>
      </c>
      <c r="H41" s="14">
        <f t="shared" si="30"/>
        <v>0.22205213323627304</v>
      </c>
      <c r="I41" s="14">
        <f t="shared" si="30"/>
        <v>0.20703218830410886</v>
      </c>
      <c r="J41" s="14">
        <f t="shared" si="30"/>
        <v>0.18950860720079321</v>
      </c>
      <c r="K41" s="14">
        <f t="shared" si="30"/>
        <v>0.16948138012232983</v>
      </c>
      <c r="L41" s="14">
        <f t="shared" si="30"/>
        <v>0.14695049726332532</v>
      </c>
      <c r="M41" s="14">
        <f t="shared" si="30"/>
        <v>0.1219159488151198</v>
      </c>
      <c r="N41" s="14">
        <f t="shared" si="30"/>
        <v>9.4377724963886633E-2</v>
      </c>
    </row>
    <row r="42" spans="2:29" x14ac:dyDescent="0.25">
      <c r="B42" s="5" t="s">
        <v>29</v>
      </c>
      <c r="C42" s="5"/>
      <c r="D42" s="14">
        <f t="shared" ref="D42:N42" si="31">D36/C36-1</f>
        <v>0.26496188764096007</v>
      </c>
      <c r="E42" s="14">
        <f t="shared" si="31"/>
        <v>0.25987822577794906</v>
      </c>
      <c r="F42" s="14">
        <f t="shared" si="31"/>
        <v>0.25227641256809896</v>
      </c>
      <c r="G42" s="14">
        <f t="shared" si="31"/>
        <v>0.24215669565426001</v>
      </c>
      <c r="H42" s="14">
        <f t="shared" si="31"/>
        <v>0.22951931670315773</v>
      </c>
      <c r="I42" s="14">
        <f t="shared" si="31"/>
        <v>0.21436451158873626</v>
      </c>
      <c r="J42" s="14">
        <f t="shared" si="31"/>
        <v>0.19669251056902115</v>
      </c>
      <c r="K42" s="14">
        <f t="shared" si="31"/>
        <v>0.17650353845681033</v>
      </c>
      <c r="L42" s="14">
        <f t="shared" si="31"/>
        <v>0.15379781478439702</v>
      </c>
      <c r="M42" s="14">
        <f t="shared" si="31"/>
        <v>0.12857555396262965</v>
      </c>
      <c r="N42" s="14">
        <f t="shared" si="31"/>
        <v>0.10083696543446297</v>
      </c>
    </row>
    <row r="46" spans="2:29" x14ac:dyDescent="0.25">
      <c r="B46" s="9" t="s">
        <v>30</v>
      </c>
      <c r="C46" s="9">
        <v>2014</v>
      </c>
      <c r="D46" s="9">
        <v>2015</v>
      </c>
      <c r="E46" s="9">
        <v>2016</v>
      </c>
      <c r="F46" s="9">
        <v>2017</v>
      </c>
      <c r="G46" s="9">
        <v>2018</v>
      </c>
      <c r="H46" s="9">
        <v>2019</v>
      </c>
      <c r="I46" s="9">
        <v>2020</v>
      </c>
      <c r="J46" s="9">
        <v>2021</v>
      </c>
      <c r="K46" s="9">
        <v>2022</v>
      </c>
      <c r="L46" s="9">
        <v>2023</v>
      </c>
      <c r="M46" s="9">
        <v>2024</v>
      </c>
      <c r="N46" s="9">
        <v>2025</v>
      </c>
      <c r="O46" s="9" t="s">
        <v>25</v>
      </c>
      <c r="R46" s="9">
        <v>2014</v>
      </c>
      <c r="S46" s="9">
        <v>2015</v>
      </c>
      <c r="T46" s="9">
        <v>2016</v>
      </c>
      <c r="U46" s="9">
        <v>2017</v>
      </c>
      <c r="V46" s="9">
        <v>2018</v>
      </c>
      <c r="W46" s="9">
        <v>2019</v>
      </c>
      <c r="X46" s="9">
        <v>2020</v>
      </c>
      <c r="Y46" s="9">
        <v>2021</v>
      </c>
      <c r="Z46" s="9">
        <v>2022</v>
      </c>
      <c r="AA46" s="9">
        <v>2023</v>
      </c>
      <c r="AB46" s="9">
        <v>2024</v>
      </c>
      <c r="AC46" s="9">
        <v>2025</v>
      </c>
    </row>
    <row r="47" spans="2:29" x14ac:dyDescent="0.25">
      <c r="B47" s="5" t="s">
        <v>31</v>
      </c>
      <c r="C47" s="6">
        <f>UK!C43+France!C43+Germany!C43+Italy!C43+Spain!C43+Russia!C43+'Rest of Europe'!C43</f>
        <v>218.524076252952</v>
      </c>
      <c r="D47" s="6">
        <f>UK!D43+France!D43+Germany!D43+Italy!D43+Spain!D43+Russia!D43+'Rest of Europe'!D43</f>
        <v>274.51732398346746</v>
      </c>
      <c r="E47" s="6">
        <f>UK!E43+France!E43+Germany!E43+Italy!E43+Spain!E43+Russia!E43+'Rest of Europe'!E43</f>
        <v>343.48477883141328</v>
      </c>
      <c r="F47" s="6">
        <f>UK!F43+France!F43+Germany!F43+Italy!F43+Spain!F43+Russia!F43+'Rest of Europe'!F43</f>
        <v>427.2015534721902</v>
      </c>
      <c r="G47" s="6">
        <f>UK!G43+France!G43+Germany!G43+Italy!G43+Spain!G43+Russia!G43+'Rest of Europe'!G43</f>
        <v>527.04792095138907</v>
      </c>
      <c r="H47" s="6">
        <f>UK!H43+France!H43+Germany!H43+Italy!H43+Spain!H43+Russia!H43+'Rest of Europe'!H43</f>
        <v>643.63839679758939</v>
      </c>
      <c r="I47" s="6">
        <f>UK!I43+France!I43+Germany!I43+Italy!I43+Spain!I43+Russia!I43+'Rest of Europe'!I43</f>
        <v>776.35955521253663</v>
      </c>
      <c r="J47" s="6">
        <f>UK!J43+France!J43+Germany!J43+Italy!J43+Spain!J43+Russia!J43+'Rest of Europe'!J43</f>
        <v>922.85314772361426</v>
      </c>
      <c r="K47" s="6">
        <f>UK!K43+France!K43+Germany!K43+Italy!K43+Spain!K43+Russia!K43+'Rest of Europe'!K43</f>
        <v>1078.5195352214428</v>
      </c>
      <c r="L47" s="6">
        <f>UK!L43+France!L43+Germany!L43+Italy!L43+Spain!L43+Russia!L43+'Rest of Europe'!L43</f>
        <v>1236.1603127088583</v>
      </c>
      <c r="M47" s="6">
        <f>UK!M43+France!M43+Germany!M43+Italy!M43+Spain!M43+Russia!M43+'Rest of Europe'!M43</f>
        <v>1385.9170084521741</v>
      </c>
      <c r="N47" s="6">
        <f>UK!N43+France!N43+Germany!N43+Italy!N43+Spain!N43+Russia!N43+'Rest of Europe'!N43</f>
        <v>1515.6767050371309</v>
      </c>
      <c r="O47" s="7">
        <f>((N47/I47)^(1/5)-1)</f>
        <v>0.1431645139815021</v>
      </c>
      <c r="P47" s="4"/>
      <c r="R47" s="15">
        <f t="shared" ref="R47:AC48" si="32">C47/C$38</f>
        <v>0.82242981646499969</v>
      </c>
      <c r="S47" s="15">
        <f t="shared" si="32"/>
        <v>0.82081699082525905</v>
      </c>
      <c r="T47" s="15">
        <f t="shared" si="32"/>
        <v>0.81920841040448622</v>
      </c>
      <c r="U47" s="15">
        <f t="shared" si="32"/>
        <v>0.81760406214012149</v>
      </c>
      <c r="V47" s="15">
        <f t="shared" si="32"/>
        <v>0.8160039330734048</v>
      </c>
      <c r="W47" s="15">
        <f t="shared" si="32"/>
        <v>0.81440801034893706</v>
      </c>
      <c r="X47" s="15">
        <f t="shared" si="32"/>
        <v>0.81281628121424943</v>
      </c>
      <c r="Y47" s="15">
        <f t="shared" si="32"/>
        <v>0.81122873301937548</v>
      </c>
      <c r="Z47" s="15">
        <f t="shared" si="32"/>
        <v>0.80964535321643405</v>
      </c>
      <c r="AA47" s="15">
        <f t="shared" si="32"/>
        <v>0.80806612935921296</v>
      </c>
      <c r="AB47" s="15">
        <f t="shared" si="32"/>
        <v>0.80649104910276381</v>
      </c>
      <c r="AC47" s="15">
        <f t="shared" si="32"/>
        <v>0.80492010020300042</v>
      </c>
    </row>
    <row r="48" spans="2:29" x14ac:dyDescent="0.25">
      <c r="B48" s="5" t="s">
        <v>32</v>
      </c>
      <c r="C48" s="6">
        <f>UK!C44+France!C44+Germany!C44+Italy!C44+Spain!C44+Russia!C44+'Rest of Europe'!C44</f>
        <v>47.181363747047946</v>
      </c>
      <c r="D48" s="6">
        <f>UK!D44+France!D44+Germany!D44+Italy!D44+Spain!D44+Russia!D44+'Rest of Europe'!D44</f>
        <v>59.926683696569206</v>
      </c>
      <c r="E48" s="6">
        <f>UK!E44+France!E44+Germany!E44+Italy!E44+Spain!E44+Russia!E44+'Rest of Europe'!E44</f>
        <v>75.80385940634207</v>
      </c>
      <c r="F48" s="6">
        <f>UK!F44+France!F44+Germany!F44+Italy!F44+Spain!F44+Russia!F44+'Rest of Europe'!F44</f>
        <v>95.302642940395728</v>
      </c>
      <c r="G48" s="6">
        <f>UK!G44+France!G44+Germany!G44+Italy!G44+Spain!G44+Russia!G44+'Rest of Europe'!G44</f>
        <v>118.84102589021614</v>
      </c>
      <c r="H48" s="6">
        <f>UK!H44+France!H44+Germany!H44+Italy!H44+Spain!H44+Russia!H44+'Rest of Europe'!H44</f>
        <v>146.67602621725723</v>
      </c>
      <c r="I48" s="6">
        <f>UK!I44+France!I44+Germany!I44+Italy!I44+Spain!I44+Russia!I44+'Rest of Europe'!I44</f>
        <v>178.78808781049591</v>
      </c>
      <c r="J48" s="6">
        <f>UK!J44+France!J44+Germany!J44+Italy!J44+Spain!J44+Russia!J44+'Rest of Europe'!J44</f>
        <v>214.74603997869391</v>
      </c>
      <c r="K48" s="6">
        <f>UK!K44+France!K44+Germany!K44+Italy!K44+Spain!K44+Russia!K44+'Rest of Europe'!K44</f>
        <v>253.56929964541214</v>
      </c>
      <c r="L48" s="6">
        <f>UK!L44+France!L44+Germany!L44+Italy!L44+Spain!L44+Russia!L44+'Rest of Europe'!L44</f>
        <v>293.61586252709577</v>
      </c>
      <c r="M48" s="6">
        <f>UK!M44+France!M44+Germany!M44+Italy!M44+Spain!M44+Russia!M44+'Rest of Europe'!M44</f>
        <v>332.53604814905219</v>
      </c>
      <c r="N48" s="6">
        <f>UK!N44+France!N44+Germany!N44+Italy!N44+Spain!N44+Russia!N44+'Rest of Europe'!N44</f>
        <v>367.33839752382926</v>
      </c>
      <c r="O48" s="7">
        <f>((N48/I48)^(1/5)-1)</f>
        <v>0.15490310647302419</v>
      </c>
      <c r="P48" s="4"/>
      <c r="R48" s="15">
        <f t="shared" si="32"/>
        <v>0.17757018353500006</v>
      </c>
      <c r="S48" s="15">
        <f t="shared" si="32"/>
        <v>0.1791830091747412</v>
      </c>
      <c r="T48" s="15">
        <f t="shared" si="32"/>
        <v>0.18079158959551367</v>
      </c>
      <c r="U48" s="15">
        <f t="shared" si="32"/>
        <v>0.1823959378598784</v>
      </c>
      <c r="V48" s="15">
        <f t="shared" si="32"/>
        <v>0.18399606692659531</v>
      </c>
      <c r="W48" s="15">
        <f t="shared" si="32"/>
        <v>0.18559198965106299</v>
      </c>
      <c r="X48" s="15">
        <f t="shared" si="32"/>
        <v>0.18718371878575071</v>
      </c>
      <c r="Y48" s="15">
        <f t="shared" si="32"/>
        <v>0.18877126698062444</v>
      </c>
      <c r="Z48" s="15">
        <f t="shared" si="32"/>
        <v>0.19035464678356603</v>
      </c>
      <c r="AA48" s="15">
        <f t="shared" si="32"/>
        <v>0.19193387064078721</v>
      </c>
      <c r="AB48" s="15">
        <f t="shared" si="32"/>
        <v>0.19350895089723624</v>
      </c>
      <c r="AC48" s="15">
        <f t="shared" si="32"/>
        <v>0.19507989979699975</v>
      </c>
    </row>
    <row r="49" spans="2:29" x14ac:dyDescent="0.25">
      <c r="B49" s="5" t="s">
        <v>2</v>
      </c>
      <c r="C49" s="10">
        <f t="shared" ref="C49:N49" si="33">SUM(C47:C48)</f>
        <v>265.70543999999995</v>
      </c>
      <c r="D49" s="10">
        <f t="shared" si="33"/>
        <v>334.44400768003669</v>
      </c>
      <c r="E49" s="10">
        <f t="shared" si="33"/>
        <v>419.28863823775532</v>
      </c>
      <c r="F49" s="10">
        <f t="shared" si="33"/>
        <v>522.50419641258588</v>
      </c>
      <c r="G49" s="10">
        <f t="shared" si="33"/>
        <v>645.88894684160528</v>
      </c>
      <c r="H49" s="10">
        <f t="shared" si="33"/>
        <v>790.31442301484662</v>
      </c>
      <c r="I49" s="10">
        <f t="shared" si="33"/>
        <v>955.14764302303251</v>
      </c>
      <c r="J49" s="10">
        <f t="shared" si="33"/>
        <v>1137.5991877023082</v>
      </c>
      <c r="K49" s="10">
        <f t="shared" si="33"/>
        <v>1332.088834866855</v>
      </c>
      <c r="L49" s="10">
        <f t="shared" si="33"/>
        <v>1529.776175235954</v>
      </c>
      <c r="M49" s="10">
        <f t="shared" si="33"/>
        <v>1718.4530566012263</v>
      </c>
      <c r="N49" s="10">
        <f t="shared" si="33"/>
        <v>1883.0151025609603</v>
      </c>
      <c r="O49" s="7">
        <f>((N49/I49)^(1/5)-1)</f>
        <v>0.14539862910818213</v>
      </c>
    </row>
    <row r="50" spans="2:29" x14ac:dyDescent="0.25">
      <c r="B50" s="13" t="s">
        <v>26</v>
      </c>
      <c r="C50" s="11">
        <f>C3</f>
        <v>265.70544000000001</v>
      </c>
      <c r="D50" s="11">
        <f t="shared" ref="D50:O50" si="34">D3</f>
        <v>334.44400768003658</v>
      </c>
      <c r="E50" s="11">
        <f t="shared" si="34"/>
        <v>419.28863823775538</v>
      </c>
      <c r="F50" s="11">
        <f t="shared" si="34"/>
        <v>522.504196412586</v>
      </c>
      <c r="G50" s="11">
        <f t="shared" si="34"/>
        <v>645.88894684160516</v>
      </c>
      <c r="H50" s="11">
        <f t="shared" si="34"/>
        <v>790.31442301484662</v>
      </c>
      <c r="I50" s="11">
        <f t="shared" si="34"/>
        <v>955.1476430230324</v>
      </c>
      <c r="J50" s="11">
        <f t="shared" si="34"/>
        <v>1137.5991877023082</v>
      </c>
      <c r="K50" s="11">
        <f t="shared" si="34"/>
        <v>1332.0888348668548</v>
      </c>
      <c r="L50" s="11">
        <f t="shared" si="34"/>
        <v>1529.7761752359538</v>
      </c>
      <c r="M50" s="11">
        <f t="shared" si="34"/>
        <v>1718.4530566012261</v>
      </c>
      <c r="N50" s="11">
        <f t="shared" si="34"/>
        <v>1883.0151025609598</v>
      </c>
      <c r="O50" s="12">
        <f t="shared" si="34"/>
        <v>0.14539862910818191</v>
      </c>
    </row>
    <row r="51" spans="2:29" x14ac:dyDescent="0.25">
      <c r="O51" s="2"/>
    </row>
    <row r="52" spans="2:29" x14ac:dyDescent="0.25">
      <c r="B52" s="9" t="s">
        <v>30</v>
      </c>
      <c r="C52" s="9">
        <v>2014</v>
      </c>
      <c r="D52" s="9">
        <v>2015</v>
      </c>
      <c r="E52" s="9">
        <v>2016</v>
      </c>
      <c r="F52" s="9">
        <v>2017</v>
      </c>
      <c r="G52" s="9">
        <v>2018</v>
      </c>
      <c r="H52" s="9">
        <v>2019</v>
      </c>
      <c r="I52" s="9">
        <v>2020</v>
      </c>
      <c r="J52" s="9">
        <v>2021</v>
      </c>
      <c r="K52" s="9">
        <v>2022</v>
      </c>
      <c r="L52" s="9">
        <v>2023</v>
      </c>
      <c r="M52" s="9">
        <v>2024</v>
      </c>
      <c r="N52" s="9">
        <v>2025</v>
      </c>
    </row>
    <row r="53" spans="2:29" x14ac:dyDescent="0.25">
      <c r="B53" s="5" t="s">
        <v>31</v>
      </c>
      <c r="C53" s="5"/>
      <c r="D53" s="14">
        <f t="shared" ref="D53:N53" si="35">D47/C47-1</f>
        <v>0.25623376925158858</v>
      </c>
      <c r="E53" s="14">
        <f t="shared" si="35"/>
        <v>0.2512317031478104</v>
      </c>
      <c r="F53" s="14">
        <f t="shared" si="35"/>
        <v>0.24372775680364622</v>
      </c>
      <c r="G53" s="14">
        <f t="shared" si="35"/>
        <v>0.23372192040893092</v>
      </c>
      <c r="H53" s="14">
        <f t="shared" si="35"/>
        <v>0.22121418415945859</v>
      </c>
      <c r="I53" s="14">
        <f t="shared" si="35"/>
        <v>0.20620453825517382</v>
      </c>
      <c r="J53" s="14">
        <f t="shared" si="35"/>
        <v>0.18869297289832865</v>
      </c>
      <c r="K53" s="14">
        <f t="shared" si="35"/>
        <v>0.16867947829165253</v>
      </c>
      <c r="L53" s="14">
        <f t="shared" si="35"/>
        <v>0.14616404463647337</v>
      </c>
      <c r="M53" s="14">
        <f t="shared" si="35"/>
        <v>0.1211466621308579</v>
      </c>
      <c r="N53" s="14">
        <f t="shared" si="35"/>
        <v>9.362732096770765E-2</v>
      </c>
    </row>
    <row r="54" spans="2:29" x14ac:dyDescent="0.25">
      <c r="B54" s="5" t="s">
        <v>32</v>
      </c>
      <c r="C54" s="5"/>
      <c r="D54" s="14">
        <f t="shared" ref="D54:N54" si="36">D48/C48-1</f>
        <v>0.27013462387082265</v>
      </c>
      <c r="E54" s="14">
        <f t="shared" si="36"/>
        <v>0.26494333960085004</v>
      </c>
      <c r="F54" s="14">
        <f t="shared" si="36"/>
        <v>0.25722679144252525</v>
      </c>
      <c r="G54" s="14">
        <f t="shared" si="36"/>
        <v>0.24698562624902043</v>
      </c>
      <c r="H54" s="14">
        <f t="shared" si="36"/>
        <v>0.23422046484818049</v>
      </c>
      <c r="I54" s="14">
        <f t="shared" si="36"/>
        <v>0.21893190333418322</v>
      </c>
      <c r="J54" s="14">
        <f t="shared" si="36"/>
        <v>0.20112051428343025</v>
      </c>
      <c r="K54" s="14">
        <f t="shared" si="36"/>
        <v>0.18078684789982669</v>
      </c>
      <c r="L54" s="14">
        <f t="shared" si="36"/>
        <v>0.1579314330941648</v>
      </c>
      <c r="M54" s="14">
        <f t="shared" si="36"/>
        <v>0.13255477850201203</v>
      </c>
      <c r="N54" s="14">
        <f t="shared" si="36"/>
        <v>0.1046573734441496</v>
      </c>
    </row>
    <row r="58" spans="2:29" x14ac:dyDescent="0.25">
      <c r="B58" s="9" t="s">
        <v>36</v>
      </c>
      <c r="C58" s="9">
        <v>2014</v>
      </c>
      <c r="D58" s="9">
        <v>2015</v>
      </c>
      <c r="E58" s="9">
        <v>2016</v>
      </c>
      <c r="F58" s="9">
        <v>2017</v>
      </c>
      <c r="G58" s="9">
        <v>2018</v>
      </c>
      <c r="H58" s="9">
        <v>2019</v>
      </c>
      <c r="I58" s="9">
        <v>2020</v>
      </c>
      <c r="J58" s="9">
        <v>2021</v>
      </c>
      <c r="K58" s="9">
        <v>2022</v>
      </c>
      <c r="L58" s="9">
        <v>2023</v>
      </c>
      <c r="M58" s="9">
        <v>2024</v>
      </c>
      <c r="N58" s="9">
        <v>2025</v>
      </c>
      <c r="O58" s="9" t="s">
        <v>25</v>
      </c>
      <c r="R58" s="9">
        <v>2014</v>
      </c>
      <c r="S58" s="9">
        <v>2015</v>
      </c>
      <c r="T58" s="9">
        <v>2016</v>
      </c>
      <c r="U58" s="9">
        <v>2017</v>
      </c>
      <c r="V58" s="9">
        <v>2018</v>
      </c>
      <c r="W58" s="9">
        <v>2019</v>
      </c>
      <c r="X58" s="9">
        <v>2020</v>
      </c>
      <c r="Y58" s="9">
        <v>2021</v>
      </c>
      <c r="Z58" s="9">
        <v>2022</v>
      </c>
      <c r="AA58" s="9">
        <v>2023</v>
      </c>
      <c r="AB58" s="9">
        <v>2024</v>
      </c>
      <c r="AC58" s="9">
        <v>2025</v>
      </c>
    </row>
    <row r="59" spans="2:29" x14ac:dyDescent="0.25">
      <c r="B59" s="5" t="s">
        <v>37</v>
      </c>
      <c r="C59" s="6">
        <f>UK!C55+France!C55+Germany!C55+Italy!C55+Spain!C55+Russia!C55+'Rest of Europe'!C55</f>
        <v>104.84025861555004</v>
      </c>
      <c r="D59" s="6">
        <f>UK!D55+France!D55+Germany!D55+Italy!D55+Spain!D55+Russia!D55+'Rest of Europe'!D55</f>
        <v>131.79607138592993</v>
      </c>
      <c r="E59" s="6">
        <f>UK!E55+France!E55+Germany!E55+Italy!E55+Spain!E55+Russia!E55+'Rest of Europe'!E55</f>
        <v>165.02286485676265</v>
      </c>
      <c r="F59" s="6">
        <f>UK!F55+France!F55+Germany!F55+Italy!F55+Spain!F55+Russia!F55+'Rest of Europe'!F55</f>
        <v>205.38719644562804</v>
      </c>
      <c r="G59" s="6">
        <f>UK!G55+France!G55+Germany!G55+Italy!G55+Spain!G55+Russia!G55+'Rest of Europe'!G55</f>
        <v>253.5680703436762</v>
      </c>
      <c r="H59" s="6">
        <f>UK!H55+France!H55+Germany!H55+Italy!H55+Spain!H55+Russia!H55+'Rest of Europe'!H55</f>
        <v>309.8776995551259</v>
      </c>
      <c r="I59" s="6">
        <f>UK!I55+France!I55+Germany!I55+Italy!I55+Spain!I55+Russia!I55+'Rest of Europe'!I55</f>
        <v>374.03754602412056</v>
      </c>
      <c r="J59" s="6">
        <f>UK!J55+France!J55+Germany!J55+Italy!J55+Spain!J55+Russia!J55+'Rest of Europe'!J55</f>
        <v>444.92705193401275</v>
      </c>
      <c r="K59" s="6">
        <f>UK!K55+France!K55+Germany!K55+Italy!K55+Spain!K55+Russia!K55+'Rest of Europe'!K55</f>
        <v>520.34112032979726</v>
      </c>
      <c r="L59" s="6">
        <f>UK!L55+France!L55+Germany!L55+Italy!L55+Spain!L55+Russia!L55+'Rest of Europe'!L55</f>
        <v>596.81378503089957</v>
      </c>
      <c r="M59" s="6">
        <f>UK!M55+France!M55+Germany!M55+Italy!M55+Spain!M55+Russia!M55+'Rest of Europe'!M55</f>
        <v>669.58419160928713</v>
      </c>
      <c r="N59" s="6">
        <f>UK!N55+France!N55+Germany!N55+Italy!N55+Spain!N55+Russia!N55+'Rest of Europe'!N55</f>
        <v>732.78818868952442</v>
      </c>
      <c r="O59" s="7">
        <f>((N59/I59)^(1/5)-1)</f>
        <v>0.14396477622692205</v>
      </c>
      <c r="P59" s="4"/>
      <c r="R59" s="15">
        <f t="shared" ref="R59:AC62" si="37">C59/C$38</f>
        <v>0.39457324853999992</v>
      </c>
      <c r="S59" s="15">
        <f t="shared" si="37"/>
        <v>0.39407514668948579</v>
      </c>
      <c r="T59" s="15">
        <f t="shared" si="37"/>
        <v>0.39357819365281088</v>
      </c>
      <c r="U59" s="15">
        <f t="shared" si="37"/>
        <v>0.39308238643015175</v>
      </c>
      <c r="V59" s="15">
        <f t="shared" si="37"/>
        <v>0.39258772205906795</v>
      </c>
      <c r="W59" s="15">
        <f t="shared" si="37"/>
        <v>0.39209419761444064</v>
      </c>
      <c r="X59" s="15">
        <f t="shared" si="37"/>
        <v>0.39160181020841511</v>
      </c>
      <c r="Y59" s="15">
        <f t="shared" si="37"/>
        <v>0.39111055699034408</v>
      </c>
      <c r="Z59" s="15">
        <f t="shared" si="37"/>
        <v>0.39062043514673445</v>
      </c>
      <c r="AA59" s="15">
        <f t="shared" si="37"/>
        <v>0.39013144190119614</v>
      </c>
      <c r="AB59" s="15">
        <f t="shared" si="37"/>
        <v>0.38964357451439352</v>
      </c>
      <c r="AC59" s="15">
        <f t="shared" si="37"/>
        <v>0.38915683028400005</v>
      </c>
    </row>
    <row r="60" spans="2:29" x14ac:dyDescent="0.25">
      <c r="B60" s="5" t="s">
        <v>38</v>
      </c>
      <c r="C60" s="6">
        <f>UK!C56+France!C56+Germany!C56+Italy!C56+Spain!C56+Russia!C56+'Rest of Europe'!C56</f>
        <v>85.145230963197974</v>
      </c>
      <c r="D60" s="6">
        <f>UK!D56+France!D56+Germany!D56+Italy!D56+Spain!D56+Russia!D56+'Rest of Europe'!D56</f>
        <v>107.5085217515972</v>
      </c>
      <c r="E60" s="6">
        <f>UK!E56+France!E56+Germany!E56+Italy!E56+Spain!E56+Russia!E56+'Rest of Europe'!E56</f>
        <v>135.20464597944709</v>
      </c>
      <c r="F60" s="6">
        <f>UK!F56+France!F56+Germany!F56+Italy!F56+Spain!F56+Russia!F56+'Rest of Europe'!F56</f>
        <v>169.01560998439572</v>
      </c>
      <c r="G60" s="6">
        <f>UK!G56+France!G56+Germany!G56+Italy!G56+Spain!G56+Russia!G56+'Rest of Europe'!G56</f>
        <v>209.58146248497326</v>
      </c>
      <c r="H60" s="6">
        <f>UK!H56+France!H56+Germany!H56+Italy!H56+Spain!H56+Russia!H56+'Rest of Europe'!H56</f>
        <v>257.24821575068665</v>
      </c>
      <c r="I60" s="6">
        <f>UK!I56+France!I56+Germany!I56+Italy!I56+Spain!I56+Russia!I56+'Rest of Europe'!I56</f>
        <v>311.87451946300507</v>
      </c>
      <c r="J60" s="6">
        <f>UK!J56+France!J56+Germany!J56+Italy!J56+Spain!J56+Russia!J56+'Rest of Europe'!J56</f>
        <v>372.61047211163969</v>
      </c>
      <c r="K60" s="6">
        <f>UK!K56+France!K56+Germany!K56+Italy!K56+Spain!K56+Russia!K56+'Rest of Europe'!K56</f>
        <v>437.67813151629775</v>
      </c>
      <c r="L60" s="6">
        <f>UK!L56+France!L56+Germany!L56+Italy!L56+Spain!L56+Russia!L56+'Rest of Europe'!L56</f>
        <v>504.20240211842417</v>
      </c>
      <c r="M60" s="6">
        <f>UK!M56+France!M56+Germany!M56+Italy!M56+Spain!M56+Russia!M56+'Rest of Europe'!M56</f>
        <v>568.15853198276875</v>
      </c>
      <c r="N60" s="6">
        <f>UK!N56+France!N56+Germany!N56+Italy!N56+Spain!N56+Russia!N56+'Rest of Europe'!N56</f>
        <v>624.51085705789194</v>
      </c>
      <c r="O60" s="7">
        <f>((N60/I60)^(1/5)-1)</f>
        <v>0.14897881138930202</v>
      </c>
      <c r="P60" s="4"/>
      <c r="R60" s="15">
        <f t="shared" si="37"/>
        <v>0.32044970913353515</v>
      </c>
      <c r="S60" s="15">
        <f t="shared" si="37"/>
        <v>0.32145447154924323</v>
      </c>
      <c r="T60" s="15">
        <f t="shared" si="37"/>
        <v>0.32246198358177314</v>
      </c>
      <c r="U60" s="15">
        <f t="shared" si="37"/>
        <v>0.32347225370595034</v>
      </c>
      <c r="V60" s="15">
        <f t="shared" si="37"/>
        <v>0.32448529040452839</v>
      </c>
      <c r="W60" s="15">
        <f t="shared" si="37"/>
        <v>0.32550110216811018</v>
      </c>
      <c r="X60" s="15">
        <f t="shared" si="37"/>
        <v>0.32651969749506521</v>
      </c>
      <c r="Y60" s="15">
        <f t="shared" si="37"/>
        <v>0.32754108489144418</v>
      </c>
      <c r="Z60" s="15">
        <f t="shared" si="37"/>
        <v>0.32856527287089277</v>
      </c>
      <c r="AA60" s="15">
        <f t="shared" si="37"/>
        <v>0.32959226995456092</v>
      </c>
      <c r="AB60" s="15">
        <f t="shared" si="37"/>
        <v>0.33062208467101128</v>
      </c>
      <c r="AC60" s="15">
        <f t="shared" si="37"/>
        <v>0.33165472555612407</v>
      </c>
    </row>
    <row r="61" spans="2:29" x14ac:dyDescent="0.25">
      <c r="B61" s="5" t="s">
        <v>40</v>
      </c>
      <c r="C61" s="6">
        <f>UK!C57+France!C57+Germany!C57+Italy!C57+Spain!C57+Russia!C57+'Rest of Europe'!C57</f>
        <v>41.672448238828864</v>
      </c>
      <c r="D61" s="6">
        <f>UK!D57+France!D57+Germany!D57+Italy!D57+Spain!D57+Russia!D57+'Rest of Europe'!D57</f>
        <v>52.524705763099206</v>
      </c>
      <c r="E61" s="6">
        <f>UK!E57+France!E57+Germany!E57+Italy!E57+Spain!E57+Russia!E57+'Rest of Europe'!E57</f>
        <v>65.939310740910031</v>
      </c>
      <c r="F61" s="6">
        <f>UK!F57+France!F57+Germany!F57+Italy!F57+Spain!F57+Russia!F57+'Rest of Europe'!F57</f>
        <v>82.28329129032349</v>
      </c>
      <c r="G61" s="6">
        <f>UK!G57+France!G57+Germany!G57+Italy!G57+Spain!G57+Russia!G57+'Rest of Europe'!G57</f>
        <v>101.85204525325672</v>
      </c>
      <c r="H61" s="6">
        <f>UK!H57+France!H57+Germany!H57+Italy!H57+Spain!H57+Russia!H57+'Rest of Europe'!H57</f>
        <v>124.79618490576388</v>
      </c>
      <c r="I61" s="6">
        <f>UK!I57+France!I57+Germany!I57+Italy!I57+Spain!I57+Russia!I57+'Rest of Europe'!I57</f>
        <v>151.02918591344005</v>
      </c>
      <c r="J61" s="6">
        <f>UK!J57+France!J57+Germany!J57+Italy!J57+Spain!J57+Russia!J57+'Rest of Europe'!J57</f>
        <v>180.12255306275679</v>
      </c>
      <c r="K61" s="6">
        <f>UK!K57+France!K57+Germany!K57+Italy!K57+Spain!K57+Russia!K57+'Rest of Europe'!K57</f>
        <v>211.20292826516692</v>
      </c>
      <c r="L61" s="6">
        <f>UK!L57+France!L57+Germany!L57+Italy!L57+Spain!L57+Russia!L57+'Rest of Europe'!L57</f>
        <v>242.87457177908246</v>
      </c>
      <c r="M61" s="6">
        <f>UK!M57+France!M57+Germany!M57+Italy!M57+Spain!M57+Russia!M57+'Rest of Europe'!M57</f>
        <v>273.19875774787852</v>
      </c>
      <c r="N61" s="6">
        <f>UK!N57+France!N57+Germany!N57+Italy!N57+Spain!N57+Russia!N57+'Rest of Europe'!N57</f>
        <v>299.76521138778787</v>
      </c>
      <c r="O61" s="7">
        <f>((N61/I61)^(1/5)-1)</f>
        <v>0.14694890147755157</v>
      </c>
      <c r="P61" s="4"/>
      <c r="R61" s="15">
        <f t="shared" si="37"/>
        <v>0.15683701560204738</v>
      </c>
      <c r="S61" s="15">
        <f t="shared" si="37"/>
        <v>0.15705082033746506</v>
      </c>
      <c r="T61" s="15">
        <f t="shared" si="37"/>
        <v>0.15726472107150086</v>
      </c>
      <c r="U61" s="15">
        <f t="shared" si="37"/>
        <v>0.15747871855434817</v>
      </c>
      <c r="V61" s="15">
        <f t="shared" si="37"/>
        <v>0.15769281352671058</v>
      </c>
      <c r="W61" s="15">
        <f t="shared" si="37"/>
        <v>0.15790700671980459</v>
      </c>
      <c r="X61" s="15">
        <f t="shared" si="37"/>
        <v>0.15812129885536255</v>
      </c>
      <c r="Y61" s="15">
        <f t="shared" si="37"/>
        <v>0.15833569064563366</v>
      </c>
      <c r="Z61" s="15">
        <f t="shared" si="37"/>
        <v>0.1585501827933849</v>
      </c>
      <c r="AA61" s="15">
        <f t="shared" si="37"/>
        <v>0.15876477599190045</v>
      </c>
      <c r="AB61" s="15">
        <f t="shared" si="37"/>
        <v>0.15897947092498052</v>
      </c>
      <c r="AC61" s="15">
        <f t="shared" si="37"/>
        <v>0.15919426826693941</v>
      </c>
    </row>
    <row r="62" spans="2:29" x14ac:dyDescent="0.25">
      <c r="B62" s="5" t="s">
        <v>39</v>
      </c>
      <c r="C62" s="6">
        <f>UK!C58+France!C58+Germany!C58+Italy!C58+Spain!C58+Russia!C58+'Rest of Europe'!C58</f>
        <v>34.047502182423088</v>
      </c>
      <c r="D62" s="6">
        <f>UK!D58+France!D58+Germany!D58+Italy!D58+Spain!D58+Russia!D58+'Rest of Europe'!D58</f>
        <v>42.6147087794103</v>
      </c>
      <c r="E62" s="6">
        <f>UK!E58+France!E58+Germany!E58+Italy!E58+Spain!E58+Russia!E58+'Rest of Europe'!E58</f>
        <v>53.121816660635652</v>
      </c>
      <c r="F62" s="6">
        <f>UK!F58+France!F58+Germany!F58+Italy!F58+Spain!F58+Russia!F58+'Rest of Europe'!F58</f>
        <v>65.818098692238721</v>
      </c>
      <c r="G62" s="6">
        <f>UK!G58+France!G58+Germany!G58+Italy!G58+Spain!G58+Russia!G58+'Rest of Europe'!G58</f>
        <v>80.887368759699072</v>
      </c>
      <c r="H62" s="6">
        <f>UK!H58+France!H58+Germany!H58+Italy!H58+Spain!H58+Russia!H58+'Rest of Europe'!H58</f>
        <v>98.392322803270218</v>
      </c>
      <c r="I62" s="6">
        <f>UK!I58+France!I58+Germany!I58+Italy!I58+Spain!I58+Russia!I58+'Rest of Europe'!I58</f>
        <v>118.20639162246681</v>
      </c>
      <c r="J62" s="6">
        <f>UK!J58+France!J58+Germany!J58+Italy!J58+Spain!J58+Russia!J58+'Rest of Europe'!J58</f>
        <v>139.93911059389904</v>
      </c>
      <c r="K62" s="6">
        <f>UK!K58+France!K58+Germany!K58+Italy!K58+Spain!K58+Russia!K58+'Rest of Europe'!K58</f>
        <v>162.86665475559303</v>
      </c>
      <c r="L62" s="6">
        <f>UK!L58+France!L58+Germany!L58+Italy!L58+Spain!L58+Russia!L58+'Rest of Europe'!L58</f>
        <v>185.88541630754784</v>
      </c>
      <c r="M62" s="6">
        <f>UK!M58+France!M58+Germany!M58+Italy!M58+Spain!M58+Russia!M58+'Rest of Europe'!M58</f>
        <v>207.51157526129182</v>
      </c>
      <c r="N62" s="6">
        <f>UK!N58+France!N58+Germany!N58+Italy!N58+Spain!N58+Russia!N58+'Rest of Europe'!N58</f>
        <v>225.95084542575569</v>
      </c>
      <c r="O62" s="7">
        <f>((N62/I62)^(1/5)-1)</f>
        <v>0.13834682894160921</v>
      </c>
      <c r="P62" s="4"/>
      <c r="R62" s="15">
        <f t="shared" si="37"/>
        <v>0.12814002672441741</v>
      </c>
      <c r="S62" s="15">
        <f t="shared" si="37"/>
        <v>0.12741956142380609</v>
      </c>
      <c r="T62" s="15">
        <f t="shared" si="37"/>
        <v>0.12669510169391524</v>
      </c>
      <c r="U62" s="15">
        <f t="shared" si="37"/>
        <v>0.12596664130954968</v>
      </c>
      <c r="V62" s="15">
        <f t="shared" si="37"/>
        <v>0.12523417400969322</v>
      </c>
      <c r="W62" s="15">
        <f t="shared" si="37"/>
        <v>0.1244976934976446</v>
      </c>
      <c r="X62" s="15">
        <f t="shared" si="37"/>
        <v>0.12375719344115722</v>
      </c>
      <c r="Y62" s="15">
        <f t="shared" si="37"/>
        <v>0.12301266747257815</v>
      </c>
      <c r="Z62" s="15">
        <f t="shared" si="37"/>
        <v>0.12226410918898807</v>
      </c>
      <c r="AA62" s="15">
        <f t="shared" si="37"/>
        <v>0.12151151215234264</v>
      </c>
      <c r="AB62" s="15">
        <f t="shared" si="37"/>
        <v>0.12075486988961474</v>
      </c>
      <c r="AC62" s="15">
        <f t="shared" si="37"/>
        <v>0.11999417589293651</v>
      </c>
    </row>
    <row r="63" spans="2:29" x14ac:dyDescent="0.25">
      <c r="B63" s="5" t="s">
        <v>2</v>
      </c>
      <c r="C63" s="10">
        <f t="shared" ref="C63:N63" si="38">SUM(C59:C62)</f>
        <v>265.70543999999995</v>
      </c>
      <c r="D63" s="10">
        <f t="shared" si="38"/>
        <v>334.44400768003663</v>
      </c>
      <c r="E63" s="10">
        <f t="shared" si="38"/>
        <v>419.28863823775544</v>
      </c>
      <c r="F63" s="10">
        <f t="shared" si="38"/>
        <v>522.504196412586</v>
      </c>
      <c r="G63" s="10">
        <f t="shared" si="38"/>
        <v>645.88894684160516</v>
      </c>
      <c r="H63" s="10">
        <f t="shared" si="38"/>
        <v>790.31442301484662</v>
      </c>
      <c r="I63" s="10">
        <f t="shared" si="38"/>
        <v>955.14764302303251</v>
      </c>
      <c r="J63" s="10">
        <f t="shared" si="38"/>
        <v>1137.5991877023082</v>
      </c>
      <c r="K63" s="10">
        <f t="shared" si="38"/>
        <v>1332.088834866855</v>
      </c>
      <c r="L63" s="10">
        <f t="shared" si="38"/>
        <v>1529.776175235954</v>
      </c>
      <c r="M63" s="10">
        <f t="shared" si="38"/>
        <v>1718.4530566012263</v>
      </c>
      <c r="N63" s="10">
        <f t="shared" si="38"/>
        <v>1883.0151025609598</v>
      </c>
      <c r="O63" s="7">
        <f>((N63/I63)^(1/5)-1)</f>
        <v>0.14539862910818191</v>
      </c>
    </row>
    <row r="64" spans="2:29" x14ac:dyDescent="0.25">
      <c r="B64" s="13" t="s">
        <v>26</v>
      </c>
      <c r="C64" s="11">
        <f>C3</f>
        <v>265.70544000000001</v>
      </c>
      <c r="D64" s="11">
        <f t="shared" ref="D64:O64" si="39">D3</f>
        <v>334.44400768003658</v>
      </c>
      <c r="E64" s="11">
        <f t="shared" si="39"/>
        <v>419.28863823775538</v>
      </c>
      <c r="F64" s="11">
        <f t="shared" si="39"/>
        <v>522.504196412586</v>
      </c>
      <c r="G64" s="11">
        <f t="shared" si="39"/>
        <v>645.88894684160516</v>
      </c>
      <c r="H64" s="11">
        <f t="shared" si="39"/>
        <v>790.31442301484662</v>
      </c>
      <c r="I64" s="11">
        <f t="shared" si="39"/>
        <v>955.1476430230324</v>
      </c>
      <c r="J64" s="11">
        <f t="shared" si="39"/>
        <v>1137.5991877023082</v>
      </c>
      <c r="K64" s="11">
        <f t="shared" si="39"/>
        <v>1332.0888348668548</v>
      </c>
      <c r="L64" s="11">
        <f t="shared" si="39"/>
        <v>1529.7761752359538</v>
      </c>
      <c r="M64" s="11">
        <f t="shared" si="39"/>
        <v>1718.4530566012261</v>
      </c>
      <c r="N64" s="11">
        <f t="shared" si="39"/>
        <v>1883.0151025609598</v>
      </c>
      <c r="O64" s="12">
        <f t="shared" si="39"/>
        <v>0.14539862910818191</v>
      </c>
    </row>
    <row r="65" spans="2:29" x14ac:dyDescent="0.25">
      <c r="O65" s="2"/>
    </row>
    <row r="66" spans="2:29" x14ac:dyDescent="0.25">
      <c r="B66" s="9" t="s">
        <v>36</v>
      </c>
      <c r="C66" s="9">
        <v>2014</v>
      </c>
      <c r="D66" s="9">
        <v>2015</v>
      </c>
      <c r="E66" s="9">
        <v>2016</v>
      </c>
      <c r="F66" s="9">
        <v>2017</v>
      </c>
      <c r="G66" s="9">
        <v>2018</v>
      </c>
      <c r="H66" s="9">
        <v>2019</v>
      </c>
      <c r="I66" s="9">
        <v>2020</v>
      </c>
      <c r="J66" s="9">
        <v>2021</v>
      </c>
      <c r="K66" s="9">
        <v>2022</v>
      </c>
      <c r="L66" s="9">
        <v>2023</v>
      </c>
      <c r="M66" s="9">
        <v>2024</v>
      </c>
      <c r="N66" s="9">
        <v>2025</v>
      </c>
    </row>
    <row r="67" spans="2:29" x14ac:dyDescent="0.25">
      <c r="B67" s="5" t="s">
        <v>37</v>
      </c>
      <c r="C67" s="5"/>
      <c r="D67" s="14">
        <f t="shared" ref="D67:N67" si="40">D59/C59-1</f>
        <v>0.25711318463289046</v>
      </c>
      <c r="E67" s="14">
        <f t="shared" si="40"/>
        <v>0.25210761687680994</v>
      </c>
      <c r="F67" s="14">
        <f t="shared" si="40"/>
        <v>0.24459841746112576</v>
      </c>
      <c r="G67" s="14">
        <f t="shared" si="40"/>
        <v>0.23458557656880541</v>
      </c>
      <c r="H67" s="14">
        <f t="shared" si="40"/>
        <v>0.22206908438877915</v>
      </c>
      <c r="I67" s="14">
        <f t="shared" si="40"/>
        <v>0.20704893111413103</v>
      </c>
      <c r="J67" s="14">
        <f t="shared" si="40"/>
        <v>0.18952510694025548</v>
      </c>
      <c r="K67" s="14">
        <f t="shared" si="40"/>
        <v>0.16949760206302122</v>
      </c>
      <c r="L67" s="14">
        <f t="shared" si="40"/>
        <v>0.1469664066768992</v>
      </c>
      <c r="M67" s="14">
        <f t="shared" si="40"/>
        <v>0.12193151097309185</v>
      </c>
      <c r="N67" s="14">
        <f t="shared" si="40"/>
        <v>9.4392905137637761E-2</v>
      </c>
    </row>
    <row r="68" spans="2:29" x14ac:dyDescent="0.25">
      <c r="B68" s="5" t="s">
        <v>38</v>
      </c>
      <c r="C68" s="5"/>
      <c r="D68" s="14">
        <f t="shared" ref="D68:N68" si="41">D60/C60-1</f>
        <v>0.26264877710021395</v>
      </c>
      <c r="E68" s="14">
        <f t="shared" si="41"/>
        <v>0.25761794299286267</v>
      </c>
      <c r="F68" s="14">
        <f t="shared" si="41"/>
        <v>0.25007250128141556</v>
      </c>
      <c r="G68" s="14">
        <f t="shared" si="41"/>
        <v>0.24001246100477203</v>
      </c>
      <c r="H68" s="14">
        <f t="shared" si="41"/>
        <v>0.22743783109697047</v>
      </c>
      <c r="I68" s="14">
        <f t="shared" si="41"/>
        <v>0.21234862038949864</v>
      </c>
      <c r="J68" s="14">
        <f t="shared" si="41"/>
        <v>0.19474483761357497</v>
      </c>
      <c r="K68" s="14">
        <f t="shared" si="41"/>
        <v>0.17462649140242847</v>
      </c>
      <c r="L68" s="14">
        <f t="shared" si="41"/>
        <v>0.15199359029353121</v>
      </c>
      <c r="M68" s="14">
        <f t="shared" si="41"/>
        <v>0.12684614273083716</v>
      </c>
      <c r="N68" s="14">
        <f t="shared" si="41"/>
        <v>9.9184157066979139E-2</v>
      </c>
    </row>
    <row r="69" spans="2:29" x14ac:dyDescent="0.25">
      <c r="B69" s="5" t="s">
        <v>40</v>
      </c>
      <c r="C69" s="5"/>
      <c r="D69" s="14">
        <f t="shared" ref="D69:N69" si="42">D61/C61-1</f>
        <v>0.2604180455651417</v>
      </c>
      <c r="E69" s="14">
        <f t="shared" si="42"/>
        <v>0.25539609947201547</v>
      </c>
      <c r="F69" s="14">
        <f t="shared" si="42"/>
        <v>0.24786398835184276</v>
      </c>
      <c r="G69" s="14">
        <f t="shared" si="42"/>
        <v>0.23782172122755751</v>
      </c>
      <c r="H69" s="14">
        <f t="shared" si="42"/>
        <v>0.22526930701741144</v>
      </c>
      <c r="I69" s="14">
        <f t="shared" si="42"/>
        <v>0.2102067545372901</v>
      </c>
      <c r="J69" s="14">
        <f t="shared" si="42"/>
        <v>0.19263407250298714</v>
      </c>
      <c r="K69" s="14">
        <f t="shared" si="42"/>
        <v>0.17255126953247979</v>
      </c>
      <c r="L69" s="14">
        <f t="shared" si="42"/>
        <v>0.14995835414815617</v>
      </c>
      <c r="M69" s="14">
        <f t="shared" si="42"/>
        <v>0.12485533477905131</v>
      </c>
      <c r="N69" s="14">
        <f t="shared" si="42"/>
        <v>9.7242219763042259E-2</v>
      </c>
    </row>
    <row r="70" spans="2:29" x14ac:dyDescent="0.25">
      <c r="B70" s="5" t="s">
        <v>39</v>
      </c>
      <c r="C70" s="5"/>
      <c r="D70" s="14">
        <f t="shared" ref="D70:N70" si="43">D62/C62-1</f>
        <v>0.2516251133808578</v>
      </c>
      <c r="E70" s="14">
        <f t="shared" si="43"/>
        <v>0.24656059332973701</v>
      </c>
      <c r="F70" s="14">
        <f t="shared" si="43"/>
        <v>0.23900315971330999</v>
      </c>
      <c r="G70" s="14">
        <f t="shared" si="43"/>
        <v>0.22895328742210119</v>
      </c>
      <c r="H70" s="14">
        <f t="shared" si="43"/>
        <v>0.21641146586897908</v>
      </c>
      <c r="I70" s="14">
        <f t="shared" si="43"/>
        <v>0.20137819958589342</v>
      </c>
      <c r="J70" s="14">
        <f t="shared" si="43"/>
        <v>0.18385400884956571</v>
      </c>
      <c r="K70" s="14">
        <f t="shared" si="43"/>
        <v>0.16383943033787984</v>
      </c>
      <c r="L70" s="14">
        <f t="shared" si="43"/>
        <v>0.14133501781870628</v>
      </c>
      <c r="M70" s="14">
        <f t="shared" si="43"/>
        <v>0.11634134287309261</v>
      </c>
      <c r="N70" s="14">
        <f t="shared" si="43"/>
        <v>8.8858995654800044E-2</v>
      </c>
    </row>
    <row r="74" spans="2:29" x14ac:dyDescent="0.25">
      <c r="B74" s="9" t="s">
        <v>33</v>
      </c>
      <c r="C74" s="9">
        <v>2014</v>
      </c>
      <c r="D74" s="9">
        <v>2015</v>
      </c>
      <c r="E74" s="9">
        <v>2016</v>
      </c>
      <c r="F74" s="9">
        <v>2017</v>
      </c>
      <c r="G74" s="9">
        <v>2018</v>
      </c>
      <c r="H74" s="9">
        <v>2019</v>
      </c>
      <c r="I74" s="9">
        <v>2020</v>
      </c>
      <c r="J74" s="9">
        <v>2021</v>
      </c>
      <c r="K74" s="9">
        <v>2022</v>
      </c>
      <c r="L74" s="9">
        <v>2023</v>
      </c>
      <c r="M74" s="9">
        <v>2024</v>
      </c>
      <c r="N74" s="9">
        <v>2025</v>
      </c>
      <c r="O74" s="9" t="s">
        <v>25</v>
      </c>
      <c r="R74" s="9">
        <v>2014</v>
      </c>
      <c r="S74" s="9">
        <v>2015</v>
      </c>
      <c r="T74" s="9">
        <v>2016</v>
      </c>
      <c r="U74" s="9">
        <v>2017</v>
      </c>
      <c r="V74" s="9">
        <v>2018</v>
      </c>
      <c r="W74" s="9">
        <v>2019</v>
      </c>
      <c r="X74" s="9">
        <v>2020</v>
      </c>
      <c r="Y74" s="9">
        <v>2021</v>
      </c>
      <c r="Z74" s="9">
        <v>2022</v>
      </c>
      <c r="AA74" s="9">
        <v>2023</v>
      </c>
      <c r="AB74" s="9">
        <v>2024</v>
      </c>
      <c r="AC74" s="9">
        <v>2025</v>
      </c>
    </row>
    <row r="75" spans="2:29" x14ac:dyDescent="0.25">
      <c r="B75" s="5" t="s">
        <v>34</v>
      </c>
      <c r="C75" s="6">
        <f>UK!C71+France!C71+Germany!C71+Italy!C71+Spain!C71+Russia!C71+'Rest of Europe'!C71</f>
        <v>190.28346632516502</v>
      </c>
      <c r="D75" s="6">
        <f>UK!D71+France!D71+Germany!D71+Italy!D71+Spain!D71+Russia!D71+'Rest of Europe'!D71</f>
        <v>238.87202678354834</v>
      </c>
      <c r="E75" s="6">
        <f>UK!E71+France!E71+Germany!E71+Italy!E71+Spain!E71+Russia!E71+'Rest of Europe'!E71</f>
        <v>298.67358229479169</v>
      </c>
      <c r="F75" s="6">
        <f>UK!F71+France!F71+Germany!F71+Italy!F71+Spain!F71+Russia!F71+'Rest of Europe'!F71</f>
        <v>371.20679232077401</v>
      </c>
      <c r="G75" s="6">
        <f>UK!G71+France!G71+Germany!G71+Italy!G71+Spain!G71+Russia!G71+'Rest of Europe'!G71</f>
        <v>457.64315625081065</v>
      </c>
      <c r="H75" s="6">
        <f>UK!H71+France!H71+Germany!H71+Italy!H71+Spain!H71+Russia!H71+'Rest of Europe'!H71</f>
        <v>558.48638308153863</v>
      </c>
      <c r="I75" s="6">
        <f>UK!I71+France!I71+Germany!I71+Italy!I71+Spain!I71+Russia!I71+'Rest of Europe'!I71</f>
        <v>673.17398385096112</v>
      </c>
      <c r="J75" s="6">
        <f>UK!J71+France!J71+Germany!J71+Italy!J71+Spain!J71+Russia!J71+'Rest of Europe'!J71</f>
        <v>799.63315967785968</v>
      </c>
      <c r="K75" s="6">
        <f>UK!K71+France!K71+Germany!K71+Italy!K71+Spain!K71+Russia!K71+'Rest of Europe'!K71</f>
        <v>933.85616467711532</v>
      </c>
      <c r="L75" s="6">
        <f>UK!L71+France!L71+Germany!L71+Italy!L71+Spain!L71+Russia!L71+'Rest of Europe'!L71</f>
        <v>1069.597913626804</v>
      </c>
      <c r="M75" s="6">
        <f>UK!M71+France!M71+Germany!M71+Italy!M71+Spain!M71+Russia!M71+'Rest of Europe'!M71</f>
        <v>1198.33088317901</v>
      </c>
      <c r="N75" s="6">
        <f>UK!N71+France!N71+Germany!N71+Italy!N71+Spain!N71+Russia!N71+'Rest of Europe'!N71</f>
        <v>1309.6036591982286</v>
      </c>
      <c r="O75" s="7">
        <f>((N75/I75)^(1/5)-1)</f>
        <v>0.14235874664720538</v>
      </c>
      <c r="P75" s="4"/>
      <c r="R75" s="15">
        <f t="shared" ref="R75:AC76" si="44">C75/C$38</f>
        <v>0.71614441286999997</v>
      </c>
      <c r="S75" s="15">
        <f t="shared" si="44"/>
        <v>0.71423622878026805</v>
      </c>
      <c r="T75" s="15">
        <f t="shared" si="44"/>
        <v>0.71233407027220808</v>
      </c>
      <c r="U75" s="15">
        <f t="shared" si="44"/>
        <v>0.71043791584720073</v>
      </c>
      <c r="V75" s="15">
        <f t="shared" si="44"/>
        <v>0.7085477441419058</v>
      </c>
      <c r="W75" s="15">
        <f t="shared" si="44"/>
        <v>0.70666353392749237</v>
      </c>
      <c r="X75" s="15">
        <f t="shared" si="44"/>
        <v>0.70478526410887898</v>
      </c>
      <c r="Y75" s="15">
        <f t="shared" si="44"/>
        <v>0.70291291372397768</v>
      </c>
      <c r="Z75" s="15">
        <f t="shared" si="44"/>
        <v>0.70104646194295017</v>
      </c>
      <c r="AA75" s="15">
        <f t="shared" si="44"/>
        <v>0.6991858880674674</v>
      </c>
      <c r="AB75" s="15">
        <f t="shared" si="44"/>
        <v>0.69733117152998114</v>
      </c>
      <c r="AC75" s="15">
        <f t="shared" si="44"/>
        <v>0.69548229189299993</v>
      </c>
    </row>
    <row r="76" spans="2:29" x14ac:dyDescent="0.25">
      <c r="B76" s="5" t="s">
        <v>35</v>
      </c>
      <c r="C76" s="6">
        <f>UK!C72+France!C72+Germany!C72+Italy!C72+Spain!C72+Russia!C72+'Rest of Europe'!C72</f>
        <v>75.421973674834987</v>
      </c>
      <c r="D76" s="6">
        <f>UK!D72+France!D72+Germany!D72+Italy!D72+Spain!D72+Russia!D72+'Rest of Europe'!D72</f>
        <v>95.571980896488256</v>
      </c>
      <c r="E76" s="6">
        <f>UK!E72+France!E72+Germany!E72+Italy!E72+Spain!E72+Russia!E72+'Rest of Europe'!E72</f>
        <v>120.61505594296369</v>
      </c>
      <c r="F76" s="6">
        <f>UK!F72+France!F72+Germany!F72+Italy!F72+Spain!F72+Russia!F72+'Rest of Europe'!F72</f>
        <v>151.2974040918119</v>
      </c>
      <c r="G76" s="6">
        <f>UK!G72+France!G72+Germany!G72+Italy!G72+Spain!G72+Russia!G72+'Rest of Europe'!G72</f>
        <v>188.24579059079454</v>
      </c>
      <c r="H76" s="6">
        <f>UK!H72+France!H72+Germany!H72+Italy!H72+Spain!H72+Russia!H72+'Rest of Europe'!H72</f>
        <v>231.82803993330799</v>
      </c>
      <c r="I76" s="6">
        <f>UK!I72+France!I72+Germany!I72+Italy!I72+Spain!I72+Russia!I72+'Rest of Europe'!I72</f>
        <v>281.97365917207122</v>
      </c>
      <c r="J76" s="6">
        <f>UK!J72+France!J72+Germany!J72+Italy!J72+Spain!J72+Russia!J72+'Rest of Europe'!J72</f>
        <v>337.96602802444846</v>
      </c>
      <c r="K76" s="6">
        <f>UK!K72+France!K72+Germany!K72+Italy!K72+Spain!K72+Russia!K72+'Rest of Europe'!K72</f>
        <v>398.23267018973979</v>
      </c>
      <c r="L76" s="6">
        <f>UK!L72+France!L72+Germany!L72+Italy!L72+Spain!L72+Russia!L72+'Rest of Europe'!L72</f>
        <v>460.17826160915001</v>
      </c>
      <c r="M76" s="6">
        <f>UK!M72+France!M72+Germany!M72+Italy!M72+Spain!M72+Russia!M72+'Rest of Europe'!M72</f>
        <v>520.12217342221629</v>
      </c>
      <c r="N76" s="6">
        <f>UK!N72+France!N72+Germany!N72+Italy!N72+Spain!N72+Russia!N72+'Rest of Europe'!N72</f>
        <v>573.41144336273146</v>
      </c>
      <c r="O76" s="7">
        <f>((N76/I76)^(1/5)-1)</f>
        <v>0.15252820696570102</v>
      </c>
      <c r="P76" s="4"/>
      <c r="R76" s="15">
        <f t="shared" si="44"/>
        <v>0.28385558712999998</v>
      </c>
      <c r="S76" s="15">
        <f t="shared" si="44"/>
        <v>0.28576377121973195</v>
      </c>
      <c r="T76" s="15">
        <f t="shared" si="44"/>
        <v>0.28766592972779187</v>
      </c>
      <c r="U76" s="15">
        <f t="shared" si="44"/>
        <v>0.2895620841527991</v>
      </c>
      <c r="V76" s="15">
        <f t="shared" si="44"/>
        <v>0.29145225585809426</v>
      </c>
      <c r="W76" s="15">
        <f t="shared" si="44"/>
        <v>0.29333646607250763</v>
      </c>
      <c r="X76" s="15">
        <f t="shared" si="44"/>
        <v>0.29521473589112102</v>
      </c>
      <c r="Y76" s="15">
        <f t="shared" si="44"/>
        <v>0.29708708627602226</v>
      </c>
      <c r="Z76" s="15">
        <f t="shared" si="44"/>
        <v>0.29895353805705011</v>
      </c>
      <c r="AA76" s="15">
        <f t="shared" si="44"/>
        <v>0.30081411193253271</v>
      </c>
      <c r="AB76" s="15">
        <f t="shared" si="44"/>
        <v>0.30266882847001897</v>
      </c>
      <c r="AC76" s="15">
        <f t="shared" si="44"/>
        <v>0.30451770810700024</v>
      </c>
    </row>
    <row r="77" spans="2:29" x14ac:dyDescent="0.25">
      <c r="B77" s="5" t="s">
        <v>2</v>
      </c>
      <c r="C77" s="10">
        <f t="shared" ref="C77:N77" si="45">SUM(C75:C76)</f>
        <v>265.70544000000001</v>
      </c>
      <c r="D77" s="10">
        <f t="shared" si="45"/>
        <v>334.44400768003658</v>
      </c>
      <c r="E77" s="10">
        <f t="shared" si="45"/>
        <v>419.28863823775538</v>
      </c>
      <c r="F77" s="10">
        <f t="shared" si="45"/>
        <v>522.50419641258588</v>
      </c>
      <c r="G77" s="10">
        <f t="shared" si="45"/>
        <v>645.88894684160516</v>
      </c>
      <c r="H77" s="10">
        <f t="shared" si="45"/>
        <v>790.31442301484662</v>
      </c>
      <c r="I77" s="10">
        <f t="shared" si="45"/>
        <v>955.14764302303229</v>
      </c>
      <c r="J77" s="10">
        <f t="shared" si="45"/>
        <v>1137.5991877023082</v>
      </c>
      <c r="K77" s="10">
        <f t="shared" si="45"/>
        <v>1332.088834866855</v>
      </c>
      <c r="L77" s="10">
        <f t="shared" si="45"/>
        <v>1529.776175235954</v>
      </c>
      <c r="M77" s="10">
        <f t="shared" si="45"/>
        <v>1718.4530566012263</v>
      </c>
      <c r="N77" s="10">
        <f t="shared" si="45"/>
        <v>1883.01510256096</v>
      </c>
      <c r="O77" s="7">
        <f>((N77/I77)^(1/5)-1)</f>
        <v>0.14539862910818213</v>
      </c>
    </row>
    <row r="78" spans="2:29" x14ac:dyDescent="0.25">
      <c r="B78" s="13" t="s">
        <v>26</v>
      </c>
      <c r="C78" s="11">
        <f>C3</f>
        <v>265.70544000000001</v>
      </c>
      <c r="D78" s="11">
        <f t="shared" ref="D78:O78" si="46">D3</f>
        <v>334.44400768003658</v>
      </c>
      <c r="E78" s="11">
        <f t="shared" si="46"/>
        <v>419.28863823775538</v>
      </c>
      <c r="F78" s="11">
        <f t="shared" si="46"/>
        <v>522.504196412586</v>
      </c>
      <c r="G78" s="11">
        <f t="shared" si="46"/>
        <v>645.88894684160516</v>
      </c>
      <c r="H78" s="11">
        <f t="shared" si="46"/>
        <v>790.31442301484662</v>
      </c>
      <c r="I78" s="11">
        <f t="shared" si="46"/>
        <v>955.1476430230324</v>
      </c>
      <c r="J78" s="11">
        <f t="shared" si="46"/>
        <v>1137.5991877023082</v>
      </c>
      <c r="K78" s="11">
        <f t="shared" si="46"/>
        <v>1332.0888348668548</v>
      </c>
      <c r="L78" s="11">
        <f t="shared" si="46"/>
        <v>1529.7761752359538</v>
      </c>
      <c r="M78" s="11">
        <f t="shared" si="46"/>
        <v>1718.4530566012261</v>
      </c>
      <c r="N78" s="11">
        <f t="shared" si="46"/>
        <v>1883.0151025609598</v>
      </c>
      <c r="O78" s="12">
        <f t="shared" si="46"/>
        <v>0.14539862910818191</v>
      </c>
    </row>
    <row r="79" spans="2:29" x14ac:dyDescent="0.25">
      <c r="O79" s="2"/>
    </row>
    <row r="80" spans="2:29" x14ac:dyDescent="0.25">
      <c r="B80" s="9" t="s">
        <v>33</v>
      </c>
      <c r="C80" s="9">
        <v>2014</v>
      </c>
      <c r="D80" s="9">
        <v>2015</v>
      </c>
      <c r="E80" s="9">
        <v>2016</v>
      </c>
      <c r="F80" s="9">
        <v>2017</v>
      </c>
      <c r="G80" s="9">
        <v>2018</v>
      </c>
      <c r="H80" s="9">
        <v>2019</v>
      </c>
      <c r="I80" s="9">
        <v>2020</v>
      </c>
      <c r="J80" s="9">
        <v>2021</v>
      </c>
      <c r="K80" s="9">
        <v>2022</v>
      </c>
      <c r="L80" s="9">
        <v>2023</v>
      </c>
      <c r="M80" s="9">
        <v>2024</v>
      </c>
      <c r="N80" s="9">
        <v>2025</v>
      </c>
    </row>
    <row r="81" spans="2:29" x14ac:dyDescent="0.25">
      <c r="B81" s="5" t="s">
        <v>34</v>
      </c>
      <c r="C81" s="5"/>
      <c r="D81" s="14">
        <f t="shared" ref="D81:N81" si="47">D75/C75-1</f>
        <v>0.25534830427859134</v>
      </c>
      <c r="E81" s="14">
        <f t="shared" si="47"/>
        <v>0.25034976391535357</v>
      </c>
      <c r="F81" s="14">
        <f t="shared" si="47"/>
        <v>0.24285110677914545</v>
      </c>
      <c r="G81" s="14">
        <f t="shared" si="47"/>
        <v>0.23285232306671722</v>
      </c>
      <c r="H81" s="14">
        <f t="shared" si="47"/>
        <v>0.22035340298077344</v>
      </c>
      <c r="I81" s="14">
        <f t="shared" si="47"/>
        <v>0.20535433672816716</v>
      </c>
      <c r="J81" s="14">
        <f t="shared" si="47"/>
        <v>0.18785511451805648</v>
      </c>
      <c r="K81" s="14">
        <f t="shared" si="47"/>
        <v>0.16785572656007508</v>
      </c>
      <c r="L81" s="14">
        <f t="shared" si="47"/>
        <v>0.14535616306245824</v>
      </c>
      <c r="M81" s="14">
        <f t="shared" si="47"/>
        <v>0.12035641423018184</v>
      </c>
      <c r="N81" s="14">
        <f t="shared" si="47"/>
        <v>9.285647026306032E-2</v>
      </c>
    </row>
    <row r="82" spans="2:29" x14ac:dyDescent="0.25">
      <c r="B82" s="5" t="s">
        <v>35</v>
      </c>
      <c r="C82" s="5"/>
      <c r="D82" s="14">
        <f t="shared" ref="D82:N82" si="48">D76/C76-1</f>
        <v>0.26716361611704209</v>
      </c>
      <c r="E82" s="14">
        <f t="shared" si="48"/>
        <v>0.2620336505696057</v>
      </c>
      <c r="F82" s="14">
        <f t="shared" si="48"/>
        <v>0.25438240615132846</v>
      </c>
      <c r="G82" s="14">
        <f t="shared" si="48"/>
        <v>0.24421031359243428</v>
      </c>
      <c r="H82" s="14">
        <f t="shared" si="48"/>
        <v>0.23151778961821146</v>
      </c>
      <c r="I82" s="14">
        <f t="shared" si="48"/>
        <v>0.21630523750789199</v>
      </c>
      <c r="J82" s="14">
        <f t="shared" si="48"/>
        <v>0.19857304762714922</v>
      </c>
      <c r="K82" s="14">
        <f t="shared" si="48"/>
        <v>0.17832159793567071</v>
      </c>
      <c r="L82" s="14">
        <f t="shared" si="48"/>
        <v>0.15555125447115103</v>
      </c>
      <c r="M82" s="14">
        <f t="shared" si="48"/>
        <v>0.13026237181099032</v>
      </c>
      <c r="N82" s="14">
        <f t="shared" si="48"/>
        <v>0.1024552935128511</v>
      </c>
    </row>
    <row r="86" spans="2:29" x14ac:dyDescent="0.25">
      <c r="B86" s="9" t="s">
        <v>41</v>
      </c>
      <c r="C86" s="9">
        <v>2014</v>
      </c>
      <c r="D86" s="9">
        <v>2015</v>
      </c>
      <c r="E86" s="9">
        <v>2016</v>
      </c>
      <c r="F86" s="9">
        <v>2017</v>
      </c>
      <c r="G86" s="9">
        <v>2018</v>
      </c>
      <c r="H86" s="9">
        <v>2019</v>
      </c>
      <c r="I86" s="9">
        <v>2020</v>
      </c>
      <c r="J86" s="9">
        <v>2021</v>
      </c>
      <c r="K86" s="9">
        <v>2022</v>
      </c>
      <c r="L86" s="9">
        <v>2023</v>
      </c>
      <c r="M86" s="9">
        <v>2024</v>
      </c>
      <c r="N86" s="9">
        <v>2025</v>
      </c>
      <c r="O86" s="9" t="s">
        <v>25</v>
      </c>
      <c r="R86" s="9">
        <v>2014</v>
      </c>
      <c r="S86" s="9">
        <v>2015</v>
      </c>
      <c r="T86" s="9">
        <v>2016</v>
      </c>
      <c r="U86" s="9">
        <v>2017</v>
      </c>
      <c r="V86" s="9">
        <v>2018</v>
      </c>
      <c r="W86" s="9">
        <v>2019</v>
      </c>
      <c r="X86" s="9">
        <v>2020</v>
      </c>
      <c r="Y86" s="9">
        <v>2021</v>
      </c>
      <c r="Z86" s="9">
        <v>2022</v>
      </c>
      <c r="AA86" s="9">
        <v>2023</v>
      </c>
      <c r="AB86" s="9">
        <v>2024</v>
      </c>
      <c r="AC86" s="9">
        <v>2025</v>
      </c>
    </row>
    <row r="87" spans="2:29" x14ac:dyDescent="0.25">
      <c r="B87" s="5" t="s">
        <v>43</v>
      </c>
      <c r="C87" s="6">
        <f>UK!C83+France!C83+Germany!C83+Italy!C83+Spain!C83+Russia!C83+'Rest of Europe'!C83</f>
        <v>56.83464032069751</v>
      </c>
      <c r="D87" s="6">
        <f>UK!D83+France!D83+Germany!D83+Italy!D83+Spain!D83+Russia!D83+'Rest of Europe'!D83</f>
        <v>71.359439957882117</v>
      </c>
      <c r="E87" s="6">
        <f>UK!E83+France!E83+Germany!E83+Italy!E83+Spain!E83+Russia!E83+'Rest of Europe'!E83</f>
        <v>89.237816455379999</v>
      </c>
      <c r="F87" s="6">
        <f>UK!F83+France!F83+Germany!F83+Italy!F83+Spain!F83+Russia!F83+'Rest of Europe'!F83</f>
        <v>110.9241303513018</v>
      </c>
      <c r="G87" s="6">
        <f>UK!G83+France!G83+Germany!G83+Italy!G83+Spain!G83+Russia!G83+'Rest of Europe'!G83</f>
        <v>136.76884864091525</v>
      </c>
      <c r="H87" s="6">
        <f>UK!H83+France!H83+Germany!H83+Italy!H83+Spain!H83+Russia!H83+'Rest of Europe'!H83</f>
        <v>166.92258868071536</v>
      </c>
      <c r="I87" s="6">
        <f>UK!I83+France!I83+Germany!I83+Italy!I83+Spain!I83+Russia!I83+'Rest of Europe'!I83</f>
        <v>201.21689749248674</v>
      </c>
      <c r="J87" s="6">
        <f>UK!J83+France!J83+Germany!J83+Italy!J83+Spain!J83+Russia!J83+'Rest of Europe'!J83</f>
        <v>239.03137821126691</v>
      </c>
      <c r="K87" s="6">
        <f>UK!K83+France!K83+Germany!K83+Italy!K83+Spain!K83+Russia!K83+'Rest of Europe'!K83</f>
        <v>279.16668583281302</v>
      </c>
      <c r="L87" s="6">
        <f>UK!L83+France!L83+Germany!L83+Italy!L83+Spain!L83+Russia!L83+'Rest of Europe'!L83</f>
        <v>319.75416155715953</v>
      </c>
      <c r="M87" s="6">
        <f>UK!M83+France!M83+Germany!M83+Italy!M83+Spain!M83+Russia!M83+'Rest of Europe'!M83</f>
        <v>358.24252327892299</v>
      </c>
      <c r="N87" s="6">
        <f>UK!N83+France!N83+Germany!N83+Italy!N83+Spain!N83+Russia!N83+'Rest of Europe'!N83</f>
        <v>391.50538870627031</v>
      </c>
      <c r="O87" s="7">
        <f t="shared" ref="O87:O95" si="49">((N87/I87)^(1/5)-1)</f>
        <v>0.14239070051711433</v>
      </c>
      <c r="P87" s="4"/>
      <c r="R87" s="15">
        <f t="shared" ref="R87:R94" si="50">C87/C$38</f>
        <v>0.21390092848944872</v>
      </c>
      <c r="S87" s="15">
        <f t="shared" ref="S87:S94" si="51">D87/D$38</f>
        <v>0.21336737486458981</v>
      </c>
      <c r="T87" s="15">
        <f t="shared" ref="T87:T94" si="52">E87/E$38</f>
        <v>0.21283146815148893</v>
      </c>
      <c r="U87" s="15">
        <f t="shared" ref="U87:U94" si="53">F87/F$38</f>
        <v>0.21229328130354874</v>
      </c>
      <c r="V87" s="15">
        <f t="shared" ref="V87:V94" si="54">G87/G$38</f>
        <v>0.21175288617294732</v>
      </c>
      <c r="W87" s="15">
        <f t="shared" ref="W87:W94" si="55">H87/H$38</f>
        <v>0.21121035352480161</v>
      </c>
      <c r="X87" s="15">
        <f t="shared" ref="X87:X94" si="56">I87/I$38</f>
        <v>0.21066575305115903</v>
      </c>
      <c r="Y87" s="15">
        <f t="shared" ref="Y87:Y94" si="57">J87/J$38</f>
        <v>0.2101191533848191</v>
      </c>
      <c r="Z87" s="15">
        <f t="shared" ref="Z87:Z94" si="58">K87/K$38</f>
        <v>0.20957062211298869</v>
      </c>
      <c r="AA87" s="15">
        <f t="shared" ref="AA87:AA94" si="59">L87/L$38</f>
        <v>0.20902022579076995</v>
      </c>
      <c r="AB87" s="15">
        <f t="shared" ref="AB87:AB94" si="60">M87/M$38</f>
        <v>0.20846802995448632</v>
      </c>
      <c r="AC87" s="15">
        <f t="shared" ref="AC87:AC94" si="61">N87/N$38</f>
        <v>0.20791409913484532</v>
      </c>
    </row>
    <row r="88" spans="2:29" x14ac:dyDescent="0.25">
      <c r="B88" s="5" t="s">
        <v>44</v>
      </c>
      <c r="C88" s="6">
        <f>UK!C84+France!C84+Germany!C84+Italy!C84+Spain!C84+Russia!C84+'Rest of Europe'!C84</f>
        <v>24.406045117119582</v>
      </c>
      <c r="D88" s="6">
        <f>UK!D84+France!D84+Germany!D84+Italy!D84+Spain!D84+Russia!D84+'Rest of Europe'!D84</f>
        <v>31.031731687308795</v>
      </c>
      <c r="E88" s="6">
        <f>UK!E84+France!E84+Germany!E84+Italy!E84+Spain!E84+Russia!E84+'Rest of Europe'!E84</f>
        <v>39.300618032108908</v>
      </c>
      <c r="F88" s="6">
        <f>UK!F84+France!F84+Germany!F84+Italy!F84+Spain!F84+Russia!F84+'Rest of Europe'!F84</f>
        <v>49.476343362211466</v>
      </c>
      <c r="G88" s="6">
        <f>UK!G84+France!G84+Germany!G84+Italy!G84+Spain!G84+Russia!G84+'Rest of Europe'!G84</f>
        <v>61.788093221092083</v>
      </c>
      <c r="H88" s="6">
        <f>UK!H84+France!H84+Germany!H84+Italy!H84+Spain!H84+Russia!H84+'Rest of Europe'!H84</f>
        <v>76.384167530800937</v>
      </c>
      <c r="I88" s="6">
        <f>UK!I84+France!I84+Germany!I84+Italy!I84+Spain!I84+Russia!I84+'Rest of Europe'!I84</f>
        <v>93.27120690866802</v>
      </c>
      <c r="J88" s="6">
        <f>UK!J84+France!J84+Germany!J84+Italy!J84+Spain!J84+Russia!J84+'Rest of Europe'!J84</f>
        <v>112.24239497885779</v>
      </c>
      <c r="K88" s="6">
        <f>UK!K84+France!K84+Germany!K84+Italy!K84+Spain!K84+Russia!K84+'Rest of Europe'!K84</f>
        <v>132.80306391023475</v>
      </c>
      <c r="L88" s="6">
        <f>UK!L84+France!L84+Germany!L84+Italy!L84+Spain!L84+Russia!L84+'Rest of Europe'!L84</f>
        <v>154.10847443985094</v>
      </c>
      <c r="M88" s="6">
        <f>UK!M84+France!M84+Germany!M84+Italy!M84+Spain!M84+Russia!M84+'Rest of Europe'!M84</f>
        <v>174.93482157981774</v>
      </c>
      <c r="N88" s="6">
        <f>UK!N84+France!N84+Germany!N84+Italy!N84+Spain!N84+Russia!N84+'Rest of Europe'!N84</f>
        <v>193.70836845529462</v>
      </c>
      <c r="O88" s="7">
        <f t="shared" si="49"/>
        <v>0.15739115038403995</v>
      </c>
      <c r="P88" s="4"/>
      <c r="R88" s="15">
        <f t="shared" si="50"/>
        <v>9.1853765271496066E-2</v>
      </c>
      <c r="S88" s="15">
        <f t="shared" si="51"/>
        <v>9.2786029872590603E-2</v>
      </c>
      <c r="T88" s="15">
        <f t="shared" si="52"/>
        <v>9.3731655113019549E-2</v>
      </c>
      <c r="U88" s="15">
        <f t="shared" si="53"/>
        <v>9.4690805742626741E-2</v>
      </c>
      <c r="V88" s="15">
        <f t="shared" si="54"/>
        <v>9.5663648562551898E-2</v>
      </c>
      <c r="W88" s="15">
        <f t="shared" si="55"/>
        <v>9.6650352450123517E-2</v>
      </c>
      <c r="X88" s="15">
        <f t="shared" si="56"/>
        <v>9.7651088384059254E-2</v>
      </c>
      <c r="Y88" s="15">
        <f t="shared" si="57"/>
        <v>9.8666029469976962E-2</v>
      </c>
      <c r="Z88" s="15">
        <f t="shared" si="58"/>
        <v>9.9695350966220439E-2</v>
      </c>
      <c r="AA88" s="15">
        <f t="shared" si="59"/>
        <v>0.10073923031000344</v>
      </c>
      <c r="AB88" s="15">
        <f t="shared" si="60"/>
        <v>0.10179784714387578</v>
      </c>
      <c r="AC88" s="15">
        <f t="shared" si="61"/>
        <v>0.10287138334251548</v>
      </c>
    </row>
    <row r="89" spans="2:29" x14ac:dyDescent="0.25">
      <c r="B89" s="5" t="s">
        <v>45</v>
      </c>
      <c r="C89" s="6">
        <f>UK!C85+France!C85+Germany!C85+Italy!C85+Spain!C85+Russia!C85+'Rest of Europe'!C85</f>
        <v>44.541844985111723</v>
      </c>
      <c r="D89" s="6">
        <f>UK!D85+France!D85+Germany!D85+Italy!D85+Spain!D85+Russia!D85+'Rest of Europe'!D85</f>
        <v>56.091646294561087</v>
      </c>
      <c r="E89" s="6">
        <f>UK!E85+France!E85+Germany!E85+Italy!E85+Spain!E85+Russia!E85+'Rest of Europe'!E85</f>
        <v>70.360824591617472</v>
      </c>
      <c r="F89" s="6">
        <f>UK!F85+France!F85+Germany!F85+Italy!F85+Spain!F85+Russia!F85+'Rest of Europe'!F85</f>
        <v>87.7377426184011</v>
      </c>
      <c r="G89" s="6">
        <f>UK!G85+France!G85+Germany!G85+Italy!G85+Spain!G85+Russia!G85+'Rest of Europe'!G85</f>
        <v>108.53477225952801</v>
      </c>
      <c r="H89" s="6">
        <f>UK!H85+France!H85+Germany!H85+Italy!H85+Spain!H85+Russia!H85+'Rest of Europe'!H85</f>
        <v>132.91089623656109</v>
      </c>
      <c r="I89" s="6">
        <f>UK!I85+France!I85+Germany!I85+Italy!I85+Spain!I85+Russia!I85+'Rest of Europe'!I85</f>
        <v>160.77399599631161</v>
      </c>
      <c r="J89" s="6">
        <f>UK!J85+France!J85+Germany!J85+Italy!J85+Spain!J85+Russia!J85+'Rest of Europe'!J85</f>
        <v>191.66989352921269</v>
      </c>
      <c r="K89" s="6">
        <f>UK!K85+France!K85+Germany!K85+Italy!K85+Spain!K85+Russia!K85+'Rest of Europe'!K85</f>
        <v>224.67335918202249</v>
      </c>
      <c r="L89" s="6">
        <f>UK!L85+France!L85+Germany!L85+Italy!L85+Spain!L85+Russia!L85+'Rest of Europe'!L85</f>
        <v>258.30582122716601</v>
      </c>
      <c r="M89" s="6">
        <f>UK!M85+France!M85+Germany!M85+Italy!M85+Spain!M85+Russia!M85+'Rest of Europe'!M85</f>
        <v>290.51311609396697</v>
      </c>
      <c r="N89" s="6">
        <f>UK!N85+France!N85+Germany!N85+Italy!N85+Spain!N85+Russia!N85+'Rest of Europe'!N85</f>
        <v>318.74047560654452</v>
      </c>
      <c r="O89" s="7">
        <f t="shared" si="49"/>
        <v>0.14668539756544963</v>
      </c>
      <c r="P89" s="4"/>
      <c r="R89" s="15">
        <f t="shared" si="50"/>
        <v>0.16763618006884512</v>
      </c>
      <c r="S89" s="15">
        <f t="shared" si="51"/>
        <v>0.16771610495776651</v>
      </c>
      <c r="T89" s="15">
        <f t="shared" si="52"/>
        <v>0.16780999572833583</v>
      </c>
      <c r="U89" s="15">
        <f t="shared" si="53"/>
        <v>0.16791777601173671</v>
      </c>
      <c r="V89" s="15">
        <f t="shared" si="54"/>
        <v>0.16803937083961987</v>
      </c>
      <c r="W89" s="15">
        <f t="shared" si="55"/>
        <v>0.16817470663073583</v>
      </c>
      <c r="X89" s="15">
        <f t="shared" si="56"/>
        <v>0.16832371117774378</v>
      </c>
      <c r="Y89" s="15">
        <f t="shared" si="57"/>
        <v>0.16848631363419159</v>
      </c>
      <c r="Z89" s="15">
        <f t="shared" si="58"/>
        <v>0.16866244450166801</v>
      </c>
      <c r="AA89" s="15">
        <f t="shared" si="59"/>
        <v>0.16885203561712203</v>
      </c>
      <c r="AB89" s="15">
        <f t="shared" si="60"/>
        <v>0.1690550201403504</v>
      </c>
      <c r="AC89" s="15">
        <f t="shared" si="61"/>
        <v>0.16927133254164953</v>
      </c>
    </row>
    <row r="90" spans="2:29" x14ac:dyDescent="0.25">
      <c r="B90" s="5" t="s">
        <v>46</v>
      </c>
      <c r="C90" s="6">
        <f>UK!C86+France!C86+Germany!C86+Italy!C86+Spain!C86+Russia!C86+'Rest of Europe'!C86</f>
        <v>19.841183580694519</v>
      </c>
      <c r="D90" s="6">
        <f>UK!D86+France!D86+Germany!D86+Italy!D86+Spain!D86+Russia!D86+'Rest of Europe'!D86</f>
        <v>24.953681168375269</v>
      </c>
      <c r="E90" s="6">
        <f>UK!E86+France!E86+Germany!E86+Italy!E86+Spain!E86+Russia!E86+'Rest of Europe'!E86</f>
        <v>31.263146665473709</v>
      </c>
      <c r="F90" s="6">
        <f>UK!F86+France!F86+Germany!F86+Italy!F86+Spain!F86+Russia!F86+'Rest of Europe'!F86</f>
        <v>38.938637221446236</v>
      </c>
      <c r="G90" s="6">
        <f>UK!G86+France!G86+Germany!G86+Italy!G86+Spain!G86+Russia!G86+'Rest of Europe'!G86</f>
        <v>48.115149408344962</v>
      </c>
      <c r="H90" s="6">
        <f>UK!H86+France!H86+Germany!H86+Italy!H86+Spain!H86+Russia!H86+'Rest of Europe'!H86</f>
        <v>58.859591230446519</v>
      </c>
      <c r="I90" s="6">
        <f>UK!I86+France!I86+Germany!I86+Italy!I86+Spain!I86+Russia!I86+'Rest of Europe'!I86</f>
        <v>71.127935291559396</v>
      </c>
      <c r="J90" s="6">
        <f>UK!J86+France!J86+Germany!J86+Italy!J86+Spain!J86+Russia!J86+'Rest of Europe'!J86</f>
        <v>84.716700804809122</v>
      </c>
      <c r="K90" s="6">
        <f>UK!K86+France!K86+Germany!K86+Italy!K86+Spain!K86+Russia!K86+'Rest of Europe'!K86</f>
        <v>99.215478083479667</v>
      </c>
      <c r="L90" s="6">
        <f>UK!L86+France!L86+Germany!L86+Italy!L86+Spain!L86+Russia!L86+'Rest of Europe'!L86</f>
        <v>113.97136355616931</v>
      </c>
      <c r="M90" s="6">
        <f>UK!M86+France!M86+Germany!M86+Italy!M86+Spain!M86+Russia!M86+'Rest of Europe'!M86</f>
        <v>128.07990393958755</v>
      </c>
      <c r="N90" s="6">
        <f>UK!N86+France!N86+Germany!N86+Italy!N86+Spain!N86+Russia!N86+'Rest of Europe'!N86</f>
        <v>140.41877934338262</v>
      </c>
      <c r="O90" s="7">
        <f t="shared" si="49"/>
        <v>0.14571605320141989</v>
      </c>
      <c r="P90" s="4"/>
      <c r="R90" s="15">
        <f t="shared" si="50"/>
        <v>7.4673606911076107E-2</v>
      </c>
      <c r="S90" s="15">
        <f t="shared" si="51"/>
        <v>7.4612433158762162E-2</v>
      </c>
      <c r="T90" s="15">
        <f t="shared" si="52"/>
        <v>7.4562351121344031E-2</v>
      </c>
      <c r="U90" s="15">
        <f t="shared" si="53"/>
        <v>7.4523109075087773E-2</v>
      </c>
      <c r="V90" s="15">
        <f t="shared" si="54"/>
        <v>7.4494461692877517E-2</v>
      </c>
      <c r="W90" s="15">
        <f t="shared" si="55"/>
        <v>7.4476169884275037E-2</v>
      </c>
      <c r="X90" s="15">
        <f t="shared" si="56"/>
        <v>7.4468000639608151E-2</v>
      </c>
      <c r="Y90" s="15">
        <f t="shared" si="57"/>
        <v>7.4469726877985559E-2</v>
      </c>
      <c r="Z90" s="15">
        <f t="shared" si="58"/>
        <v>7.4481127299138777E-2</v>
      </c>
      <c r="AA90" s="15">
        <f t="shared" si="59"/>
        <v>7.4501986238993609E-2</v>
      </c>
      <c r="AB90" s="15">
        <f t="shared" si="60"/>
        <v>7.4532093528877241E-2</v>
      </c>
      <c r="AC90" s="15">
        <f t="shared" si="61"/>
        <v>7.4571244358268118E-2</v>
      </c>
    </row>
    <row r="91" spans="2:29" x14ac:dyDescent="0.25">
      <c r="B91" s="5" t="s">
        <v>47</v>
      </c>
      <c r="C91" s="6">
        <f>UK!C87+France!C87+Germany!C87+Italy!C87+Spain!C87+Russia!C87+'Rest of Europe'!C87</f>
        <v>34.443447167189198</v>
      </c>
      <c r="D91" s="6">
        <f>UK!D87+France!D87+Germany!D87+Italy!D87+Spain!D87+Russia!D87+'Rest of Europe'!D87</f>
        <v>43.138129414221822</v>
      </c>
      <c r="E91" s="6">
        <f>UK!E87+France!E87+Germany!E87+Italy!E87+Spain!E87+Russia!E87+'Rest of Europe'!E87</f>
        <v>53.812555977321409</v>
      </c>
      <c r="F91" s="6">
        <f>UK!F87+France!F87+Germany!F87+Italy!F87+Spain!F87+Russia!F87+'Rest of Europe'!F87</f>
        <v>66.725833163069098</v>
      </c>
      <c r="G91" s="6">
        <f>UK!G87+France!G87+Germany!G87+Italy!G87+Spain!G87+Russia!G87+'Rest of Europe'!G87</f>
        <v>82.072370786250247</v>
      </c>
      <c r="H91" s="6">
        <f>UK!H87+France!H87+Germany!H87+Italy!H87+Spain!H87+Russia!H87+'Rest of Europe'!H87</f>
        <v>99.92526128316878</v>
      </c>
      <c r="I91" s="6">
        <f>UK!I87+France!I87+Germany!I87+Italy!I87+Spain!I87+Russia!I87+'Rest of Europe'!I87</f>
        <v>120.16656620081805</v>
      </c>
      <c r="J91" s="6">
        <f>UK!J87+France!J87+Germany!J87+Italy!J87+Spain!J87+Russia!J87+'Rest of Europe'!J87</f>
        <v>142.41043665013908</v>
      </c>
      <c r="K91" s="6">
        <f>UK!K87+France!K87+Germany!K87+Italy!K87+Spain!K87+Russia!K87+'Rest of Europe'!K87</f>
        <v>165.93076716112967</v>
      </c>
      <c r="L91" s="6">
        <f>UK!L87+France!L87+Germany!L87+Italy!L87+Spain!L87+Russia!L87+'Rest of Europe'!L87</f>
        <v>189.61152949673613</v>
      </c>
      <c r="M91" s="6">
        <f>UK!M87+France!M87+Germany!M87+Italy!M87+Spain!M87+Russia!M87+'Rest of Europe'!M87</f>
        <v>211.94330604107634</v>
      </c>
      <c r="N91" s="6">
        <f>UK!N87+France!N87+Germany!N87+Italy!N87+Spain!N87+Russia!N87+'Rest of Europe'!N87</f>
        <v>231.09110213470387</v>
      </c>
      <c r="O91" s="7">
        <f t="shared" si="49"/>
        <v>0.13972457969838636</v>
      </c>
      <c r="P91" s="4"/>
      <c r="R91" s="15">
        <f t="shared" si="50"/>
        <v>0.12963019186656169</v>
      </c>
      <c r="S91" s="15">
        <f t="shared" si="51"/>
        <v>0.12898460855514021</v>
      </c>
      <c r="T91" s="15">
        <f t="shared" si="52"/>
        <v>0.12834250935940528</v>
      </c>
      <c r="U91" s="15">
        <f t="shared" si="53"/>
        <v>0.12770391821002763</v>
      </c>
      <c r="V91" s="15">
        <f t="shared" si="54"/>
        <v>0.12706885787035663</v>
      </c>
      <c r="W91" s="15">
        <f t="shared" si="55"/>
        <v>0.12643734996253714</v>
      </c>
      <c r="X91" s="15">
        <f t="shared" si="56"/>
        <v>0.12580941499315448</v>
      </c>
      <c r="Y91" s="15">
        <f t="shared" si="57"/>
        <v>0.12518507237841456</v>
      </c>
      <c r="Z91" s="15">
        <f t="shared" si="58"/>
        <v>0.12456434046886582</v>
      </c>
      <c r="AA91" s="15">
        <f t="shared" si="59"/>
        <v>0.12394723657367085</v>
      </c>
      <c r="AB91" s="15">
        <f t="shared" si="60"/>
        <v>0.12333377698443504</v>
      </c>
      <c r="AC91" s="15">
        <f t="shared" si="61"/>
        <v>0.12272397699859799</v>
      </c>
    </row>
    <row r="92" spans="2:29" x14ac:dyDescent="0.25">
      <c r="B92" s="5" t="s">
        <v>42</v>
      </c>
      <c r="C92" s="6">
        <f>UK!C88+France!C88+Germany!C88+Italy!C88+Spain!C88+Russia!C88+'Rest of Europe'!C88</f>
        <v>35.110973074940006</v>
      </c>
      <c r="D92" s="6">
        <f>UK!D88+France!D88+Germany!D88+Italy!D88+Spain!D88+Russia!D88+'Rest of Europe'!D88</f>
        <v>44.312669019857928</v>
      </c>
      <c r="E92" s="6">
        <f>UK!E88+France!E88+Germany!E88+Italy!E88+Spain!E88+Russia!E88+'Rest of Europe'!E88</f>
        <v>55.7101307156817</v>
      </c>
      <c r="F92" s="6">
        <f>UK!F88+France!F88+Germany!F88+Italy!F88+Spain!F88+Russia!F88+'Rest of Europe'!F88</f>
        <v>69.627559214212454</v>
      </c>
      <c r="G92" s="6">
        <f>UK!G88+France!G88+Germany!G88+Italy!G88+Spain!G88+Russia!G88+'Rest of Europe'!G88</f>
        <v>86.332127706415037</v>
      </c>
      <c r="H92" s="6">
        <f>UK!H88+France!H88+Germany!H88+Italy!H88+Spain!H88+Russia!H88+'Rest of Europe'!H88</f>
        <v>105.9716717095111</v>
      </c>
      <c r="I92" s="6">
        <f>UK!I88+France!I88+Germany!I88+Italy!I88+Spain!I88+Russia!I88+'Rest of Europe'!I88</f>
        <v>128.49520929871574</v>
      </c>
      <c r="J92" s="6">
        <f>UK!J88+France!J88+Germany!J88+Italy!J88+Spain!J88+Russia!J88+'Rest of Europe'!J88</f>
        <v>153.56162423041053</v>
      </c>
      <c r="K92" s="6">
        <f>UK!K88+France!K88+Germany!K88+Italy!K88+Spain!K88+Russia!K88+'Rest of Europe'!K88</f>
        <v>180.44848271403546</v>
      </c>
      <c r="L92" s="6">
        <f>UK!L88+France!L88+Germany!L88+Italy!L88+Spain!L88+Russia!L88+'Rest of Europe'!L88</f>
        <v>207.9808601934254</v>
      </c>
      <c r="M92" s="6">
        <f>UK!M88+France!M88+Germany!M88+Italy!M88+Spain!M88+Russia!M88+'Rest of Europe'!M88</f>
        <v>234.50741026520225</v>
      </c>
      <c r="N92" s="6">
        <f>UK!N88+France!N88+Germany!N88+Italy!N88+Spain!N88+Russia!N88+'Rest of Europe'!N88</f>
        <v>257.95461068729753</v>
      </c>
      <c r="O92" s="7">
        <f t="shared" si="49"/>
        <v>0.14955901543149763</v>
      </c>
      <c r="P92" s="4"/>
      <c r="R92" s="15">
        <f t="shared" si="50"/>
        <v>0.13214246977758531</v>
      </c>
      <c r="S92" s="15">
        <f t="shared" si="51"/>
        <v>0.13249652558359476</v>
      </c>
      <c r="T92" s="15">
        <f t="shared" si="52"/>
        <v>0.13286820971307017</v>
      </c>
      <c r="U92" s="15">
        <f t="shared" si="53"/>
        <v>0.13325741628921256</v>
      </c>
      <c r="V92" s="15">
        <f t="shared" si="54"/>
        <v>0.13366404260140827</v>
      </c>
      <c r="W92" s="15">
        <f t="shared" si="55"/>
        <v>0.13408798906295596</v>
      </c>
      <c r="X92" s="15">
        <f t="shared" si="56"/>
        <v>0.13452915916960201</v>
      </c>
      <c r="Y92" s="15">
        <f t="shared" si="57"/>
        <v>0.13498745945887156</v>
      </c>
      <c r="Z92" s="15">
        <f t="shared" si="58"/>
        <v>0.13546279947018075</v>
      </c>
      <c r="AA92" s="15">
        <f t="shared" si="59"/>
        <v>0.13595509170571721</v>
      </c>
      <c r="AB92" s="15">
        <f t="shared" si="60"/>
        <v>0.13646425159207631</v>
      </c>
      <c r="AC92" s="15">
        <f t="shared" si="61"/>
        <v>0.13699019744263927</v>
      </c>
    </row>
    <row r="93" spans="2:29" x14ac:dyDescent="0.25">
      <c r="B93" s="5" t="s">
        <v>48</v>
      </c>
      <c r="C93" s="6">
        <f>UK!C89+France!C89+Germany!C89+Italy!C89+Spain!C89+Russia!C89+'Rest of Europe'!C89</f>
        <v>18.139369610965904</v>
      </c>
      <c r="D93" s="6">
        <f>UK!D89+France!D89+Germany!D89+Italy!D89+Spain!D89+Russia!D89+'Rest of Europe'!D89</f>
        <v>22.666384286576314</v>
      </c>
      <c r="E93" s="6">
        <f>UK!E89+France!E89+Germany!E89+Italy!E89+Spain!E89+Russia!E89+'Rest of Europe'!E89</f>
        <v>28.213390423313989</v>
      </c>
      <c r="F93" s="6">
        <f>UK!F89+France!F89+Germany!F89+Italy!F89+Spain!F89+Russia!F89+'Rest of Europe'!F89</f>
        <v>34.910976669780808</v>
      </c>
      <c r="G93" s="6">
        <f>UK!G89+France!G89+Germany!G89+Italy!G89+Spain!G89+Russia!G89+'Rest of Europe'!G89</f>
        <v>42.855559140634547</v>
      </c>
      <c r="H93" s="6">
        <f>UK!H89+France!H89+Germany!H89+Italy!H89+Spain!H89+Russia!H89+'Rest of Europe'!H89</f>
        <v>52.080333984577436</v>
      </c>
      <c r="I93" s="6">
        <f>UK!I89+France!I89+Germany!I89+Italy!I89+Spain!I89+Russia!I89+'Rest of Europe'!I89</f>
        <v>62.519674142047762</v>
      </c>
      <c r="J93" s="6">
        <f>UK!J89+France!J89+Germany!J89+Italy!J89+Spain!J89+Russia!J89+'Rest of Europe'!J89</f>
        <v>73.970059585838143</v>
      </c>
      <c r="K93" s="6">
        <f>UK!K89+France!K89+Germany!K89+Italy!K89+Spain!K89+Russia!K89+'Rest of Europe'!K89</f>
        <v>86.053565302319925</v>
      </c>
      <c r="L93" s="6">
        <f>UK!L89+France!L89+Germany!L89+Italy!L89+Spain!L89+Russia!L89+'Rest of Europe'!L89</f>
        <v>98.193188881778042</v>
      </c>
      <c r="M93" s="6">
        <f>UK!M89+France!M89+Germany!M89+Italy!M89+Spain!M89+Russia!M89+'Rest of Europe'!M89</f>
        <v>109.61198579672381</v>
      </c>
      <c r="N93" s="6">
        <f>UK!N89+France!N89+Germany!N89+Italy!N89+Spain!N89+Russia!N89+'Rest of Europe'!N89</f>
        <v>119.36870359126318</v>
      </c>
      <c r="O93" s="7">
        <f t="shared" si="49"/>
        <v>0.13808514393496063</v>
      </c>
      <c r="P93" s="4"/>
      <c r="R93" s="15">
        <f t="shared" si="50"/>
        <v>6.8268717460078732E-2</v>
      </c>
      <c r="S93" s="15">
        <f t="shared" si="51"/>
        <v>6.7773330560795403E-2</v>
      </c>
      <c r="T93" s="15">
        <f t="shared" si="52"/>
        <v>6.728870723016285E-2</v>
      </c>
      <c r="U93" s="15">
        <f t="shared" si="53"/>
        <v>6.6814729737048828E-2</v>
      </c>
      <c r="V93" s="15">
        <f t="shared" si="54"/>
        <v>6.6351281207393462E-2</v>
      </c>
      <c r="W93" s="15">
        <f t="shared" si="55"/>
        <v>6.5898245644947659E-2</v>
      </c>
      <c r="X93" s="15">
        <f t="shared" si="56"/>
        <v>6.5455507950764172E-2</v>
      </c>
      <c r="Y93" s="15">
        <f t="shared" si="57"/>
        <v>6.502295394148519E-2</v>
      </c>
      <c r="Z93" s="15">
        <f t="shared" si="58"/>
        <v>6.4600470366468585E-2</v>
      </c>
      <c r="AA93" s="15">
        <f t="shared" si="59"/>
        <v>6.418794492379426E-2</v>
      </c>
      <c r="AB93" s="15">
        <f t="shared" si="60"/>
        <v>6.3785266275190267E-2</v>
      </c>
      <c r="AC93" s="15">
        <f t="shared" si="61"/>
        <v>6.3392324059917515E-2</v>
      </c>
    </row>
    <row r="94" spans="2:29" x14ac:dyDescent="0.25">
      <c r="B94" s="5" t="s">
        <v>49</v>
      </c>
      <c r="C94" s="6">
        <f>UK!C90+France!C90+Germany!C90+Italy!C90+Spain!C90+Russia!C90+'Rest of Europe'!C90</f>
        <v>32.387936143281529</v>
      </c>
      <c r="D94" s="6">
        <f>UK!D90+France!D90+Germany!D90+Italy!D90+Spain!D90+Russia!D90+'Rest of Europe'!D90</f>
        <v>40.890325851253294</v>
      </c>
      <c r="E94" s="6">
        <f>UK!E90+France!E90+Germany!E90+Italy!E90+Spain!E90+Russia!E90+'Rest of Europe'!E90</f>
        <v>51.390155376858232</v>
      </c>
      <c r="F94" s="6">
        <f>UK!F90+France!F90+Germany!F90+Italy!F90+Spain!F90+Russia!F90+'Rest of Europe'!F90</f>
        <v>64.162973812163003</v>
      </c>
      <c r="G94" s="6">
        <f>UK!G90+France!G90+Germany!G90+Italy!G90+Spain!G90+Russia!G90+'Rest of Europe'!G90</f>
        <v>79.422025678425072</v>
      </c>
      <c r="H94" s="6">
        <f>UK!H90+France!H90+Germany!H90+Italy!H90+Spain!H90+Russia!H90+'Rest of Europe'!H90</f>
        <v>97.259912359065353</v>
      </c>
      <c r="I94" s="6">
        <f>UK!I90+France!I90+Germany!I90+Italy!I90+Spain!I90+Russia!I90+'Rest of Europe'!I90</f>
        <v>117.5761576924252</v>
      </c>
      <c r="J94" s="6">
        <f>UK!J90+France!J90+Germany!J90+Italy!J90+Spain!J90+Russia!J90+'Rest of Europe'!J90</f>
        <v>139.99669971177377</v>
      </c>
      <c r="K94" s="6">
        <f>UK!K90+France!K90+Germany!K90+Italy!K90+Spain!K90+Russia!K90+'Rest of Europe'!K90</f>
        <v>163.79743268081995</v>
      </c>
      <c r="L94" s="6">
        <f>UK!L90+France!L90+Germany!L90+Italy!L90+Spain!L90+Russia!L90+'Rest of Europe'!L90</f>
        <v>187.85077588366863</v>
      </c>
      <c r="M94" s="6">
        <f>UK!M90+France!M90+Germany!M90+Italy!M90+Spain!M90+Russia!M90+'Rest of Europe'!M90</f>
        <v>210.61998960592842</v>
      </c>
      <c r="N94" s="6">
        <f>UK!N90+France!N90+Germany!N90+Italy!N90+Spain!N90+Russia!N90+'Rest of Europe'!N90</f>
        <v>230.22767403620355</v>
      </c>
      <c r="O94" s="7">
        <f t="shared" si="49"/>
        <v>0.14384624928185041</v>
      </c>
      <c r="P94" s="4"/>
      <c r="R94" s="15">
        <f t="shared" si="50"/>
        <v>0.12189414015490811</v>
      </c>
      <c r="S94" s="15">
        <f t="shared" si="51"/>
        <v>0.12226359244676069</v>
      </c>
      <c r="T94" s="15">
        <f t="shared" si="52"/>
        <v>0.12256510358317346</v>
      </c>
      <c r="U94" s="15">
        <f t="shared" si="53"/>
        <v>0.12279896363071095</v>
      </c>
      <c r="V94" s="15">
        <f t="shared" si="54"/>
        <v>0.12296545105284511</v>
      </c>
      <c r="W94" s="15">
        <f t="shared" si="55"/>
        <v>0.12306483283962319</v>
      </c>
      <c r="X94" s="15">
        <f t="shared" si="56"/>
        <v>0.12309736463390925</v>
      </c>
      <c r="Y94" s="15">
        <f t="shared" si="57"/>
        <v>0.12306329085425534</v>
      </c>
      <c r="Z94" s="15">
        <f t="shared" si="58"/>
        <v>0.12296284481446905</v>
      </c>
      <c r="AA94" s="15">
        <f t="shared" si="59"/>
        <v>0.12279624883992875</v>
      </c>
      <c r="AB94" s="15">
        <f t="shared" si="60"/>
        <v>0.12256371438070865</v>
      </c>
      <c r="AC94" s="15">
        <f t="shared" si="61"/>
        <v>0.12226544212156698</v>
      </c>
    </row>
    <row r="95" spans="2:29" x14ac:dyDescent="0.25">
      <c r="B95" s="5" t="s">
        <v>2</v>
      </c>
      <c r="C95" s="10">
        <f>SUM(C87:C94)</f>
        <v>265.70543999999995</v>
      </c>
      <c r="D95" s="10">
        <f t="shared" ref="D95:N95" si="62">SUM(D87:D94)</f>
        <v>334.44400768003663</v>
      </c>
      <c r="E95" s="10">
        <f t="shared" si="62"/>
        <v>419.28863823775538</v>
      </c>
      <c r="F95" s="10">
        <f t="shared" si="62"/>
        <v>522.504196412586</v>
      </c>
      <c r="G95" s="10">
        <f t="shared" si="62"/>
        <v>645.88894684160516</v>
      </c>
      <c r="H95" s="10">
        <f t="shared" si="62"/>
        <v>790.31442301484662</v>
      </c>
      <c r="I95" s="10">
        <f t="shared" si="62"/>
        <v>955.14764302303251</v>
      </c>
      <c r="J95" s="10">
        <f t="shared" si="62"/>
        <v>1137.599187702308</v>
      </c>
      <c r="K95" s="10">
        <f t="shared" si="62"/>
        <v>1332.088834866855</v>
      </c>
      <c r="L95" s="10">
        <f t="shared" si="62"/>
        <v>1529.7761752359538</v>
      </c>
      <c r="M95" s="10">
        <f t="shared" si="62"/>
        <v>1718.4530566012261</v>
      </c>
      <c r="N95" s="10">
        <f t="shared" si="62"/>
        <v>1883.0151025609605</v>
      </c>
      <c r="O95" s="7">
        <f t="shared" si="49"/>
        <v>0.14539862910818213</v>
      </c>
    </row>
    <row r="96" spans="2:29" x14ac:dyDescent="0.25">
      <c r="B96" s="13" t="s">
        <v>26</v>
      </c>
      <c r="C96" s="11">
        <f>C3</f>
        <v>265.70544000000001</v>
      </c>
      <c r="D96" s="11">
        <f t="shared" ref="D96:O96" si="63">D3</f>
        <v>334.44400768003658</v>
      </c>
      <c r="E96" s="11">
        <f t="shared" si="63"/>
        <v>419.28863823775538</v>
      </c>
      <c r="F96" s="11">
        <f t="shared" si="63"/>
        <v>522.504196412586</v>
      </c>
      <c r="G96" s="11">
        <f t="shared" si="63"/>
        <v>645.88894684160516</v>
      </c>
      <c r="H96" s="11">
        <f t="shared" si="63"/>
        <v>790.31442301484662</v>
      </c>
      <c r="I96" s="11">
        <f t="shared" si="63"/>
        <v>955.1476430230324</v>
      </c>
      <c r="J96" s="11">
        <f t="shared" si="63"/>
        <v>1137.5991877023082</v>
      </c>
      <c r="K96" s="11">
        <f t="shared" si="63"/>
        <v>1332.0888348668548</v>
      </c>
      <c r="L96" s="11">
        <f t="shared" si="63"/>
        <v>1529.7761752359538</v>
      </c>
      <c r="M96" s="11">
        <f t="shared" si="63"/>
        <v>1718.4530566012261</v>
      </c>
      <c r="N96" s="11">
        <f t="shared" si="63"/>
        <v>1883.0151025609598</v>
      </c>
      <c r="O96" s="12">
        <f t="shared" si="63"/>
        <v>0.14539862910818191</v>
      </c>
    </row>
    <row r="97" spans="2:15" x14ac:dyDescent="0.25">
      <c r="O97" s="2"/>
    </row>
    <row r="98" spans="2:15" x14ac:dyDescent="0.25">
      <c r="B98" s="9" t="s">
        <v>41</v>
      </c>
      <c r="C98" s="9">
        <v>2014</v>
      </c>
      <c r="D98" s="9">
        <v>2015</v>
      </c>
      <c r="E98" s="9">
        <v>2016</v>
      </c>
      <c r="F98" s="9">
        <v>2017</v>
      </c>
      <c r="G98" s="9">
        <v>2018</v>
      </c>
      <c r="H98" s="9">
        <v>2019</v>
      </c>
      <c r="I98" s="9">
        <v>2020</v>
      </c>
      <c r="J98" s="9">
        <v>2021</v>
      </c>
      <c r="K98" s="9">
        <v>2022</v>
      </c>
      <c r="L98" s="9">
        <v>2023</v>
      </c>
      <c r="M98" s="9">
        <v>2024</v>
      </c>
      <c r="N98" s="9">
        <v>2025</v>
      </c>
    </row>
    <row r="99" spans="2:15" x14ac:dyDescent="0.25">
      <c r="B99" s="5" t="s">
        <v>43</v>
      </c>
      <c r="C99" s="5"/>
      <c r="D99" s="14">
        <f>D87/C87-1</f>
        <v>0.25556244493193536</v>
      </c>
      <c r="E99" s="14">
        <f t="shared" ref="E99:N99" si="64">E87/D87-1</f>
        <v>0.25053975350773605</v>
      </c>
      <c r="F99" s="14">
        <f t="shared" si="64"/>
        <v>0.24301708353392115</v>
      </c>
      <c r="G99" s="14">
        <f t="shared" si="64"/>
        <v>0.23299455409532666</v>
      </c>
      <c r="H99" s="14">
        <f t="shared" si="64"/>
        <v>0.22047228107453298</v>
      </c>
      <c r="I99" s="14">
        <f t="shared" si="64"/>
        <v>0.20545037722466986</v>
      </c>
      <c r="J99" s="14">
        <f t="shared" si="64"/>
        <v>0.18792895224016726</v>
      </c>
      <c r="K99" s="14">
        <f t="shared" si="64"/>
        <v>0.1679081128255584</v>
      </c>
      <c r="L99" s="14">
        <f t="shared" si="64"/>
        <v>0.14538796276233867</v>
      </c>
      <c r="M99" s="14">
        <f t="shared" si="64"/>
        <v>0.12036860297401719</v>
      </c>
      <c r="N99" s="14">
        <f t="shared" si="64"/>
        <v>9.2850131589345963E-2</v>
      </c>
    </row>
    <row r="100" spans="2:15" x14ac:dyDescent="0.25">
      <c r="B100" s="5" t="s">
        <v>44</v>
      </c>
      <c r="C100" s="5"/>
      <c r="D100" s="14">
        <f t="shared" ref="D100:N100" si="65">D88/C88-1</f>
        <v>0.27147727288030121</v>
      </c>
      <c r="E100" s="14">
        <f t="shared" si="65"/>
        <v>0.26646551433614896</v>
      </c>
      <c r="F100" s="14">
        <f t="shared" si="65"/>
        <v>0.2589202368723289</v>
      </c>
      <c r="G100" s="14">
        <f t="shared" si="65"/>
        <v>0.24884114350867659</v>
      </c>
      <c r="H100" s="14">
        <f t="shared" si="65"/>
        <v>0.2362279453661198</v>
      </c>
      <c r="I100" s="14">
        <f t="shared" si="65"/>
        <v>0.22108036159532141</v>
      </c>
      <c r="J100" s="14">
        <f t="shared" si="65"/>
        <v>0.20339811930134588</v>
      </c>
      <c r="K100" s="14">
        <f t="shared" si="65"/>
        <v>0.18318095346459606</v>
      </c>
      <c r="L100" s="14">
        <f t="shared" si="65"/>
        <v>0.16042860685817528</v>
      </c>
      <c r="M100" s="14">
        <f t="shared" si="65"/>
        <v>0.13514082996192012</v>
      </c>
      <c r="N100" s="14">
        <f t="shared" si="65"/>
        <v>0.10731738087325882</v>
      </c>
    </row>
    <row r="101" spans="2:15" x14ac:dyDescent="0.25">
      <c r="B101" s="5" t="s">
        <v>45</v>
      </c>
      <c r="C101" s="5"/>
      <c r="D101" s="14">
        <f t="shared" ref="D101:N101" si="66">D89/C89-1</f>
        <v>0.25930226539358503</v>
      </c>
      <c r="E101" s="14">
        <f t="shared" si="66"/>
        <v>0.25439043493433688</v>
      </c>
      <c r="F101" s="14">
        <f t="shared" si="66"/>
        <v>0.24696865233802057</v>
      </c>
      <c r="G101" s="14">
        <f t="shared" si="66"/>
        <v>0.23703629727037434</v>
      </c>
      <c r="H101" s="14">
        <f t="shared" si="66"/>
        <v>0.22459275925640654</v>
      </c>
      <c r="I101" s="14">
        <f t="shared" si="66"/>
        <v>0.20963743792802703</v>
      </c>
      <c r="J101" s="14">
        <f t="shared" si="66"/>
        <v>0.19216974325630298</v>
      </c>
      <c r="K101" s="14">
        <f t="shared" si="66"/>
        <v>0.17218909576834363</v>
      </c>
      <c r="L101" s="14">
        <f t="shared" si="66"/>
        <v>0.14969492674872797</v>
      </c>
      <c r="M101" s="14">
        <f t="shared" si="66"/>
        <v>0.1246866784255567</v>
      </c>
      <c r="N101" s="14">
        <f t="shared" si="66"/>
        <v>9.7163804141109367E-2</v>
      </c>
    </row>
    <row r="102" spans="2:15" x14ac:dyDescent="0.25">
      <c r="B102" s="5" t="s">
        <v>46</v>
      </c>
      <c r="C102" s="5"/>
      <c r="D102" s="14">
        <f t="shared" ref="D102:N102" si="67">D90/C90-1</f>
        <v>0.25767099865227849</v>
      </c>
      <c r="E102" s="14">
        <f t="shared" si="67"/>
        <v>0.25284708314277338</v>
      </c>
      <c r="F102" s="14">
        <f t="shared" si="67"/>
        <v>0.24551241236536048</v>
      </c>
      <c r="G102" s="14">
        <f t="shared" si="67"/>
        <v>0.23566598221482127</v>
      </c>
      <c r="H102" s="14">
        <f t="shared" si="67"/>
        <v>0.22330683691565278</v>
      </c>
      <c r="I102" s="14">
        <f t="shared" si="67"/>
        <v>0.20843406834206468</v>
      </c>
      <c r="J102" s="14">
        <f t="shared" si="67"/>
        <v>0.19104681525687806</v>
      </c>
      <c r="K102" s="14">
        <f t="shared" si="67"/>
        <v>0.17114426247637216</v>
      </c>
      <c r="L102" s="14">
        <f t="shared" si="67"/>
        <v>0.14872563996792998</v>
      </c>
      <c r="M102" s="14">
        <f t="shared" si="67"/>
        <v>0.12379022188731681</v>
      </c>
      <c r="N102" s="14">
        <f t="shared" si="67"/>
        <v>9.6337325562135367E-2</v>
      </c>
    </row>
    <row r="103" spans="2:15" x14ac:dyDescent="0.25">
      <c r="B103" s="5" t="s">
        <v>47</v>
      </c>
      <c r="C103" s="5"/>
      <c r="D103" s="14">
        <f t="shared" ref="D103:N103" si="68">D91/C91-1</f>
        <v>0.25243356754707102</v>
      </c>
      <c r="E103" s="14">
        <f t="shared" si="68"/>
        <v>0.24744759932915472</v>
      </c>
      <c r="F103" s="14">
        <f t="shared" si="68"/>
        <v>0.2399677352473244</v>
      </c>
      <c r="G103" s="14">
        <f t="shared" si="68"/>
        <v>0.22999394530865191</v>
      </c>
      <c r="H103" s="14">
        <f t="shared" si="68"/>
        <v>0.2175261945754523</v>
      </c>
      <c r="I103" s="14">
        <f t="shared" si="68"/>
        <v>0.2025644432421283</v>
      </c>
      <c r="J103" s="14">
        <f t="shared" si="68"/>
        <v>0.18510864671083183</v>
      </c>
      <c r="K103" s="14">
        <f t="shared" si="68"/>
        <v>0.16515875566601323</v>
      </c>
      <c r="L103" s="14">
        <f t="shared" si="68"/>
        <v>0.14271471614791542</v>
      </c>
      <c r="M103" s="14">
        <f t="shared" si="68"/>
        <v>0.11777646962509536</v>
      </c>
      <c r="N103" s="14">
        <f t="shared" si="68"/>
        <v>9.0343953065998406E-2</v>
      </c>
    </row>
    <row r="104" spans="2:15" x14ac:dyDescent="0.25">
      <c r="B104" s="5" t="s">
        <v>42</v>
      </c>
      <c r="C104" s="5"/>
      <c r="D104" s="14">
        <f t="shared" ref="D104:N104" si="69">D92/C92-1</f>
        <v>0.26207464900725053</v>
      </c>
      <c r="E104" s="14">
        <f t="shared" si="69"/>
        <v>0.25720548881215444</v>
      </c>
      <c r="F104" s="14">
        <f t="shared" si="69"/>
        <v>0.2498186293900253</v>
      </c>
      <c r="G104" s="14">
        <f t="shared" si="69"/>
        <v>0.23991317059973616</v>
      </c>
      <c r="H104" s="14">
        <f t="shared" si="69"/>
        <v>0.22748824249858868</v>
      </c>
      <c r="I104" s="14">
        <f t="shared" si="69"/>
        <v>0.21254300536983139</v>
      </c>
      <c r="J104" s="14">
        <f t="shared" si="69"/>
        <v>0.19507664969378213</v>
      </c>
      <c r="K104" s="14">
        <f t="shared" si="69"/>
        <v>0.17508839606490967</v>
      </c>
      <c r="L104" s="14">
        <f t="shared" si="69"/>
        <v>0.15257749505725515</v>
      </c>
      <c r="M104" s="14">
        <f t="shared" si="69"/>
        <v>0.12754322704073218</v>
      </c>
      <c r="N104" s="14">
        <f t="shared" si="69"/>
        <v>9.9984901950770144E-2</v>
      </c>
    </row>
    <row r="105" spans="2:15" x14ac:dyDescent="0.25">
      <c r="B105" s="5" t="s">
        <v>48</v>
      </c>
      <c r="C105" s="5"/>
      <c r="D105" s="14">
        <f t="shared" ref="D105:N105" si="70">D93/C93-1</f>
        <v>0.24956846752125639</v>
      </c>
      <c r="E105" s="14">
        <f t="shared" si="70"/>
        <v>0.24472390773074348</v>
      </c>
      <c r="F105" s="14">
        <f t="shared" si="70"/>
        <v>0.23739033650249652</v>
      </c>
      <c r="G105" s="14">
        <f t="shared" si="70"/>
        <v>0.22756689238461281</v>
      </c>
      <c r="H105" s="14">
        <f t="shared" si="70"/>
        <v>0.21525270067462943</v>
      </c>
      <c r="I105" s="14">
        <f t="shared" si="70"/>
        <v>0.20044687425702246</v>
      </c>
      <c r="J105" s="14">
        <f t="shared" si="70"/>
        <v>0.18314851446241609</v>
      </c>
      <c r="K105" s="14">
        <f t="shared" si="70"/>
        <v>0.1633567119472108</v>
      </c>
      <c r="L105" s="14">
        <f t="shared" si="70"/>
        <v>0.14107054759218496</v>
      </c>
      <c r="M105" s="14">
        <f t="shared" si="70"/>
        <v>0.11628909341862492</v>
      </c>
      <c r="N105" s="14">
        <f t="shared" si="70"/>
        <v>8.9011413520354132E-2</v>
      </c>
    </row>
    <row r="106" spans="2:15" x14ac:dyDescent="0.25">
      <c r="B106" s="5" t="s">
        <v>49</v>
      </c>
      <c r="C106" s="5"/>
      <c r="D106" s="14">
        <f t="shared" ref="D106:N106" si="71">D94/C94-1</f>
        <v>0.26251718140846947</v>
      </c>
      <c r="E106" s="14">
        <f t="shared" si="71"/>
        <v>0.25678028499455241</v>
      </c>
      <c r="F106" s="14">
        <f t="shared" si="71"/>
        <v>0.24854601706568413</v>
      </c>
      <c r="G106" s="14">
        <f t="shared" si="71"/>
        <v>0.23781709231453196</v>
      </c>
      <c r="H106" s="14">
        <f t="shared" si="71"/>
        <v>0.22459621910003658</v>
      </c>
      <c r="I106" s="14">
        <f t="shared" si="71"/>
        <v>0.20888611598122853</v>
      </c>
      <c r="J106" s="14">
        <f t="shared" si="71"/>
        <v>0.19068952804190009</v>
      </c>
      <c r="K106" s="14">
        <f t="shared" si="71"/>
        <v>0.17000924320392774</v>
      </c>
      <c r="L106" s="14">
        <f t="shared" si="71"/>
        <v>0.14684810872292275</v>
      </c>
      <c r="M106" s="14">
        <f t="shared" si="71"/>
        <v>0.12120904806036159</v>
      </c>
      <c r="N106" s="14">
        <f t="shared" si="71"/>
        <v>9.3095078330225123E-2</v>
      </c>
    </row>
  </sheetData>
  <sortState xmlns:xlrd2="http://schemas.microsoft.com/office/spreadsheetml/2017/richdata2" ref="B169:D178">
    <sortCondition descending="1" ref="D16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C102"/>
  <sheetViews>
    <sheetView topLeftCell="A67" zoomScaleNormal="100" workbookViewId="0">
      <selection activeCell="E88" sqref="E88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Europe!C8</f>
        <v>76.363743455999966</v>
      </c>
      <c r="D3" s="6">
        <f>Europe!D8</f>
        <v>95.52340531204851</v>
      </c>
      <c r="E3" s="6">
        <f>Europe!E8</f>
        <v>119.0142830762672</v>
      </c>
      <c r="F3" s="6">
        <f>Europe!F8</f>
        <v>147.3925005557397</v>
      </c>
      <c r="G3" s="6">
        <f>Europe!G8</f>
        <v>181.06856927183134</v>
      </c>
      <c r="H3" s="6">
        <f>Europe!H8</f>
        <v>220.18348366611545</v>
      </c>
      <c r="I3" s="6">
        <f>Europe!I8</f>
        <v>264.456930399371</v>
      </c>
      <c r="J3" s="6">
        <f>Europe!J8</f>
        <v>313.02089659337469</v>
      </c>
      <c r="K3" s="6">
        <f>Europe!K8</f>
        <v>364.2645092273205</v>
      </c>
      <c r="L3" s="6">
        <f>Europe!L8</f>
        <v>415.72982030394587</v>
      </c>
      <c r="M3" s="6">
        <f>Europe!M8</f>
        <v>464.10962050136396</v>
      </c>
      <c r="N3" s="6">
        <f>Europe!N8</f>
        <v>505.40125352736123</v>
      </c>
      <c r="O3" s="7">
        <f>Europe!O8</f>
        <v>0.1382987853123101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62.549465901066107</v>
      </c>
      <c r="D31" s="6">
        <f t="shared" ref="D31:N31" si="0">S31*D$34</f>
        <v>78.154544779526518</v>
      </c>
      <c r="E31" s="6">
        <f t="shared" si="0"/>
        <v>97.263875991980939</v>
      </c>
      <c r="F31" s="6">
        <f t="shared" si="0"/>
        <v>120.31947277769682</v>
      </c>
      <c r="G31" s="6">
        <f t="shared" si="0"/>
        <v>147.64258800396215</v>
      </c>
      <c r="H31" s="6">
        <f t="shared" si="0"/>
        <v>179.33347493505792</v>
      </c>
      <c r="I31" s="6">
        <f t="shared" si="0"/>
        <v>215.14914460835453</v>
      </c>
      <c r="J31" s="6">
        <f t="shared" si="0"/>
        <v>254.37009255987323</v>
      </c>
      <c r="K31" s="6">
        <f t="shared" si="0"/>
        <v>295.67705387551695</v>
      </c>
      <c r="L31" s="6">
        <f t="shared" si="0"/>
        <v>337.06991094362064</v>
      </c>
      <c r="M31" s="6">
        <f t="shared" si="0"/>
        <v>375.86979370160998</v>
      </c>
      <c r="N31" s="6">
        <f t="shared" si="0"/>
        <v>408.84737644847991</v>
      </c>
      <c r="O31" s="7">
        <f>((N31/I31)^(1/5)-1)</f>
        <v>0.13701008895409261</v>
      </c>
      <c r="P31" s="4"/>
      <c r="Q31" s="5" t="s">
        <v>28</v>
      </c>
      <c r="R31" s="8">
        <v>0.81909899999999991</v>
      </c>
      <c r="S31" s="8">
        <v>0.81817167765551557</v>
      </c>
      <c r="T31" s="8">
        <v>0.81724540515571498</v>
      </c>
      <c r="U31" s="8">
        <v>0.81632018131204287</v>
      </c>
      <c r="V31" s="8">
        <v>0.81539600493728959</v>
      </c>
      <c r="W31" s="8">
        <v>0.81447287484558939</v>
      </c>
      <c r="X31" s="8">
        <v>0.81355078985241924</v>
      </c>
      <c r="Y31" s="8">
        <v>0.81262974877459715</v>
      </c>
      <c r="Z31" s="8">
        <v>0.8117097504302806</v>
      </c>
      <c r="AA31" s="8">
        <v>0.81079079363896511</v>
      </c>
      <c r="AB31" s="8">
        <v>0.80987287722148249</v>
      </c>
      <c r="AC31" s="8">
        <v>0.80895599999999979</v>
      </c>
    </row>
    <row r="32" spans="2:29" x14ac:dyDescent="0.25">
      <c r="B32" s="5" t="s">
        <v>29</v>
      </c>
      <c r="C32" s="6">
        <f>R32*C$34</f>
        <v>13.814277554933856</v>
      </c>
      <c r="D32" s="6">
        <f t="shared" ref="D32:N32" si="1">S32*D$34</f>
        <v>17.368860532521992</v>
      </c>
      <c r="E32" s="6">
        <f t="shared" si="1"/>
        <v>21.750407084286262</v>
      </c>
      <c r="F32" s="6">
        <f t="shared" si="1"/>
        <v>27.073027778042889</v>
      </c>
      <c r="G32" s="6">
        <f t="shared" si="1"/>
        <v>33.42598126786919</v>
      </c>
      <c r="H32" s="6">
        <f t="shared" si="1"/>
        <v>40.850008731057528</v>
      </c>
      <c r="I32" s="6">
        <f t="shared" si="1"/>
        <v>49.307785791016464</v>
      </c>
      <c r="J32" s="6">
        <f t="shared" si="1"/>
        <v>58.650804033501466</v>
      </c>
      <c r="K32" s="6">
        <f t="shared" si="1"/>
        <v>68.587455351803527</v>
      </c>
      <c r="L32" s="6">
        <f t="shared" si="1"/>
        <v>78.659909360325244</v>
      </c>
      <c r="M32" s="6">
        <f t="shared" si="1"/>
        <v>88.239826799753999</v>
      </c>
      <c r="N32" s="6">
        <f t="shared" si="1"/>
        <v>96.553877078881314</v>
      </c>
      <c r="O32" s="7">
        <f>((N32/I32)^(1/5)-1)</f>
        <v>0.14385465352800142</v>
      </c>
      <c r="P32" s="4"/>
      <c r="Q32" s="5" t="s">
        <v>29</v>
      </c>
      <c r="R32" s="8">
        <v>0.18090100000000009</v>
      </c>
      <c r="S32" s="8">
        <v>0.18182832234448443</v>
      </c>
      <c r="T32" s="8">
        <v>0.18275459484428502</v>
      </c>
      <c r="U32" s="8">
        <v>0.18367981868795713</v>
      </c>
      <c r="V32" s="8">
        <v>0.18460399506271041</v>
      </c>
      <c r="W32" s="8">
        <v>0.18552712515441061</v>
      </c>
      <c r="X32" s="8">
        <v>0.18644921014758076</v>
      </c>
      <c r="Y32" s="8">
        <v>0.18737025122540285</v>
      </c>
      <c r="Z32" s="8">
        <v>0.1882902495697194</v>
      </c>
      <c r="AA32" s="8">
        <v>0.18920920636103489</v>
      </c>
      <c r="AB32" s="8">
        <v>0.19012712277851751</v>
      </c>
      <c r="AC32" s="8">
        <v>0.19104400000000021</v>
      </c>
    </row>
    <row r="33" spans="2:29" x14ac:dyDescent="0.25">
      <c r="B33" s="5" t="s">
        <v>2</v>
      </c>
      <c r="C33" s="10">
        <f t="shared" ref="C33:N33" si="2">SUM(C31:C32)</f>
        <v>76.363743455999966</v>
      </c>
      <c r="D33" s="10">
        <f t="shared" si="2"/>
        <v>95.52340531204851</v>
      </c>
      <c r="E33" s="10">
        <f t="shared" si="2"/>
        <v>119.0142830762672</v>
      </c>
      <c r="F33" s="10">
        <f t="shared" si="2"/>
        <v>147.3925005557397</v>
      </c>
      <c r="G33" s="10">
        <f t="shared" si="2"/>
        <v>181.06856927183134</v>
      </c>
      <c r="H33" s="10">
        <f t="shared" si="2"/>
        <v>220.18348366611545</v>
      </c>
      <c r="I33" s="10">
        <f t="shared" si="2"/>
        <v>264.456930399371</v>
      </c>
      <c r="J33" s="10">
        <f t="shared" si="2"/>
        <v>313.02089659337469</v>
      </c>
      <c r="K33" s="10">
        <f t="shared" si="2"/>
        <v>364.26450922732045</v>
      </c>
      <c r="L33" s="10">
        <f t="shared" si="2"/>
        <v>415.72982030394587</v>
      </c>
      <c r="M33" s="10">
        <f t="shared" si="2"/>
        <v>464.10962050136396</v>
      </c>
      <c r="N33" s="10">
        <f t="shared" si="2"/>
        <v>505.40125352736123</v>
      </c>
      <c r="O33" s="7">
        <f>((N33/I33)^(1/5)-1)</f>
        <v>0.1382987853123101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76.363743455999966</v>
      </c>
      <c r="D34" s="11">
        <f t="shared" ref="D34:O34" si="3">D3</f>
        <v>95.52340531204851</v>
      </c>
      <c r="E34" s="11">
        <f t="shared" si="3"/>
        <v>119.0142830762672</v>
      </c>
      <c r="F34" s="11">
        <f t="shared" si="3"/>
        <v>147.3925005557397</v>
      </c>
      <c r="G34" s="11">
        <f t="shared" si="3"/>
        <v>181.06856927183134</v>
      </c>
      <c r="H34" s="11">
        <f t="shared" si="3"/>
        <v>220.18348366611545</v>
      </c>
      <c r="I34" s="11">
        <f t="shared" si="3"/>
        <v>264.456930399371</v>
      </c>
      <c r="J34" s="11">
        <f t="shared" si="3"/>
        <v>313.02089659337469</v>
      </c>
      <c r="K34" s="11">
        <f t="shared" si="3"/>
        <v>364.2645092273205</v>
      </c>
      <c r="L34" s="11">
        <f t="shared" si="3"/>
        <v>415.72982030394587</v>
      </c>
      <c r="M34" s="11">
        <f t="shared" si="3"/>
        <v>464.10962050136396</v>
      </c>
      <c r="N34" s="11">
        <f t="shared" si="3"/>
        <v>505.40125352736123</v>
      </c>
      <c r="O34" s="12">
        <f t="shared" si="3"/>
        <v>0.1382987853123101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0.24948380699433659</v>
      </c>
      <c r="E37" s="14">
        <f t="shared" ref="E37:N37" si="4">E31/D31-1</f>
        <v>0.24450697354020456</v>
      </c>
      <c r="F37" s="14">
        <f t="shared" si="4"/>
        <v>0.23704172335900675</v>
      </c>
      <c r="G37" s="14">
        <f t="shared" si="4"/>
        <v>0.22708805645074359</v>
      </c>
      <c r="H37" s="14">
        <f t="shared" si="4"/>
        <v>0.21464597281541375</v>
      </c>
      <c r="I37" s="14">
        <f t="shared" si="4"/>
        <v>0.19971547245301835</v>
      </c>
      <c r="J37" s="14">
        <f t="shared" si="4"/>
        <v>0.18229655536355627</v>
      </c>
      <c r="K37" s="14">
        <f t="shared" si="4"/>
        <v>0.16238922154702973</v>
      </c>
      <c r="L37" s="14">
        <f t="shared" si="4"/>
        <v>0.13999347100343651</v>
      </c>
      <c r="M37" s="14">
        <f t="shared" si="4"/>
        <v>0.11510930373277706</v>
      </c>
      <c r="N37" s="14">
        <f t="shared" si="4"/>
        <v>8.7736719735051816E-2</v>
      </c>
    </row>
    <row r="38" spans="2:29" x14ac:dyDescent="0.25">
      <c r="B38" s="5" t="s">
        <v>29</v>
      </c>
      <c r="C38" s="5"/>
      <c r="D38" s="14">
        <f t="shared" ref="D38:N38" si="5">D32/C32-1</f>
        <v>0.25731225997544804</v>
      </c>
      <c r="E38" s="14">
        <f t="shared" si="5"/>
        <v>0.25226447892538073</v>
      </c>
      <c r="F38" s="14">
        <f t="shared" si="5"/>
        <v>0.24471361262943869</v>
      </c>
      <c r="G38" s="14">
        <f t="shared" si="5"/>
        <v>0.23465988148465433</v>
      </c>
      <c r="H38" s="14">
        <f t="shared" si="5"/>
        <v>0.22210350097708886</v>
      </c>
      <c r="I38" s="14">
        <f t="shared" si="5"/>
        <v>0.20704468181737834</v>
      </c>
      <c r="J38" s="14">
        <f t="shared" si="5"/>
        <v>0.18948363007180968</v>
      </c>
      <c r="K38" s="14">
        <f t="shared" si="5"/>
        <v>0.16942054728910838</v>
      </c>
      <c r="L38" s="14">
        <f t="shared" si="5"/>
        <v>0.14685563062308393</v>
      </c>
      <c r="M38" s="14">
        <f t="shared" si="5"/>
        <v>0.12178907295131847</v>
      </c>
      <c r="N38" s="14">
        <f t="shared" si="5"/>
        <v>9.4221062990011317E-2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64.643932474705551</v>
      </c>
      <c r="D43" s="6">
        <f t="shared" ref="D43:N43" si="6">S43*D$46</f>
        <v>80.716162595735781</v>
      </c>
      <c r="E43" s="6">
        <f t="shared" si="6"/>
        <v>100.38294840209139</v>
      </c>
      <c r="F43" s="6">
        <f t="shared" si="6"/>
        <v>124.09274793082571</v>
      </c>
      <c r="G43" s="6">
        <f t="shared" si="6"/>
        <v>152.16831697196679</v>
      </c>
      <c r="H43" s="6">
        <f t="shared" si="6"/>
        <v>184.70389686045999</v>
      </c>
      <c r="I43" s="6">
        <f t="shared" si="6"/>
        <v>221.44017935599649</v>
      </c>
      <c r="J43" s="6">
        <f t="shared" si="6"/>
        <v>261.62844213867379</v>
      </c>
      <c r="K43" s="6">
        <f t="shared" si="6"/>
        <v>303.90555317057982</v>
      </c>
      <c r="L43" s="6">
        <f t="shared" si="6"/>
        <v>346.21278883571</v>
      </c>
      <c r="M43" s="6">
        <f t="shared" si="6"/>
        <v>385.80038087499526</v>
      </c>
      <c r="N43" s="6">
        <f t="shared" si="6"/>
        <v>419.36149142623663</v>
      </c>
      <c r="O43" s="7">
        <f>((N43/I43)^(1/5)-1)</f>
        <v>0.13623045236703102</v>
      </c>
      <c r="P43" s="4"/>
      <c r="Q43" s="5" t="s">
        <v>31</v>
      </c>
      <c r="R43" s="8">
        <v>0.84652649999999985</v>
      </c>
      <c r="S43" s="8">
        <v>0.84498832858877293</v>
      </c>
      <c r="T43" s="8">
        <v>0.84345295209452786</v>
      </c>
      <c r="U43" s="8">
        <v>0.8419203654387919</v>
      </c>
      <c r="V43" s="8">
        <v>0.84039056355232089</v>
      </c>
      <c r="W43" s="8">
        <v>0.83886354137508135</v>
      </c>
      <c r="X43" s="8">
        <v>0.83733929385623385</v>
      </c>
      <c r="Y43" s="8">
        <v>0.83581781595411653</v>
      </c>
      <c r="Z43" s="8">
        <v>0.83429910263622897</v>
      </c>
      <c r="AA43" s="8">
        <v>0.83278314887921445</v>
      </c>
      <c r="AB43" s="8">
        <v>0.83126994966884427</v>
      </c>
      <c r="AC43" s="8">
        <v>0.82975950000000021</v>
      </c>
    </row>
    <row r="44" spans="2:29" x14ac:dyDescent="0.25">
      <c r="B44" s="5" t="s">
        <v>32</v>
      </c>
      <c r="C44" s="6">
        <f>R44*C$46</f>
        <v>11.719810981294422</v>
      </c>
      <c r="D44" s="6">
        <f t="shared" ref="D44:N44" si="7">S44*D$46</f>
        <v>14.807242716312727</v>
      </c>
      <c r="E44" s="6">
        <f t="shared" si="7"/>
        <v>18.631334674175825</v>
      </c>
      <c r="F44" s="6">
        <f t="shared" si="7"/>
        <v>23.299752624913996</v>
      </c>
      <c r="G44" s="6">
        <f t="shared" si="7"/>
        <v>28.900252299864547</v>
      </c>
      <c r="H44" s="6">
        <f t="shared" si="7"/>
        <v>35.479586805655465</v>
      </c>
      <c r="I44" s="6">
        <f t="shared" si="7"/>
        <v>43.016751043374505</v>
      </c>
      <c r="J44" s="6">
        <f t="shared" si="7"/>
        <v>51.392454454700903</v>
      </c>
      <c r="K44" s="6">
        <f t="shared" si="7"/>
        <v>60.358956056740659</v>
      </c>
      <c r="L44" s="6">
        <f t="shared" si="7"/>
        <v>69.517031468235842</v>
      </c>
      <c r="M44" s="6">
        <f t="shared" si="7"/>
        <v>78.309239626368722</v>
      </c>
      <c r="N44" s="6">
        <f t="shared" si="7"/>
        <v>86.039762101124637</v>
      </c>
      <c r="O44" s="7">
        <f>((N44/I44)^(1/5)-1)</f>
        <v>0.14871507094782155</v>
      </c>
      <c r="P44" s="4"/>
      <c r="Q44" s="5" t="s">
        <v>32</v>
      </c>
      <c r="R44" s="8">
        <v>0.15347350000000015</v>
      </c>
      <c r="S44" s="8">
        <v>0.15501167141122707</v>
      </c>
      <c r="T44" s="8">
        <v>0.15654704790547214</v>
      </c>
      <c r="U44" s="8">
        <v>0.1580796345612081</v>
      </c>
      <c r="V44" s="8">
        <v>0.15960943644767911</v>
      </c>
      <c r="W44" s="8">
        <v>0.16113645862491865</v>
      </c>
      <c r="X44" s="8">
        <v>0.16266070614376615</v>
      </c>
      <c r="Y44" s="8">
        <v>0.16418218404588347</v>
      </c>
      <c r="Z44" s="8">
        <v>0.16570089736377103</v>
      </c>
      <c r="AA44" s="8">
        <v>0.16721685112078555</v>
      </c>
      <c r="AB44" s="8">
        <v>0.16873005033115573</v>
      </c>
      <c r="AC44" s="8">
        <v>0.17024049999999979</v>
      </c>
    </row>
    <row r="45" spans="2:29" x14ac:dyDescent="0.25">
      <c r="B45" s="5" t="s">
        <v>2</v>
      </c>
      <c r="C45" s="10">
        <f t="shared" ref="C45:N45" si="8">SUM(C43:C44)</f>
        <v>76.36374345599998</v>
      </c>
      <c r="D45" s="10">
        <f t="shared" si="8"/>
        <v>95.52340531204851</v>
      </c>
      <c r="E45" s="10">
        <f t="shared" si="8"/>
        <v>119.01428307626722</v>
      </c>
      <c r="F45" s="10">
        <f t="shared" si="8"/>
        <v>147.3925005557397</v>
      </c>
      <c r="G45" s="10">
        <f t="shared" si="8"/>
        <v>181.06856927183134</v>
      </c>
      <c r="H45" s="10">
        <f t="shared" si="8"/>
        <v>220.18348366611545</v>
      </c>
      <c r="I45" s="10">
        <f t="shared" si="8"/>
        <v>264.456930399371</v>
      </c>
      <c r="J45" s="10">
        <f t="shared" si="8"/>
        <v>313.02089659337469</v>
      </c>
      <c r="K45" s="10">
        <f t="shared" si="8"/>
        <v>364.2645092273205</v>
      </c>
      <c r="L45" s="10">
        <f t="shared" si="8"/>
        <v>415.72982030394587</v>
      </c>
      <c r="M45" s="10">
        <f t="shared" si="8"/>
        <v>464.10962050136396</v>
      </c>
      <c r="N45" s="10">
        <f t="shared" si="8"/>
        <v>505.40125352736129</v>
      </c>
      <c r="O45" s="7">
        <f>((N45/I45)^(1/5)-1)</f>
        <v>0.1382987853123101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76.363743455999966</v>
      </c>
      <c r="D46" s="11">
        <f t="shared" ref="D46:O46" si="9">D3</f>
        <v>95.52340531204851</v>
      </c>
      <c r="E46" s="11">
        <f t="shared" si="9"/>
        <v>119.0142830762672</v>
      </c>
      <c r="F46" s="11">
        <f t="shared" si="9"/>
        <v>147.3925005557397</v>
      </c>
      <c r="G46" s="11">
        <f t="shared" si="9"/>
        <v>181.06856927183134</v>
      </c>
      <c r="H46" s="11">
        <f t="shared" si="9"/>
        <v>220.18348366611545</v>
      </c>
      <c r="I46" s="11">
        <f t="shared" si="9"/>
        <v>264.456930399371</v>
      </c>
      <c r="J46" s="11">
        <f t="shared" si="9"/>
        <v>313.02089659337469</v>
      </c>
      <c r="K46" s="11">
        <f t="shared" si="9"/>
        <v>364.2645092273205</v>
      </c>
      <c r="L46" s="11">
        <f t="shared" si="9"/>
        <v>415.72982030394587</v>
      </c>
      <c r="M46" s="11">
        <f t="shared" si="9"/>
        <v>464.10962050136396</v>
      </c>
      <c r="N46" s="11">
        <f t="shared" si="9"/>
        <v>505.40125352736123</v>
      </c>
      <c r="O46" s="12">
        <f t="shared" si="9"/>
        <v>0.1382987853123101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0.24862704828978521</v>
      </c>
      <c r="E49" s="14">
        <f t="shared" si="10"/>
        <v>0.24365362740119401</v>
      </c>
      <c r="F49" s="14">
        <f t="shared" si="10"/>
        <v>0.23619349606830586</v>
      </c>
      <c r="G49" s="14">
        <f t="shared" si="10"/>
        <v>0.22624665429112367</v>
      </c>
      <c r="H49" s="14">
        <f t="shared" si="10"/>
        <v>0.21381310206964477</v>
      </c>
      <c r="I49" s="14">
        <f t="shared" si="10"/>
        <v>0.19889283940387026</v>
      </c>
      <c r="J49" s="14">
        <f t="shared" si="10"/>
        <v>0.18148586629379926</v>
      </c>
      <c r="K49" s="14">
        <f t="shared" si="10"/>
        <v>0.16159218273943399</v>
      </c>
      <c r="L49" s="14">
        <f t="shared" si="10"/>
        <v>0.139211788740772</v>
      </c>
      <c r="M49" s="14">
        <f t="shared" si="10"/>
        <v>0.11434468429781464</v>
      </c>
      <c r="N49" s="14">
        <f t="shared" si="10"/>
        <v>8.6990869410561E-2</v>
      </c>
    </row>
    <row r="50" spans="2:29" x14ac:dyDescent="0.25">
      <c r="B50" s="5" t="s">
        <v>32</v>
      </c>
      <c r="C50" s="5"/>
      <c r="D50" s="14">
        <f t="shared" ref="D50:N50" si="11">D44/C44-1</f>
        <v>0.26343699057485193</v>
      </c>
      <c r="E50" s="14">
        <f t="shared" si="11"/>
        <v>0.25825820722518467</v>
      </c>
      <c r="F50" s="14">
        <f t="shared" si="11"/>
        <v>0.25056809039069461</v>
      </c>
      <c r="G50" s="14">
        <f t="shared" si="11"/>
        <v>0.24036734488597267</v>
      </c>
      <c r="H50" s="14">
        <f t="shared" si="11"/>
        <v>0.2276566459532865</v>
      </c>
      <c r="I50" s="14">
        <f t="shared" si="11"/>
        <v>0.21243664079305491</v>
      </c>
      <c r="J50" s="14">
        <f t="shared" si="11"/>
        <v>0.19470795000024621</v>
      </c>
      <c r="K50" s="14">
        <f t="shared" si="11"/>
        <v>0.17447116891338865</v>
      </c>
      <c r="L50" s="14">
        <f t="shared" si="11"/>
        <v>0.15172686888232634</v>
      </c>
      <c r="M50" s="14">
        <f t="shared" si="11"/>
        <v>0.12647559846036094</v>
      </c>
      <c r="N50" s="14">
        <f t="shared" si="11"/>
        <v>9.8717884526015043E-2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31.01391258475909</v>
      </c>
      <c r="D55" s="6">
        <f t="shared" ref="D55:N55" si="12">S55*D$60</f>
        <v>38.751919088744245</v>
      </c>
      <c r="E55" s="6">
        <f t="shared" si="12"/>
        <v>48.227702503848796</v>
      </c>
      <c r="F55" s="6">
        <f t="shared" si="12"/>
        <v>59.660507761719671</v>
      </c>
      <c r="G55" s="6">
        <f t="shared" si="12"/>
        <v>73.209711998058111</v>
      </c>
      <c r="H55" s="6">
        <f t="shared" si="12"/>
        <v>88.925115317484654</v>
      </c>
      <c r="I55" s="6">
        <f t="shared" si="12"/>
        <v>106.68631656730663</v>
      </c>
      <c r="J55" s="6">
        <f t="shared" si="12"/>
        <v>126.13661420561239</v>
      </c>
      <c r="K55" s="6">
        <f t="shared" si="12"/>
        <v>146.62187456693394</v>
      </c>
      <c r="L55" s="6">
        <f t="shared" si="12"/>
        <v>167.15029823143016</v>
      </c>
      <c r="M55" s="6">
        <f t="shared" si="12"/>
        <v>186.39343811736848</v>
      </c>
      <c r="N55" s="6">
        <f t="shared" si="12"/>
        <v>202.7497992725574</v>
      </c>
      <c r="O55" s="7">
        <f>((N55/I55)^(1/5)-1)</f>
        <v>0.13702586048371468</v>
      </c>
      <c r="P55" s="4"/>
      <c r="Q55" s="5" t="s">
        <v>37</v>
      </c>
      <c r="R55" s="8">
        <v>0.406134</v>
      </c>
      <c r="S55" s="8">
        <v>0.40567983272950181</v>
      </c>
      <c r="T55" s="8">
        <v>0.40522617334041605</v>
      </c>
      <c r="U55" s="8">
        <v>0.40477302126479459</v>
      </c>
      <c r="V55" s="8">
        <v>0.40432037593532405</v>
      </c>
      <c r="W55" s="8">
        <v>0.40386823678532591</v>
      </c>
      <c r="X55" s="8">
        <v>0.40341660324875489</v>
      </c>
      <c r="Y55" s="8">
        <v>0.40296547476019901</v>
      </c>
      <c r="Z55" s="8">
        <v>0.40251485075487842</v>
      </c>
      <c r="AA55" s="8">
        <v>0.40206473066864495</v>
      </c>
      <c r="AB55" s="8">
        <v>0.40161511393798116</v>
      </c>
      <c r="AC55" s="8">
        <v>0.40116600000000002</v>
      </c>
    </row>
    <row r="56" spans="2:29" x14ac:dyDescent="0.25">
      <c r="B56" s="5" t="s">
        <v>38</v>
      </c>
      <c r="C56" s="6">
        <f>R56*C$60</f>
        <v>24.003465451269037</v>
      </c>
      <c r="D56" s="6">
        <f t="shared" ref="D56:N58" si="13">S56*D$60</f>
        <v>30.118335637282787</v>
      </c>
      <c r="E56" s="6">
        <f t="shared" si="13"/>
        <v>37.640435986044828</v>
      </c>
      <c r="F56" s="6">
        <f t="shared" si="13"/>
        <v>46.759007807127716</v>
      </c>
      <c r="G56" s="6">
        <f t="shared" si="13"/>
        <v>57.619205103694547</v>
      </c>
      <c r="H56" s="6">
        <f t="shared" si="13"/>
        <v>70.28184859990742</v>
      </c>
      <c r="I56" s="6">
        <f t="shared" si="13"/>
        <v>84.673514757996969</v>
      </c>
      <c r="J56" s="6">
        <f t="shared" si="13"/>
        <v>100.53102628924371</v>
      </c>
      <c r="K56" s="6">
        <f t="shared" si="13"/>
        <v>117.34855543235847</v>
      </c>
      <c r="L56" s="6">
        <f t="shared" si="13"/>
        <v>134.34024078812567</v>
      </c>
      <c r="M56" s="6">
        <f t="shared" si="13"/>
        <v>150.43522003330929</v>
      </c>
      <c r="N56" s="6">
        <f t="shared" si="13"/>
        <v>164.3233320374305</v>
      </c>
      <c r="O56" s="7">
        <f>((N56/I56)^(1/5)-1)</f>
        <v>0.14180076338983127</v>
      </c>
      <c r="P56" s="4"/>
      <c r="Q56" s="5" t="s">
        <v>38</v>
      </c>
      <c r="R56" s="8">
        <v>0.31433065437788021</v>
      </c>
      <c r="S56" s="8">
        <v>0.31529796848107045</v>
      </c>
      <c r="T56" s="8">
        <v>0.31626822439390684</v>
      </c>
      <c r="U56" s="8">
        <v>0.31724143108247743</v>
      </c>
      <c r="V56" s="8">
        <v>0.31821759754004036</v>
      </c>
      <c r="W56" s="8">
        <v>0.31919673278710714</v>
      </c>
      <c r="X56" s="8">
        <v>0.32017884587152556</v>
      </c>
      <c r="Y56" s="8">
        <v>0.32116394586856323</v>
      </c>
      <c r="Z56" s="8">
        <v>0.32215204188099122</v>
      </c>
      <c r="AA56" s="8">
        <v>0.32314314303916819</v>
      </c>
      <c r="AB56" s="8">
        <v>0.32413725850112429</v>
      </c>
      <c r="AC56" s="8">
        <v>0.32513439745264588</v>
      </c>
    </row>
    <row r="57" spans="2:29" x14ac:dyDescent="0.25">
      <c r="B57" s="5" t="s">
        <v>40</v>
      </c>
      <c r="C57" s="6">
        <f>R57*C$60</f>
        <v>11.74796474511737</v>
      </c>
      <c r="D57" s="6">
        <f t="shared" si="13"/>
        <v>14.714709975063361</v>
      </c>
      <c r="E57" s="6">
        <f t="shared" si="13"/>
        <v>18.357241993625255</v>
      </c>
      <c r="F57" s="6">
        <f t="shared" si="13"/>
        <v>22.764081141355039</v>
      </c>
      <c r="G57" s="6">
        <f t="shared" si="13"/>
        <v>28.001684004371096</v>
      </c>
      <c r="H57" s="6">
        <f t="shared" si="13"/>
        <v>34.095111399696982</v>
      </c>
      <c r="I57" s="6">
        <f t="shared" si="13"/>
        <v>41.004221904210041</v>
      </c>
      <c r="J57" s="6">
        <f t="shared" si="13"/>
        <v>48.597413311057714</v>
      </c>
      <c r="K57" s="6">
        <f t="shared" si="13"/>
        <v>56.626906281879144</v>
      </c>
      <c r="L57" s="6">
        <f t="shared" si="13"/>
        <v>64.71176717331744</v>
      </c>
      <c r="M57" s="6">
        <f t="shared" si="13"/>
        <v>72.33670343944658</v>
      </c>
      <c r="N57" s="6">
        <f t="shared" si="13"/>
        <v>78.875199377966581</v>
      </c>
      <c r="O57" s="7">
        <f>((N57/I57)^(1/5)-1)</f>
        <v>0.1397835349919927</v>
      </c>
      <c r="P57" s="4"/>
      <c r="Q57" s="5" t="s">
        <v>40</v>
      </c>
      <c r="R57" s="8">
        <v>0.15384217972350231</v>
      </c>
      <c r="S57" s="8">
        <v>0.15404297959222119</v>
      </c>
      <c r="T57" s="8">
        <v>0.15424402449125788</v>
      </c>
      <c r="U57" s="8">
        <v>0.15444531475837403</v>
      </c>
      <c r="V57" s="8">
        <v>0.15464685073163215</v>
      </c>
      <c r="W57" s="8">
        <v>0.15484863274939617</v>
      </c>
      <c r="X57" s="8">
        <v>0.15505066115033289</v>
      </c>
      <c r="Y57" s="8">
        <v>0.15525293627341272</v>
      </c>
      <c r="Z57" s="8">
        <v>0.15545545845791123</v>
      </c>
      <c r="AA57" s="8">
        <v>0.15565822804340992</v>
      </c>
      <c r="AB57" s="8">
        <v>0.15586124536979726</v>
      </c>
      <c r="AC57" s="8">
        <v>0.1560645107772699</v>
      </c>
    </row>
    <row r="58" spans="2:29" x14ac:dyDescent="0.25">
      <c r="B58" s="5" t="s">
        <v>39</v>
      </c>
      <c r="C58" s="6">
        <f>R58*C$60</f>
        <v>9.5984006748544743</v>
      </c>
      <c r="D58" s="6">
        <f t="shared" si="13"/>
        <v>11.938440610958109</v>
      </c>
      <c r="E58" s="6">
        <f t="shared" si="13"/>
        <v>14.788902592748334</v>
      </c>
      <c r="F58" s="6">
        <f t="shared" si="13"/>
        <v>18.208903845537282</v>
      </c>
      <c r="G58" s="6">
        <f t="shared" si="13"/>
        <v>22.237968165707592</v>
      </c>
      <c r="H58" s="6">
        <f t="shared" si="13"/>
        <v>26.881408349026408</v>
      </c>
      <c r="I58" s="6">
        <f t="shared" si="13"/>
        <v>32.092877169857367</v>
      </c>
      <c r="J58" s="6">
        <f t="shared" si="13"/>
        <v>37.755842787460885</v>
      </c>
      <c r="K58" s="6">
        <f t="shared" si="13"/>
        <v>43.667172946148945</v>
      </c>
      <c r="L58" s="6">
        <f t="shared" si="13"/>
        <v>49.527514111072598</v>
      </c>
      <c r="M58" s="6">
        <f t="shared" si="13"/>
        <v>54.944258911239608</v>
      </c>
      <c r="N58" s="6">
        <f t="shared" si="13"/>
        <v>59.452922839406689</v>
      </c>
      <c r="O58" s="7">
        <f>((N58/I58)^(1/5)-1)</f>
        <v>0.13123520242840292</v>
      </c>
      <c r="P58" s="4"/>
      <c r="Q58" s="5" t="s">
        <v>39</v>
      </c>
      <c r="R58" s="8">
        <v>0.12569316589861756</v>
      </c>
      <c r="S58" s="8">
        <v>0.12497921919720648</v>
      </c>
      <c r="T58" s="8">
        <v>0.12426157777441932</v>
      </c>
      <c r="U58" s="8">
        <v>0.12354023289435398</v>
      </c>
      <c r="V58" s="8">
        <v>0.12281517579300347</v>
      </c>
      <c r="W58" s="8">
        <v>0.12208639767817085</v>
      </c>
      <c r="X58" s="8">
        <v>0.12135388972938672</v>
      </c>
      <c r="Y58" s="8">
        <v>0.12061764309782509</v>
      </c>
      <c r="Z58" s="8">
        <v>0.11987764890621913</v>
      </c>
      <c r="AA58" s="8">
        <v>0.11913389824877692</v>
      </c>
      <c r="AB58" s="8">
        <v>0.11838638219109732</v>
      </c>
      <c r="AC58" s="8">
        <v>0.11763509177008412</v>
      </c>
    </row>
    <row r="59" spans="2:29" x14ac:dyDescent="0.25">
      <c r="B59" s="5" t="s">
        <v>2</v>
      </c>
      <c r="C59" s="10">
        <f t="shared" ref="C59:N59" si="14">SUM(C55:C58)</f>
        <v>76.363743455999966</v>
      </c>
      <c r="D59" s="10">
        <f t="shared" si="14"/>
        <v>95.523405312048496</v>
      </c>
      <c r="E59" s="10">
        <f t="shared" si="14"/>
        <v>119.0142830762672</v>
      </c>
      <c r="F59" s="10">
        <f t="shared" si="14"/>
        <v>147.39250055573973</v>
      </c>
      <c r="G59" s="10">
        <f t="shared" si="14"/>
        <v>181.06856927183136</v>
      </c>
      <c r="H59" s="10">
        <f t="shared" si="14"/>
        <v>220.18348366611545</v>
      </c>
      <c r="I59" s="10">
        <f t="shared" si="14"/>
        <v>264.45693039937106</v>
      </c>
      <c r="J59" s="10">
        <f t="shared" si="14"/>
        <v>313.02089659337469</v>
      </c>
      <c r="K59" s="10">
        <f t="shared" si="14"/>
        <v>364.26450922732045</v>
      </c>
      <c r="L59" s="10">
        <f t="shared" si="14"/>
        <v>415.72982030394587</v>
      </c>
      <c r="M59" s="10">
        <f t="shared" si="14"/>
        <v>464.10962050136396</v>
      </c>
      <c r="N59" s="10">
        <f t="shared" si="14"/>
        <v>505.40125352736118</v>
      </c>
      <c r="O59" s="7">
        <f>((N59/I59)^(1/5)-1)</f>
        <v>0.13829878531230988</v>
      </c>
      <c r="Q59" s="5" t="s">
        <v>2</v>
      </c>
      <c r="R59" s="8">
        <v>1</v>
      </c>
      <c r="S59" s="8">
        <v>0.99999999999999989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1.0000000000000002</v>
      </c>
      <c r="Z59" s="8">
        <v>1</v>
      </c>
      <c r="AA59" s="8">
        <v>1</v>
      </c>
      <c r="AB59" s="8">
        <v>1</v>
      </c>
      <c r="AC59" s="8">
        <v>0.99999999999999989</v>
      </c>
    </row>
    <row r="60" spans="2:29" x14ac:dyDescent="0.25">
      <c r="B60" s="13" t="s">
        <v>26</v>
      </c>
      <c r="C60" s="11">
        <f>C3</f>
        <v>76.363743455999966</v>
      </c>
      <c r="D60" s="11">
        <f t="shared" ref="D60:O60" si="15">D3</f>
        <v>95.52340531204851</v>
      </c>
      <c r="E60" s="11">
        <f t="shared" si="15"/>
        <v>119.0142830762672</v>
      </c>
      <c r="F60" s="11">
        <f t="shared" si="15"/>
        <v>147.3925005557397</v>
      </c>
      <c r="G60" s="11">
        <f t="shared" si="15"/>
        <v>181.06856927183134</v>
      </c>
      <c r="H60" s="11">
        <f t="shared" si="15"/>
        <v>220.18348366611545</v>
      </c>
      <c r="I60" s="11">
        <f t="shared" si="15"/>
        <v>264.456930399371</v>
      </c>
      <c r="J60" s="11">
        <f t="shared" si="15"/>
        <v>313.02089659337469</v>
      </c>
      <c r="K60" s="11">
        <f t="shared" si="15"/>
        <v>364.2645092273205</v>
      </c>
      <c r="L60" s="11">
        <f t="shared" si="15"/>
        <v>415.72982030394587</v>
      </c>
      <c r="M60" s="11">
        <f t="shared" si="15"/>
        <v>464.10962050136396</v>
      </c>
      <c r="N60" s="11">
        <f t="shared" si="15"/>
        <v>505.40125352736123</v>
      </c>
      <c r="O60" s="12">
        <f t="shared" si="15"/>
        <v>0.1382987853123101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0.24950113865310164</v>
      </c>
      <c r="E63" s="14">
        <f t="shared" si="16"/>
        <v>0.24452423616503816</v>
      </c>
      <c r="F63" s="14">
        <f t="shared" si="16"/>
        <v>0.2370588824329436</v>
      </c>
      <c r="G63" s="14">
        <f t="shared" si="16"/>
        <v>0.22710507745681796</v>
      </c>
      <c r="H63" s="14">
        <f t="shared" si="16"/>
        <v>0.21466282123666036</v>
      </c>
      <c r="I63" s="14">
        <f t="shared" si="16"/>
        <v>0.19973211377247124</v>
      </c>
      <c r="J63" s="14">
        <f t="shared" si="16"/>
        <v>0.18231295506425038</v>
      </c>
      <c r="K63" s="14">
        <f t="shared" si="16"/>
        <v>0.16240534511199889</v>
      </c>
      <c r="L63" s="14">
        <f t="shared" si="16"/>
        <v>0.14000928391571499</v>
      </c>
      <c r="M63" s="14">
        <f t="shared" si="16"/>
        <v>0.11512477147539979</v>
      </c>
      <c r="N63" s="14">
        <f t="shared" si="16"/>
        <v>8.7751807791053293E-2</v>
      </c>
    </row>
    <row r="64" spans="2:29" x14ac:dyDescent="0.25">
      <c r="B64" s="5" t="s">
        <v>38</v>
      </c>
      <c r="C64" s="5"/>
      <c r="D64" s="14">
        <f t="shared" ref="D64:N64" si="17">D56/C56-1</f>
        <v>0.25474947350531263</v>
      </c>
      <c r="E64" s="14">
        <f t="shared" si="17"/>
        <v>0.24975152808412848</v>
      </c>
      <c r="F64" s="14">
        <f t="shared" si="17"/>
        <v>0.24225468122801752</v>
      </c>
      <c r="G64" s="14">
        <f t="shared" si="17"/>
        <v>0.23225893375161299</v>
      </c>
      <c r="H64" s="14">
        <f t="shared" si="17"/>
        <v>0.21976428646359336</v>
      </c>
      <c r="I64" s="14">
        <f t="shared" si="17"/>
        <v>0.20477074016673646</v>
      </c>
      <c r="J64" s="14">
        <f t="shared" si="17"/>
        <v>0.18727829565795928</v>
      </c>
      <c r="K64" s="14">
        <f t="shared" si="17"/>
        <v>0.16728695372837499</v>
      </c>
      <c r="L64" s="14">
        <f t="shared" si="17"/>
        <v>0.14479671516332782</v>
      </c>
      <c r="M64" s="14">
        <f t="shared" si="17"/>
        <v>0.11980758074245057</v>
      </c>
      <c r="N64" s="14">
        <f t="shared" si="17"/>
        <v>9.2319551239703701E-2</v>
      </c>
    </row>
    <row r="65" spans="2:29" x14ac:dyDescent="0.25">
      <c r="B65" s="5" t="s">
        <v>40</v>
      </c>
      <c r="C65" s="5"/>
      <c r="D65" s="14">
        <f t="shared" ref="D65:N65" si="18">D57/C57-1</f>
        <v>0.25253269773209142</v>
      </c>
      <c r="E65" s="14">
        <f t="shared" si="18"/>
        <v>0.24754358222043105</v>
      </c>
      <c r="F65" s="14">
        <f t="shared" si="18"/>
        <v>0.24005998010268126</v>
      </c>
      <c r="G65" s="14">
        <f t="shared" si="18"/>
        <v>0.23008189219203801</v>
      </c>
      <c r="H65" s="14">
        <f t="shared" si="18"/>
        <v>0.21760931929575</v>
      </c>
      <c r="I65" s="14">
        <f t="shared" si="18"/>
        <v>0.20264226221517667</v>
      </c>
      <c r="J65" s="14">
        <f t="shared" si="18"/>
        <v>0.18518072174582723</v>
      </c>
      <c r="K65" s="14">
        <f t="shared" si="18"/>
        <v>0.16522469867741751</v>
      </c>
      <c r="L65" s="14">
        <f t="shared" si="18"/>
        <v>0.14277419379390488</v>
      </c>
      <c r="M65" s="14">
        <f t="shared" si="18"/>
        <v>0.11782920787354301</v>
      </c>
      <c r="N65" s="14">
        <f t="shared" si="18"/>
        <v>9.0389741688925662E-2</v>
      </c>
    </row>
    <row r="66" spans="2:29" x14ac:dyDescent="0.25">
      <c r="B66" s="5" t="s">
        <v>39</v>
      </c>
      <c r="C66" s="5"/>
      <c r="D66" s="14">
        <f t="shared" ref="D66:N66" si="19">D58/C58-1</f>
        <v>0.24379477533522675</v>
      </c>
      <c r="E66" s="14">
        <f t="shared" si="19"/>
        <v>0.23876334227217511</v>
      </c>
      <c r="F66" s="14">
        <f t="shared" si="19"/>
        <v>0.23125456614109607</v>
      </c>
      <c r="G66" s="14">
        <f t="shared" si="19"/>
        <v>0.22126891076739752</v>
      </c>
      <c r="H66" s="14">
        <f t="shared" si="19"/>
        <v>0.20880685450747727</v>
      </c>
      <c r="I66" s="14">
        <f t="shared" si="19"/>
        <v>0.19386889083955716</v>
      </c>
      <c r="J66" s="14">
        <f t="shared" si="19"/>
        <v>0.1764555289833083</v>
      </c>
      <c r="K66" s="14">
        <f t="shared" si="19"/>
        <v>0.15656729455000473</v>
      </c>
      <c r="L66" s="14">
        <f t="shared" si="19"/>
        <v>0.13420473022493851</v>
      </c>
      <c r="M66" s="14">
        <f t="shared" si="19"/>
        <v>0.10936839648400642</v>
      </c>
      <c r="N66" s="14">
        <f t="shared" si="19"/>
        <v>8.2058872346438605E-2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56.289777122490882</v>
      </c>
      <c r="D71" s="6">
        <f t="shared" ref="D71:N71" si="20">S71*D$74</f>
        <v>70.235397437412786</v>
      </c>
      <c r="E71" s="6">
        <f t="shared" si="20"/>
        <v>87.286938601961424</v>
      </c>
      <c r="F71" s="6">
        <f t="shared" si="20"/>
        <v>107.82748923845109</v>
      </c>
      <c r="G71" s="6">
        <f t="shared" si="20"/>
        <v>132.1298995634358</v>
      </c>
      <c r="H71" s="6">
        <f t="shared" si="20"/>
        <v>160.26795761705279</v>
      </c>
      <c r="I71" s="6">
        <f t="shared" si="20"/>
        <v>192.00867268380392</v>
      </c>
      <c r="J71" s="6">
        <f t="shared" si="20"/>
        <v>226.69563230616978</v>
      </c>
      <c r="K71" s="6">
        <f t="shared" si="20"/>
        <v>263.14226589292502</v>
      </c>
      <c r="L71" s="6">
        <f t="shared" si="20"/>
        <v>299.5634731211502</v>
      </c>
      <c r="M71" s="6">
        <f t="shared" si="20"/>
        <v>333.5816707098918</v>
      </c>
      <c r="N71" s="6">
        <f t="shared" si="20"/>
        <v>362.34464900954714</v>
      </c>
      <c r="O71" s="7">
        <f>((N71/I71)^(1/5)-1)</f>
        <v>0.13542957255353683</v>
      </c>
      <c r="P71" s="4"/>
      <c r="Q71" s="5" t="s">
        <v>34</v>
      </c>
      <c r="R71" s="8">
        <v>0.73712699999999998</v>
      </c>
      <c r="S71" s="8">
        <v>0.73526898677840469</v>
      </c>
      <c r="T71" s="8">
        <v>0.73341565689242405</v>
      </c>
      <c r="U71" s="8">
        <v>0.731566998537173</v>
      </c>
      <c r="V71" s="8">
        <v>0.7297229999375221</v>
      </c>
      <c r="W71" s="8">
        <v>0.72788364934802241</v>
      </c>
      <c r="X71" s="8">
        <v>0.72604893505283086</v>
      </c>
      <c r="Y71" s="8">
        <v>0.72421884536563541</v>
      </c>
      <c r="Z71" s="8">
        <v>0.72239336862958059</v>
      </c>
      <c r="AA71" s="8">
        <v>0.72057249321719374</v>
      </c>
      <c r="AB71" s="8">
        <v>0.71875620753031011</v>
      </c>
      <c r="AC71" s="8">
        <v>0.71694449999999976</v>
      </c>
    </row>
    <row r="72" spans="2:29" x14ac:dyDescent="0.25">
      <c r="B72" s="5" t="s">
        <v>35</v>
      </c>
      <c r="C72" s="6">
        <f>R72*C$74</f>
        <v>20.07396633350908</v>
      </c>
      <c r="D72" s="6">
        <f t="shared" ref="D72:N72" si="21">S72*D$74</f>
        <v>25.288007874635721</v>
      </c>
      <c r="E72" s="6">
        <f t="shared" si="21"/>
        <v>31.727344474305788</v>
      </c>
      <c r="F72" s="6">
        <f t="shared" si="21"/>
        <v>39.565011317288608</v>
      </c>
      <c r="G72" s="6">
        <f t="shared" si="21"/>
        <v>48.938669708395544</v>
      </c>
      <c r="H72" s="6">
        <f t="shared" si="21"/>
        <v>59.915526049062649</v>
      </c>
      <c r="I72" s="6">
        <f t="shared" si="21"/>
        <v>72.448257715567081</v>
      </c>
      <c r="J72" s="6">
        <f t="shared" si="21"/>
        <v>86.325264287204917</v>
      </c>
      <c r="K72" s="6">
        <f t="shared" si="21"/>
        <v>101.12224333439551</v>
      </c>
      <c r="L72" s="6">
        <f t="shared" si="21"/>
        <v>116.16634718279566</v>
      </c>
      <c r="M72" s="6">
        <f t="shared" si="21"/>
        <v>130.52794979147214</v>
      </c>
      <c r="N72" s="6">
        <f t="shared" si="21"/>
        <v>143.05660451781412</v>
      </c>
      <c r="O72" s="7">
        <f>((N72/I72)^(1/5)-1)</f>
        <v>0.14576616557132227</v>
      </c>
      <c r="P72" s="4"/>
      <c r="Q72" s="5" t="s">
        <v>35</v>
      </c>
      <c r="R72" s="8">
        <v>0.26287300000000002</v>
      </c>
      <c r="S72" s="8">
        <v>0.26473101322159531</v>
      </c>
      <c r="T72" s="8">
        <v>0.26658434310757595</v>
      </c>
      <c r="U72" s="8">
        <v>0.268433001462827</v>
      </c>
      <c r="V72" s="8">
        <v>0.2702770000624779</v>
      </c>
      <c r="W72" s="8">
        <v>0.27211635065197759</v>
      </c>
      <c r="X72" s="8">
        <v>0.27395106494716914</v>
      </c>
      <c r="Y72" s="8">
        <v>0.27578115463436459</v>
      </c>
      <c r="Z72" s="8">
        <v>0.27760663137041941</v>
      </c>
      <c r="AA72" s="8">
        <v>0.27942750678280626</v>
      </c>
      <c r="AB72" s="8">
        <v>0.28124379246968989</v>
      </c>
      <c r="AC72" s="8">
        <v>0.28305550000000024</v>
      </c>
    </row>
    <row r="73" spans="2:29" x14ac:dyDescent="0.25">
      <c r="B73" s="5" t="s">
        <v>2</v>
      </c>
      <c r="C73" s="10">
        <f t="shared" ref="C73:N73" si="22">SUM(C71:C72)</f>
        <v>76.363743455999966</v>
      </c>
      <c r="D73" s="10">
        <f t="shared" si="22"/>
        <v>95.52340531204851</v>
      </c>
      <c r="E73" s="10">
        <f t="shared" si="22"/>
        <v>119.01428307626722</v>
      </c>
      <c r="F73" s="10">
        <f t="shared" si="22"/>
        <v>147.3925005557397</v>
      </c>
      <c r="G73" s="10">
        <f t="shared" si="22"/>
        <v>181.06856927183134</v>
      </c>
      <c r="H73" s="10">
        <f t="shared" si="22"/>
        <v>220.18348366611542</v>
      </c>
      <c r="I73" s="10">
        <f t="shared" si="22"/>
        <v>264.456930399371</v>
      </c>
      <c r="J73" s="10">
        <f t="shared" si="22"/>
        <v>313.02089659337469</v>
      </c>
      <c r="K73" s="10">
        <f t="shared" si="22"/>
        <v>364.26450922732056</v>
      </c>
      <c r="L73" s="10">
        <f t="shared" si="22"/>
        <v>415.72982030394587</v>
      </c>
      <c r="M73" s="10">
        <f t="shared" si="22"/>
        <v>464.10962050136391</v>
      </c>
      <c r="N73" s="10">
        <f t="shared" si="22"/>
        <v>505.40125352736129</v>
      </c>
      <c r="O73" s="7">
        <f>((N73/I73)^(1/5)-1)</f>
        <v>0.1382987853123101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76.363743455999966</v>
      </c>
      <c r="D74" s="11">
        <f t="shared" ref="D74:O74" si="23">D3</f>
        <v>95.52340531204851</v>
      </c>
      <c r="E74" s="11">
        <f t="shared" si="23"/>
        <v>119.0142830762672</v>
      </c>
      <c r="F74" s="11">
        <f t="shared" si="23"/>
        <v>147.3925005557397</v>
      </c>
      <c r="G74" s="11">
        <f t="shared" si="23"/>
        <v>181.06856927183134</v>
      </c>
      <c r="H74" s="11">
        <f t="shared" si="23"/>
        <v>220.18348366611545</v>
      </c>
      <c r="I74" s="11">
        <f t="shared" si="23"/>
        <v>264.456930399371</v>
      </c>
      <c r="J74" s="11">
        <f t="shared" si="23"/>
        <v>313.02089659337469</v>
      </c>
      <c r="K74" s="11">
        <f t="shared" si="23"/>
        <v>364.2645092273205</v>
      </c>
      <c r="L74" s="11">
        <f t="shared" si="23"/>
        <v>415.72982030394587</v>
      </c>
      <c r="M74" s="11">
        <f t="shared" si="23"/>
        <v>464.10962050136396</v>
      </c>
      <c r="N74" s="11">
        <f t="shared" si="23"/>
        <v>505.40125352736123</v>
      </c>
      <c r="O74" s="12">
        <f t="shared" si="23"/>
        <v>0.1382987853123101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0.24774694496613758</v>
      </c>
      <c r="E77" s="14">
        <f t="shared" si="24"/>
        <v>0.24277702962730974</v>
      </c>
      <c r="F77" s="14">
        <f t="shared" si="24"/>
        <v>0.2353221566190673</v>
      </c>
      <c r="G77" s="14">
        <f t="shared" si="24"/>
        <v>0.22538232594141228</v>
      </c>
      <c r="H77" s="14">
        <f t="shared" si="24"/>
        <v>0.21295753759434177</v>
      </c>
      <c r="I77" s="14">
        <f t="shared" si="24"/>
        <v>0.19804779157785846</v>
      </c>
      <c r="J77" s="14">
        <f t="shared" si="24"/>
        <v>0.18065308789196033</v>
      </c>
      <c r="K77" s="14">
        <f t="shared" si="24"/>
        <v>0.16077342653664917</v>
      </c>
      <c r="L77" s="14">
        <f t="shared" si="24"/>
        <v>0.13840880751192319</v>
      </c>
      <c r="M77" s="14">
        <f t="shared" si="24"/>
        <v>0.11355923081778352</v>
      </c>
      <c r="N77" s="14">
        <f t="shared" si="24"/>
        <v>8.6224696454230143E-2</v>
      </c>
    </row>
    <row r="78" spans="2:29" x14ac:dyDescent="0.25">
      <c r="B78" s="5" t="s">
        <v>35</v>
      </c>
      <c r="C78" s="5"/>
      <c r="D78" s="14">
        <f t="shared" ref="D78:N78" si="25">D72/C72-1</f>
        <v>0.25974147084340493</v>
      </c>
      <c r="E78" s="14">
        <f t="shared" si="25"/>
        <v>0.25463993176500166</v>
      </c>
      <c r="F78" s="14">
        <f t="shared" si="25"/>
        <v>0.24703192066169022</v>
      </c>
      <c r="G78" s="14">
        <f t="shared" si="25"/>
        <v>0.23691787463260394</v>
      </c>
      <c r="H78" s="14">
        <f t="shared" si="25"/>
        <v>0.22429821664694738</v>
      </c>
      <c r="I78" s="14">
        <f t="shared" si="25"/>
        <v>0.20917335610542476</v>
      </c>
      <c r="J78" s="14">
        <f t="shared" si="25"/>
        <v>0.1915436893751008</v>
      </c>
      <c r="K78" s="14">
        <f t="shared" si="25"/>
        <v>0.17140960029917673</v>
      </c>
      <c r="L78" s="14">
        <f t="shared" si="25"/>
        <v>0.14877146068300373</v>
      </c>
      <c r="M78" s="14">
        <f t="shared" si="25"/>
        <v>0.12362963075767119</v>
      </c>
      <c r="N78" s="14">
        <f t="shared" si="25"/>
        <v>9.5984459622306284E-2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11.026770645023824</v>
      </c>
      <c r="D83" s="6">
        <f t="shared" ref="D83:N83" si="26">S83*D$92</f>
        <v>13.873309926860298</v>
      </c>
      <c r="E83" s="6">
        <f t="shared" si="26"/>
        <v>17.385164519653607</v>
      </c>
      <c r="F83" s="6">
        <f t="shared" si="26"/>
        <v>21.65532962466084</v>
      </c>
      <c r="G83" s="6">
        <f t="shared" si="26"/>
        <v>26.7573090370947</v>
      </c>
      <c r="H83" s="6">
        <f t="shared" si="26"/>
        <v>32.726104595214018</v>
      </c>
      <c r="I83" s="6">
        <f t="shared" si="26"/>
        <v>39.534385605464152</v>
      </c>
      <c r="J83" s="6">
        <f t="shared" si="26"/>
        <v>47.065653186575162</v>
      </c>
      <c r="K83" s="6">
        <f t="shared" si="26"/>
        <v>55.088200491241942</v>
      </c>
      <c r="L83" s="6">
        <f t="shared" si="26"/>
        <v>63.235960273184723</v>
      </c>
      <c r="M83" s="6">
        <f t="shared" si="26"/>
        <v>71.00435210096586</v>
      </c>
      <c r="N83" s="6">
        <f t="shared" si="26"/>
        <v>77.77005593545033</v>
      </c>
      <c r="O83" s="7">
        <f t="shared" ref="O83:O91" si="27">((N83/I83)^(1/5)-1)</f>
        <v>0.14489981048020173</v>
      </c>
      <c r="P83" s="4"/>
      <c r="Q83" s="5" t="s">
        <v>43</v>
      </c>
      <c r="R83" s="8">
        <v>0.1443979845144357</v>
      </c>
      <c r="S83" s="8">
        <v>0.14523466664049545</v>
      </c>
      <c r="T83" s="8">
        <v>0.14607628656228411</v>
      </c>
      <c r="U83" s="8">
        <v>0.14692287289387157</v>
      </c>
      <c r="V83" s="8">
        <v>0.14777445442187689</v>
      </c>
      <c r="W83" s="8">
        <v>0.14863106010639579</v>
      </c>
      <c r="X83" s="8">
        <v>0.14949271908193557</v>
      </c>
      <c r="Y83" s="8">
        <v>0.15035946065835701</v>
      </c>
      <c r="Z83" s="8">
        <v>0.15123131432182421</v>
      </c>
      <c r="AA83" s="8">
        <v>0.15210830973576067</v>
      </c>
      <c r="AB83" s="8">
        <v>0.1529904767418136</v>
      </c>
      <c r="AC83" s="8">
        <v>0.15387784536082486</v>
      </c>
    </row>
    <row r="84" spans="2:29" x14ac:dyDescent="0.25">
      <c r="B84" s="5" t="s">
        <v>44</v>
      </c>
      <c r="C84" s="6">
        <f t="shared" ref="C84:C90" si="28">R84*C$92</f>
        <v>6.3230433069367384</v>
      </c>
      <c r="D84" s="6">
        <f t="shared" ref="D84:D90" si="29">S84*D$92</f>
        <v>7.9365160260049317</v>
      </c>
      <c r="E84" s="6">
        <f t="shared" ref="E84:E90" si="30">T84*E$92</f>
        <v>9.9220316529701567</v>
      </c>
      <c r="F84" s="6">
        <f t="shared" ref="F84:F90" si="31">U84*F$92</f>
        <v>12.329872798302212</v>
      </c>
      <c r="G84" s="6">
        <f t="shared" ref="G84:G90" si="32">V84*G$92</f>
        <v>15.198762418540223</v>
      </c>
      <c r="H84" s="6">
        <f t="shared" ref="H84:H90" si="33">W84*H$92</f>
        <v>18.54522471046279</v>
      </c>
      <c r="I84" s="6">
        <f t="shared" ref="I84:I90" si="34">X84*I$92</f>
        <v>22.350372930690682</v>
      </c>
      <c r="J84" s="6">
        <f t="shared" ref="J84:J90" si="35">Y84*J$92</f>
        <v>26.545191613111648</v>
      </c>
      <c r="K84" s="6">
        <f t="shared" ref="K84:K90" si="36">Z84*K$92</f>
        <v>30.996478348264588</v>
      </c>
      <c r="L84" s="6">
        <f t="shared" ref="L84:L90" si="37">AA84*L$92</f>
        <v>35.496855335753224</v>
      </c>
      <c r="M84" s="6">
        <f t="shared" ref="M84:M90" si="38">AB84*M$92</f>
        <v>39.763328019335894</v>
      </c>
      <c r="N84" s="6">
        <f t="shared" ref="N84:N90" si="39">AC84*N$92</f>
        <v>43.44923780787127</v>
      </c>
      <c r="O84" s="7">
        <f t="shared" si="27"/>
        <v>0.14219295644803576</v>
      </c>
      <c r="P84" s="4"/>
      <c r="Q84" s="5" t="s">
        <v>44</v>
      </c>
      <c r="R84" s="8">
        <v>8.2801641469816278E-2</v>
      </c>
      <c r="S84" s="8">
        <v>8.3084517350261247E-2</v>
      </c>
      <c r="T84" s="8">
        <v>8.3368410887388042E-2</v>
      </c>
      <c r="U84" s="8">
        <v>8.3653325317181934E-2</v>
      </c>
      <c r="V84" s="8">
        <v>8.3939263891365384E-2</v>
      </c>
      <c r="W84" s="8">
        <v>8.4226229877371855E-2</v>
      </c>
      <c r="X84" s="8">
        <v>8.4514226558321429E-2</v>
      </c>
      <c r="Y84" s="8">
        <v>8.4803257232998086E-2</v>
      </c>
      <c r="Z84" s="8">
        <v>8.5093325215828616E-2</v>
      </c>
      <c r="AA84" s="8">
        <v>8.5384433836863033E-2</v>
      </c>
      <c r="AB84" s="8">
        <v>8.5676586441756464E-2</v>
      </c>
      <c r="AC84" s="8">
        <v>8.5969786391752651E-2</v>
      </c>
    </row>
    <row r="85" spans="2:29" x14ac:dyDescent="0.25">
      <c r="B85" s="5" t="s">
        <v>45</v>
      </c>
      <c r="C85" s="6">
        <f t="shared" si="28"/>
        <v>17.605706872026861</v>
      </c>
      <c r="D85" s="6">
        <f t="shared" si="29"/>
        <v>21.901936381145664</v>
      </c>
      <c r="E85" s="6">
        <f t="shared" si="30"/>
        <v>27.138026477574069</v>
      </c>
      <c r="F85" s="6">
        <f t="shared" si="31"/>
        <v>33.424200204828736</v>
      </c>
      <c r="G85" s="6">
        <f t="shared" si="32"/>
        <v>40.835245157202692</v>
      </c>
      <c r="H85" s="6">
        <f t="shared" si="33"/>
        <v>49.383662520064135</v>
      </c>
      <c r="I85" s="6">
        <f t="shared" si="34"/>
        <v>58.987497260703584</v>
      </c>
      <c r="J85" s="6">
        <f t="shared" si="35"/>
        <v>69.436018256932343</v>
      </c>
      <c r="K85" s="6">
        <f t="shared" si="36"/>
        <v>80.359050599071381</v>
      </c>
      <c r="L85" s="6">
        <f t="shared" si="37"/>
        <v>91.20855501555215</v>
      </c>
      <c r="M85" s="6">
        <f t="shared" si="38"/>
        <v>101.26314907712845</v>
      </c>
      <c r="N85" s="6">
        <f t="shared" si="39"/>
        <v>109.66641152139781</v>
      </c>
      <c r="O85" s="7">
        <f t="shared" si="27"/>
        <v>0.13204250196949352</v>
      </c>
      <c r="P85" s="4"/>
      <c r="Q85" s="5" t="s">
        <v>45</v>
      </c>
      <c r="R85" s="8">
        <v>0.23055059999999994</v>
      </c>
      <c r="S85" s="8">
        <v>0.22928345476795037</v>
      </c>
      <c r="T85" s="8">
        <v>0.22802327398118569</v>
      </c>
      <c r="U85" s="8">
        <v>0.22677001936193247</v>
      </c>
      <c r="V85" s="8">
        <v>0.22552365284279843</v>
      </c>
      <c r="W85" s="8">
        <v>0.22428413656561608</v>
      </c>
      <c r="X85" s="8">
        <v>0.22305143288029286</v>
      </c>
      <c r="Y85" s="8">
        <v>0.22182550434366752</v>
      </c>
      <c r="Z85" s="8">
        <v>0.22060631371837283</v>
      </c>
      <c r="AA85" s="8">
        <v>0.21939382397170429</v>
      </c>
      <c r="AB85" s="8">
        <v>0.21818799827449567</v>
      </c>
      <c r="AC85" s="8">
        <v>0.21698879999999984</v>
      </c>
    </row>
    <row r="86" spans="2:29" x14ac:dyDescent="0.25">
      <c r="B86" s="5" t="s">
        <v>46</v>
      </c>
      <c r="C86" s="6">
        <f t="shared" si="28"/>
        <v>4.3952862011633425</v>
      </c>
      <c r="D86" s="6">
        <f t="shared" si="29"/>
        <v>5.3947451911055335</v>
      </c>
      <c r="E86" s="6">
        <f t="shared" si="30"/>
        <v>6.5951045234128065</v>
      </c>
      <c r="F86" s="6">
        <f t="shared" si="31"/>
        <v>8.0141913325267424</v>
      </c>
      <c r="G86" s="6">
        <f t="shared" si="32"/>
        <v>9.6602723932723631</v>
      </c>
      <c r="H86" s="6">
        <f t="shared" si="33"/>
        <v>11.52638925374943</v>
      </c>
      <c r="I86" s="6">
        <f t="shared" si="34"/>
        <v>13.583947413430193</v>
      </c>
      <c r="J86" s="6">
        <f t="shared" si="35"/>
        <v>15.776371264426054</v>
      </c>
      <c r="K86" s="6">
        <f t="shared" si="36"/>
        <v>18.014144559299904</v>
      </c>
      <c r="L86" s="6">
        <f t="shared" si="37"/>
        <v>20.17303330089636</v>
      </c>
      <c r="M86" s="6">
        <f t="shared" si="38"/>
        <v>22.097548020918648</v>
      </c>
      <c r="N86" s="6">
        <f t="shared" si="39"/>
        <v>23.611498949582614</v>
      </c>
      <c r="O86" s="7">
        <f t="shared" si="27"/>
        <v>0.11691343098698725</v>
      </c>
      <c r="P86" s="4"/>
      <c r="Q86" s="5" t="s">
        <v>46</v>
      </c>
      <c r="R86" s="8">
        <v>5.7557238582677167E-2</v>
      </c>
      <c r="S86" s="8">
        <v>5.6475637289964645E-2</v>
      </c>
      <c r="T86" s="8">
        <v>5.5414395255286339E-2</v>
      </c>
      <c r="U86" s="8">
        <v>5.4373128227755391E-2</v>
      </c>
      <c r="V86" s="8">
        <v>5.3351459240669009E-2</v>
      </c>
      <c r="W86" s="8">
        <v>5.234901847237533E-2</v>
      </c>
      <c r="X86" s="8">
        <v>5.1365443109833896E-2</v>
      </c>
      <c r="Y86" s="8">
        <v>5.0400377214816182E-2</v>
      </c>
      <c r="Z86" s="8">
        <v>4.9453471592693969E-2</v>
      </c>
      <c r="AA86" s="8">
        <v>4.8524383663764062E-2</v>
      </c>
      <c r="AB86" s="8">
        <v>4.7612777337059542E-2</v>
      </c>
      <c r="AC86" s="8">
        <v>4.6718322886597954E-2</v>
      </c>
    </row>
    <row r="87" spans="2:29" x14ac:dyDescent="0.25">
      <c r="B87" s="5" t="s">
        <v>47</v>
      </c>
      <c r="C87" s="6">
        <f t="shared" si="28"/>
        <v>10.332778086945403</v>
      </c>
      <c r="D87" s="6">
        <f t="shared" si="29"/>
        <v>13.022287612048345</v>
      </c>
      <c r="E87" s="6">
        <f t="shared" si="30"/>
        <v>16.346486988173808</v>
      </c>
      <c r="F87" s="6">
        <f t="shared" si="31"/>
        <v>20.396181153762253</v>
      </c>
      <c r="G87" s="6">
        <f t="shared" si="32"/>
        <v>25.2443928624037</v>
      </c>
      <c r="H87" s="6">
        <f t="shared" si="33"/>
        <v>30.928242604666039</v>
      </c>
      <c r="I87" s="6">
        <f t="shared" si="34"/>
        <v>37.426081315953404</v>
      </c>
      <c r="J87" s="6">
        <f t="shared" si="35"/>
        <v>44.631541498026188</v>
      </c>
      <c r="K87" s="6">
        <f t="shared" si="36"/>
        <v>52.328081946780664</v>
      </c>
      <c r="L87" s="6">
        <f t="shared" si="37"/>
        <v>60.169829644166285</v>
      </c>
      <c r="M87" s="6">
        <f t="shared" si="38"/>
        <v>67.6765274560873</v>
      </c>
      <c r="N87" s="6">
        <f t="shared" si="39"/>
        <v>74.251279634108613</v>
      </c>
      <c r="O87" s="7">
        <f t="shared" si="27"/>
        <v>0.14684814683115399</v>
      </c>
      <c r="P87" s="4"/>
      <c r="Q87" s="5" t="s">
        <v>47</v>
      </c>
      <c r="R87" s="8">
        <v>0.13530999947506564</v>
      </c>
      <c r="S87" s="8">
        <v>0.13632562165793963</v>
      </c>
      <c r="T87" s="8">
        <v>0.13734895145063042</v>
      </c>
      <c r="U87" s="8">
        <v>0.13838004699600703</v>
      </c>
      <c r="V87" s="8">
        <v>0.13941896688047087</v>
      </c>
      <c r="W87" s="8">
        <v>0.14046577013726147</v>
      </c>
      <c r="X87" s="8">
        <v>0.14152051624978862</v>
      </c>
      <c r="Y87" s="8">
        <v>0.14258326515499109</v>
      </c>
      <c r="Z87" s="8">
        <v>0.14365407724672169</v>
      </c>
      <c r="AA87" s="8">
        <v>0.14473301337915881</v>
      </c>
      <c r="AB87" s="8">
        <v>0.14582013487024539</v>
      </c>
      <c r="AC87" s="8">
        <v>0.1469155035051547</v>
      </c>
    </row>
    <row r="88" spans="2:29" x14ac:dyDescent="0.25">
      <c r="B88" s="5" t="s">
        <v>42</v>
      </c>
      <c r="C88" s="6">
        <f t="shared" si="28"/>
        <v>9.8701163815597859</v>
      </c>
      <c r="D88" s="6">
        <f t="shared" si="29"/>
        <v>12.220238431034709</v>
      </c>
      <c r="E88" s="6">
        <f t="shared" si="30"/>
        <v>15.069680855978497</v>
      </c>
      <c r="F88" s="6">
        <f t="shared" si="31"/>
        <v>18.472076043536806</v>
      </c>
      <c r="G88" s="6">
        <f t="shared" si="32"/>
        <v>22.460478416094134</v>
      </c>
      <c r="H88" s="6">
        <f t="shared" si="33"/>
        <v>27.033142959032904</v>
      </c>
      <c r="I88" s="6">
        <f t="shared" si="34"/>
        <v>32.13681849022074</v>
      </c>
      <c r="J88" s="6">
        <f t="shared" si="35"/>
        <v>37.649363222303627</v>
      </c>
      <c r="K88" s="6">
        <f t="shared" si="36"/>
        <v>43.364844143880163</v>
      </c>
      <c r="L88" s="6">
        <f t="shared" si="37"/>
        <v>48.985661915046322</v>
      </c>
      <c r="M88" s="6">
        <f t="shared" si="38"/>
        <v>54.127191167273594</v>
      </c>
      <c r="N88" s="6">
        <f t="shared" si="39"/>
        <v>58.340291141085345</v>
      </c>
      <c r="O88" s="7">
        <f t="shared" si="27"/>
        <v>0.12666069183541562</v>
      </c>
      <c r="P88" s="4"/>
      <c r="Q88" s="5" t="s">
        <v>42</v>
      </c>
      <c r="R88" s="8">
        <v>0.12925134278215222</v>
      </c>
      <c r="S88" s="8">
        <v>0.12792925871009911</v>
      </c>
      <c r="T88" s="8">
        <v>0.12662077581328188</v>
      </c>
      <c r="U88" s="8">
        <v>0.1253257524900406</v>
      </c>
      <c r="V88" s="8">
        <v>0.12404404865195059</v>
      </c>
      <c r="W88" s="8">
        <v>0.12277552570666815</v>
      </c>
      <c r="X88" s="8">
        <v>0.12152004654099689</v>
      </c>
      <c r="Y88" s="8">
        <v>0.12027747550417214</v>
      </c>
      <c r="Z88" s="8">
        <v>0.1190476783913587</v>
      </c>
      <c r="AA88" s="8">
        <v>0.11783052242735972</v>
      </c>
      <c r="AB88" s="8">
        <v>0.11662587625053232</v>
      </c>
      <c r="AC88" s="8">
        <v>0.11543360989690726</v>
      </c>
    </row>
    <row r="89" spans="2:29" x14ac:dyDescent="0.25">
      <c r="B89" s="5" t="s">
        <v>48</v>
      </c>
      <c r="C89" s="6">
        <f t="shared" si="28"/>
        <v>7.4025872861698412</v>
      </c>
      <c r="D89" s="6">
        <f t="shared" si="29"/>
        <v>9.371447886173037</v>
      </c>
      <c r="E89" s="6">
        <f t="shared" si="30"/>
        <v>11.816716636636141</v>
      </c>
      <c r="F89" s="6">
        <f t="shared" si="31"/>
        <v>14.810653636416109</v>
      </c>
      <c r="G89" s="6">
        <f t="shared" si="32"/>
        <v>18.41379364779193</v>
      </c>
      <c r="H89" s="6">
        <f t="shared" si="33"/>
        <v>22.661390880482916</v>
      </c>
      <c r="I89" s="6">
        <f t="shared" si="34"/>
        <v>27.546006914231366</v>
      </c>
      <c r="J89" s="6">
        <f t="shared" si="35"/>
        <v>32.997357268491058</v>
      </c>
      <c r="K89" s="6">
        <f t="shared" si="36"/>
        <v>38.861992631471772</v>
      </c>
      <c r="L89" s="6">
        <f t="shared" si="37"/>
        <v>44.887147489930207</v>
      </c>
      <c r="M89" s="6">
        <f t="shared" si="38"/>
        <v>50.714747664542145</v>
      </c>
      <c r="N89" s="6">
        <f t="shared" si="39"/>
        <v>55.892446757543262</v>
      </c>
      <c r="O89" s="7">
        <f t="shared" si="27"/>
        <v>0.15201701598236905</v>
      </c>
      <c r="P89" s="4"/>
      <c r="Q89" s="5" t="s">
        <v>48</v>
      </c>
      <c r="R89" s="8">
        <v>9.6938507086614195E-2</v>
      </c>
      <c r="S89" s="8">
        <v>9.8106300289014112E-2</v>
      </c>
      <c r="T89" s="8">
        <v>9.928822265024867E-2</v>
      </c>
      <c r="U89" s="8">
        <v>0.10048444514186891</v>
      </c>
      <c r="V89" s="8">
        <v>0.10169514080683989</v>
      </c>
      <c r="W89" s="8">
        <v>0.10292048478461933</v>
      </c>
      <c r="X89" s="8">
        <v>0.10416065433654025</v>
      </c>
      <c r="Y89" s="8">
        <v>0.10541582887150119</v>
      </c>
      <c r="Z89" s="8">
        <v>0.10668618997196845</v>
      </c>
      <c r="AA89" s="8">
        <v>0.10797192142029309</v>
      </c>
      <c r="AB89" s="8">
        <v>0.10927320922534745</v>
      </c>
      <c r="AC89" s="8">
        <v>0.1105902416494845</v>
      </c>
    </row>
    <row r="90" spans="2:29" x14ac:dyDescent="0.25">
      <c r="B90" s="5" t="s">
        <v>49</v>
      </c>
      <c r="C90" s="6">
        <f t="shared" si="28"/>
        <v>9.4074546761741704</v>
      </c>
      <c r="D90" s="6">
        <f t="shared" si="29"/>
        <v>11.802923857675983</v>
      </c>
      <c r="E90" s="6">
        <f t="shared" si="30"/>
        <v>14.741071421868126</v>
      </c>
      <c r="F90" s="6">
        <f t="shared" si="31"/>
        <v>18.289995761706006</v>
      </c>
      <c r="G90" s="6">
        <f t="shared" si="32"/>
        <v>22.498315339431606</v>
      </c>
      <c r="H90" s="6">
        <f t="shared" si="33"/>
        <v>27.379326142443194</v>
      </c>
      <c r="I90" s="6">
        <f t="shared" si="34"/>
        <v>32.891820468676897</v>
      </c>
      <c r="J90" s="6">
        <f t="shared" si="35"/>
        <v>38.919400283508587</v>
      </c>
      <c r="K90" s="6">
        <f t="shared" si="36"/>
        <v>45.251716507310107</v>
      </c>
      <c r="L90" s="6">
        <f t="shared" si="37"/>
        <v>51.572777329416596</v>
      </c>
      <c r="M90" s="6">
        <f t="shared" si="38"/>
        <v>57.462776995112016</v>
      </c>
      <c r="N90" s="6">
        <f t="shared" si="39"/>
        <v>62.420031780322034</v>
      </c>
      <c r="O90" s="7">
        <f t="shared" si="27"/>
        <v>0.13670354617745706</v>
      </c>
      <c r="P90" s="4"/>
      <c r="Q90" s="5" t="s">
        <v>49</v>
      </c>
      <c r="R90" s="8">
        <v>0.12319268608923885</v>
      </c>
      <c r="S90" s="8">
        <v>0.12356054329427536</v>
      </c>
      <c r="T90" s="8">
        <v>0.12385968339969493</v>
      </c>
      <c r="U90" s="8">
        <v>0.12409040957134208</v>
      </c>
      <c r="V90" s="8">
        <v>0.12425301326402896</v>
      </c>
      <c r="W90" s="8">
        <v>0.12434777434969189</v>
      </c>
      <c r="X90" s="8">
        <v>0.12437496124229054</v>
      </c>
      <c r="Y90" s="8">
        <v>0.12433483101949667</v>
      </c>
      <c r="Z90" s="8">
        <v>0.12422762954123158</v>
      </c>
      <c r="AA90" s="8">
        <v>0.12405359156509634</v>
      </c>
      <c r="AB90" s="8">
        <v>0.12381294085874943</v>
      </c>
      <c r="AC90" s="8">
        <v>0.1235058903092783</v>
      </c>
    </row>
    <row r="91" spans="2:29" x14ac:dyDescent="0.25">
      <c r="B91" s="5" t="s">
        <v>2</v>
      </c>
      <c r="C91" s="10">
        <f>SUM(C83:C90)</f>
        <v>76.36374345599998</v>
      </c>
      <c r="D91" s="10">
        <f t="shared" ref="D91:N91" si="40">SUM(D83:D90)</f>
        <v>95.523405312048482</v>
      </c>
      <c r="E91" s="10">
        <f t="shared" si="40"/>
        <v>119.01428307626723</v>
      </c>
      <c r="F91" s="10">
        <f t="shared" si="40"/>
        <v>147.3925005557397</v>
      </c>
      <c r="G91" s="10">
        <f t="shared" si="40"/>
        <v>181.06856927183134</v>
      </c>
      <c r="H91" s="10">
        <f t="shared" si="40"/>
        <v>220.18348366611545</v>
      </c>
      <c r="I91" s="10">
        <f t="shared" si="40"/>
        <v>264.456930399371</v>
      </c>
      <c r="J91" s="10">
        <f t="shared" si="40"/>
        <v>313.02089659337469</v>
      </c>
      <c r="K91" s="10">
        <f t="shared" si="40"/>
        <v>364.2645092273205</v>
      </c>
      <c r="L91" s="10">
        <f t="shared" si="40"/>
        <v>415.72982030394587</v>
      </c>
      <c r="M91" s="10">
        <f t="shared" si="40"/>
        <v>464.10962050136385</v>
      </c>
      <c r="N91" s="10">
        <f t="shared" si="40"/>
        <v>505.40125352736129</v>
      </c>
      <c r="O91" s="7">
        <f t="shared" si="27"/>
        <v>0.1382987853123101</v>
      </c>
      <c r="Q91" s="5" t="s">
        <v>2</v>
      </c>
      <c r="R91" s="8">
        <f>SUM(R83:R90)</f>
        <v>1</v>
      </c>
      <c r="S91" s="8">
        <f t="shared" ref="S91:AC91" si="41">SUM(S83:S90)</f>
        <v>0.99999999999999989</v>
      </c>
      <c r="T91" s="8">
        <f t="shared" si="41"/>
        <v>1.0000000000000002</v>
      </c>
      <c r="U91" s="8">
        <f t="shared" si="41"/>
        <v>1</v>
      </c>
      <c r="V91" s="8">
        <f t="shared" si="41"/>
        <v>1</v>
      </c>
      <c r="W91" s="8">
        <f t="shared" si="41"/>
        <v>0.99999999999999989</v>
      </c>
      <c r="X91" s="8">
        <f t="shared" si="41"/>
        <v>1</v>
      </c>
      <c r="Y91" s="8">
        <f t="shared" si="41"/>
        <v>1</v>
      </c>
      <c r="Z91" s="8">
        <f t="shared" si="41"/>
        <v>1</v>
      </c>
      <c r="AA91" s="8">
        <f t="shared" si="41"/>
        <v>1</v>
      </c>
      <c r="AB91" s="8">
        <f t="shared" si="41"/>
        <v>0.99999999999999989</v>
      </c>
      <c r="AC91" s="8">
        <f t="shared" si="41"/>
        <v>1.0000000000000002</v>
      </c>
    </row>
    <row r="92" spans="2:29" x14ac:dyDescent="0.25">
      <c r="B92" s="13" t="s">
        <v>26</v>
      </c>
      <c r="C92" s="11">
        <f>C3</f>
        <v>76.363743455999966</v>
      </c>
      <c r="D92" s="11">
        <f t="shared" ref="D92:O92" si="42">D3</f>
        <v>95.52340531204851</v>
      </c>
      <c r="E92" s="11">
        <f t="shared" si="42"/>
        <v>119.0142830762672</v>
      </c>
      <c r="F92" s="11">
        <f t="shared" si="42"/>
        <v>147.3925005557397</v>
      </c>
      <c r="G92" s="11">
        <f t="shared" si="42"/>
        <v>181.06856927183134</v>
      </c>
      <c r="H92" s="11">
        <f t="shared" si="42"/>
        <v>220.18348366611545</v>
      </c>
      <c r="I92" s="11">
        <f t="shared" si="42"/>
        <v>264.456930399371</v>
      </c>
      <c r="J92" s="11">
        <f t="shared" si="42"/>
        <v>313.02089659337469</v>
      </c>
      <c r="K92" s="11">
        <f t="shared" si="42"/>
        <v>364.2645092273205</v>
      </c>
      <c r="L92" s="11">
        <f t="shared" si="42"/>
        <v>415.72982030394587</v>
      </c>
      <c r="M92" s="11">
        <f t="shared" si="42"/>
        <v>464.10962050136396</v>
      </c>
      <c r="N92" s="11">
        <f t="shared" si="42"/>
        <v>505.40125352736123</v>
      </c>
      <c r="O92" s="12">
        <f t="shared" si="42"/>
        <v>0.1382987853123101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0.25814804474246178</v>
      </c>
      <c r="E95" s="14">
        <f t="shared" ref="E95:N95" si="43">E83/D83-1</f>
        <v>0.25313747125290997</v>
      </c>
      <c r="F95" s="14">
        <f t="shared" si="43"/>
        <v>0.24562120767852913</v>
      </c>
      <c r="G95" s="14">
        <f t="shared" si="43"/>
        <v>0.23559924973960156</v>
      </c>
      <c r="H95" s="14">
        <f t="shared" si="43"/>
        <v>0.22307159325493253</v>
      </c>
      <c r="I95" s="14">
        <f t="shared" si="43"/>
        <v>0.20803823413941536</v>
      </c>
      <c r="J95" s="14">
        <f t="shared" si="43"/>
        <v>0.19049916840164816</v>
      </c>
      <c r="K95" s="14">
        <f t="shared" si="43"/>
        <v>0.17045439214163727</v>
      </c>
      <c r="L95" s="14">
        <f t="shared" si="43"/>
        <v>0.14790390154853816</v>
      </c>
      <c r="M95" s="14">
        <f t="shared" si="43"/>
        <v>0.12284769289848718</v>
      </c>
      <c r="N95" s="14">
        <f t="shared" si="43"/>
        <v>9.5285762552468123E-2</v>
      </c>
    </row>
    <row r="96" spans="2:29" x14ac:dyDescent="0.25">
      <c r="B96" s="5" t="s">
        <v>44</v>
      </c>
      <c r="C96" s="5"/>
      <c r="D96" s="14">
        <f t="shared" ref="D96:N96" si="44">D84/C84-1</f>
        <v>0.25517344113365814</v>
      </c>
      <c r="E96" s="14">
        <f t="shared" si="44"/>
        <v>0.25017471400038116</v>
      </c>
      <c r="F96" s="14">
        <f t="shared" si="44"/>
        <v>0.24267622091401697</v>
      </c>
      <c r="G96" s="14">
        <f t="shared" si="44"/>
        <v>0.23267795760496801</v>
      </c>
      <c r="H96" s="14">
        <f t="shared" si="44"/>
        <v>0.22017991990192454</v>
      </c>
      <c r="I96" s="14">
        <f t="shared" si="44"/>
        <v>0.20518210372943679</v>
      </c>
      <c r="J96" s="14">
        <f t="shared" si="44"/>
        <v>0.18768450510554113</v>
      </c>
      <c r="K96" s="14">
        <f t="shared" si="44"/>
        <v>0.16768712013946385</v>
      </c>
      <c r="L96" s="14">
        <f t="shared" si="44"/>
        <v>0.14518994502937144</v>
      </c>
      <c r="M96" s="14">
        <f t="shared" si="44"/>
        <v>0.12019297606020274</v>
      </c>
      <c r="N96" s="14">
        <f t="shared" si="44"/>
        <v>9.2696209601545787E-2</v>
      </c>
    </row>
    <row r="97" spans="2:14" x14ac:dyDescent="0.25">
      <c r="B97" s="5" t="s">
        <v>45</v>
      </c>
      <c r="C97" s="5"/>
      <c r="D97" s="14">
        <f t="shared" ref="D97:N97" si="45">D85/C85-1</f>
        <v>0.24402482333412823</v>
      </c>
      <c r="E97" s="14">
        <f t="shared" si="45"/>
        <v>0.23906973362117445</v>
      </c>
      <c r="F97" s="14">
        <f t="shared" si="45"/>
        <v>0.23163709905174357</v>
      </c>
      <c r="G97" s="14">
        <f t="shared" si="45"/>
        <v>0.22172691962583735</v>
      </c>
      <c r="H97" s="14">
        <f t="shared" si="45"/>
        <v>0.20933919534345291</v>
      </c>
      <c r="I97" s="14">
        <f t="shared" si="45"/>
        <v>0.19447392620459247</v>
      </c>
      <c r="J97" s="14">
        <f t="shared" si="45"/>
        <v>0.17713111220925426</v>
      </c>
      <c r="K97" s="14">
        <f t="shared" si="45"/>
        <v>0.15731075335744071</v>
      </c>
      <c r="L97" s="14">
        <f t="shared" si="45"/>
        <v>0.13501284964914895</v>
      </c>
      <c r="M97" s="14">
        <f t="shared" si="45"/>
        <v>0.1102374010843814</v>
      </c>
      <c r="N97" s="14">
        <f t="shared" si="45"/>
        <v>8.2984407663136084E-2</v>
      </c>
    </row>
    <row r="98" spans="2:14" x14ac:dyDescent="0.25">
      <c r="B98" s="5" t="s">
        <v>46</v>
      </c>
      <c r="C98" s="5"/>
      <c r="D98" s="14">
        <f t="shared" ref="D98:N98" si="46">D86/C86-1</f>
        <v>0.22739338104482365</v>
      </c>
      <c r="E98" s="14">
        <f t="shared" si="46"/>
        <v>0.2225052879765923</v>
      </c>
      <c r="F98" s="14">
        <f t="shared" si="46"/>
        <v>0.21517275489359378</v>
      </c>
      <c r="G98" s="14">
        <f t="shared" si="46"/>
        <v>0.20539577762072692</v>
      </c>
      <c r="H98" s="14">
        <f t="shared" si="46"/>
        <v>0.1931743520790028</v>
      </c>
      <c r="I98" s="14">
        <f t="shared" si="46"/>
        <v>0.17850847428317218</v>
      </c>
      <c r="J98" s="14">
        <f t="shared" si="46"/>
        <v>0.16139814033940181</v>
      </c>
      <c r="K98" s="14">
        <f t="shared" si="46"/>
        <v>0.1418433464430302</v>
      </c>
      <c r="L98" s="14">
        <f t="shared" si="46"/>
        <v>0.11984408887636677</v>
      </c>
      <c r="M98" s="14">
        <f t="shared" si="46"/>
        <v>9.54003640065757E-2</v>
      </c>
      <c r="N98" s="14">
        <f t="shared" si="46"/>
        <v>6.8512168283593411E-2</v>
      </c>
    </row>
    <row r="99" spans="2:14" x14ac:dyDescent="0.25">
      <c r="B99" s="5" t="s">
        <v>47</v>
      </c>
      <c r="C99" s="5"/>
      <c r="D99" s="14">
        <f t="shared" ref="D99:N99" si="47">D87/C87-1</f>
        <v>0.26028910158255614</v>
      </c>
      <c r="E99" s="14">
        <f t="shared" si="47"/>
        <v>0.25527000133600808</v>
      </c>
      <c r="F99" s="14">
        <f t="shared" si="47"/>
        <v>0.2477409469397478</v>
      </c>
      <c r="G99" s="14">
        <f t="shared" si="47"/>
        <v>0.2377019341067752</v>
      </c>
      <c r="H99" s="14">
        <f t="shared" si="47"/>
        <v>0.22515295864878015</v>
      </c>
      <c r="I99" s="14">
        <f t="shared" si="47"/>
        <v>0.21009401647370218</v>
      </c>
      <c r="J99" s="14">
        <f t="shared" si="47"/>
        <v>0.19252510358334929</v>
      </c>
      <c r="K99" s="14">
        <f t="shared" si="47"/>
        <v>0.17244621607109067</v>
      </c>
      <c r="L99" s="14">
        <f t="shared" si="47"/>
        <v>0.14985735011959611</v>
      </c>
      <c r="M99" s="14">
        <f t="shared" si="47"/>
        <v>0.12475850199866434</v>
      </c>
      <c r="N99" s="14">
        <f t="shared" si="47"/>
        <v>9.7149668063087669E-2</v>
      </c>
    </row>
    <row r="100" spans="2:14" x14ac:dyDescent="0.25">
      <c r="B100" s="5" t="s">
        <v>42</v>
      </c>
      <c r="C100" s="5"/>
      <c r="D100" s="14">
        <f t="shared" ref="D100:N100" si="48">D88/C88-1</f>
        <v>0.23810479619729974</v>
      </c>
      <c r="E100" s="14">
        <f t="shared" si="48"/>
        <v>0.23317404492757676</v>
      </c>
      <c r="F100" s="14">
        <f t="shared" si="48"/>
        <v>0.22577752110845117</v>
      </c>
      <c r="G100" s="14">
        <f t="shared" si="48"/>
        <v>0.21591522052838408</v>
      </c>
      <c r="H100" s="14">
        <f t="shared" si="48"/>
        <v>0.2035871390727908</v>
      </c>
      <c r="I100" s="14">
        <f t="shared" si="48"/>
        <v>0.18879327272164192</v>
      </c>
      <c r="J100" s="14">
        <f t="shared" si="48"/>
        <v>0.17153361754712471</v>
      </c>
      <c r="K100" s="14">
        <f t="shared" si="48"/>
        <v>0.15180816971137134</v>
      </c>
      <c r="L100" s="14">
        <f t="shared" si="48"/>
        <v>0.12961692546425052</v>
      </c>
      <c r="M100" s="14">
        <f t="shared" si="48"/>
        <v>0.10495988114122046</v>
      </c>
      <c r="N100" s="14">
        <f t="shared" si="48"/>
        <v>7.7837033161238134E-2</v>
      </c>
    </row>
    <row r="101" spans="2:14" x14ac:dyDescent="0.25">
      <c r="B101" s="5" t="s">
        <v>48</v>
      </c>
      <c r="C101" s="5"/>
      <c r="D101" s="14">
        <f t="shared" ref="D101:N101" si="49">D89/C89-1</f>
        <v>0.26596925154554985</v>
      </c>
      <c r="E101" s="14">
        <f t="shared" si="49"/>
        <v>0.26092753010673397</v>
      </c>
      <c r="F101" s="14">
        <f t="shared" si="49"/>
        <v>0.25336454210111703</v>
      </c>
      <c r="G101" s="14">
        <f t="shared" si="49"/>
        <v>0.24328028322237572</v>
      </c>
      <c r="H101" s="14">
        <f t="shared" si="49"/>
        <v>0.23067474926332365</v>
      </c>
      <c r="I101" s="14">
        <f t="shared" si="49"/>
        <v>0.2155479361134589</v>
      </c>
      <c r="J101" s="14">
        <f t="shared" si="49"/>
        <v>0.19789983975656766</v>
      </c>
      <c r="K101" s="14">
        <f t="shared" si="49"/>
        <v>0.17773045626841188</v>
      </c>
      <c r="L101" s="14">
        <f t="shared" si="49"/>
        <v>0.15503978181445732</v>
      </c>
      <c r="M101" s="14">
        <f t="shared" si="49"/>
        <v>0.12982781264769105</v>
      </c>
      <c r="N101" s="14">
        <f t="shared" si="49"/>
        <v>0.10209454510647542</v>
      </c>
    </row>
    <row r="102" spans="2:14" x14ac:dyDescent="0.25">
      <c r="B102" s="5" t="s">
        <v>49</v>
      </c>
      <c r="C102" s="5"/>
      <c r="D102" s="14">
        <f t="shared" ref="D102:N102" si="50">D90/C90-1</f>
        <v>0.25463520834904552</v>
      </c>
      <c r="E102" s="14">
        <f t="shared" si="50"/>
        <v>0.24893387431973735</v>
      </c>
      <c r="F102" s="14">
        <f t="shared" si="50"/>
        <v>0.24075077301186609</v>
      </c>
      <c r="G102" s="14">
        <f t="shared" si="50"/>
        <v>0.23008860322081715</v>
      </c>
      <c r="H102" s="14">
        <f t="shared" si="50"/>
        <v>0.21695005734304473</v>
      </c>
      <c r="I102" s="14">
        <f t="shared" si="50"/>
        <v>0.20133783781070802</v>
      </c>
      <c r="J102" s="14">
        <f t="shared" si="50"/>
        <v>0.18325467331830403</v>
      </c>
      <c r="K102" s="14">
        <f t="shared" si="50"/>
        <v>0.16270333503789192</v>
      </c>
      <c r="L102" s="14">
        <f t="shared" si="50"/>
        <v>0.13968665301536931</v>
      </c>
      <c r="M102" s="14">
        <f t="shared" si="50"/>
        <v>0.11420753294075214</v>
      </c>
      <c r="N102" s="14">
        <f t="shared" si="50"/>
        <v>8.6268973489250333E-2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C102"/>
  <sheetViews>
    <sheetView topLeftCell="A67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Europe!C9</f>
        <v>58.800613872000007</v>
      </c>
      <c r="D3" s="6">
        <f>Europe!D9</f>
        <v>73.802766287765706</v>
      </c>
      <c r="E3" s="6">
        <f>Europe!E9</f>
        <v>92.26354198963719</v>
      </c>
      <c r="F3" s="6">
        <f>Europe!F9</f>
        <v>114.65014787582878</v>
      </c>
      <c r="G3" s="6">
        <f>Europe!G9</f>
        <v>141.32223477075621</v>
      </c>
      <c r="H3" s="6">
        <f>Europe!H9</f>
        <v>172.43299010774169</v>
      </c>
      <c r="I3" s="6">
        <f>Europe!I9</f>
        <v>207.80632752102343</v>
      </c>
      <c r="J3" s="6">
        <f>Europe!J9</f>
        <v>246.80010479348812</v>
      </c>
      <c r="K3" s="6">
        <f>Europe!K9</f>
        <v>288.17550453901811</v>
      </c>
      <c r="L3" s="6">
        <f>Europe!L9</f>
        <v>330.00428146102939</v>
      </c>
      <c r="M3" s="6">
        <f>Europe!M9</f>
        <v>369.65549114200599</v>
      </c>
      <c r="N3" s="6">
        <f>Europe!N9</f>
        <v>403.90673949932608</v>
      </c>
      <c r="O3" s="7">
        <f>Europe!O9</f>
        <v>0.14215347776892018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49.001150526670749</v>
      </c>
      <c r="D31" s="6">
        <f t="shared" ref="D31:N31" si="0">S31*D$34</f>
        <v>61.433478032918842</v>
      </c>
      <c r="E31" s="6">
        <f t="shared" si="0"/>
        <v>76.713294115368853</v>
      </c>
      <c r="F31" s="6">
        <f t="shared" si="0"/>
        <v>95.218903057996016</v>
      </c>
      <c r="G31" s="6">
        <f t="shared" si="0"/>
        <v>117.23764799985622</v>
      </c>
      <c r="H31" s="6">
        <f t="shared" si="0"/>
        <v>142.88446261773038</v>
      </c>
      <c r="I31" s="6">
        <f t="shared" si="0"/>
        <v>172.00119322829494</v>
      </c>
      <c r="J31" s="6">
        <f t="shared" si="0"/>
        <v>204.04505684554394</v>
      </c>
      <c r="K31" s="6">
        <f t="shared" si="0"/>
        <v>237.98295151069502</v>
      </c>
      <c r="L31" s="6">
        <f t="shared" si="0"/>
        <v>272.2177277616974</v>
      </c>
      <c r="M31" s="6">
        <f t="shared" si="0"/>
        <v>304.58045977784263</v>
      </c>
      <c r="N31" s="6">
        <f t="shared" si="0"/>
        <v>332.42526349508483</v>
      </c>
      <c r="O31" s="7">
        <f>((N31/I31)^(1/5)-1)</f>
        <v>0.1408604174175272</v>
      </c>
      <c r="P31" s="4"/>
      <c r="Q31" s="5" t="s">
        <v>28</v>
      </c>
      <c r="R31" s="8">
        <v>0.83334419999999998</v>
      </c>
      <c r="S31" s="8">
        <v>0.83240075031039418</v>
      </c>
      <c r="T31" s="8">
        <v>0.83145836872364054</v>
      </c>
      <c r="U31" s="8">
        <v>0.83051705403051324</v>
      </c>
      <c r="V31" s="8">
        <v>0.82957680502315545</v>
      </c>
      <c r="W31" s="8">
        <v>0.82863762049507783</v>
      </c>
      <c r="X31" s="8">
        <v>0.82769949924115693</v>
      </c>
      <c r="Y31" s="8">
        <v>0.82676244005763366</v>
      </c>
      <c r="Z31" s="8">
        <v>0.82582644174211151</v>
      </c>
      <c r="AA31" s="8">
        <v>0.82489150309355586</v>
      </c>
      <c r="AB31" s="8">
        <v>0.82395762291229091</v>
      </c>
      <c r="AC31" s="8">
        <v>0.82302479999999978</v>
      </c>
    </row>
    <row r="32" spans="2:29" x14ac:dyDescent="0.25">
      <c r="B32" s="5" t="s">
        <v>29</v>
      </c>
      <c r="C32" s="6">
        <f>R32*C$34</f>
        <v>9.7994633453292597</v>
      </c>
      <c r="D32" s="6">
        <f t="shared" ref="D32:N32" si="1">S32*D$34</f>
        <v>12.369288254846868</v>
      </c>
      <c r="E32" s="6">
        <f t="shared" si="1"/>
        <v>15.55024787426834</v>
      </c>
      <c r="F32" s="6">
        <f t="shared" si="1"/>
        <v>19.431244817832756</v>
      </c>
      <c r="G32" s="6">
        <f t="shared" si="1"/>
        <v>24.084586770899985</v>
      </c>
      <c r="H32" s="6">
        <f t="shared" si="1"/>
        <v>29.54852749001132</v>
      </c>
      <c r="I32" s="6">
        <f t="shared" si="1"/>
        <v>35.805134292728489</v>
      </c>
      <c r="J32" s="6">
        <f t="shared" si="1"/>
        <v>42.755047947944192</v>
      </c>
      <c r="K32" s="6">
        <f t="shared" si="1"/>
        <v>50.192553028323083</v>
      </c>
      <c r="L32" s="6">
        <f t="shared" si="1"/>
        <v>57.786553699331989</v>
      </c>
      <c r="M32" s="6">
        <f t="shared" si="1"/>
        <v>65.075031364163323</v>
      </c>
      <c r="N32" s="6">
        <f t="shared" si="1"/>
        <v>71.481476004241216</v>
      </c>
      <c r="O32" s="7">
        <f>((N32/I32)^(1/5)-1)</f>
        <v>0.14828486576947353</v>
      </c>
      <c r="P32" s="4"/>
      <c r="Q32" s="5" t="s">
        <v>29</v>
      </c>
      <c r="R32" s="8">
        <v>0.16665580000000002</v>
      </c>
      <c r="S32" s="8">
        <v>0.16759924968960582</v>
      </c>
      <c r="T32" s="8">
        <v>0.16854163127635946</v>
      </c>
      <c r="U32" s="8">
        <v>0.16948294596948676</v>
      </c>
      <c r="V32" s="8">
        <v>0.17042319497684455</v>
      </c>
      <c r="W32" s="8">
        <v>0.17136237950492217</v>
      </c>
      <c r="X32" s="8">
        <v>0.17230050075884307</v>
      </c>
      <c r="Y32" s="8">
        <v>0.17323755994236634</v>
      </c>
      <c r="Z32" s="8">
        <v>0.17417355825788849</v>
      </c>
      <c r="AA32" s="8">
        <v>0.17510849690644414</v>
      </c>
      <c r="AB32" s="8">
        <v>0.17604237708770909</v>
      </c>
      <c r="AC32" s="8">
        <v>0.17697520000000022</v>
      </c>
    </row>
    <row r="33" spans="2:29" x14ac:dyDescent="0.25">
      <c r="B33" s="5" t="s">
        <v>2</v>
      </c>
      <c r="C33" s="10">
        <f t="shared" ref="C33:N33" si="2">SUM(C31:C32)</f>
        <v>58.800613872000007</v>
      </c>
      <c r="D33" s="10">
        <f t="shared" si="2"/>
        <v>73.802766287765706</v>
      </c>
      <c r="E33" s="10">
        <f t="shared" si="2"/>
        <v>92.26354198963719</v>
      </c>
      <c r="F33" s="10">
        <f t="shared" si="2"/>
        <v>114.65014787582876</v>
      </c>
      <c r="G33" s="10">
        <f t="shared" si="2"/>
        <v>141.32223477075621</v>
      </c>
      <c r="H33" s="10">
        <f t="shared" si="2"/>
        <v>172.43299010774169</v>
      </c>
      <c r="I33" s="10">
        <f t="shared" si="2"/>
        <v>207.80632752102343</v>
      </c>
      <c r="J33" s="10">
        <f t="shared" si="2"/>
        <v>246.80010479348812</v>
      </c>
      <c r="K33" s="10">
        <f t="shared" si="2"/>
        <v>288.17550453901811</v>
      </c>
      <c r="L33" s="10">
        <f t="shared" si="2"/>
        <v>330.00428146102939</v>
      </c>
      <c r="M33" s="10">
        <f t="shared" si="2"/>
        <v>369.65549114200599</v>
      </c>
      <c r="N33" s="10">
        <f t="shared" si="2"/>
        <v>403.90673949932602</v>
      </c>
      <c r="O33" s="7">
        <f>((N33/I33)^(1/5)-1)</f>
        <v>0.14215347776892018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58.800613872000007</v>
      </c>
      <c r="D34" s="11">
        <f t="shared" ref="D34:O34" si="3">D3</f>
        <v>73.802766287765706</v>
      </c>
      <c r="E34" s="11">
        <f t="shared" si="3"/>
        <v>92.26354198963719</v>
      </c>
      <c r="F34" s="11">
        <f t="shared" si="3"/>
        <v>114.65014787582878</v>
      </c>
      <c r="G34" s="11">
        <f t="shared" si="3"/>
        <v>141.32223477075621</v>
      </c>
      <c r="H34" s="11">
        <f t="shared" si="3"/>
        <v>172.43299010774169</v>
      </c>
      <c r="I34" s="11">
        <f t="shared" si="3"/>
        <v>207.80632752102343</v>
      </c>
      <c r="J34" s="11">
        <f t="shared" si="3"/>
        <v>246.80010479348812</v>
      </c>
      <c r="K34" s="11">
        <f t="shared" si="3"/>
        <v>288.17550453901811</v>
      </c>
      <c r="L34" s="11">
        <f t="shared" si="3"/>
        <v>330.00428146102939</v>
      </c>
      <c r="M34" s="11">
        <f t="shared" si="3"/>
        <v>369.65549114200599</v>
      </c>
      <c r="N34" s="11">
        <f t="shared" si="3"/>
        <v>403.90673949932608</v>
      </c>
      <c r="O34" s="12">
        <f t="shared" si="3"/>
        <v>0.14215347776892018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0.25371501225223936</v>
      </c>
      <c r="E37" s="14">
        <f t="shared" ref="E37:N37" si="4">E31/D31-1</f>
        <v>0.24872132543533332</v>
      </c>
      <c r="F37" s="14">
        <f t="shared" si="4"/>
        <v>0.24123079520997548</v>
      </c>
      <c r="G37" s="14">
        <f t="shared" si="4"/>
        <v>0.2312434215761654</v>
      </c>
      <c r="H37" s="14">
        <f t="shared" si="4"/>
        <v>0.21875920453390196</v>
      </c>
      <c r="I37" s="14">
        <f t="shared" si="4"/>
        <v>0.20377814408318673</v>
      </c>
      <c r="J37" s="14">
        <f t="shared" si="4"/>
        <v>0.18630024022401748</v>
      </c>
      <c r="K37" s="14">
        <f t="shared" si="4"/>
        <v>0.16632549295639665</v>
      </c>
      <c r="L37" s="14">
        <f t="shared" si="4"/>
        <v>0.14385390228032313</v>
      </c>
      <c r="M37" s="14">
        <f t="shared" si="4"/>
        <v>0.11888546819579626</v>
      </c>
      <c r="N37" s="14">
        <f t="shared" si="4"/>
        <v>9.1420190702817372E-2</v>
      </c>
    </row>
    <row r="38" spans="2:29" x14ac:dyDescent="0.25">
      <c r="B38" s="5" t="s">
        <v>29</v>
      </c>
      <c r="C38" s="5"/>
      <c r="D38" s="14">
        <f t="shared" ref="D38:N38" si="5">D32/C32-1</f>
        <v>0.2622413921005653</v>
      </c>
      <c r="E38" s="14">
        <f t="shared" si="5"/>
        <v>0.2571659382402236</v>
      </c>
      <c r="F38" s="14">
        <f t="shared" si="5"/>
        <v>0.24957781862670281</v>
      </c>
      <c r="G38" s="14">
        <f t="shared" si="5"/>
        <v>0.23947729528870387</v>
      </c>
      <c r="H38" s="14">
        <f t="shared" si="5"/>
        <v>0.22686462388107476</v>
      </c>
      <c r="I38" s="14">
        <f t="shared" si="5"/>
        <v>0.21174005387686989</v>
      </c>
      <c r="J38" s="14">
        <f t="shared" si="5"/>
        <v>0.19410382875249077</v>
      </c>
      <c r="K38" s="14">
        <f t="shared" si="5"/>
        <v>0.17395618616623509</v>
      </c>
      <c r="L38" s="14">
        <f t="shared" si="5"/>
        <v>0.15129735813047196</v>
      </c>
      <c r="M38" s="14">
        <f t="shared" si="5"/>
        <v>0.12612757117778406</v>
      </c>
      <c r="N38" s="14">
        <f t="shared" si="5"/>
        <v>9.8447046521223935E-2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50.641952256461963</v>
      </c>
      <c r="D43" s="6">
        <f t="shared" ref="D43:N43" si="6">S43*D$46</f>
        <v>63.447040933000501</v>
      </c>
      <c r="E43" s="6">
        <f t="shared" si="6"/>
        <v>79.173347415976167</v>
      </c>
      <c r="F43" s="6">
        <f t="shared" si="6"/>
        <v>98.205012560659384</v>
      </c>
      <c r="G43" s="6">
        <f t="shared" si="6"/>
        <v>120.83136595662521</v>
      </c>
      <c r="H43" s="6">
        <f t="shared" si="6"/>
        <v>147.16336175309499</v>
      </c>
      <c r="I43" s="6">
        <f t="shared" si="6"/>
        <v>177.03056708522948</v>
      </c>
      <c r="J43" s="6">
        <f t="shared" si="6"/>
        <v>209.86740151470971</v>
      </c>
      <c r="K43" s="6">
        <f t="shared" si="6"/>
        <v>244.60586161844788</v>
      </c>
      <c r="L43" s="6">
        <f t="shared" si="6"/>
        <v>279.60151778323842</v>
      </c>
      <c r="M43" s="6">
        <f t="shared" si="6"/>
        <v>312.62756241236508</v>
      </c>
      <c r="N43" s="6">
        <f t="shared" si="6"/>
        <v>340.97407080861012</v>
      </c>
      <c r="O43" s="7">
        <f>((N43/I43)^(1/5)-1)</f>
        <v>0.14007814069827007</v>
      </c>
      <c r="P43" s="4"/>
      <c r="Q43" s="5" t="s">
        <v>31</v>
      </c>
      <c r="R43" s="8">
        <v>0.86124869999999987</v>
      </c>
      <c r="S43" s="8">
        <v>0.85968377778162119</v>
      </c>
      <c r="T43" s="8">
        <v>0.85812169908747615</v>
      </c>
      <c r="U43" s="8">
        <v>0.85656245875077097</v>
      </c>
      <c r="V43" s="8">
        <v>0.85500605161410048</v>
      </c>
      <c r="W43" s="8">
        <v>0.85345247252943057</v>
      </c>
      <c r="X43" s="8">
        <v>0.85190171635808143</v>
      </c>
      <c r="Y43" s="8">
        <v>0.85035377797070988</v>
      </c>
      <c r="Z43" s="8">
        <v>0.84880865224729385</v>
      </c>
      <c r="AA43" s="8">
        <v>0.84726633407711383</v>
      </c>
      <c r="AB43" s="8">
        <v>0.8457268183587372</v>
      </c>
      <c r="AC43" s="8">
        <v>0.84419010000000028</v>
      </c>
    </row>
    <row r="44" spans="2:29" x14ac:dyDescent="0.25">
      <c r="B44" s="5" t="s">
        <v>32</v>
      </c>
      <c r="C44" s="6">
        <f>R44*C$46</f>
        <v>8.1586616155380423</v>
      </c>
      <c r="D44" s="6">
        <f t="shared" ref="D44:N44" si="7">S44*D$46</f>
        <v>10.355725354765209</v>
      </c>
      <c r="E44" s="6">
        <f t="shared" si="7"/>
        <v>13.090194573661025</v>
      </c>
      <c r="F44" s="6">
        <f t="shared" si="7"/>
        <v>16.445135315169399</v>
      </c>
      <c r="G44" s="6">
        <f t="shared" si="7"/>
        <v>20.490868814131002</v>
      </c>
      <c r="H44" s="6">
        <f t="shared" si="7"/>
        <v>25.269628354646702</v>
      </c>
      <c r="I44" s="6">
        <f t="shared" si="7"/>
        <v>30.775760435793959</v>
      </c>
      <c r="J44" s="6">
        <f t="shared" si="7"/>
        <v>36.932703278778391</v>
      </c>
      <c r="K44" s="6">
        <f t="shared" si="7"/>
        <v>43.569642920570239</v>
      </c>
      <c r="L44" s="6">
        <f t="shared" si="7"/>
        <v>50.402763677790965</v>
      </c>
      <c r="M44" s="6">
        <f t="shared" si="7"/>
        <v>57.027928729640905</v>
      </c>
      <c r="N44" s="6">
        <f t="shared" si="7"/>
        <v>62.932668690715936</v>
      </c>
      <c r="O44" s="7">
        <f>((N44/I44)^(1/5)-1)</f>
        <v>0.1538078016597324</v>
      </c>
      <c r="P44" s="4"/>
      <c r="Q44" s="5" t="s">
        <v>32</v>
      </c>
      <c r="R44" s="8">
        <v>0.13875130000000013</v>
      </c>
      <c r="S44" s="8">
        <v>0.14031622221837881</v>
      </c>
      <c r="T44" s="8">
        <v>0.14187830091252385</v>
      </c>
      <c r="U44" s="8">
        <v>0.14343754124922903</v>
      </c>
      <c r="V44" s="8">
        <v>0.14499394838589952</v>
      </c>
      <c r="W44" s="8">
        <v>0.14654752747056943</v>
      </c>
      <c r="X44" s="8">
        <v>0.14809828364191857</v>
      </c>
      <c r="Y44" s="8">
        <v>0.14964622202929012</v>
      </c>
      <c r="Z44" s="8">
        <v>0.15119134775270615</v>
      </c>
      <c r="AA44" s="8">
        <v>0.15273366592288617</v>
      </c>
      <c r="AB44" s="8">
        <v>0.1542731816412628</v>
      </c>
      <c r="AC44" s="8">
        <v>0.15580989999999972</v>
      </c>
    </row>
    <row r="45" spans="2:29" x14ac:dyDescent="0.25">
      <c r="B45" s="5" t="s">
        <v>2</v>
      </c>
      <c r="C45" s="10">
        <f t="shared" ref="C45:N45" si="8">SUM(C43:C44)</f>
        <v>58.800613872000007</v>
      </c>
      <c r="D45" s="10">
        <f t="shared" si="8"/>
        <v>73.802766287765706</v>
      </c>
      <c r="E45" s="10">
        <f t="shared" si="8"/>
        <v>92.26354198963719</v>
      </c>
      <c r="F45" s="10">
        <f t="shared" si="8"/>
        <v>114.65014787582878</v>
      </c>
      <c r="G45" s="10">
        <f t="shared" si="8"/>
        <v>141.32223477075621</v>
      </c>
      <c r="H45" s="10">
        <f t="shared" si="8"/>
        <v>172.43299010774169</v>
      </c>
      <c r="I45" s="10">
        <f t="shared" si="8"/>
        <v>207.80632752102343</v>
      </c>
      <c r="J45" s="10">
        <f t="shared" si="8"/>
        <v>246.80010479348812</v>
      </c>
      <c r="K45" s="10">
        <f t="shared" si="8"/>
        <v>288.17550453901811</v>
      </c>
      <c r="L45" s="10">
        <f t="shared" si="8"/>
        <v>330.00428146102939</v>
      </c>
      <c r="M45" s="10">
        <f t="shared" si="8"/>
        <v>369.65549114200599</v>
      </c>
      <c r="N45" s="10">
        <f t="shared" si="8"/>
        <v>403.90673949932608</v>
      </c>
      <c r="O45" s="7">
        <f>((N45/I45)^(1/5)-1)</f>
        <v>0.14215347776892018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58.800613872000007</v>
      </c>
      <c r="D46" s="11">
        <f t="shared" ref="D46:O46" si="9">D3</f>
        <v>73.802766287765706</v>
      </c>
      <c r="E46" s="11">
        <f t="shared" si="9"/>
        <v>92.26354198963719</v>
      </c>
      <c r="F46" s="11">
        <f t="shared" si="9"/>
        <v>114.65014787582878</v>
      </c>
      <c r="G46" s="11">
        <f t="shared" si="9"/>
        <v>141.32223477075621</v>
      </c>
      <c r="H46" s="11">
        <f t="shared" si="9"/>
        <v>172.43299010774169</v>
      </c>
      <c r="I46" s="11">
        <f t="shared" si="9"/>
        <v>207.80632752102343</v>
      </c>
      <c r="J46" s="11">
        <f t="shared" si="9"/>
        <v>246.80010479348812</v>
      </c>
      <c r="K46" s="11">
        <f t="shared" si="9"/>
        <v>288.17550453901811</v>
      </c>
      <c r="L46" s="11">
        <f t="shared" si="9"/>
        <v>330.00428146102939</v>
      </c>
      <c r="M46" s="11">
        <f t="shared" si="9"/>
        <v>369.65549114200599</v>
      </c>
      <c r="N46" s="11">
        <f t="shared" si="9"/>
        <v>403.90673949932608</v>
      </c>
      <c r="O46" s="12">
        <f t="shared" si="9"/>
        <v>0.14215347776892018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0.25285535225203715</v>
      </c>
      <c r="E49" s="14">
        <f t="shared" si="10"/>
        <v>0.24786508955685571</v>
      </c>
      <c r="F49" s="14">
        <f t="shared" si="10"/>
        <v>0.24037969551408489</v>
      </c>
      <c r="G49" s="14">
        <f t="shared" si="10"/>
        <v>0.23039917012372402</v>
      </c>
      <c r="H49" s="14">
        <f t="shared" si="10"/>
        <v>0.21792351338577243</v>
      </c>
      <c r="I49" s="14">
        <f t="shared" si="10"/>
        <v>0.20295272530023145</v>
      </c>
      <c r="J49" s="14">
        <f t="shared" si="10"/>
        <v>0.18548680586709798</v>
      </c>
      <c r="K49" s="14">
        <f t="shared" si="10"/>
        <v>0.1655257550863769</v>
      </c>
      <c r="L49" s="14">
        <f t="shared" si="10"/>
        <v>0.14306957295806355</v>
      </c>
      <c r="M49" s="14">
        <f t="shared" si="10"/>
        <v>0.11811825948216126</v>
      </c>
      <c r="N49" s="14">
        <f t="shared" si="10"/>
        <v>9.0671814658667804E-2</v>
      </c>
    </row>
    <row r="50" spans="2:29" x14ac:dyDescent="0.25">
      <c r="B50" s="5" t="s">
        <v>32</v>
      </c>
      <c r="C50" s="5"/>
      <c r="D50" s="14">
        <f t="shared" ref="D50:N50" si="11">D44/C44-1</f>
        <v>0.26929217594254595</v>
      </c>
      <c r="E50" s="14">
        <f t="shared" si="11"/>
        <v>0.26405385670425718</v>
      </c>
      <c r="F50" s="14">
        <f t="shared" si="11"/>
        <v>0.25629418437055929</v>
      </c>
      <c r="G50" s="14">
        <f t="shared" si="11"/>
        <v>0.24601399875559049</v>
      </c>
      <c r="H50" s="14">
        <f t="shared" si="11"/>
        <v>0.23321410057635772</v>
      </c>
      <c r="I50" s="14">
        <f t="shared" si="11"/>
        <v>0.21789525369631169</v>
      </c>
      <c r="J50" s="14">
        <f t="shared" si="11"/>
        <v>0.20005818721618196</v>
      </c>
      <c r="K50" s="14">
        <f t="shared" si="11"/>
        <v>0.17970359742405995</v>
      </c>
      <c r="L50" s="14">
        <f t="shared" si="11"/>
        <v>0.15683214961568237</v>
      </c>
      <c r="M50" s="14">
        <f t="shared" si="11"/>
        <v>0.13144447979484886</v>
      </c>
      <c r="N50" s="14">
        <f t="shared" si="11"/>
        <v>0.10354119626312119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24.296249010191559</v>
      </c>
      <c r="D55" s="6">
        <f t="shared" ref="D55:N55" si="12">S55*D$60</f>
        <v>30.460994645770874</v>
      </c>
      <c r="E55" s="6">
        <f t="shared" si="12"/>
        <v>38.037821225542061</v>
      </c>
      <c r="F55" s="6">
        <f t="shared" si="12"/>
        <v>47.214369991879117</v>
      </c>
      <c r="G55" s="6">
        <f t="shared" si="12"/>
        <v>58.133188813845884</v>
      </c>
      <c r="H55" s="6">
        <f t="shared" si="12"/>
        <v>70.851341725016653</v>
      </c>
      <c r="I55" s="6">
        <f t="shared" si="12"/>
        <v>85.290479700079615</v>
      </c>
      <c r="J55" s="6">
        <f t="shared" si="12"/>
        <v>101.18152003200046</v>
      </c>
      <c r="K55" s="6">
        <f t="shared" si="12"/>
        <v>118.01222316074742</v>
      </c>
      <c r="L55" s="6">
        <f t="shared" si="12"/>
        <v>134.99061441547855</v>
      </c>
      <c r="M55" s="6">
        <f t="shared" si="12"/>
        <v>151.04113188310663</v>
      </c>
      <c r="N55" s="6">
        <f t="shared" si="12"/>
        <v>164.85162759812556</v>
      </c>
      <c r="O55" s="7">
        <f>((N55/I55)^(1/5)-1)</f>
        <v>0.14087624235526741</v>
      </c>
      <c r="P55" s="4"/>
      <c r="Q55" s="5" t="s">
        <v>37</v>
      </c>
      <c r="R55" s="8">
        <v>0.41319719999999999</v>
      </c>
      <c r="S55" s="8">
        <v>0.41273513416827573</v>
      </c>
      <c r="T55" s="8">
        <v>0.41227358505068418</v>
      </c>
      <c r="U55" s="8">
        <v>0.41181255206939971</v>
      </c>
      <c r="V55" s="8">
        <v>0.41135203464724274</v>
      </c>
      <c r="W55" s="8">
        <v>0.41089203220767939</v>
      </c>
      <c r="X55" s="8">
        <v>0.41043254417482022</v>
      </c>
      <c r="Y55" s="8">
        <v>0.40997356997341988</v>
      </c>
      <c r="Z55" s="8">
        <v>0.40951510902887628</v>
      </c>
      <c r="AA55" s="8">
        <v>0.40905716076723009</v>
      </c>
      <c r="AB55" s="8">
        <v>0.40859972461516342</v>
      </c>
      <c r="AC55" s="8">
        <v>0.40814280000000003</v>
      </c>
    </row>
    <row r="56" spans="2:29" x14ac:dyDescent="0.25">
      <c r="B56" s="5" t="s">
        <v>38</v>
      </c>
      <c r="C56" s="6">
        <f>R56*C$60</f>
        <v>18.263008129620797</v>
      </c>
      <c r="D56" s="6">
        <f t="shared" ref="D56:N58" si="13">S56*D$60</f>
        <v>22.993620781627801</v>
      </c>
      <c r="E56" s="6">
        <f t="shared" si="13"/>
        <v>28.834275574731741</v>
      </c>
      <c r="F56" s="6">
        <f t="shared" si="13"/>
        <v>35.941621341698998</v>
      </c>
      <c r="G56" s="6">
        <f t="shared" si="13"/>
        <v>44.44036236361476</v>
      </c>
      <c r="H56" s="6">
        <f t="shared" si="13"/>
        <v>54.391549445450529</v>
      </c>
      <c r="I56" s="6">
        <f t="shared" si="13"/>
        <v>65.752722871430436</v>
      </c>
      <c r="J56" s="6">
        <f t="shared" si="13"/>
        <v>78.332889132351113</v>
      </c>
      <c r="K56" s="6">
        <f t="shared" si="13"/>
        <v>91.748637800351375</v>
      </c>
      <c r="L56" s="6">
        <f t="shared" si="13"/>
        <v>105.39155747605034</v>
      </c>
      <c r="M56" s="6">
        <f t="shared" si="13"/>
        <v>118.42053622961194</v>
      </c>
      <c r="N56" s="6">
        <f t="shared" si="13"/>
        <v>129.79396588365336</v>
      </c>
      <c r="O56" s="7">
        <f>((N56/I56)^(1/5)-1)</f>
        <v>0.14569271637500902</v>
      </c>
      <c r="P56" s="4"/>
      <c r="Q56" s="5" t="s">
        <v>38</v>
      </c>
      <c r="R56" s="8">
        <v>0.31059213377221856</v>
      </c>
      <c r="S56" s="8">
        <v>0.31155499906294781</v>
      </c>
      <c r="T56" s="8">
        <v>0.31252079589541809</v>
      </c>
      <c r="U56" s="8">
        <v>0.31348953322437384</v>
      </c>
      <c r="V56" s="8">
        <v>0.3144612200316747</v>
      </c>
      <c r="W56" s="8">
        <v>0.31543586532637946</v>
      </c>
      <c r="X56" s="8">
        <v>0.31641347814482856</v>
      </c>
      <c r="Y56" s="8">
        <v>0.31739406755072797</v>
      </c>
      <c r="Z56" s="8">
        <v>0.31837764263523266</v>
      </c>
      <c r="AA56" s="8">
        <v>0.31936421251703112</v>
      </c>
      <c r="AB56" s="8">
        <v>0.32035378634242928</v>
      </c>
      <c r="AC56" s="8">
        <v>0.32134637328543492</v>
      </c>
    </row>
    <row r="57" spans="2:29" x14ac:dyDescent="0.25">
      <c r="B57" s="5" t="s">
        <v>40</v>
      </c>
      <c r="C57" s="6">
        <f>R57*C$60</f>
        <v>8.938424998763411</v>
      </c>
      <c r="D57" s="6">
        <f t="shared" si="13"/>
        <v>11.233836595519378</v>
      </c>
      <c r="E57" s="6">
        <f t="shared" si="13"/>
        <v>14.062477242093394</v>
      </c>
      <c r="F57" s="6">
        <f t="shared" si="13"/>
        <v>17.497761884707373</v>
      </c>
      <c r="G57" s="6">
        <f t="shared" si="13"/>
        <v>21.597052262456419</v>
      </c>
      <c r="H57" s="6">
        <f t="shared" si="13"/>
        <v>26.386413768109186</v>
      </c>
      <c r="I57" s="6">
        <f t="shared" si="13"/>
        <v>31.841588802967749</v>
      </c>
      <c r="J57" s="6">
        <f t="shared" si="13"/>
        <v>37.866675886322199</v>
      </c>
      <c r="K57" s="6">
        <f t="shared" si="13"/>
        <v>44.273587306367013</v>
      </c>
      <c r="L57" s="6">
        <f t="shared" si="13"/>
        <v>50.767170651269971</v>
      </c>
      <c r="M57" s="6">
        <f t="shared" si="13"/>
        <v>56.942458079198232</v>
      </c>
      <c r="N57" s="6">
        <f t="shared" si="13"/>
        <v>62.301103624153555</v>
      </c>
      <c r="O57" s="7">
        <f>((N57/I57)^(1/5)-1)</f>
        <v>0.1436686120331907</v>
      </c>
      <c r="P57" s="4"/>
      <c r="Q57" s="5" t="s">
        <v>40</v>
      </c>
      <c r="R57" s="8">
        <v>0.15201244358130347</v>
      </c>
      <c r="S57" s="8">
        <v>0.15221430253328611</v>
      </c>
      <c r="T57" s="8">
        <v>0.15241640347682356</v>
      </c>
      <c r="U57" s="8">
        <v>0.15261874676043358</v>
      </c>
      <c r="V57" s="8">
        <v>0.15282133273288354</v>
      </c>
      <c r="W57" s="8">
        <v>0.15302416174319139</v>
      </c>
      <c r="X57" s="8">
        <v>0.15322723414062733</v>
      </c>
      <c r="Y57" s="8">
        <v>0.15343055027471494</v>
      </c>
      <c r="Z57" s="8">
        <v>0.15363411049523296</v>
      </c>
      <c r="AA57" s="8">
        <v>0.15383791515221637</v>
      </c>
      <c r="AB57" s="8">
        <v>0.15404196459595768</v>
      </c>
      <c r="AC57" s="8">
        <v>0.15424625917700863</v>
      </c>
    </row>
    <row r="58" spans="2:29" x14ac:dyDescent="0.25">
      <c r="B58" s="5" t="s">
        <v>39</v>
      </c>
      <c r="C58" s="6">
        <f>R58*C$60</f>
        <v>7.3029317334242405</v>
      </c>
      <c r="D58" s="6">
        <f t="shared" si="13"/>
        <v>9.1143142648476427</v>
      </c>
      <c r="E58" s="6">
        <f t="shared" si="13"/>
        <v>11.328967947270003</v>
      </c>
      <c r="F58" s="6">
        <f t="shared" si="13"/>
        <v>13.996394657543298</v>
      </c>
      <c r="G58" s="6">
        <f t="shared" si="13"/>
        <v>17.151631330839155</v>
      </c>
      <c r="H58" s="6">
        <f t="shared" si="13"/>
        <v>20.803685169165323</v>
      </c>
      <c r="I58" s="6">
        <f t="shared" si="13"/>
        <v>24.921536146545652</v>
      </c>
      <c r="J58" s="6">
        <f t="shared" si="13"/>
        <v>29.41901974281437</v>
      </c>
      <c r="K58" s="6">
        <f t="shared" si="13"/>
        <v>34.14105627155228</v>
      </c>
      <c r="L58" s="6">
        <f t="shared" si="13"/>
        <v>38.854938918230516</v>
      </c>
      <c r="M58" s="6">
        <f t="shared" si="13"/>
        <v>43.25136495008919</v>
      </c>
      <c r="N58" s="6">
        <f t="shared" si="13"/>
        <v>46.960042393393586</v>
      </c>
      <c r="O58" s="7">
        <f>((N58/I58)^(1/5)-1)</f>
        <v>0.13509114154159652</v>
      </c>
      <c r="P58" s="4"/>
      <c r="Q58" s="5" t="s">
        <v>39</v>
      </c>
      <c r="R58" s="8">
        <v>0.12419822264647801</v>
      </c>
      <c r="S58" s="8">
        <v>0.12349556423549024</v>
      </c>
      <c r="T58" s="8">
        <v>0.12278921557707426</v>
      </c>
      <c r="U58" s="8">
        <v>0.12207916794579295</v>
      </c>
      <c r="V58" s="8">
        <v>0.12136541258819904</v>
      </c>
      <c r="W58" s="8">
        <v>0.1206479407227498</v>
      </c>
      <c r="X58" s="8">
        <v>0.11992674353972393</v>
      </c>
      <c r="Y58" s="8">
        <v>0.11920181220113728</v>
      </c>
      <c r="Z58" s="8">
        <v>0.11847313784065808</v>
      </c>
      <c r="AA58" s="8">
        <v>0.11774071156352238</v>
      </c>
      <c r="AB58" s="8">
        <v>0.11700452444644964</v>
      </c>
      <c r="AC58" s="8">
        <v>0.11626456753755637</v>
      </c>
    </row>
    <row r="59" spans="2:29" x14ac:dyDescent="0.25">
      <c r="B59" s="5" t="s">
        <v>2</v>
      </c>
      <c r="C59" s="10">
        <f t="shared" ref="C59:N59" si="14">SUM(C55:C58)</f>
        <v>58.800613872000007</v>
      </c>
      <c r="D59" s="10">
        <f t="shared" si="14"/>
        <v>73.802766287765706</v>
      </c>
      <c r="E59" s="10">
        <f t="shared" si="14"/>
        <v>92.26354198963719</v>
      </c>
      <c r="F59" s="10">
        <f t="shared" si="14"/>
        <v>114.65014787582879</v>
      </c>
      <c r="G59" s="10">
        <f t="shared" si="14"/>
        <v>141.32223477075621</v>
      </c>
      <c r="H59" s="10">
        <f t="shared" si="14"/>
        <v>172.43299010774169</v>
      </c>
      <c r="I59" s="10">
        <f t="shared" si="14"/>
        <v>207.80632752102346</v>
      </c>
      <c r="J59" s="10">
        <f t="shared" si="14"/>
        <v>246.80010479348817</v>
      </c>
      <c r="K59" s="10">
        <f t="shared" si="14"/>
        <v>288.17550453901805</v>
      </c>
      <c r="L59" s="10">
        <f t="shared" si="14"/>
        <v>330.00428146102939</v>
      </c>
      <c r="M59" s="10">
        <f t="shared" si="14"/>
        <v>369.65549114200599</v>
      </c>
      <c r="N59" s="10">
        <f t="shared" si="14"/>
        <v>403.90673949932602</v>
      </c>
      <c r="O59" s="7">
        <f>((N59/I59)^(1/5)-1)</f>
        <v>0.14215347776891996</v>
      </c>
      <c r="Q59" s="5" t="s">
        <v>2</v>
      </c>
      <c r="R59" s="8">
        <v>1</v>
      </c>
      <c r="S59" s="8">
        <v>0.99999999999999978</v>
      </c>
      <c r="T59" s="8">
        <v>1</v>
      </c>
      <c r="U59" s="8">
        <v>1</v>
      </c>
      <c r="V59" s="8">
        <v>1</v>
      </c>
      <c r="W59" s="8">
        <v>0.99999999999999989</v>
      </c>
      <c r="X59" s="8">
        <v>1</v>
      </c>
      <c r="Y59" s="8">
        <v>1</v>
      </c>
      <c r="Z59" s="8">
        <v>1</v>
      </c>
      <c r="AA59" s="8">
        <v>1</v>
      </c>
      <c r="AB59" s="8">
        <v>0.99999999999999989</v>
      </c>
      <c r="AC59" s="8">
        <v>1</v>
      </c>
    </row>
    <row r="60" spans="2:29" x14ac:dyDescent="0.25">
      <c r="B60" s="13" t="s">
        <v>26</v>
      </c>
      <c r="C60" s="11">
        <f>C3</f>
        <v>58.800613872000007</v>
      </c>
      <c r="D60" s="11">
        <f t="shared" ref="D60:O60" si="15">D3</f>
        <v>73.802766287765706</v>
      </c>
      <c r="E60" s="11">
        <f t="shared" si="15"/>
        <v>92.26354198963719</v>
      </c>
      <c r="F60" s="11">
        <f t="shared" si="15"/>
        <v>114.65014787582878</v>
      </c>
      <c r="G60" s="11">
        <f t="shared" si="15"/>
        <v>141.32223477075621</v>
      </c>
      <c r="H60" s="11">
        <f t="shared" si="15"/>
        <v>172.43299010774169</v>
      </c>
      <c r="I60" s="11">
        <f t="shared" si="15"/>
        <v>207.80632752102343</v>
      </c>
      <c r="J60" s="11">
        <f t="shared" si="15"/>
        <v>246.80010479348812</v>
      </c>
      <c r="K60" s="11">
        <f t="shared" si="15"/>
        <v>288.17550453901811</v>
      </c>
      <c r="L60" s="11">
        <f t="shared" si="15"/>
        <v>330.00428146102939</v>
      </c>
      <c r="M60" s="11">
        <f t="shared" si="15"/>
        <v>369.65549114200599</v>
      </c>
      <c r="N60" s="11">
        <f t="shared" si="15"/>
        <v>403.90673949932608</v>
      </c>
      <c r="O60" s="12">
        <f t="shared" si="15"/>
        <v>0.14215347776892018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0.25373240260228602</v>
      </c>
      <c r="E63" s="14">
        <f t="shared" si="16"/>
        <v>0.24873864651767486</v>
      </c>
      <c r="F63" s="14">
        <f t="shared" si="16"/>
        <v>0.24124801239075921</v>
      </c>
      <c r="G63" s="14">
        <f t="shared" si="16"/>
        <v>0.23126050022153866</v>
      </c>
      <c r="H63" s="14">
        <f t="shared" si="16"/>
        <v>0.21877611001001229</v>
      </c>
      <c r="I63" s="14">
        <f t="shared" si="16"/>
        <v>0.20379484175618234</v>
      </c>
      <c r="J63" s="14">
        <f t="shared" si="16"/>
        <v>0.18631669546004459</v>
      </c>
      <c r="K63" s="14">
        <f t="shared" si="16"/>
        <v>0.16634167112160347</v>
      </c>
      <c r="L63" s="14">
        <f t="shared" si="16"/>
        <v>0.14386976874085677</v>
      </c>
      <c r="M63" s="14">
        <f t="shared" si="16"/>
        <v>0.11890098831780471</v>
      </c>
      <c r="N63" s="14">
        <f t="shared" si="16"/>
        <v>9.1435329852447733E-2</v>
      </c>
    </row>
    <row r="64" spans="2:29" x14ac:dyDescent="0.25">
      <c r="B64" s="5" t="s">
        <v>38</v>
      </c>
      <c r="C64" s="5"/>
      <c r="D64" s="14">
        <f t="shared" ref="D64:N64" si="17">D56/C56-1</f>
        <v>0.25902702437800573</v>
      </c>
      <c r="E64" s="14">
        <f t="shared" si="17"/>
        <v>0.25401196482159527</v>
      </c>
      <c r="F64" s="14">
        <f t="shared" si="17"/>
        <v>0.24648948604748777</v>
      </c>
      <c r="G64" s="14">
        <f t="shared" si="17"/>
        <v>0.23645958931896138</v>
      </c>
      <c r="H64" s="14">
        <f t="shared" si="17"/>
        <v>0.22392227588997415</v>
      </c>
      <c r="I64" s="14">
        <f t="shared" si="17"/>
        <v>0.20887754700523953</v>
      </c>
      <c r="J64" s="14">
        <f t="shared" si="17"/>
        <v>0.19132540390029629</v>
      </c>
      <c r="K64" s="14">
        <f t="shared" si="17"/>
        <v>0.17126584780159249</v>
      </c>
      <c r="L64" s="14">
        <f t="shared" si="17"/>
        <v>0.14869887992654984</v>
      </c>
      <c r="M64" s="14">
        <f t="shared" si="17"/>
        <v>0.12362450148364457</v>
      </c>
      <c r="N64" s="14">
        <f t="shared" si="17"/>
        <v>9.6042713672473745E-2</v>
      </c>
    </row>
    <row r="65" spans="2:29" x14ac:dyDescent="0.25">
      <c r="B65" s="5" t="s">
        <v>40</v>
      </c>
      <c r="C65" s="5"/>
      <c r="D65" s="14">
        <f t="shared" ref="D65:N65" si="18">D57/C57-1</f>
        <v>0.25680269142198164</v>
      </c>
      <c r="E65" s="14">
        <f t="shared" si="18"/>
        <v>0.25179649201077225</v>
      </c>
      <c r="F65" s="14">
        <f t="shared" si="18"/>
        <v>0.24428730325913683</v>
      </c>
      <c r="G65" s="14">
        <f t="shared" si="18"/>
        <v>0.23427512642812487</v>
      </c>
      <c r="H65" s="14">
        <f t="shared" si="18"/>
        <v>0.22175996276947618</v>
      </c>
      <c r="I65" s="14">
        <f t="shared" si="18"/>
        <v>0.20674181352570642</v>
      </c>
      <c r="J65" s="14">
        <f t="shared" si="18"/>
        <v>0.18922067993017011</v>
      </c>
      <c r="K65" s="14">
        <f t="shared" si="18"/>
        <v>0.16919656320715104</v>
      </c>
      <c r="L65" s="14">
        <f t="shared" si="18"/>
        <v>0.14666946457191909</v>
      </c>
      <c r="M65" s="14">
        <f t="shared" si="18"/>
        <v>0.12163938523081308</v>
      </c>
      <c r="N65" s="14">
        <f t="shared" si="18"/>
        <v>9.4106326381313998E-2</v>
      </c>
    </row>
    <row r="66" spans="2:29" x14ac:dyDescent="0.25">
      <c r="B66" s="5" t="s">
        <v>39</v>
      </c>
      <c r="C66" s="5"/>
      <c r="D66" s="14">
        <f t="shared" ref="D66:N66" si="19">D58/C58-1</f>
        <v>0.24803498068221308</v>
      </c>
      <c r="E66" s="14">
        <f t="shared" si="19"/>
        <v>0.24298631998722087</v>
      </c>
      <c r="F66" s="14">
        <f t="shared" si="19"/>
        <v>0.2354518719347316</v>
      </c>
      <c r="G66" s="14">
        <f t="shared" si="19"/>
        <v>0.22543210237326039</v>
      </c>
      <c r="H66" s="14">
        <f t="shared" si="19"/>
        <v>0.21292749172842029</v>
      </c>
      <c r="I66" s="14">
        <f t="shared" si="19"/>
        <v>0.19793853559578478</v>
      </c>
      <c r="J66" s="14">
        <f t="shared" si="19"/>
        <v>0.18046574536265525</v>
      </c>
      <c r="K66" s="14">
        <f t="shared" si="19"/>
        <v>0.16050964886045449</v>
      </c>
      <c r="L66" s="14">
        <f t="shared" si="19"/>
        <v>0.13807079104948583</v>
      </c>
      <c r="M66" s="14">
        <f t="shared" si="19"/>
        <v>0.11314973473799217</v>
      </c>
      <c r="N66" s="14">
        <f t="shared" si="19"/>
        <v>8.5747061337465347E-2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44.09732045121924</v>
      </c>
      <c r="D71" s="6">
        <f t="shared" ref="D71:N71" si="20">S71*D$74</f>
        <v>55.208622323585395</v>
      </c>
      <c r="E71" s="6">
        <f t="shared" si="20"/>
        <v>68.844352799126312</v>
      </c>
      <c r="F71" s="6">
        <f t="shared" si="20"/>
        <v>85.332947425334638</v>
      </c>
      <c r="G71" s="6">
        <f t="shared" si="20"/>
        <v>104.91958224722218</v>
      </c>
      <c r="H71" s="6">
        <f t="shared" si="20"/>
        <v>127.69395678774688</v>
      </c>
      <c r="I71" s="6">
        <f t="shared" si="20"/>
        <v>153.50152040768543</v>
      </c>
      <c r="J71" s="6">
        <f t="shared" si="20"/>
        <v>181.84576148495617</v>
      </c>
      <c r="K71" s="6">
        <f t="shared" si="20"/>
        <v>211.79652693230454</v>
      </c>
      <c r="L71" s="6">
        <f t="shared" si="20"/>
        <v>241.92752104497853</v>
      </c>
      <c r="M71" s="6">
        <f t="shared" si="20"/>
        <v>270.31291245217335</v>
      </c>
      <c r="N71" s="6">
        <f t="shared" si="20"/>
        <v>294.61486696909583</v>
      </c>
      <c r="O71" s="7">
        <f>((N71/I71)^(1/5)-1)</f>
        <v>0.13927454881531287</v>
      </c>
      <c r="P71" s="4"/>
      <c r="Q71" s="5" t="s">
        <v>34</v>
      </c>
      <c r="R71" s="8">
        <v>0.74994660000000002</v>
      </c>
      <c r="S71" s="8">
        <v>0.7480562735049856</v>
      </c>
      <c r="T71" s="8">
        <v>0.74617071179490091</v>
      </c>
      <c r="U71" s="8">
        <v>0.74428990285955865</v>
      </c>
      <c r="V71" s="8">
        <v>0.74241383471904432</v>
      </c>
      <c r="W71" s="8">
        <v>0.74054249542364015</v>
      </c>
      <c r="X71" s="8">
        <v>0.73867587305374971</v>
      </c>
      <c r="Y71" s="8">
        <v>0.73681395571982033</v>
      </c>
      <c r="Z71" s="8">
        <v>0.73495673156226893</v>
      </c>
      <c r="AA71" s="8">
        <v>0.73310418875140582</v>
      </c>
      <c r="AB71" s="8">
        <v>0.73125631548735892</v>
      </c>
      <c r="AC71" s="8">
        <v>0.72941309999999981</v>
      </c>
    </row>
    <row r="72" spans="2:29" x14ac:dyDescent="0.25">
      <c r="B72" s="5" t="s">
        <v>35</v>
      </c>
      <c r="C72" s="6">
        <f>R72*C$74</f>
        <v>14.703293420780765</v>
      </c>
      <c r="D72" s="6">
        <f t="shared" ref="D72:N72" si="21">S72*D$74</f>
        <v>18.594143964180311</v>
      </c>
      <c r="E72" s="6">
        <f t="shared" si="21"/>
        <v>23.419189190510881</v>
      </c>
      <c r="F72" s="6">
        <f t="shared" si="21"/>
        <v>29.317200450494141</v>
      </c>
      <c r="G72" s="6">
        <f t="shared" si="21"/>
        <v>36.40265252353403</v>
      </c>
      <c r="H72" s="6">
        <f t="shared" si="21"/>
        <v>44.739033319994803</v>
      </c>
      <c r="I72" s="6">
        <f t="shared" si="21"/>
        <v>54.304807113337993</v>
      </c>
      <c r="J72" s="6">
        <f t="shared" si="21"/>
        <v>64.954343308531946</v>
      </c>
      <c r="K72" s="6">
        <f t="shared" si="21"/>
        <v>76.378977606713562</v>
      </c>
      <c r="L72" s="6">
        <f t="shared" si="21"/>
        <v>88.076760416050845</v>
      </c>
      <c r="M72" s="6">
        <f t="shared" si="21"/>
        <v>99.342578689832649</v>
      </c>
      <c r="N72" s="6">
        <f t="shared" si="21"/>
        <v>109.29187253023026</v>
      </c>
      <c r="O72" s="7">
        <f>((N72/I72)^(1/5)-1)</f>
        <v>0.15013790924090431</v>
      </c>
      <c r="P72" s="4"/>
      <c r="Q72" s="5" t="s">
        <v>35</v>
      </c>
      <c r="R72" s="8">
        <v>0.25005339999999998</v>
      </c>
      <c r="S72" s="8">
        <v>0.2519437264950144</v>
      </c>
      <c r="T72" s="8">
        <v>0.25382928820509909</v>
      </c>
      <c r="U72" s="8">
        <v>0.25571009714044135</v>
      </c>
      <c r="V72" s="8">
        <v>0.25758616528095568</v>
      </c>
      <c r="W72" s="8">
        <v>0.25945750457635985</v>
      </c>
      <c r="X72" s="8">
        <v>0.26132412694625029</v>
      </c>
      <c r="Y72" s="8">
        <v>0.26318604428017967</v>
      </c>
      <c r="Z72" s="8">
        <v>0.26504326843773107</v>
      </c>
      <c r="AA72" s="8">
        <v>0.26689581124859418</v>
      </c>
      <c r="AB72" s="8">
        <v>0.26874368451264108</v>
      </c>
      <c r="AC72" s="8">
        <v>0.27058690000000019</v>
      </c>
    </row>
    <row r="73" spans="2:29" x14ac:dyDescent="0.25">
      <c r="B73" s="5" t="s">
        <v>2</v>
      </c>
      <c r="C73" s="10">
        <f t="shared" ref="C73:N73" si="22">SUM(C71:C72)</f>
        <v>58.800613872000007</v>
      </c>
      <c r="D73" s="10">
        <f t="shared" si="22"/>
        <v>73.802766287765706</v>
      </c>
      <c r="E73" s="10">
        <f t="shared" si="22"/>
        <v>92.26354198963719</v>
      </c>
      <c r="F73" s="10">
        <f t="shared" si="22"/>
        <v>114.65014787582878</v>
      </c>
      <c r="G73" s="10">
        <f t="shared" si="22"/>
        <v>141.32223477075621</v>
      </c>
      <c r="H73" s="10">
        <f t="shared" si="22"/>
        <v>172.43299010774169</v>
      </c>
      <c r="I73" s="10">
        <f t="shared" si="22"/>
        <v>207.80632752102343</v>
      </c>
      <c r="J73" s="10">
        <f t="shared" si="22"/>
        <v>246.80010479348812</v>
      </c>
      <c r="K73" s="10">
        <f t="shared" si="22"/>
        <v>288.17550453901811</v>
      </c>
      <c r="L73" s="10">
        <f t="shared" si="22"/>
        <v>330.00428146102939</v>
      </c>
      <c r="M73" s="10">
        <f t="shared" si="22"/>
        <v>369.65549114200599</v>
      </c>
      <c r="N73" s="10">
        <f t="shared" si="22"/>
        <v>403.90673949932608</v>
      </c>
      <c r="O73" s="7">
        <f>((N73/I73)^(1/5)-1)</f>
        <v>0.14215347776892018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58.800613872000007</v>
      </c>
      <c r="D74" s="11">
        <f t="shared" ref="D74:O74" si="23">D3</f>
        <v>73.802766287765706</v>
      </c>
      <c r="E74" s="11">
        <f t="shared" si="23"/>
        <v>92.26354198963719</v>
      </c>
      <c r="F74" s="11">
        <f t="shared" si="23"/>
        <v>114.65014787582878</v>
      </c>
      <c r="G74" s="11">
        <f t="shared" si="23"/>
        <v>141.32223477075621</v>
      </c>
      <c r="H74" s="11">
        <f t="shared" si="23"/>
        <v>172.43299010774169</v>
      </c>
      <c r="I74" s="11">
        <f t="shared" si="23"/>
        <v>207.80632752102343</v>
      </c>
      <c r="J74" s="11">
        <f t="shared" si="23"/>
        <v>246.80010479348812</v>
      </c>
      <c r="K74" s="11">
        <f t="shared" si="23"/>
        <v>288.17550453901811</v>
      </c>
      <c r="L74" s="11">
        <f t="shared" si="23"/>
        <v>330.00428146102939</v>
      </c>
      <c r="M74" s="11">
        <f t="shared" si="23"/>
        <v>369.65549114200599</v>
      </c>
      <c r="N74" s="11">
        <f t="shared" si="23"/>
        <v>403.90673949932608</v>
      </c>
      <c r="O74" s="12">
        <f t="shared" si="23"/>
        <v>0.14215347776892018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0.25197226857939259</v>
      </c>
      <c r="E77" s="14">
        <f t="shared" si="24"/>
        <v>0.24698552330503754</v>
      </c>
      <c r="F77" s="14">
        <f t="shared" si="24"/>
        <v>0.2395054053935064</v>
      </c>
      <c r="G77" s="14">
        <f t="shared" si="24"/>
        <v>0.22953191484479807</v>
      </c>
      <c r="H77" s="14">
        <f t="shared" si="24"/>
        <v>0.21706505165891166</v>
      </c>
      <c r="I77" s="14">
        <f t="shared" si="24"/>
        <v>0.20210481583584983</v>
      </c>
      <c r="J77" s="14">
        <f t="shared" si="24"/>
        <v>0.18465120737560858</v>
      </c>
      <c r="K77" s="14">
        <f t="shared" si="24"/>
        <v>0.16470422627819215</v>
      </c>
      <c r="L77" s="14">
        <f t="shared" si="24"/>
        <v>0.1422638725435974</v>
      </c>
      <c r="M77" s="14">
        <f t="shared" si="24"/>
        <v>0.11733014617182591</v>
      </c>
      <c r="N77" s="14">
        <f t="shared" si="24"/>
        <v>8.9903047162877447E-2</v>
      </c>
    </row>
    <row r="78" spans="2:29" x14ac:dyDescent="0.25">
      <c r="B78" s="5" t="s">
        <v>35</v>
      </c>
      <c r="C78" s="5"/>
      <c r="D78" s="14">
        <f t="shared" ref="D78:N78" si="25">D72/C72-1</f>
        <v>0.26462442338941883</v>
      </c>
      <c r="E78" s="14">
        <f t="shared" si="25"/>
        <v>0.25949273253049565</v>
      </c>
      <c r="F78" s="14">
        <f t="shared" si="25"/>
        <v>0.2518452373395168</v>
      </c>
      <c r="G78" s="14">
        <f t="shared" si="25"/>
        <v>0.24168242411155805</v>
      </c>
      <c r="H78" s="14">
        <f t="shared" si="25"/>
        <v>0.22900476252579027</v>
      </c>
      <c r="I78" s="14">
        <f t="shared" si="25"/>
        <v>0.21381270634356886</v>
      </c>
      <c r="J78" s="14">
        <f t="shared" si="25"/>
        <v>0.19610669407162451</v>
      </c>
      <c r="K78" s="14">
        <f t="shared" si="25"/>
        <v>0.17588714959236529</v>
      </c>
      <c r="L78" s="14">
        <f t="shared" si="25"/>
        <v>0.15315448276318744</v>
      </c>
      <c r="M78" s="14">
        <f t="shared" si="25"/>
        <v>0.12790908998656536</v>
      </c>
      <c r="N78" s="14">
        <f t="shared" si="25"/>
        <v>0.10015135475254056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14.736257044917403</v>
      </c>
      <c r="D83" s="6">
        <f t="shared" ref="D83:N83" si="26">S83*D$92</f>
        <v>18.394349279304983</v>
      </c>
      <c r="E83" s="6">
        <f t="shared" si="26"/>
        <v>22.869063037057177</v>
      </c>
      <c r="F83" s="6">
        <f t="shared" si="26"/>
        <v>28.261768055222017</v>
      </c>
      <c r="G83" s="6">
        <f t="shared" si="26"/>
        <v>34.645087709217641</v>
      </c>
      <c r="H83" s="6">
        <f t="shared" si="26"/>
        <v>42.039543170986477</v>
      </c>
      <c r="I83" s="6">
        <f t="shared" si="26"/>
        <v>50.38518485419528</v>
      </c>
      <c r="J83" s="6">
        <f t="shared" si="26"/>
        <v>59.510813747221462</v>
      </c>
      <c r="K83" s="6">
        <f t="shared" si="26"/>
        <v>69.105731966119649</v>
      </c>
      <c r="L83" s="6">
        <f t="shared" si="26"/>
        <v>78.701506144646061</v>
      </c>
      <c r="M83" s="6">
        <f t="shared" si="26"/>
        <v>87.67324705441591</v>
      </c>
      <c r="N83" s="6">
        <f t="shared" si="26"/>
        <v>95.270290459184963</v>
      </c>
      <c r="O83" s="7">
        <f t="shared" ref="O83:O91" si="27">((N83/I83)^(1/5)-1)</f>
        <v>0.13587600838205338</v>
      </c>
      <c r="P83" s="4"/>
      <c r="Q83" s="5" t="s">
        <v>43</v>
      </c>
      <c r="R83" s="8">
        <v>0.25061399999999989</v>
      </c>
      <c r="S83" s="8">
        <v>0.24923658291592002</v>
      </c>
      <c r="T83" s="8">
        <v>0.24786673634994169</v>
      </c>
      <c r="U83" s="8">
        <v>0.24650441869321243</v>
      </c>
      <c r="V83" s="8">
        <v>0.24514958856556904</v>
      </c>
      <c r="W83" s="8">
        <v>0.24380220481428069</v>
      </c>
      <c r="X83" s="8">
        <v>0.242462226512799</v>
      </c>
      <c r="Y83" s="8">
        <v>0.24112961295951471</v>
      </c>
      <c r="Z83" s="8">
        <v>0.23980432367652169</v>
      </c>
      <c r="AA83" s="8">
        <v>0.23848631840838713</v>
      </c>
      <c r="AB83" s="8">
        <v>0.237175557120929</v>
      </c>
      <c r="AC83" s="8">
        <v>0.2358719999999998</v>
      </c>
    </row>
    <row r="84" spans="2:29" x14ac:dyDescent="0.25">
      <c r="B84" s="5" t="s">
        <v>44</v>
      </c>
      <c r="C84" s="6">
        <f t="shared" ref="C84:C90" si="28">R84*C$92</f>
        <v>5.5514150333332415</v>
      </c>
      <c r="D84" s="6">
        <f t="shared" ref="D84:D90" si="29">S84*D$92</f>
        <v>7.0530661774418029</v>
      </c>
      <c r="E84" s="6">
        <f t="shared" ref="E84:E90" si="30">T84*E$92</f>
        <v>8.9252101063650962</v>
      </c>
      <c r="F84" s="6">
        <f t="shared" ref="F84:F90" si="31">U84*F$92</f>
        <v>11.226528497789767</v>
      </c>
      <c r="G84" s="6">
        <f t="shared" ref="G84:G90" si="32">V84*G$92</f>
        <v>14.007590459173977</v>
      </c>
      <c r="H84" s="6">
        <f t="shared" ref="H84:H90" si="33">W84*H$92</f>
        <v>17.300351074493097</v>
      </c>
      <c r="I84" s="6">
        <f t="shared" ref="I84:I90" si="34">X84*I$92</f>
        <v>21.104471930966724</v>
      </c>
      <c r="J84" s="6">
        <f t="shared" ref="J84:J90" si="35">Y84*J$92</f>
        <v>25.371245092973727</v>
      </c>
      <c r="K84" s="6">
        <f t="shared" ref="K84:K90" si="36">Z84*K$92</f>
        <v>29.987052480924255</v>
      </c>
      <c r="L84" s="6">
        <f t="shared" ref="L84:L90" si="37">AA84*L$92</f>
        <v>34.759708983110279</v>
      </c>
      <c r="M84" s="6">
        <f t="shared" ref="M84:M90" si="38">AB84*M$92</f>
        <v>39.412422280560953</v>
      </c>
      <c r="N84" s="6">
        <f t="shared" ref="N84:N90" si="39">AC84*N$92</f>
        <v>43.590921153092069</v>
      </c>
      <c r="O84" s="7">
        <f t="shared" si="27"/>
        <v>0.15612371922109403</v>
      </c>
      <c r="P84" s="4"/>
      <c r="Q84" s="5" t="s">
        <v>44</v>
      </c>
      <c r="R84" s="8">
        <v>9.4410834645669309E-2</v>
      </c>
      <c r="S84" s="8">
        <v>9.5566420233369906E-2</v>
      </c>
      <c r="T84" s="8">
        <v>9.6736044529566759E-2</v>
      </c>
      <c r="U84" s="8">
        <v>9.7919878044541192E-2</v>
      </c>
      <c r="V84" s="8">
        <v>9.9118093355204759E-2</v>
      </c>
      <c r="W84" s="8">
        <v>0.10033086513017769</v>
      </c>
      <c r="X84" s="8">
        <v>0.10155837015517065</v>
      </c>
      <c r="Y84" s="8">
        <v>0.10280078735867357</v>
      </c>
      <c r="Z84" s="8">
        <v>0.10405829783795555</v>
      </c>
      <c r="AA84" s="8">
        <v>0.10533108488537926</v>
      </c>
      <c r="AB84" s="8">
        <v>0.10661933401503393</v>
      </c>
      <c r="AC84" s="8">
        <v>0.10792323298969068</v>
      </c>
    </row>
    <row r="85" spans="2:29" x14ac:dyDescent="0.25">
      <c r="B85" s="5" t="s">
        <v>45</v>
      </c>
      <c r="C85" s="6">
        <f t="shared" si="28"/>
        <v>8.2692953100693067</v>
      </c>
      <c r="D85" s="6">
        <f t="shared" si="29"/>
        <v>10.441222552032368</v>
      </c>
      <c r="E85" s="6">
        <f t="shared" si="30"/>
        <v>13.131079541211998</v>
      </c>
      <c r="F85" s="6">
        <f t="shared" si="31"/>
        <v>16.414817409713923</v>
      </c>
      <c r="G85" s="6">
        <f t="shared" si="32"/>
        <v>20.354601227223036</v>
      </c>
      <c r="H85" s="6">
        <f t="shared" si="33"/>
        <v>24.984040114033775</v>
      </c>
      <c r="I85" s="6">
        <f t="shared" si="34"/>
        <v>30.289411235407535</v>
      </c>
      <c r="J85" s="6">
        <f t="shared" si="35"/>
        <v>36.188177518014427</v>
      </c>
      <c r="K85" s="6">
        <f t="shared" si="36"/>
        <v>42.507670022889094</v>
      </c>
      <c r="L85" s="6">
        <f t="shared" si="37"/>
        <v>48.968662507603717</v>
      </c>
      <c r="M85" s="6">
        <f t="shared" si="38"/>
        <v>55.180270781815906</v>
      </c>
      <c r="N85" s="6">
        <f t="shared" si="39"/>
        <v>60.653425874512294</v>
      </c>
      <c r="O85" s="7">
        <f t="shared" si="27"/>
        <v>0.14898114234812176</v>
      </c>
      <c r="P85" s="4"/>
      <c r="Q85" s="5" t="s">
        <v>45</v>
      </c>
      <c r="R85" s="8">
        <v>0.14063280577427822</v>
      </c>
      <c r="S85" s="8">
        <v>0.14147467740329417</v>
      </c>
      <c r="T85" s="8">
        <v>0.14232143334240135</v>
      </c>
      <c r="U85" s="8">
        <v>0.14317310281615947</v>
      </c>
      <c r="V85" s="8">
        <v>0.14402971521247845</v>
      </c>
      <c r="W85" s="8">
        <v>0.14489130008371914</v>
      </c>
      <c r="X85" s="8">
        <v>0.14575788714779728</v>
      </c>
      <c r="Y85" s="8">
        <v>0.14662950628929095</v>
      </c>
      <c r="Z85" s="8">
        <v>0.14750618756055195</v>
      </c>
      <c r="AA85" s="8">
        <v>0.14838796118282024</v>
      </c>
      <c r="AB85" s="8">
        <v>0.1492748575473426</v>
      </c>
      <c r="AC85" s="8">
        <v>0.15016690721649495</v>
      </c>
    </row>
    <row r="86" spans="2:29" x14ac:dyDescent="0.25">
      <c r="B86" s="5" t="s">
        <v>46</v>
      </c>
      <c r="C86" s="6">
        <f t="shared" si="28"/>
        <v>4.741833674305477</v>
      </c>
      <c r="D86" s="6">
        <f t="shared" si="29"/>
        <v>5.9731189277945314</v>
      </c>
      <c r="E86" s="6">
        <f t="shared" si="30"/>
        <v>7.4941474783449546</v>
      </c>
      <c r="F86" s="6">
        <f t="shared" si="31"/>
        <v>9.3460877380802767</v>
      </c>
      <c r="G86" s="6">
        <f t="shared" si="32"/>
        <v>11.561878204860058</v>
      </c>
      <c r="H86" s="6">
        <f t="shared" si="33"/>
        <v>14.157952613698251</v>
      </c>
      <c r="I86" s="6">
        <f t="shared" si="34"/>
        <v>17.123818331676404</v>
      </c>
      <c r="J86" s="6">
        <f t="shared" si="35"/>
        <v>20.410257614760919</v>
      </c>
      <c r="K86" s="6">
        <f t="shared" si="36"/>
        <v>23.917791137670783</v>
      </c>
      <c r="L86" s="6">
        <f t="shared" si="37"/>
        <v>27.488054605455741</v>
      </c>
      <c r="M86" s="6">
        <f t="shared" si="38"/>
        <v>30.901643946741622</v>
      </c>
      <c r="N86" s="6">
        <f t="shared" si="39"/>
        <v>33.88637301317015</v>
      </c>
      <c r="O86" s="7">
        <f t="shared" si="27"/>
        <v>0.14626463893919617</v>
      </c>
      <c r="P86" s="4"/>
      <c r="Q86" s="5" t="s">
        <v>46</v>
      </c>
      <c r="R86" s="8">
        <v>8.064258792650919E-2</v>
      </c>
      <c r="S86" s="8">
        <v>8.0933537159090144E-2</v>
      </c>
      <c r="T86" s="8">
        <v>8.1225447416561125E-2</v>
      </c>
      <c r="U86" s="8">
        <v>8.1518322577328953E-2</v>
      </c>
      <c r="V86" s="8">
        <v>8.1812166525776983E-2</v>
      </c>
      <c r="W86" s="8">
        <v>8.2106983152422902E-2</v>
      </c>
      <c r="X86" s="8">
        <v>8.2402776354074267E-2</v>
      </c>
      <c r="Y86" s="8">
        <v>8.2699550033981384E-2</v>
      </c>
      <c r="Z86" s="8">
        <v>8.2997308101988188E-2</v>
      </c>
      <c r="AA86" s="8">
        <v>8.3296054474680623E-2</v>
      </c>
      <c r="AB86" s="8">
        <v>8.3595793075532915E-2</v>
      </c>
      <c r="AC86" s="8">
        <v>8.389652783505161E-2</v>
      </c>
    </row>
    <row r="87" spans="2:29" x14ac:dyDescent="0.25">
      <c r="B87" s="5" t="s">
        <v>47</v>
      </c>
      <c r="C87" s="6">
        <f t="shared" si="28"/>
        <v>7.4018867111109881</v>
      </c>
      <c r="D87" s="6">
        <f t="shared" si="29"/>
        <v>9.1971007474067434</v>
      </c>
      <c r="E87" s="6">
        <f t="shared" si="30"/>
        <v>11.382186102227122</v>
      </c>
      <c r="F87" s="6">
        <f t="shared" si="31"/>
        <v>14.001899795037465</v>
      </c>
      <c r="G87" s="6">
        <f t="shared" si="32"/>
        <v>17.085951389896792</v>
      </c>
      <c r="H87" s="6">
        <f t="shared" si="33"/>
        <v>20.637871095591997</v>
      </c>
      <c r="I87" s="6">
        <f t="shared" si="34"/>
        <v>24.621738674836209</v>
      </c>
      <c r="J87" s="6">
        <f t="shared" si="35"/>
        <v>28.948112848406215</v>
      </c>
      <c r="K87" s="6">
        <f t="shared" si="36"/>
        <v>33.46158467737807</v>
      </c>
      <c r="L87" s="6">
        <f t="shared" si="37"/>
        <v>37.933516557139676</v>
      </c>
      <c r="M87" s="6">
        <f t="shared" si="38"/>
        <v>42.064366153531076</v>
      </c>
      <c r="N87" s="6">
        <f t="shared" si="39"/>
        <v>45.5000125904538</v>
      </c>
      <c r="O87" s="7">
        <f t="shared" si="27"/>
        <v>0.1306770050043311</v>
      </c>
      <c r="P87" s="4"/>
      <c r="Q87" s="5" t="s">
        <v>47</v>
      </c>
      <c r="R87" s="8">
        <v>0.1258811128608924</v>
      </c>
      <c r="S87" s="8">
        <v>0.12461729024554664</v>
      </c>
      <c r="T87" s="8">
        <v>0.12336602147255023</v>
      </c>
      <c r="U87" s="8">
        <v>0.12212718478306846</v>
      </c>
      <c r="V87" s="8">
        <v>0.12090065952900135</v>
      </c>
      <c r="W87" s="8">
        <v>0.11968632616471354</v>
      </c>
      <c r="X87" s="8">
        <v>0.11848406623876873</v>
      </c>
      <c r="Y87" s="8">
        <v>0.11729376238567148</v>
      </c>
      <c r="Z87" s="8">
        <v>0.11611529831761767</v>
      </c>
      <c r="AA87" s="8">
        <v>0.11494855881625674</v>
      </c>
      <c r="AB87" s="8">
        <v>0.11379342972446668</v>
      </c>
      <c r="AC87" s="8">
        <v>0.11264979793814438</v>
      </c>
    </row>
    <row r="88" spans="2:29" x14ac:dyDescent="0.25">
      <c r="B88" s="5" t="s">
        <v>42</v>
      </c>
      <c r="C88" s="6">
        <f t="shared" si="28"/>
        <v>7.7488501506943175</v>
      </c>
      <c r="D88" s="6">
        <f t="shared" si="29"/>
        <v>9.8007327602997112</v>
      </c>
      <c r="E88" s="6">
        <f t="shared" si="30"/>
        <v>12.346562531429756</v>
      </c>
      <c r="F88" s="6">
        <f t="shared" si="31"/>
        <v>15.460378359385009</v>
      </c>
      <c r="G88" s="6">
        <f t="shared" si="32"/>
        <v>19.203708012088477</v>
      </c>
      <c r="H88" s="6">
        <f t="shared" si="33"/>
        <v>23.611501076866595</v>
      </c>
      <c r="I88" s="6">
        <f t="shared" si="34"/>
        <v>28.674126347167388</v>
      </c>
      <c r="J88" s="6">
        <f t="shared" si="35"/>
        <v>34.316620237491883</v>
      </c>
      <c r="K88" s="6">
        <f t="shared" si="36"/>
        <v>40.377881660485251</v>
      </c>
      <c r="L88" s="6">
        <f t="shared" si="37"/>
        <v>46.594312290923291</v>
      </c>
      <c r="M88" s="6">
        <f t="shared" si="38"/>
        <v>52.594087546770226</v>
      </c>
      <c r="N88" s="6">
        <f t="shared" si="39"/>
        <v>57.909106933304834</v>
      </c>
      <c r="O88" s="7">
        <f t="shared" si="27"/>
        <v>0.15093642411662556</v>
      </c>
      <c r="P88" s="4"/>
      <c r="Q88" s="5" t="s">
        <v>42</v>
      </c>
      <c r="R88" s="8">
        <v>0.13178179002624676</v>
      </c>
      <c r="S88" s="8">
        <v>0.13279627923546247</v>
      </c>
      <c r="T88" s="8">
        <v>0.13381843212583894</v>
      </c>
      <c r="U88" s="8">
        <v>0.1348483071834263</v>
      </c>
      <c r="V88" s="8">
        <v>0.13588596333223493</v>
      </c>
      <c r="W88" s="8">
        <v>0.13693145993764516</v>
      </c>
      <c r="X88" s="8">
        <v>0.13798485680984124</v>
      </c>
      <c r="Y88" s="8">
        <v>0.1390462142072694</v>
      </c>
      <c r="Z88" s="8">
        <v>0.14011559284012012</v>
      </c>
      <c r="AA88" s="8">
        <v>0.14119305387383488</v>
      </c>
      <c r="AB88" s="8">
        <v>0.14227865893263791</v>
      </c>
      <c r="AC88" s="8">
        <v>0.14337247010309284</v>
      </c>
    </row>
    <row r="89" spans="2:29" x14ac:dyDescent="0.25">
      <c r="B89" s="5" t="s">
        <v>48</v>
      </c>
      <c r="C89" s="6">
        <f t="shared" si="28"/>
        <v>3.2961526760416122</v>
      </c>
      <c r="D89" s="6">
        <f t="shared" si="29"/>
        <v>4.0601511426471051</v>
      </c>
      <c r="E89" s="6">
        <f t="shared" si="30"/>
        <v>4.9813070208015544</v>
      </c>
      <c r="F89" s="6">
        <f t="shared" si="31"/>
        <v>6.0747857312746252</v>
      </c>
      <c r="G89" s="6">
        <f t="shared" si="32"/>
        <v>7.3486833836247607</v>
      </c>
      <c r="H89" s="6">
        <f t="shared" si="33"/>
        <v>8.7995737668013856</v>
      </c>
      <c r="I89" s="6">
        <f t="shared" si="34"/>
        <v>10.407389999976882</v>
      </c>
      <c r="J89" s="6">
        <f t="shared" si="35"/>
        <v>12.130249667288128</v>
      </c>
      <c r="K89" s="6">
        <f t="shared" si="36"/>
        <v>13.900241900133993</v>
      </c>
      <c r="L89" s="6">
        <f t="shared" si="37"/>
        <v>15.62159339715352</v>
      </c>
      <c r="M89" s="6">
        <f t="shared" si="38"/>
        <v>17.172872469487466</v>
      </c>
      <c r="N89" s="6">
        <f t="shared" si="39"/>
        <v>18.414777822884709</v>
      </c>
      <c r="O89" s="7">
        <f t="shared" si="27"/>
        <v>0.12089499717982566</v>
      </c>
      <c r="P89" s="4"/>
      <c r="Q89" s="5" t="s">
        <v>48</v>
      </c>
      <c r="R89" s="8">
        <v>5.6056433070866149E-2</v>
      </c>
      <c r="S89" s="8">
        <v>5.5013536034897337E-2</v>
      </c>
      <c r="T89" s="8">
        <v>5.3989982536775387E-2</v>
      </c>
      <c r="U89" s="8">
        <v>5.298541557795363E-2</v>
      </c>
      <c r="V89" s="8">
        <v>5.1999484692166947E-2</v>
      </c>
      <c r="W89" s="8">
        <v>5.103184582777999E-2</v>
      </c>
      <c r="X89" s="8">
        <v>5.0082161232188574E-2</v>
      </c>
      <c r="Y89" s="8">
        <v>4.9150099338240591E-2</v>
      </c>
      <c r="Z89" s="8">
        <v>4.8235334652643742E-2</v>
      </c>
      <c r="AA89" s="8">
        <v>4.7337547646327409E-2</v>
      </c>
      <c r="AB89" s="8">
        <v>4.6456424646727015E-2</v>
      </c>
      <c r="AC89" s="8">
        <v>4.5591657731958779E-2</v>
      </c>
    </row>
    <row r="90" spans="2:29" x14ac:dyDescent="0.25">
      <c r="B90" s="5" t="s">
        <v>49</v>
      </c>
      <c r="C90" s="6">
        <f t="shared" si="28"/>
        <v>7.0549232715276604</v>
      </c>
      <c r="D90" s="6">
        <f t="shared" si="29"/>
        <v>8.8830247008384529</v>
      </c>
      <c r="E90" s="6">
        <f t="shared" si="30"/>
        <v>11.133986172199544</v>
      </c>
      <c r="F90" s="6">
        <f t="shared" si="31"/>
        <v>13.863882289325698</v>
      </c>
      <c r="G90" s="6">
        <f t="shared" si="32"/>
        <v>17.114734384671475</v>
      </c>
      <c r="H90" s="6">
        <f t="shared" si="33"/>
        <v>20.902157195270092</v>
      </c>
      <c r="I90" s="6">
        <f t="shared" si="34"/>
        <v>25.200186146797023</v>
      </c>
      <c r="J90" s="6">
        <f t="shared" si="35"/>
        <v>29.924628067331341</v>
      </c>
      <c r="K90" s="6">
        <f t="shared" si="36"/>
        <v>34.917550693417027</v>
      </c>
      <c r="L90" s="6">
        <f t="shared" si="37"/>
        <v>39.936926974997114</v>
      </c>
      <c r="M90" s="6">
        <f t="shared" si="38"/>
        <v>44.656580908682791</v>
      </c>
      <c r="N90" s="6">
        <f t="shared" si="39"/>
        <v>48.681831652723261</v>
      </c>
      <c r="O90" s="7">
        <f t="shared" si="27"/>
        <v>0.14075566005233475</v>
      </c>
      <c r="P90" s="4"/>
      <c r="Q90" s="5" t="s">
        <v>49</v>
      </c>
      <c r="R90" s="8">
        <v>0.11998043569553807</v>
      </c>
      <c r="S90" s="8">
        <v>0.12036167677241921</v>
      </c>
      <c r="T90" s="8">
        <v>0.12067590222636461</v>
      </c>
      <c r="U90" s="8">
        <v>0.12092337032430957</v>
      </c>
      <c r="V90" s="8">
        <v>0.12110432878756758</v>
      </c>
      <c r="W90" s="8">
        <v>0.12121901488926076</v>
      </c>
      <c r="X90" s="8">
        <v>0.12126765554936031</v>
      </c>
      <c r="Y90" s="8">
        <v>0.12125046742735787</v>
      </c>
      <c r="Z90" s="8">
        <v>0.12116765701260114</v>
      </c>
      <c r="AA90" s="8">
        <v>0.12101942071231374</v>
      </c>
      <c r="AB90" s="8">
        <v>0.12080594493732984</v>
      </c>
      <c r="AC90" s="8">
        <v>0.12052740618556697</v>
      </c>
    </row>
    <row r="91" spans="2:29" x14ac:dyDescent="0.25">
      <c r="B91" s="5" t="s">
        <v>2</v>
      </c>
      <c r="C91" s="10">
        <f>SUM(C83:C90)</f>
        <v>58.800613872000014</v>
      </c>
      <c r="D91" s="10">
        <f t="shared" ref="D91:N91" si="40">SUM(D83:D90)</f>
        <v>73.802766287765692</v>
      </c>
      <c r="E91" s="10">
        <f t="shared" si="40"/>
        <v>92.263541989637204</v>
      </c>
      <c r="F91" s="10">
        <f t="shared" si="40"/>
        <v>114.65014787582878</v>
      </c>
      <c r="G91" s="10">
        <f t="shared" si="40"/>
        <v>141.32223477075621</v>
      </c>
      <c r="H91" s="10">
        <f t="shared" si="40"/>
        <v>172.43299010774169</v>
      </c>
      <c r="I91" s="10">
        <f t="shared" si="40"/>
        <v>207.80632752102343</v>
      </c>
      <c r="J91" s="10">
        <f t="shared" si="40"/>
        <v>246.80010479348812</v>
      </c>
      <c r="K91" s="10">
        <f t="shared" si="40"/>
        <v>288.17550453901816</v>
      </c>
      <c r="L91" s="10">
        <f t="shared" si="40"/>
        <v>330.00428146102939</v>
      </c>
      <c r="M91" s="10">
        <f t="shared" si="40"/>
        <v>369.65549114200587</v>
      </c>
      <c r="N91" s="10">
        <f t="shared" si="40"/>
        <v>403.90673949932608</v>
      </c>
      <c r="O91" s="7">
        <f t="shared" si="27"/>
        <v>0.14215347776892018</v>
      </c>
      <c r="Q91" s="5" t="s">
        <v>2</v>
      </c>
      <c r="R91" s="8">
        <f>SUM(R83:R90)</f>
        <v>1</v>
      </c>
      <c r="S91" s="8">
        <f t="shared" ref="S91:AC91" si="41">SUM(S83:S90)</f>
        <v>1</v>
      </c>
      <c r="T91" s="8">
        <f t="shared" si="41"/>
        <v>1</v>
      </c>
      <c r="U91" s="8">
        <f t="shared" si="41"/>
        <v>1.0000000000000002</v>
      </c>
      <c r="V91" s="8">
        <f t="shared" si="41"/>
        <v>1</v>
      </c>
      <c r="W91" s="8">
        <f t="shared" si="41"/>
        <v>0.99999999999999978</v>
      </c>
      <c r="X91" s="8">
        <f t="shared" si="41"/>
        <v>1</v>
      </c>
      <c r="Y91" s="8">
        <f t="shared" si="41"/>
        <v>0.99999999999999989</v>
      </c>
      <c r="Z91" s="8">
        <f t="shared" si="41"/>
        <v>1</v>
      </c>
      <c r="AA91" s="8">
        <f t="shared" si="41"/>
        <v>1</v>
      </c>
      <c r="AB91" s="8">
        <f t="shared" si="41"/>
        <v>1</v>
      </c>
      <c r="AC91" s="8">
        <f t="shared" si="41"/>
        <v>1</v>
      </c>
    </row>
    <row r="92" spans="2:29" x14ac:dyDescent="0.25">
      <c r="B92" s="13" t="s">
        <v>26</v>
      </c>
      <c r="C92" s="11">
        <f>C3</f>
        <v>58.800613872000007</v>
      </c>
      <c r="D92" s="11">
        <f t="shared" ref="D92:O92" si="42">D3</f>
        <v>73.802766287765706</v>
      </c>
      <c r="E92" s="11">
        <f t="shared" si="42"/>
        <v>92.26354198963719</v>
      </c>
      <c r="F92" s="11">
        <f t="shared" si="42"/>
        <v>114.65014787582878</v>
      </c>
      <c r="G92" s="11">
        <f t="shared" si="42"/>
        <v>141.32223477075621</v>
      </c>
      <c r="H92" s="11">
        <f t="shared" si="42"/>
        <v>172.43299010774169</v>
      </c>
      <c r="I92" s="11">
        <f t="shared" si="42"/>
        <v>207.80632752102343</v>
      </c>
      <c r="J92" s="11">
        <f t="shared" si="42"/>
        <v>246.80010479348812</v>
      </c>
      <c r="K92" s="11">
        <f t="shared" si="42"/>
        <v>288.17550453901811</v>
      </c>
      <c r="L92" s="11">
        <f t="shared" si="42"/>
        <v>330.00428146102939</v>
      </c>
      <c r="M92" s="11">
        <f t="shared" si="42"/>
        <v>369.65549114200599</v>
      </c>
      <c r="N92" s="11">
        <f t="shared" si="42"/>
        <v>403.90673949932608</v>
      </c>
      <c r="O92" s="12">
        <f t="shared" si="42"/>
        <v>0.14215347776892018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0.24823754249382279</v>
      </c>
      <c r="E95" s="14">
        <f t="shared" ref="E95:N95" si="43">E83/D83-1</f>
        <v>0.24326567305028735</v>
      </c>
      <c r="F95" s="14">
        <f t="shared" si="43"/>
        <v>0.23580786888498517</v>
      </c>
      <c r="G95" s="14">
        <f t="shared" si="43"/>
        <v>0.22586412999791627</v>
      </c>
      <c r="H95" s="14">
        <f t="shared" si="43"/>
        <v>0.2134344563890791</v>
      </c>
      <c r="I95" s="14">
        <f t="shared" si="43"/>
        <v>0.19851884805847586</v>
      </c>
      <c r="J95" s="14">
        <f t="shared" si="43"/>
        <v>0.18111730500610324</v>
      </c>
      <c r="K95" s="14">
        <f t="shared" si="43"/>
        <v>0.16122982723196544</v>
      </c>
      <c r="L95" s="14">
        <f t="shared" si="43"/>
        <v>0.1388564147360587</v>
      </c>
      <c r="M95" s="14">
        <f t="shared" si="43"/>
        <v>0.11399706751838545</v>
      </c>
      <c r="N95" s="14">
        <f t="shared" si="43"/>
        <v>8.6651785578944152E-2</v>
      </c>
    </row>
    <row r="96" spans="2:29" x14ac:dyDescent="0.25">
      <c r="B96" s="5" t="s">
        <v>44</v>
      </c>
      <c r="C96" s="5"/>
      <c r="D96" s="14">
        <f t="shared" ref="D96:N96" si="44">D84/C84-1</f>
        <v>0.27049880707746743</v>
      </c>
      <c r="E96" s="14">
        <f t="shared" si="44"/>
        <v>0.26543688685512001</v>
      </c>
      <c r="F96" s="14">
        <f t="shared" si="44"/>
        <v>0.25784473015189469</v>
      </c>
      <c r="G96" s="14">
        <f t="shared" si="44"/>
        <v>0.24772234461719256</v>
      </c>
      <c r="H96" s="14">
        <f t="shared" si="44"/>
        <v>0.23506973771942308</v>
      </c>
      <c r="I96" s="14">
        <f t="shared" si="44"/>
        <v>0.21988691675062366</v>
      </c>
      <c r="J96" s="14">
        <f t="shared" si="44"/>
        <v>0.20217388883094189</v>
      </c>
      <c r="K96" s="14">
        <f t="shared" si="44"/>
        <v>0.18193066091300425</v>
      </c>
      <c r="L96" s="14">
        <f t="shared" si="44"/>
        <v>0.15915723978613983</v>
      </c>
      <c r="M96" s="14">
        <f t="shared" si="44"/>
        <v>0.13385363208050527</v>
      </c>
      <c r="N96" s="14">
        <f t="shared" si="44"/>
        <v>0.10601984427108002</v>
      </c>
    </row>
    <row r="97" spans="2:14" x14ac:dyDescent="0.25">
      <c r="B97" s="5" t="s">
        <v>45</v>
      </c>
      <c r="C97" s="5"/>
      <c r="D97" s="14">
        <f t="shared" ref="D97:N97" si="45">D85/C85-1</f>
        <v>0.26264961650581786</v>
      </c>
      <c r="E97" s="14">
        <f t="shared" si="45"/>
        <v>0.25761896902159731</v>
      </c>
      <c r="F97" s="14">
        <f t="shared" si="45"/>
        <v>0.25007371695494562</v>
      </c>
      <c r="G97" s="14">
        <f t="shared" si="45"/>
        <v>0.24001386790800594</v>
      </c>
      <c r="H97" s="14">
        <f t="shared" si="45"/>
        <v>0.22743942930304861</v>
      </c>
      <c r="I97" s="14">
        <f t="shared" si="45"/>
        <v>0.21235040838705999</v>
      </c>
      <c r="J97" s="14">
        <f t="shared" si="45"/>
        <v>0.19474681223619794</v>
      </c>
      <c r="K97" s="14">
        <f t="shared" si="45"/>
        <v>0.17462864776013753</v>
      </c>
      <c r="L97" s="14">
        <f t="shared" si="45"/>
        <v>0.15199592170626097</v>
      </c>
      <c r="M97" s="14">
        <f t="shared" si="45"/>
        <v>0.12684864066376456</v>
      </c>
      <c r="N97" s="14">
        <f t="shared" si="45"/>
        <v>9.9186811067625502E-2</v>
      </c>
    </row>
    <row r="98" spans="2:14" x14ac:dyDescent="0.25">
      <c r="B98" s="5" t="s">
        <v>46</v>
      </c>
      <c r="C98" s="5"/>
      <c r="D98" s="14">
        <f t="shared" ref="D98:N98" si="46">D86/C86-1</f>
        <v>0.25966436995903219</v>
      </c>
      <c r="E98" s="14">
        <f t="shared" si="46"/>
        <v>0.2546456162914601</v>
      </c>
      <c r="F98" s="14">
        <f t="shared" si="46"/>
        <v>0.24711820324949274</v>
      </c>
      <c r="G98" s="14">
        <f t="shared" si="46"/>
        <v>0.2370821384173003</v>
      </c>
      <c r="H98" s="14">
        <f t="shared" si="46"/>
        <v>0.22453742919960251</v>
      </c>
      <c r="I98" s="14">
        <f t="shared" si="46"/>
        <v>0.20948408282625453</v>
      </c>
      <c r="J98" s="14">
        <f t="shared" si="46"/>
        <v>0.19192210635668294</v>
      </c>
      <c r="K98" s="14">
        <f t="shared" si="46"/>
        <v>0.17185150668422611</v>
      </c>
      <c r="L98" s="14">
        <f t="shared" si="46"/>
        <v>0.14927229054031477</v>
      </c>
      <c r="M98" s="14">
        <f t="shared" si="46"/>
        <v>0.12418446449856679</v>
      </c>
      <c r="N98" s="14">
        <f t="shared" si="46"/>
        <v>9.6588034978742465E-2</v>
      </c>
    </row>
    <row r="99" spans="2:14" x14ac:dyDescent="0.25">
      <c r="B99" s="5" t="s">
        <v>47</v>
      </c>
      <c r="C99" s="5"/>
      <c r="D99" s="14">
        <f t="shared" ref="D99:N99" si="47">D87/C87-1</f>
        <v>0.24253465452273892</v>
      </c>
      <c r="E99" s="14">
        <f t="shared" si="47"/>
        <v>0.23758414905224301</v>
      </c>
      <c r="F99" s="14">
        <f t="shared" si="47"/>
        <v>0.23015909854942107</v>
      </c>
      <c r="G99" s="14">
        <f t="shared" si="47"/>
        <v>0.22025951049530956</v>
      </c>
      <c r="H99" s="14">
        <f t="shared" si="47"/>
        <v>0.2078853921939352</v>
      </c>
      <c r="I99" s="14">
        <f t="shared" si="47"/>
        <v>0.19303675077683358</v>
      </c>
      <c r="J99" s="14">
        <f t="shared" si="47"/>
        <v>0.17571359320743762</v>
      </c>
      <c r="K99" s="14">
        <f t="shared" si="47"/>
        <v>0.15591592628534157</v>
      </c>
      <c r="L99" s="14">
        <f t="shared" si="47"/>
        <v>0.13364375665044004</v>
      </c>
      <c r="M99" s="14">
        <f t="shared" si="47"/>
        <v>0.10889709078695753</v>
      </c>
      <c r="N99" s="14">
        <f t="shared" si="47"/>
        <v>8.167593502735615E-2</v>
      </c>
    </row>
    <row r="100" spans="2:14" x14ac:dyDescent="0.25">
      <c r="B100" s="5" t="s">
        <v>42</v>
      </c>
      <c r="C100" s="5"/>
      <c r="D100" s="14">
        <f t="shared" ref="D100:N100" si="48">D88/C88-1</f>
        <v>0.26479833390784302</v>
      </c>
      <c r="E100" s="14">
        <f t="shared" si="48"/>
        <v>0.25975912550565172</v>
      </c>
      <c r="F100" s="14">
        <f t="shared" si="48"/>
        <v>0.25220103328587506</v>
      </c>
      <c r="G100" s="14">
        <f t="shared" si="48"/>
        <v>0.24212406486359561</v>
      </c>
      <c r="H100" s="14">
        <f t="shared" si="48"/>
        <v>0.22952822767371139</v>
      </c>
      <c r="I100" s="14">
        <f t="shared" si="48"/>
        <v>0.21441352897554267</v>
      </c>
      <c r="J100" s="14">
        <f t="shared" si="48"/>
        <v>0.19677997585729057</v>
      </c>
      <c r="K100" s="14">
        <f t="shared" si="48"/>
        <v>0.17662757524038653</v>
      </c>
      <c r="L100" s="14">
        <f t="shared" si="48"/>
        <v>0.15395633388369623</v>
      </c>
      <c r="M100" s="14">
        <f t="shared" si="48"/>
        <v>0.12876625838762967</v>
      </c>
      <c r="N100" s="14">
        <f t="shared" si="48"/>
        <v>0.10105735519811287</v>
      </c>
    </row>
    <row r="101" spans="2:14" x14ac:dyDescent="0.25">
      <c r="B101" s="5" t="s">
        <v>48</v>
      </c>
      <c r="C101" s="5"/>
      <c r="D101" s="14">
        <f t="shared" ref="D101:N101" si="49">D89/C89-1</f>
        <v>0.23178491462446082</v>
      </c>
      <c r="E101" s="14">
        <f t="shared" si="49"/>
        <v>0.22687723825815054</v>
      </c>
      <c r="F101" s="14">
        <f t="shared" si="49"/>
        <v>0.21951642528894277</v>
      </c>
      <c r="G101" s="14">
        <f t="shared" si="49"/>
        <v>0.20970248313315309</v>
      </c>
      <c r="H101" s="14">
        <f t="shared" si="49"/>
        <v>0.19743541903161543</v>
      </c>
      <c r="I101" s="14">
        <f t="shared" si="49"/>
        <v>0.1827152400541705</v>
      </c>
      <c r="J101" s="14">
        <f t="shared" si="49"/>
        <v>0.16554195310400321</v>
      </c>
      <c r="K101" s="14">
        <f t="shared" si="49"/>
        <v>0.14591556492188595</v>
      </c>
      <c r="L101" s="14">
        <f t="shared" si="49"/>
        <v>0.12383608209026442</v>
      </c>
      <c r="M101" s="14">
        <f t="shared" si="49"/>
        <v>9.9303511037267977E-2</v>
      </c>
      <c r="N101" s="14">
        <f t="shared" si="49"/>
        <v>7.2317858040572114E-2</v>
      </c>
    </row>
    <row r="102" spans="2:14" x14ac:dyDescent="0.25">
      <c r="B102" s="5" t="s">
        <v>49</v>
      </c>
      <c r="C102" s="5"/>
      <c r="D102" s="14">
        <f t="shared" ref="D102:N102" si="50">D90/C90-1</f>
        <v>0.2591242114125698</v>
      </c>
      <c r="E102" s="14">
        <f t="shared" si="50"/>
        <v>0.25340033909267712</v>
      </c>
      <c r="F102" s="14">
        <f t="shared" si="50"/>
        <v>0.24518587277775072</v>
      </c>
      <c r="G102" s="14">
        <f t="shared" si="50"/>
        <v>0.23448353264285338</v>
      </c>
      <c r="H102" s="14">
        <f t="shared" si="50"/>
        <v>0.22129603214822646</v>
      </c>
      <c r="I102" s="14">
        <f t="shared" si="50"/>
        <v>0.20562609454011382</v>
      </c>
      <c r="J102" s="14">
        <f t="shared" si="50"/>
        <v>0.18747646914246308</v>
      </c>
      <c r="K102" s="14">
        <f t="shared" si="50"/>
        <v>0.16684994763682459</v>
      </c>
      <c r="L102" s="14">
        <f t="shared" si="50"/>
        <v>0.14374938052359965</v>
      </c>
      <c r="M102" s="14">
        <f t="shared" si="50"/>
        <v>0.11817769395828726</v>
      </c>
      <c r="N102" s="14">
        <f t="shared" si="50"/>
        <v>9.0137907160237285E-2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C102"/>
  <sheetViews>
    <sheetView topLeftCell="A76" zoomScaleNormal="100" workbookViewId="0">
      <selection activeCell="C83" sqref="C83:O91"/>
    </sheetView>
  </sheetViews>
  <sheetFormatPr defaultRowHeight="13.2" x14ac:dyDescent="0.25"/>
  <cols>
    <col min="2" max="2" width="29.44140625" bestFit="1" customWidth="1"/>
    <col min="15" max="15" width="16.6640625" bestFit="1" customWidth="1"/>
    <col min="17" max="17" width="19.5546875" customWidth="1"/>
    <col min="18" max="18" width="9.109375" customWidth="1"/>
  </cols>
  <sheetData>
    <row r="2" spans="2:15" x14ac:dyDescent="0.25">
      <c r="B2" s="9" t="s">
        <v>21</v>
      </c>
      <c r="C2" s="9">
        <v>2014</v>
      </c>
      <c r="D2" s="9">
        <v>2015</v>
      </c>
      <c r="E2" s="9">
        <v>2016</v>
      </c>
      <c r="F2" s="9">
        <v>2017</v>
      </c>
      <c r="G2" s="9">
        <v>2018</v>
      </c>
      <c r="H2" s="9">
        <v>2019</v>
      </c>
      <c r="I2" s="9">
        <v>2020</v>
      </c>
      <c r="J2" s="9">
        <v>2021</v>
      </c>
      <c r="K2" s="9">
        <v>2022</v>
      </c>
      <c r="L2" s="9">
        <v>2023</v>
      </c>
      <c r="M2" s="9">
        <v>2024</v>
      </c>
      <c r="N2" s="9">
        <v>2025</v>
      </c>
      <c r="O2" s="9" t="s">
        <v>25</v>
      </c>
    </row>
    <row r="3" spans="2:15" x14ac:dyDescent="0.25">
      <c r="B3" s="5" t="s">
        <v>0</v>
      </c>
      <c r="C3" s="6">
        <f>Europe!C10</f>
        <v>37.78331356799999</v>
      </c>
      <c r="D3" s="6">
        <f>Europe!D10</f>
        <v>47.892522070595433</v>
      </c>
      <c r="E3" s="6">
        <f>Europe!E10</f>
        <v>60.464724151055535</v>
      </c>
      <c r="F3" s="6">
        <f>Europe!F10</f>
        <v>75.879324698303591</v>
      </c>
      <c r="G3" s="6">
        <f>Europe!G10</f>
        <v>94.457450537401499</v>
      </c>
      <c r="H3" s="6">
        <f>Europe!H10</f>
        <v>116.3919562099332</v>
      </c>
      <c r="I3" s="6">
        <f>Europe!I10</f>
        <v>141.65707195481318</v>
      </c>
      <c r="J3" s="6">
        <f>Europe!J10</f>
        <v>169.90326250134095</v>
      </c>
      <c r="K3" s="6">
        <f>Europe!K10</f>
        <v>200.35045169910507</v>
      </c>
      <c r="L3" s="6">
        <f>Europe!L10</f>
        <v>231.70196839295721</v>
      </c>
      <c r="M3" s="6">
        <f>Europe!M10</f>
        <v>262.11036544279023</v>
      </c>
      <c r="N3" s="6">
        <f>Europe!N10</f>
        <v>289.23111975336298</v>
      </c>
      <c r="O3" s="7">
        <f>Europe!O10</f>
        <v>0.15345684770121815</v>
      </c>
    </row>
    <row r="30" spans="2:29" x14ac:dyDescent="0.25">
      <c r="B30" s="9" t="s">
        <v>27</v>
      </c>
      <c r="C30" s="9">
        <v>2014</v>
      </c>
      <c r="D30" s="9">
        <v>2015</v>
      </c>
      <c r="E30" s="9">
        <v>2016</v>
      </c>
      <c r="F30" s="9">
        <v>2017</v>
      </c>
      <c r="G30" s="9">
        <v>2018</v>
      </c>
      <c r="H30" s="9">
        <v>2019</v>
      </c>
      <c r="I30" s="9">
        <v>2020</v>
      </c>
      <c r="J30" s="9">
        <v>2021</v>
      </c>
      <c r="K30" s="9">
        <v>2022</v>
      </c>
      <c r="L30" s="9">
        <v>2023</v>
      </c>
      <c r="M30" s="9">
        <v>2024</v>
      </c>
      <c r="N30" s="9">
        <v>2025</v>
      </c>
      <c r="O30" s="9" t="s">
        <v>25</v>
      </c>
      <c r="Q30" s="9" t="s">
        <v>27</v>
      </c>
      <c r="R30" s="9">
        <v>2014</v>
      </c>
      <c r="S30" s="9">
        <v>2015</v>
      </c>
      <c r="T30" s="9">
        <v>2016</v>
      </c>
      <c r="U30" s="9">
        <v>2017</v>
      </c>
      <c r="V30" s="9">
        <v>2018</v>
      </c>
      <c r="W30" s="9">
        <v>2019</v>
      </c>
      <c r="X30" s="9">
        <v>2020</v>
      </c>
      <c r="Y30" s="9">
        <v>2021</v>
      </c>
      <c r="Z30" s="9">
        <v>2022</v>
      </c>
      <c r="AA30" s="9">
        <v>2023</v>
      </c>
      <c r="AB30" s="9">
        <v>2024</v>
      </c>
      <c r="AC30" s="9">
        <v>2025</v>
      </c>
    </row>
    <row r="31" spans="2:29" x14ac:dyDescent="0.25">
      <c r="B31" s="5" t="s">
        <v>28</v>
      </c>
      <c r="C31" s="6">
        <f>R31*C$34</f>
        <v>28.780400069300871</v>
      </c>
      <c r="D31" s="6">
        <f t="shared" ref="D31:N31" si="0">S31*D$34</f>
        <v>36.439510808976706</v>
      </c>
      <c r="E31" s="6">
        <f t="shared" si="0"/>
        <v>45.953114552623923</v>
      </c>
      <c r="F31" s="6">
        <f t="shared" si="0"/>
        <v>57.602904050213787</v>
      </c>
      <c r="G31" s="6">
        <f t="shared" si="0"/>
        <v>71.625091074473787</v>
      </c>
      <c r="H31" s="6">
        <f t="shared" si="0"/>
        <v>88.157645182450253</v>
      </c>
      <c r="I31" s="6">
        <f t="shared" si="0"/>
        <v>107.17248978056138</v>
      </c>
      <c r="J31" s="6">
        <f t="shared" si="0"/>
        <v>128.39698436266406</v>
      </c>
      <c r="K31" s="6">
        <f t="shared" si="0"/>
        <v>151.2347097384075</v>
      </c>
      <c r="L31" s="6">
        <f t="shared" si="0"/>
        <v>174.70241979178491</v>
      </c>
      <c r="M31" s="6">
        <f t="shared" si="0"/>
        <v>197.40649562108649</v>
      </c>
      <c r="N31" s="6">
        <f t="shared" si="0"/>
        <v>217.5856790792574</v>
      </c>
      <c r="O31" s="7">
        <f>((N31/I31)^(1/5)-1)</f>
        <v>0.15215099052367087</v>
      </c>
      <c r="P31" s="4"/>
      <c r="Q31" s="5" t="s">
        <v>28</v>
      </c>
      <c r="R31" s="8">
        <v>0.76172249999999997</v>
      </c>
      <c r="S31" s="8">
        <v>0.76086013501781047</v>
      </c>
      <c r="T31" s="8">
        <v>0.75999874634045972</v>
      </c>
      <c r="U31" s="8">
        <v>0.75913833286264865</v>
      </c>
      <c r="V31" s="8">
        <v>0.75827889348032973</v>
      </c>
      <c r="W31" s="8">
        <v>0.75742042709070512</v>
      </c>
      <c r="X31" s="8">
        <v>0.75656293259222562</v>
      </c>
      <c r="Y31" s="8">
        <v>0.75570640888458918</v>
      </c>
      <c r="Z31" s="8">
        <v>0.75485085486873926</v>
      </c>
      <c r="AA31" s="8">
        <v>0.75399626944686382</v>
      </c>
      <c r="AB31" s="8">
        <v>0.75314265152239324</v>
      </c>
      <c r="AC31" s="8">
        <v>0.7522899999999999</v>
      </c>
    </row>
    <row r="32" spans="2:29" x14ac:dyDescent="0.25">
      <c r="B32" s="5" t="s">
        <v>29</v>
      </c>
      <c r="C32" s="6">
        <f>R32*C$34</f>
        <v>9.0029134986991188</v>
      </c>
      <c r="D32" s="6">
        <f t="shared" ref="D32:N32" si="1">S32*D$34</f>
        <v>11.453011261618725</v>
      </c>
      <c r="E32" s="6">
        <f t="shared" si="1"/>
        <v>14.51160959843161</v>
      </c>
      <c r="F32" s="6">
        <f t="shared" si="1"/>
        <v>18.276420648089804</v>
      </c>
      <c r="G32" s="6">
        <f t="shared" si="1"/>
        <v>22.832359462927712</v>
      </c>
      <c r="H32" s="6">
        <f t="shared" si="1"/>
        <v>28.234311027482949</v>
      </c>
      <c r="I32" s="6">
        <f t="shared" si="1"/>
        <v>34.484582174251798</v>
      </c>
      <c r="J32" s="6">
        <f t="shared" si="1"/>
        <v>41.506278138676898</v>
      </c>
      <c r="K32" s="6">
        <f t="shared" si="1"/>
        <v>49.115741960697555</v>
      </c>
      <c r="L32" s="6">
        <f t="shared" si="1"/>
        <v>56.999548601172322</v>
      </c>
      <c r="M32" s="6">
        <f t="shared" si="1"/>
        <v>64.703869821703719</v>
      </c>
      <c r="N32" s="6">
        <f t="shared" si="1"/>
        <v>71.645440674105572</v>
      </c>
      <c r="O32" s="7">
        <f>((N32/I32)^(1/5)-1)</f>
        <v>0.15747792747446132</v>
      </c>
      <c r="P32" s="4"/>
      <c r="Q32" s="5" t="s">
        <v>29</v>
      </c>
      <c r="R32" s="8">
        <v>0.23827750000000003</v>
      </c>
      <c r="S32" s="8">
        <v>0.23913986498218953</v>
      </c>
      <c r="T32" s="8">
        <v>0.24000125365954028</v>
      </c>
      <c r="U32" s="8">
        <v>0.24086166713735135</v>
      </c>
      <c r="V32" s="8">
        <v>0.24172110651967027</v>
      </c>
      <c r="W32" s="8">
        <v>0.24257957290929488</v>
      </c>
      <c r="X32" s="8">
        <v>0.24343706740777438</v>
      </c>
      <c r="Y32" s="8">
        <v>0.24429359111541082</v>
      </c>
      <c r="Z32" s="8">
        <v>0.24514914513126074</v>
      </c>
      <c r="AA32" s="8">
        <v>0.24600373055313618</v>
      </c>
      <c r="AB32" s="8">
        <v>0.24685734847760676</v>
      </c>
      <c r="AC32" s="8">
        <v>0.2477100000000001</v>
      </c>
    </row>
    <row r="33" spans="2:29" x14ac:dyDescent="0.25">
      <c r="B33" s="5" t="s">
        <v>2</v>
      </c>
      <c r="C33" s="10">
        <f t="shared" ref="C33:N33" si="2">SUM(C31:C32)</f>
        <v>37.78331356799999</v>
      </c>
      <c r="D33" s="10">
        <f t="shared" si="2"/>
        <v>47.892522070595433</v>
      </c>
      <c r="E33" s="10">
        <f t="shared" si="2"/>
        <v>60.464724151055535</v>
      </c>
      <c r="F33" s="10">
        <f t="shared" si="2"/>
        <v>75.879324698303591</v>
      </c>
      <c r="G33" s="10">
        <f t="shared" si="2"/>
        <v>94.457450537401499</v>
      </c>
      <c r="H33" s="10">
        <f t="shared" si="2"/>
        <v>116.3919562099332</v>
      </c>
      <c r="I33" s="10">
        <f t="shared" si="2"/>
        <v>141.65707195481318</v>
      </c>
      <c r="J33" s="10">
        <f t="shared" si="2"/>
        <v>169.90326250134095</v>
      </c>
      <c r="K33" s="10">
        <f t="shared" si="2"/>
        <v>200.35045169910507</v>
      </c>
      <c r="L33" s="10">
        <f t="shared" si="2"/>
        <v>231.70196839295721</v>
      </c>
      <c r="M33" s="10">
        <f t="shared" si="2"/>
        <v>262.11036544279023</v>
      </c>
      <c r="N33" s="10">
        <f t="shared" si="2"/>
        <v>289.23111975336298</v>
      </c>
      <c r="O33" s="7">
        <f>((N33/I33)^(1/5)-1)</f>
        <v>0.15345684770121815</v>
      </c>
      <c r="Q33" s="5" t="s">
        <v>2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</row>
    <row r="34" spans="2:29" x14ac:dyDescent="0.25">
      <c r="B34" s="13" t="s">
        <v>26</v>
      </c>
      <c r="C34" s="11">
        <f>C3</f>
        <v>37.78331356799999</v>
      </c>
      <c r="D34" s="11">
        <f t="shared" ref="D34:O34" si="3">D3</f>
        <v>47.892522070595433</v>
      </c>
      <c r="E34" s="11">
        <f t="shared" si="3"/>
        <v>60.464724151055535</v>
      </c>
      <c r="F34" s="11">
        <f t="shared" si="3"/>
        <v>75.879324698303591</v>
      </c>
      <c r="G34" s="11">
        <f t="shared" si="3"/>
        <v>94.457450537401499</v>
      </c>
      <c r="H34" s="11">
        <f t="shared" si="3"/>
        <v>116.3919562099332</v>
      </c>
      <c r="I34" s="11">
        <f t="shared" si="3"/>
        <v>141.65707195481318</v>
      </c>
      <c r="J34" s="11">
        <f t="shared" si="3"/>
        <v>169.90326250134095</v>
      </c>
      <c r="K34" s="11">
        <f t="shared" si="3"/>
        <v>200.35045169910507</v>
      </c>
      <c r="L34" s="11">
        <f t="shared" si="3"/>
        <v>231.70196839295721</v>
      </c>
      <c r="M34" s="11">
        <f t="shared" si="3"/>
        <v>262.11036544279023</v>
      </c>
      <c r="N34" s="11">
        <f t="shared" si="3"/>
        <v>289.23111975336298</v>
      </c>
      <c r="O34" s="12">
        <f t="shared" si="3"/>
        <v>0.15345684770121815</v>
      </c>
    </row>
    <row r="35" spans="2:29" x14ac:dyDescent="0.25">
      <c r="O35" s="2"/>
    </row>
    <row r="36" spans="2:29" x14ac:dyDescent="0.25">
      <c r="B36" s="9" t="s">
        <v>27</v>
      </c>
      <c r="C36" s="9">
        <v>2014</v>
      </c>
      <c r="D36" s="9">
        <v>2015</v>
      </c>
      <c r="E36" s="9">
        <v>2016</v>
      </c>
      <c r="F36" s="9">
        <v>2017</v>
      </c>
      <c r="G36" s="9">
        <v>2018</v>
      </c>
      <c r="H36" s="9">
        <v>2019</v>
      </c>
      <c r="I36" s="9">
        <v>2020</v>
      </c>
      <c r="J36" s="9">
        <v>2021</v>
      </c>
      <c r="K36" s="9">
        <v>2022</v>
      </c>
      <c r="L36" s="9">
        <v>2023</v>
      </c>
      <c r="M36" s="9">
        <v>2024</v>
      </c>
      <c r="N36" s="9">
        <v>2025</v>
      </c>
    </row>
    <row r="37" spans="2:29" x14ac:dyDescent="0.25">
      <c r="B37" s="5" t="s">
        <v>28</v>
      </c>
      <c r="C37" s="5"/>
      <c r="D37" s="14">
        <f>D31/C31-1</f>
        <v>0.2661224556028865</v>
      </c>
      <c r="E37" s="14">
        <f t="shared" ref="E37:N37" si="4">E31/D31-1</f>
        <v>0.26107934855436055</v>
      </c>
      <c r="F37" s="14">
        <f t="shared" si="4"/>
        <v>0.25351468798157151</v>
      </c>
      <c r="G37" s="14">
        <f t="shared" si="4"/>
        <v>0.24342847388452027</v>
      </c>
      <c r="H37" s="14">
        <f t="shared" si="4"/>
        <v>0.23082070626320572</v>
      </c>
      <c r="I37" s="14">
        <f t="shared" si="4"/>
        <v>0.21569138511762853</v>
      </c>
      <c r="J37" s="14">
        <f t="shared" si="4"/>
        <v>0.19804051044778759</v>
      </c>
      <c r="K37" s="14">
        <f t="shared" si="4"/>
        <v>0.17786808225368511</v>
      </c>
      <c r="L37" s="14">
        <f t="shared" si="4"/>
        <v>0.15517410053531888</v>
      </c>
      <c r="M37" s="14">
        <f t="shared" si="4"/>
        <v>0.12995856529268979</v>
      </c>
      <c r="N37" s="14">
        <f t="shared" si="4"/>
        <v>0.10222147652579783</v>
      </c>
    </row>
    <row r="38" spans="2:29" x14ac:dyDescent="0.25">
      <c r="B38" s="5" t="s">
        <v>29</v>
      </c>
      <c r="C38" s="5"/>
      <c r="D38" s="14">
        <f t="shared" ref="D38:N38" si="5">D32/C32-1</f>
        <v>0.27214498542873189</v>
      </c>
      <c r="E38" s="14">
        <f t="shared" si="5"/>
        <v>0.26705625856344395</v>
      </c>
      <c r="F38" s="14">
        <f t="shared" si="5"/>
        <v>0.25943442208265366</v>
      </c>
      <c r="G38" s="14">
        <f t="shared" si="5"/>
        <v>0.24927959924768328</v>
      </c>
      <c r="H38" s="14">
        <f t="shared" si="5"/>
        <v>0.23659191128828549</v>
      </c>
      <c r="I38" s="14">
        <f t="shared" si="5"/>
        <v>0.22137147744405405</v>
      </c>
      <c r="J38" s="14">
        <f t="shared" si="5"/>
        <v>0.20361841500483391</v>
      </c>
      <c r="K38" s="14">
        <f t="shared" si="5"/>
        <v>0.18333283935014921</v>
      </c>
      <c r="L38" s="14">
        <f t="shared" si="5"/>
        <v>0.1605148639876679</v>
      </c>
      <c r="M38" s="14">
        <f t="shared" si="5"/>
        <v>0.13516460059076585</v>
      </c>
      <c r="N38" s="14">
        <f t="shared" si="5"/>
        <v>0.10728215903515292</v>
      </c>
    </row>
    <row r="42" spans="2:29" x14ac:dyDescent="0.25">
      <c r="B42" s="9" t="s">
        <v>30</v>
      </c>
      <c r="C42" s="9">
        <v>2014</v>
      </c>
      <c r="D42" s="9">
        <v>2015</v>
      </c>
      <c r="E42" s="9">
        <v>2016</v>
      </c>
      <c r="F42" s="9">
        <v>2017</v>
      </c>
      <c r="G42" s="9">
        <v>2018</v>
      </c>
      <c r="H42" s="9">
        <v>2019</v>
      </c>
      <c r="I42" s="9">
        <v>2020</v>
      </c>
      <c r="J42" s="9">
        <v>2021</v>
      </c>
      <c r="K42" s="9">
        <v>2022</v>
      </c>
      <c r="L42" s="9">
        <v>2023</v>
      </c>
      <c r="M42" s="9">
        <v>2024</v>
      </c>
      <c r="N42" s="9">
        <v>2025</v>
      </c>
      <c r="O42" s="9" t="s">
        <v>25</v>
      </c>
      <c r="Q42" s="9" t="s">
        <v>30</v>
      </c>
      <c r="R42" s="9">
        <v>2014</v>
      </c>
      <c r="S42" s="9">
        <v>2015</v>
      </c>
      <c r="T42" s="9">
        <v>2016</v>
      </c>
      <c r="U42" s="9">
        <v>2017</v>
      </c>
      <c r="V42" s="9">
        <v>2018</v>
      </c>
      <c r="W42" s="9">
        <v>2019</v>
      </c>
      <c r="X42" s="9">
        <v>2020</v>
      </c>
      <c r="Y42" s="9">
        <v>2021</v>
      </c>
      <c r="Z42" s="9">
        <v>2022</v>
      </c>
      <c r="AA42" s="9">
        <v>2023</v>
      </c>
      <c r="AB42" s="9">
        <v>2024</v>
      </c>
      <c r="AC42" s="9">
        <v>2025</v>
      </c>
    </row>
    <row r="43" spans="2:29" x14ac:dyDescent="0.25">
      <c r="B43" s="5" t="s">
        <v>31</v>
      </c>
      <c r="C43" s="6">
        <f>R43*C$46</f>
        <v>29.744110710994672</v>
      </c>
      <c r="D43" s="6">
        <f t="shared" ref="D43:N43" si="6">S43*D$46</f>
        <v>37.633863618087787</v>
      </c>
      <c r="E43" s="6">
        <f t="shared" si="6"/>
        <v>47.426745849936715</v>
      </c>
      <c r="F43" s="6">
        <f t="shared" si="6"/>
        <v>59.409358164273279</v>
      </c>
      <c r="G43" s="6">
        <f t="shared" si="6"/>
        <v>73.820634744454821</v>
      </c>
      <c r="H43" s="6">
        <f t="shared" si="6"/>
        <v>90.797664011902455</v>
      </c>
      <c r="I43" s="6">
        <f t="shared" si="6"/>
        <v>110.30625012354642</v>
      </c>
      <c r="J43" s="6">
        <f t="shared" si="6"/>
        <v>132.06074132398467</v>
      </c>
      <c r="K43" s="6">
        <f t="shared" si="6"/>
        <v>155.44347293514664</v>
      </c>
      <c r="L43" s="6">
        <f t="shared" si="6"/>
        <v>179.44114858290502</v>
      </c>
      <c r="M43" s="6">
        <f t="shared" si="6"/>
        <v>202.62203154923816</v>
      </c>
      <c r="N43" s="6">
        <f t="shared" si="6"/>
        <v>223.18121662978604</v>
      </c>
      <c r="O43" s="7">
        <f>((N43/I43)^(1/5)-1)</f>
        <v>0.15136097196995868</v>
      </c>
      <c r="P43" s="4"/>
      <c r="Q43" s="5" t="s">
        <v>31</v>
      </c>
      <c r="R43" s="8">
        <v>0.78722875000000003</v>
      </c>
      <c r="S43" s="8">
        <v>0.78579832489535661</v>
      </c>
      <c r="T43" s="8">
        <v>0.78437049892848609</v>
      </c>
      <c r="U43" s="8">
        <v>0.78294526737665437</v>
      </c>
      <c r="V43" s="8">
        <v>0.78152262552570917</v>
      </c>
      <c r="W43" s="8">
        <v>0.78010256867006367</v>
      </c>
      <c r="X43" s="8">
        <v>0.77868509211268133</v>
      </c>
      <c r="Y43" s="8">
        <v>0.77727019116506013</v>
      </c>
      <c r="Z43" s="8">
        <v>0.77585786114721789</v>
      </c>
      <c r="AA43" s="8">
        <v>0.77444809738767539</v>
      </c>
      <c r="AB43" s="8">
        <v>0.77304089522344221</v>
      </c>
      <c r="AC43" s="8">
        <v>0.77163625000000036</v>
      </c>
    </row>
    <row r="44" spans="2:29" x14ac:dyDescent="0.25">
      <c r="B44" s="5" t="s">
        <v>32</v>
      </c>
      <c r="C44" s="6">
        <f>R44*C$46</f>
        <v>8.039202857005316</v>
      </c>
      <c r="D44" s="6">
        <f t="shared" ref="D44:N44" si="7">S44*D$46</f>
        <v>10.258658452507646</v>
      </c>
      <c r="E44" s="6">
        <f t="shared" si="7"/>
        <v>13.037978301118823</v>
      </c>
      <c r="F44" s="6">
        <f t="shared" si="7"/>
        <v>16.469966534030313</v>
      </c>
      <c r="G44" s="6">
        <f t="shared" si="7"/>
        <v>20.63681579294667</v>
      </c>
      <c r="H44" s="6">
        <f t="shared" si="7"/>
        <v>25.594292198030743</v>
      </c>
      <c r="I44" s="6">
        <f t="shared" si="7"/>
        <v>31.350821831266749</v>
      </c>
      <c r="J44" s="6">
        <f t="shared" si="7"/>
        <v>37.842521177356275</v>
      </c>
      <c r="K44" s="6">
        <f t="shared" si="7"/>
        <v>44.906978763958421</v>
      </c>
      <c r="L44" s="6">
        <f t="shared" si="7"/>
        <v>52.260819810052197</v>
      </c>
      <c r="M44" s="6">
        <f t="shared" si="7"/>
        <v>59.488333893552081</v>
      </c>
      <c r="N44" s="6">
        <f t="shared" si="7"/>
        <v>66.049903123576939</v>
      </c>
      <c r="O44" s="7">
        <f>((N44/I44)^(1/5)-1)</f>
        <v>0.1607124719841615</v>
      </c>
      <c r="P44" s="4"/>
      <c r="Q44" s="5" t="s">
        <v>32</v>
      </c>
      <c r="R44" s="8">
        <v>0.21277124999999997</v>
      </c>
      <c r="S44" s="8">
        <v>0.21420167510464339</v>
      </c>
      <c r="T44" s="8">
        <v>0.21562950107151391</v>
      </c>
      <c r="U44" s="8">
        <v>0.21705473262334563</v>
      </c>
      <c r="V44" s="8">
        <v>0.21847737447429083</v>
      </c>
      <c r="W44" s="8">
        <v>0.21989743132993633</v>
      </c>
      <c r="X44" s="8">
        <v>0.22131490788731867</v>
      </c>
      <c r="Y44" s="8">
        <v>0.22272980883493987</v>
      </c>
      <c r="Z44" s="8">
        <v>0.22414213885278211</v>
      </c>
      <c r="AA44" s="8">
        <v>0.22555190261232461</v>
      </c>
      <c r="AB44" s="8">
        <v>0.22695910477655779</v>
      </c>
      <c r="AC44" s="8">
        <v>0.22836374999999964</v>
      </c>
    </row>
    <row r="45" spans="2:29" x14ac:dyDescent="0.25">
      <c r="B45" s="5" t="s">
        <v>2</v>
      </c>
      <c r="C45" s="10">
        <f t="shared" ref="C45:N45" si="8">SUM(C43:C44)</f>
        <v>37.78331356799999</v>
      </c>
      <c r="D45" s="10">
        <f t="shared" si="8"/>
        <v>47.892522070595433</v>
      </c>
      <c r="E45" s="10">
        <f t="shared" si="8"/>
        <v>60.464724151055535</v>
      </c>
      <c r="F45" s="10">
        <f t="shared" si="8"/>
        <v>75.879324698303591</v>
      </c>
      <c r="G45" s="10">
        <f t="shared" si="8"/>
        <v>94.457450537401485</v>
      </c>
      <c r="H45" s="10">
        <f t="shared" si="8"/>
        <v>116.3919562099332</v>
      </c>
      <c r="I45" s="10">
        <f t="shared" si="8"/>
        <v>141.65707195481318</v>
      </c>
      <c r="J45" s="10">
        <f t="shared" si="8"/>
        <v>169.90326250134095</v>
      </c>
      <c r="K45" s="10">
        <f t="shared" si="8"/>
        <v>200.35045169910507</v>
      </c>
      <c r="L45" s="10">
        <f t="shared" si="8"/>
        <v>231.70196839295721</v>
      </c>
      <c r="M45" s="10">
        <f t="shared" si="8"/>
        <v>262.11036544279023</v>
      </c>
      <c r="N45" s="10">
        <f t="shared" si="8"/>
        <v>289.23111975336298</v>
      </c>
      <c r="O45" s="7">
        <f>((N45/I45)^(1/5)-1)</f>
        <v>0.15345684770121815</v>
      </c>
      <c r="Q45" s="5" t="s">
        <v>2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</row>
    <row r="46" spans="2:29" x14ac:dyDescent="0.25">
      <c r="B46" s="13" t="s">
        <v>26</v>
      </c>
      <c r="C46" s="11">
        <f>C3</f>
        <v>37.78331356799999</v>
      </c>
      <c r="D46" s="11">
        <f t="shared" ref="D46:O46" si="9">D3</f>
        <v>47.892522070595433</v>
      </c>
      <c r="E46" s="11">
        <f t="shared" si="9"/>
        <v>60.464724151055535</v>
      </c>
      <c r="F46" s="11">
        <f t="shared" si="9"/>
        <v>75.879324698303591</v>
      </c>
      <c r="G46" s="11">
        <f t="shared" si="9"/>
        <v>94.457450537401499</v>
      </c>
      <c r="H46" s="11">
        <f t="shared" si="9"/>
        <v>116.3919562099332</v>
      </c>
      <c r="I46" s="11">
        <f t="shared" si="9"/>
        <v>141.65707195481318</v>
      </c>
      <c r="J46" s="11">
        <f t="shared" si="9"/>
        <v>169.90326250134095</v>
      </c>
      <c r="K46" s="11">
        <f t="shared" si="9"/>
        <v>200.35045169910507</v>
      </c>
      <c r="L46" s="11">
        <f t="shared" si="9"/>
        <v>231.70196839295721</v>
      </c>
      <c r="M46" s="11">
        <f t="shared" si="9"/>
        <v>262.11036544279023</v>
      </c>
      <c r="N46" s="11">
        <f t="shared" si="9"/>
        <v>289.23111975336298</v>
      </c>
      <c r="O46" s="12">
        <f t="shared" si="9"/>
        <v>0.15345684770121815</v>
      </c>
    </row>
    <row r="47" spans="2:29" x14ac:dyDescent="0.25">
      <c r="O47" s="2"/>
    </row>
    <row r="48" spans="2:29" x14ac:dyDescent="0.25">
      <c r="B48" s="9" t="s">
        <v>30</v>
      </c>
      <c r="C48" s="9">
        <v>2014</v>
      </c>
      <c r="D48" s="9">
        <v>2015</v>
      </c>
      <c r="E48" s="9">
        <v>2016</v>
      </c>
      <c r="F48" s="9">
        <v>2017</v>
      </c>
      <c r="G48" s="9">
        <v>2018</v>
      </c>
      <c r="H48" s="9">
        <v>2019</v>
      </c>
      <c r="I48" s="9">
        <v>2020</v>
      </c>
      <c r="J48" s="9">
        <v>2021</v>
      </c>
      <c r="K48" s="9">
        <v>2022</v>
      </c>
      <c r="L48" s="9">
        <v>2023</v>
      </c>
      <c r="M48" s="9">
        <v>2024</v>
      </c>
      <c r="N48" s="9">
        <v>2025</v>
      </c>
    </row>
    <row r="49" spans="2:29" x14ac:dyDescent="0.25">
      <c r="B49" s="5" t="s">
        <v>31</v>
      </c>
      <c r="C49" s="5"/>
      <c r="D49" s="14">
        <f t="shared" ref="D49:N49" si="10">D43/C43-1</f>
        <v>0.26525428794133465</v>
      </c>
      <c r="E49" s="14">
        <f t="shared" si="10"/>
        <v>0.26021463890149787</v>
      </c>
      <c r="F49" s="14">
        <f t="shared" si="10"/>
        <v>0.25265516534174259</v>
      </c>
      <c r="G49" s="14">
        <f t="shared" si="10"/>
        <v>0.24257586726207014</v>
      </c>
      <c r="H49" s="14">
        <f t="shared" si="10"/>
        <v>0.22997674466247919</v>
      </c>
      <c r="I49" s="14">
        <f t="shared" si="10"/>
        <v>0.21485779754297019</v>
      </c>
      <c r="J49" s="14">
        <f t="shared" si="10"/>
        <v>0.19721902590354179</v>
      </c>
      <c r="K49" s="14">
        <f t="shared" si="10"/>
        <v>0.17706042974419711</v>
      </c>
      <c r="L49" s="14">
        <f t="shared" si="10"/>
        <v>0.15438200906493238</v>
      </c>
      <c r="M49" s="14">
        <f t="shared" si="10"/>
        <v>0.12918376386575092</v>
      </c>
      <c r="N49" s="14">
        <f t="shared" si="10"/>
        <v>0.10146569414665008</v>
      </c>
    </row>
    <row r="50" spans="2:29" x14ac:dyDescent="0.25">
      <c r="B50" s="5" t="s">
        <v>32</v>
      </c>
      <c r="C50" s="5"/>
      <c r="D50" s="14">
        <f t="shared" ref="D50:N50" si="11">D44/C44-1</f>
        <v>0.27607906343205513</v>
      </c>
      <c r="E50" s="14">
        <f t="shared" si="11"/>
        <v>0.27092429887182701</v>
      </c>
      <c r="F50" s="14">
        <f t="shared" si="11"/>
        <v>0.26323009239990691</v>
      </c>
      <c r="G50" s="14">
        <f t="shared" si="11"/>
        <v>0.25299682608988894</v>
      </c>
      <c r="H50" s="14">
        <f t="shared" si="11"/>
        <v>0.24022487067886011</v>
      </c>
      <c r="I50" s="14">
        <f t="shared" si="11"/>
        <v>0.224914585982531</v>
      </c>
      <c r="J50" s="14">
        <f t="shared" si="11"/>
        <v>0.20706632129226143</v>
      </c>
      <c r="K50" s="14">
        <f t="shared" si="11"/>
        <v>0.18668041575489114</v>
      </c>
      <c r="L50" s="14">
        <f t="shared" si="11"/>
        <v>0.16375719873624295</v>
      </c>
      <c r="M50" s="14">
        <f t="shared" si="11"/>
        <v>0.1382969901690998</v>
      </c>
      <c r="N50" s="14">
        <f t="shared" si="11"/>
        <v>0.11030010088643727</v>
      </c>
    </row>
    <row r="54" spans="2:29" x14ac:dyDescent="0.25">
      <c r="B54" s="9" t="s">
        <v>36</v>
      </c>
      <c r="C54" s="9">
        <v>2014</v>
      </c>
      <c r="D54" s="9">
        <v>2015</v>
      </c>
      <c r="E54" s="9">
        <v>2016</v>
      </c>
      <c r="F54" s="9">
        <v>2017</v>
      </c>
      <c r="G54" s="9">
        <v>2018</v>
      </c>
      <c r="H54" s="9">
        <v>2019</v>
      </c>
      <c r="I54" s="9">
        <v>2020</v>
      </c>
      <c r="J54" s="9">
        <v>2021</v>
      </c>
      <c r="K54" s="9">
        <v>2022</v>
      </c>
      <c r="L54" s="9">
        <v>2023</v>
      </c>
      <c r="M54" s="9">
        <v>2024</v>
      </c>
      <c r="N54" s="9">
        <v>2025</v>
      </c>
      <c r="O54" s="9" t="s">
        <v>25</v>
      </c>
      <c r="Q54" s="9" t="s">
        <v>36</v>
      </c>
      <c r="R54" s="9">
        <v>2014</v>
      </c>
      <c r="S54" s="9">
        <v>2015</v>
      </c>
      <c r="T54" s="9">
        <v>2016</v>
      </c>
      <c r="U54" s="9">
        <v>2017</v>
      </c>
      <c r="V54" s="9">
        <v>2018</v>
      </c>
      <c r="W54" s="9">
        <v>2019</v>
      </c>
      <c r="X54" s="9">
        <v>2020</v>
      </c>
      <c r="Y54" s="9">
        <v>2021</v>
      </c>
      <c r="Z54" s="9">
        <v>2022</v>
      </c>
      <c r="AA54" s="9">
        <v>2023</v>
      </c>
      <c r="AB54" s="9">
        <v>2024</v>
      </c>
      <c r="AC54" s="9">
        <v>2025</v>
      </c>
    </row>
    <row r="55" spans="2:29" x14ac:dyDescent="0.25">
      <c r="B55" s="5" t="s">
        <v>37</v>
      </c>
      <c r="C55" s="6">
        <f>R55*C$60</f>
        <v>14.270190784930078</v>
      </c>
      <c r="D55" s="6">
        <f t="shared" ref="D55:N55" si="12">S55*D$60</f>
        <v>18.06805961811197</v>
      </c>
      <c r="E55" s="6">
        <f t="shared" si="12"/>
        <v>22.785572908403836</v>
      </c>
      <c r="F55" s="6">
        <f t="shared" si="12"/>
        <v>28.562446500533596</v>
      </c>
      <c r="G55" s="6">
        <f t="shared" si="12"/>
        <v>35.51585189807286</v>
      </c>
      <c r="H55" s="6">
        <f t="shared" si="12"/>
        <v>43.714252271117694</v>
      </c>
      <c r="I55" s="6">
        <f t="shared" si="12"/>
        <v>53.143777042892395</v>
      </c>
      <c r="J55" s="6">
        <f t="shared" si="12"/>
        <v>63.669280923445505</v>
      </c>
      <c r="K55" s="6">
        <f t="shared" si="12"/>
        <v>74.995054065869653</v>
      </c>
      <c r="L55" s="6">
        <f t="shared" si="12"/>
        <v>86.633545807159564</v>
      </c>
      <c r="M55" s="6">
        <f t="shared" si="12"/>
        <v>97.893674996203757</v>
      </c>
      <c r="N55" s="6">
        <f t="shared" si="12"/>
        <v>107.90200769078837</v>
      </c>
      <c r="O55" s="7">
        <f>((N55/I55)^(1/5)-1)</f>
        <v>0.15216697207357321</v>
      </c>
      <c r="P55" s="4"/>
      <c r="Q55" s="5" t="s">
        <v>37</v>
      </c>
      <c r="R55" s="8">
        <v>0.37768500000000005</v>
      </c>
      <c r="S55" s="8">
        <v>0.37726264637888457</v>
      </c>
      <c r="T55" s="8">
        <v>0.37684076506294734</v>
      </c>
      <c r="U55" s="8">
        <v>0.376419355524024</v>
      </c>
      <c r="V55" s="8">
        <v>0.37599841723454053</v>
      </c>
      <c r="W55" s="8">
        <v>0.37557794966751323</v>
      </c>
      <c r="X55" s="8">
        <v>0.37515795229654747</v>
      </c>
      <c r="Y55" s="8">
        <v>0.37473842459583728</v>
      </c>
      <c r="Z55" s="8">
        <v>0.37431936604016475</v>
      </c>
      <c r="AA55" s="8">
        <v>0.37390077610489936</v>
      </c>
      <c r="AB55" s="8">
        <v>0.37348265426599703</v>
      </c>
      <c r="AC55" s="8">
        <v>0.37306500000000004</v>
      </c>
    </row>
    <row r="56" spans="2:29" x14ac:dyDescent="0.25">
      <c r="B56" s="5" t="s">
        <v>38</v>
      </c>
      <c r="C56" s="6">
        <f>R56*C$60</f>
        <v>12.445392177477427</v>
      </c>
      <c r="D56" s="6">
        <f t="shared" ref="D56:N58" si="13">S56*D$60</f>
        <v>15.822435347424548</v>
      </c>
      <c r="E56" s="6">
        <f t="shared" si="13"/>
        <v>20.035713957203768</v>
      </c>
      <c r="F56" s="6">
        <f t="shared" si="13"/>
        <v>25.218739556651741</v>
      </c>
      <c r="G56" s="6">
        <f t="shared" si="13"/>
        <v>31.487150401740131</v>
      </c>
      <c r="H56" s="6">
        <f t="shared" si="13"/>
        <v>38.915030325912234</v>
      </c>
      <c r="I56" s="6">
        <f t="shared" si="13"/>
        <v>47.503978091769817</v>
      </c>
      <c r="J56" s="6">
        <f t="shared" si="13"/>
        <v>57.146652775534776</v>
      </c>
      <c r="K56" s="6">
        <f t="shared" si="13"/>
        <v>67.589123109372551</v>
      </c>
      <c r="L56" s="6">
        <f t="shared" si="13"/>
        <v>78.399566699804112</v>
      </c>
      <c r="M56" s="6">
        <f t="shared" si="13"/>
        <v>88.954031228602062</v>
      </c>
      <c r="N56" s="6">
        <f t="shared" si="13"/>
        <v>98.451877467025099</v>
      </c>
      <c r="O56" s="7">
        <f>((N56/I56)^(1/5)-1)</f>
        <v>0.15690794748253212</v>
      </c>
      <c r="P56" s="4"/>
      <c r="Q56" s="5" t="s">
        <v>38</v>
      </c>
      <c r="R56" s="8">
        <v>0.32938858459512838</v>
      </c>
      <c r="S56" s="8">
        <v>0.33037381752628658</v>
      </c>
      <c r="T56" s="8">
        <v>0.33136203362393085</v>
      </c>
      <c r="U56" s="8">
        <v>0.33235324189983928</v>
      </c>
      <c r="V56" s="8">
        <v>0.33334745139317978</v>
      </c>
      <c r="W56" s="8">
        <v>0.33434467117059352</v>
      </c>
      <c r="X56" s="8">
        <v>0.33534491032627717</v>
      </c>
      <c r="Y56" s="8">
        <v>0.3363481779820664</v>
      </c>
      <c r="Z56" s="8">
        <v>0.33735448328751866</v>
      </c>
      <c r="AA56" s="8">
        <v>0.33836383541999782</v>
      </c>
      <c r="AB56" s="8">
        <v>0.33937624358475704</v>
      </c>
      <c r="AC56" s="8">
        <v>0.34039171701502347</v>
      </c>
    </row>
    <row r="57" spans="2:29" x14ac:dyDescent="0.25">
      <c r="B57" s="5" t="s">
        <v>40</v>
      </c>
      <c r="C57" s="6">
        <f>R57*C$60</f>
        <v>6.0911216689519492</v>
      </c>
      <c r="D57" s="6">
        <f t="shared" si="13"/>
        <v>7.7302594021277029</v>
      </c>
      <c r="E57" s="6">
        <f t="shared" si="13"/>
        <v>9.7714184225657359</v>
      </c>
      <c r="F57" s="6">
        <f t="shared" si="13"/>
        <v>12.27745113665158</v>
      </c>
      <c r="G57" s="6">
        <f t="shared" si="13"/>
        <v>15.302072185148896</v>
      </c>
      <c r="H57" s="6">
        <f t="shared" si="13"/>
        <v>18.878448995240458</v>
      </c>
      <c r="I57" s="6">
        <f t="shared" si="13"/>
        <v>23.004403024662402</v>
      </c>
      <c r="J57" s="6">
        <f t="shared" si="13"/>
        <v>27.625098507258649</v>
      </c>
      <c r="K57" s="6">
        <f t="shared" si="13"/>
        <v>32.615339199424433</v>
      </c>
      <c r="L57" s="6">
        <f t="shared" si="13"/>
        <v>37.765113989695408</v>
      </c>
      <c r="M57" s="6">
        <f t="shared" si="13"/>
        <v>42.773503274711203</v>
      </c>
      <c r="N57" s="6">
        <f t="shared" si="13"/>
        <v>47.256901184172008</v>
      </c>
      <c r="O57" s="7">
        <f>((N57/I57)^(1/5)-1)</f>
        <v>0.15486402910362096</v>
      </c>
      <c r="P57" s="4"/>
      <c r="Q57" s="5" t="s">
        <v>40</v>
      </c>
      <c r="R57" s="8">
        <v>0.16121195029624752</v>
      </c>
      <c r="S57" s="8">
        <v>0.16140848441293196</v>
      </c>
      <c r="T57" s="8">
        <v>0.1616052757993961</v>
      </c>
      <c r="U57" s="8">
        <v>0.16180232475007864</v>
      </c>
      <c r="V57" s="8">
        <v>0.16199963155992514</v>
      </c>
      <c r="W57" s="8">
        <v>0.16219719652438766</v>
      </c>
      <c r="X57" s="8">
        <v>0.16239501993942468</v>
      </c>
      <c r="Y57" s="8">
        <v>0.16259310210150096</v>
      </c>
      <c r="Z57" s="8">
        <v>0.16279144330758763</v>
      </c>
      <c r="AA57" s="8">
        <v>0.1629900438551618</v>
      </c>
      <c r="AB57" s="8">
        <v>0.16318890404220662</v>
      </c>
      <c r="AC57" s="8">
        <v>0.16338802416721113</v>
      </c>
    </row>
    <row r="58" spans="2:29" x14ac:dyDescent="0.25">
      <c r="B58" s="5" t="s">
        <v>39</v>
      </c>
      <c r="C58" s="6">
        <f>R58*C$60</f>
        <v>4.9766089366405399</v>
      </c>
      <c r="D58" s="6">
        <f t="shared" si="13"/>
        <v>6.2717677029312098</v>
      </c>
      <c r="E58" s="6">
        <f t="shared" si="13"/>
        <v>7.8720188628821992</v>
      </c>
      <c r="F58" s="6">
        <f t="shared" si="13"/>
        <v>9.8206875044666795</v>
      </c>
      <c r="G58" s="6">
        <f t="shared" si="13"/>
        <v>12.152376052439614</v>
      </c>
      <c r="H58" s="6">
        <f t="shared" si="13"/>
        <v>14.884224617662817</v>
      </c>
      <c r="I58" s="6">
        <f t="shared" si="13"/>
        <v>18.004913795488566</v>
      </c>
      <c r="J58" s="6">
        <f t="shared" si="13"/>
        <v>21.462230295102039</v>
      </c>
      <c r="K58" s="6">
        <f t="shared" si="13"/>
        <v>25.150935324438414</v>
      </c>
      <c r="L58" s="6">
        <f t="shared" si="13"/>
        <v>28.903741896298122</v>
      </c>
      <c r="M58" s="6">
        <f t="shared" si="13"/>
        <v>32.489155943273218</v>
      </c>
      <c r="N58" s="6">
        <f t="shared" si="13"/>
        <v>35.620333411377494</v>
      </c>
      <c r="O58" s="7">
        <f>((N58/I58)^(1/5)-1)</f>
        <v>0.14620259341568209</v>
      </c>
      <c r="P58" s="4"/>
      <c r="Q58" s="5" t="s">
        <v>39</v>
      </c>
      <c r="R58" s="8">
        <v>0.13171446510862414</v>
      </c>
      <c r="S58" s="8">
        <v>0.13095505168189683</v>
      </c>
      <c r="T58" s="8">
        <v>0.1301919255137258</v>
      </c>
      <c r="U58" s="8">
        <v>0.12942507782605817</v>
      </c>
      <c r="V58" s="8">
        <v>0.12865449981235458</v>
      </c>
      <c r="W58" s="8">
        <v>0.12788018263750564</v>
      </c>
      <c r="X58" s="8">
        <v>0.12710211743775071</v>
      </c>
      <c r="Y58" s="8">
        <v>0.12632029532059544</v>
      </c>
      <c r="Z58" s="8">
        <v>0.12553470736472894</v>
      </c>
      <c r="AA58" s="8">
        <v>0.12474534461994098</v>
      </c>
      <c r="AB58" s="8">
        <v>0.12395219810703935</v>
      </c>
      <c r="AC58" s="8">
        <v>0.12315525881776533</v>
      </c>
    </row>
    <row r="59" spans="2:29" x14ac:dyDescent="0.25">
      <c r="B59" s="5" t="s">
        <v>2</v>
      </c>
      <c r="C59" s="10">
        <f t="shared" ref="C59:N59" si="14">SUM(C55:C58)</f>
        <v>37.78331356799999</v>
      </c>
      <c r="D59" s="10">
        <f t="shared" si="14"/>
        <v>47.892522070595426</v>
      </c>
      <c r="E59" s="10">
        <f t="shared" si="14"/>
        <v>60.464724151055542</v>
      </c>
      <c r="F59" s="10">
        <f t="shared" si="14"/>
        <v>75.879324698303591</v>
      </c>
      <c r="G59" s="10">
        <f t="shared" si="14"/>
        <v>94.457450537401513</v>
      </c>
      <c r="H59" s="10">
        <f t="shared" si="14"/>
        <v>116.3919562099332</v>
      </c>
      <c r="I59" s="10">
        <f t="shared" si="14"/>
        <v>141.65707195481318</v>
      </c>
      <c r="J59" s="10">
        <f t="shared" si="14"/>
        <v>169.90326250134098</v>
      </c>
      <c r="K59" s="10">
        <f t="shared" si="14"/>
        <v>200.35045169910504</v>
      </c>
      <c r="L59" s="10">
        <f t="shared" si="14"/>
        <v>231.70196839295721</v>
      </c>
      <c r="M59" s="10">
        <f t="shared" si="14"/>
        <v>262.11036544279023</v>
      </c>
      <c r="N59" s="10">
        <f t="shared" si="14"/>
        <v>289.23111975336298</v>
      </c>
      <c r="O59" s="7">
        <f>((N59/I59)^(1/5)-1)</f>
        <v>0.15345684770121815</v>
      </c>
      <c r="Q59" s="5" t="s">
        <v>2</v>
      </c>
      <c r="R59" s="8">
        <v>1</v>
      </c>
      <c r="S59" s="8">
        <v>0.99999999999999989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1.0000000000000002</v>
      </c>
      <c r="Z59" s="8">
        <v>1</v>
      </c>
      <c r="AA59" s="8">
        <v>1</v>
      </c>
      <c r="AB59" s="8">
        <v>1</v>
      </c>
      <c r="AC59" s="8">
        <v>0.99999999999999989</v>
      </c>
    </row>
    <row r="60" spans="2:29" x14ac:dyDescent="0.25">
      <c r="B60" s="13" t="s">
        <v>26</v>
      </c>
      <c r="C60" s="11">
        <f>C3</f>
        <v>37.78331356799999</v>
      </c>
      <c r="D60" s="11">
        <f t="shared" ref="D60:O60" si="15">D3</f>
        <v>47.892522070595433</v>
      </c>
      <c r="E60" s="11">
        <f t="shared" si="15"/>
        <v>60.464724151055535</v>
      </c>
      <c r="F60" s="11">
        <f t="shared" si="15"/>
        <v>75.879324698303591</v>
      </c>
      <c r="G60" s="11">
        <f t="shared" si="15"/>
        <v>94.457450537401499</v>
      </c>
      <c r="H60" s="11">
        <f t="shared" si="15"/>
        <v>116.3919562099332</v>
      </c>
      <c r="I60" s="11">
        <f t="shared" si="15"/>
        <v>141.65707195481318</v>
      </c>
      <c r="J60" s="11">
        <f t="shared" si="15"/>
        <v>169.90326250134095</v>
      </c>
      <c r="K60" s="11">
        <f t="shared" si="15"/>
        <v>200.35045169910507</v>
      </c>
      <c r="L60" s="11">
        <f t="shared" si="15"/>
        <v>231.70196839295721</v>
      </c>
      <c r="M60" s="11">
        <f t="shared" si="15"/>
        <v>262.11036544279023</v>
      </c>
      <c r="N60" s="11">
        <f t="shared" si="15"/>
        <v>289.23111975336298</v>
      </c>
      <c r="O60" s="12">
        <f t="shared" si="15"/>
        <v>0.15345684770121815</v>
      </c>
    </row>
    <row r="61" spans="2:29" x14ac:dyDescent="0.25">
      <c r="O61" s="2"/>
    </row>
    <row r="62" spans="2:29" x14ac:dyDescent="0.25">
      <c r="B62" s="9" t="s">
        <v>36</v>
      </c>
      <c r="C62" s="9">
        <v>2014</v>
      </c>
      <c r="D62" s="9">
        <v>2015</v>
      </c>
      <c r="E62" s="9">
        <v>2016</v>
      </c>
      <c r="F62" s="9">
        <v>2017</v>
      </c>
      <c r="G62" s="9">
        <v>2018</v>
      </c>
      <c r="H62" s="9">
        <v>2019</v>
      </c>
      <c r="I62" s="9">
        <v>2020</v>
      </c>
      <c r="J62" s="9">
        <v>2021</v>
      </c>
      <c r="K62" s="9">
        <v>2022</v>
      </c>
      <c r="L62" s="9">
        <v>2023</v>
      </c>
      <c r="M62" s="9">
        <v>2024</v>
      </c>
      <c r="N62" s="9">
        <v>2025</v>
      </c>
    </row>
    <row r="63" spans="2:29" x14ac:dyDescent="0.25">
      <c r="B63" s="5" t="s">
        <v>37</v>
      </c>
      <c r="C63" s="5"/>
      <c r="D63" s="14">
        <f t="shared" ref="D63:N63" si="16">D55/C55-1</f>
        <v>0.26614001805726395</v>
      </c>
      <c r="E63" s="14">
        <f t="shared" si="16"/>
        <v>0.26109684105552144</v>
      </c>
      <c r="F63" s="14">
        <f t="shared" si="16"/>
        <v>0.25353207555290913</v>
      </c>
      <c r="G63" s="14">
        <f t="shared" si="16"/>
        <v>0.24344572154942545</v>
      </c>
      <c r="H63" s="14">
        <f t="shared" si="16"/>
        <v>0.23083777904507174</v>
      </c>
      <c r="I63" s="14">
        <f t="shared" si="16"/>
        <v>0.21570824803984712</v>
      </c>
      <c r="J63" s="14">
        <f t="shared" si="16"/>
        <v>0.19805712853375024</v>
      </c>
      <c r="K63" s="14">
        <f t="shared" si="16"/>
        <v>0.17788442052678421</v>
      </c>
      <c r="L63" s="14">
        <f t="shared" si="16"/>
        <v>0.15519012401894661</v>
      </c>
      <c r="M63" s="14">
        <f t="shared" si="16"/>
        <v>0.1299742390102383</v>
      </c>
      <c r="N63" s="14">
        <f t="shared" si="16"/>
        <v>0.10223676550065908</v>
      </c>
    </row>
    <row r="64" spans="2:29" x14ac:dyDescent="0.25">
      <c r="B64" s="5" t="s">
        <v>38</v>
      </c>
      <c r="C64" s="5"/>
      <c r="D64" s="14">
        <f t="shared" ref="D64:N64" si="17">D56/C56-1</f>
        <v>0.27134887529366858</v>
      </c>
      <c r="E64" s="14">
        <f t="shared" si="17"/>
        <v>0.26628508932191819</v>
      </c>
      <c r="F64" s="14">
        <f t="shared" si="17"/>
        <v>0.25868933897334045</v>
      </c>
      <c r="G64" s="14">
        <f t="shared" si="17"/>
        <v>0.24856162343113697</v>
      </c>
      <c r="H64" s="14">
        <f t="shared" si="17"/>
        <v>0.23590194188425517</v>
      </c>
      <c r="I64" s="14">
        <f t="shared" si="17"/>
        <v>0.22071029352734395</v>
      </c>
      <c r="J64" s="14">
        <f t="shared" si="17"/>
        <v>0.20298667756070676</v>
      </c>
      <c r="K64" s="14">
        <f t="shared" si="17"/>
        <v>0.18273109319026171</v>
      </c>
      <c r="L64" s="14">
        <f t="shared" si="17"/>
        <v>0.15994353962749486</v>
      </c>
      <c r="M64" s="14">
        <f t="shared" si="17"/>
        <v>0.13462401608941965</v>
      </c>
      <c r="N64" s="14">
        <f t="shared" si="17"/>
        <v>0.10677252179853003</v>
      </c>
    </row>
    <row r="65" spans="2:29" x14ac:dyDescent="0.25">
      <c r="B65" s="5" t="s">
        <v>40</v>
      </c>
      <c r="C65" s="5"/>
      <c r="D65" s="14">
        <f t="shared" ref="D65:N65" si="18">D57/C57-1</f>
        <v>0.26910277322662424</v>
      </c>
      <c r="E65" s="14">
        <f t="shared" si="18"/>
        <v>0.26404793348541666</v>
      </c>
      <c r="F65" s="14">
        <f t="shared" si="18"/>
        <v>0.25646560260877882</v>
      </c>
      <c r="G65" s="14">
        <f t="shared" si="18"/>
        <v>0.24635577978135759</v>
      </c>
      <c r="H65" s="14">
        <f t="shared" si="18"/>
        <v>0.23371846419353193</v>
      </c>
      <c r="I65" s="14">
        <f t="shared" si="18"/>
        <v>0.21855365504137336</v>
      </c>
      <c r="J65" s="14">
        <f t="shared" si="18"/>
        <v>0.20086135152659801</v>
      </c>
      <c r="K65" s="14">
        <f t="shared" si="18"/>
        <v>0.18064155285652905</v>
      </c>
      <c r="L65" s="14">
        <f t="shared" si="18"/>
        <v>0.1578942582440428</v>
      </c>
      <c r="M65" s="14">
        <f t="shared" si="18"/>
        <v>0.13261946690753756</v>
      </c>
      <c r="N65" s="14">
        <f t="shared" si="18"/>
        <v>0.10481717807088087</v>
      </c>
    </row>
    <row r="66" spans="2:29" x14ac:dyDescent="0.25">
      <c r="B66" s="5" t="s">
        <v>39</v>
      </c>
      <c r="C66" s="5"/>
      <c r="D66" s="14">
        <f t="shared" ref="D66:N66" si="19">D58/C58-1</f>
        <v>0.26024925461894277</v>
      </c>
      <c r="E66" s="14">
        <f t="shared" si="19"/>
        <v>0.25515153553966718</v>
      </c>
      <c r="F66" s="14">
        <f t="shared" si="19"/>
        <v>0.24754369565509537</v>
      </c>
      <c r="G66" s="14">
        <f t="shared" si="19"/>
        <v>0.23742620329915076</v>
      </c>
      <c r="H66" s="14">
        <f t="shared" si="19"/>
        <v>0.22479954154107817</v>
      </c>
      <c r="I66" s="14">
        <f t="shared" si="19"/>
        <v>0.20966420878400949</v>
      </c>
      <c r="J66" s="14">
        <f t="shared" si="19"/>
        <v>0.1920207193927117</v>
      </c>
      <c r="K66" s="14">
        <f t="shared" si="19"/>
        <v>0.17186960435226473</v>
      </c>
      <c r="L66" s="14">
        <f t="shared" si="19"/>
        <v>0.14921141195942789</v>
      </c>
      <c r="M66" s="14">
        <f t="shared" si="19"/>
        <v>0.12404670854863609</v>
      </c>
      <c r="N66" s="14">
        <f t="shared" si="19"/>
        <v>9.6376079254609781E-2</v>
      </c>
    </row>
    <row r="70" spans="2:29" x14ac:dyDescent="0.25">
      <c r="B70" s="9" t="s">
        <v>33</v>
      </c>
      <c r="C70" s="9">
        <v>2014</v>
      </c>
      <c r="D70" s="9">
        <v>2015</v>
      </c>
      <c r="E70" s="9">
        <v>2016</v>
      </c>
      <c r="F70" s="9">
        <v>2017</v>
      </c>
      <c r="G70" s="9">
        <v>2018</v>
      </c>
      <c r="H70" s="9">
        <v>2019</v>
      </c>
      <c r="I70" s="9">
        <v>2020</v>
      </c>
      <c r="J70" s="9">
        <v>2021</v>
      </c>
      <c r="K70" s="9">
        <v>2022</v>
      </c>
      <c r="L70" s="9">
        <v>2023</v>
      </c>
      <c r="M70" s="9">
        <v>2024</v>
      </c>
      <c r="N70" s="9">
        <v>2025</v>
      </c>
      <c r="O70" s="9" t="s">
        <v>25</v>
      </c>
      <c r="Q70" s="9" t="s">
        <v>33</v>
      </c>
      <c r="R70" s="9">
        <v>2014</v>
      </c>
      <c r="S70" s="9">
        <v>2015</v>
      </c>
      <c r="T70" s="9">
        <v>2016</v>
      </c>
      <c r="U70" s="9">
        <v>2017</v>
      </c>
      <c r="V70" s="9">
        <v>2018</v>
      </c>
      <c r="W70" s="9">
        <v>2019</v>
      </c>
      <c r="X70" s="9">
        <v>2020</v>
      </c>
      <c r="Y70" s="9">
        <v>2021</v>
      </c>
      <c r="Z70" s="9">
        <v>2022</v>
      </c>
      <c r="AA70" s="9">
        <v>2023</v>
      </c>
      <c r="AB70" s="9">
        <v>2024</v>
      </c>
      <c r="AC70" s="9">
        <v>2025</v>
      </c>
    </row>
    <row r="71" spans="2:29" x14ac:dyDescent="0.25">
      <c r="B71" s="5" t="s">
        <v>34</v>
      </c>
      <c r="C71" s="6">
        <f>R71*C$74</f>
        <v>25.900178076012235</v>
      </c>
      <c r="D71" s="6">
        <f t="shared" ref="D71:N71" si="20">S71*D$74</f>
        <v>32.747212990789855</v>
      </c>
      <c r="E71" s="6">
        <f t="shared" si="20"/>
        <v>41.239428797331549</v>
      </c>
      <c r="F71" s="6">
        <f t="shared" si="20"/>
        <v>51.622371451492114</v>
      </c>
      <c r="G71" s="6">
        <f t="shared" si="20"/>
        <v>64.099500136357619</v>
      </c>
      <c r="H71" s="6">
        <f t="shared" si="20"/>
        <v>78.785322967932217</v>
      </c>
      <c r="I71" s="6">
        <f t="shared" si="20"/>
        <v>95.645500001607061</v>
      </c>
      <c r="J71" s="6">
        <f t="shared" si="20"/>
        <v>114.42790016459325</v>
      </c>
      <c r="K71" s="6">
        <f t="shared" si="20"/>
        <v>134.59361719350053</v>
      </c>
      <c r="L71" s="6">
        <f t="shared" si="20"/>
        <v>155.26293488786035</v>
      </c>
      <c r="M71" s="6">
        <f t="shared" si="20"/>
        <v>175.19680943168302</v>
      </c>
      <c r="N71" s="6">
        <f t="shared" si="20"/>
        <v>192.83725677866119</v>
      </c>
      <c r="O71" s="7">
        <f>((N71/I71)^(1/5)-1)</f>
        <v>0.15054942730613208</v>
      </c>
      <c r="P71" s="4"/>
      <c r="Q71" s="5" t="s">
        <v>34</v>
      </c>
      <c r="R71" s="8">
        <v>0.68549250000000006</v>
      </c>
      <c r="S71" s="8">
        <v>0.68376463746300919</v>
      </c>
      <c r="T71" s="8">
        <v>0.68204113020189194</v>
      </c>
      <c r="U71" s="8">
        <v>0.68032196723867544</v>
      </c>
      <c r="V71" s="8">
        <v>0.67860713762305813</v>
      </c>
      <c r="W71" s="8">
        <v>0.67689663043233972</v>
      </c>
      <c r="X71" s="8">
        <v>0.67519043477135243</v>
      </c>
      <c r="Y71" s="8">
        <v>0.67348853977239043</v>
      </c>
      <c r="Z71" s="8">
        <v>0.67179093459514139</v>
      </c>
      <c r="AA71" s="8">
        <v>0.67009760842661747</v>
      </c>
      <c r="AB71" s="8">
        <v>0.66840855048108549</v>
      </c>
      <c r="AC71" s="8">
        <v>0.66672374999999984</v>
      </c>
    </row>
    <row r="72" spans="2:29" x14ac:dyDescent="0.25">
      <c r="B72" s="5" t="s">
        <v>35</v>
      </c>
      <c r="C72" s="6">
        <f>R72*C$74</f>
        <v>11.883135491987755</v>
      </c>
      <c r="D72" s="6">
        <f t="shared" ref="D72:N72" si="21">S72*D$74</f>
        <v>15.14530907980558</v>
      </c>
      <c r="E72" s="6">
        <f t="shared" si="21"/>
        <v>19.225295353723986</v>
      </c>
      <c r="F72" s="6">
        <f t="shared" si="21"/>
        <v>24.256953246811481</v>
      </c>
      <c r="G72" s="6">
        <f t="shared" si="21"/>
        <v>30.357950401043873</v>
      </c>
      <c r="H72" s="6">
        <f t="shared" si="21"/>
        <v>37.606633242000981</v>
      </c>
      <c r="I72" s="6">
        <f t="shared" si="21"/>
        <v>46.011571953206115</v>
      </c>
      <c r="J72" s="6">
        <f t="shared" si="21"/>
        <v>55.475362336747693</v>
      </c>
      <c r="K72" s="6">
        <f t="shared" si="21"/>
        <v>65.756834505604544</v>
      </c>
      <c r="L72" s="6">
        <f t="shared" si="21"/>
        <v>76.439033505096873</v>
      </c>
      <c r="M72" s="6">
        <f t="shared" si="21"/>
        <v>86.913556011107204</v>
      </c>
      <c r="N72" s="6">
        <f t="shared" si="21"/>
        <v>96.39386297470179</v>
      </c>
      <c r="O72" s="7">
        <f>((N72/I72)^(1/5)-1)</f>
        <v>0.15940845410480775</v>
      </c>
      <c r="P72" s="4"/>
      <c r="Q72" s="5" t="s">
        <v>35</v>
      </c>
      <c r="R72" s="8">
        <v>0.31450749999999994</v>
      </c>
      <c r="S72" s="8">
        <v>0.31623536253699081</v>
      </c>
      <c r="T72" s="8">
        <v>0.31795886979810806</v>
      </c>
      <c r="U72" s="8">
        <v>0.31967803276132456</v>
      </c>
      <c r="V72" s="8">
        <v>0.32139286237694187</v>
      </c>
      <c r="W72" s="8">
        <v>0.32310336956766028</v>
      </c>
      <c r="X72" s="8">
        <v>0.32480956522864757</v>
      </c>
      <c r="Y72" s="8">
        <v>0.32651146022760957</v>
      </c>
      <c r="Z72" s="8">
        <v>0.32820906540485861</v>
      </c>
      <c r="AA72" s="8">
        <v>0.32990239157338253</v>
      </c>
      <c r="AB72" s="8">
        <v>0.33159144951891451</v>
      </c>
      <c r="AC72" s="8">
        <v>0.33327625000000016</v>
      </c>
    </row>
    <row r="73" spans="2:29" x14ac:dyDescent="0.25">
      <c r="B73" s="5" t="s">
        <v>2</v>
      </c>
      <c r="C73" s="10">
        <f t="shared" ref="C73:N73" si="22">SUM(C71:C72)</f>
        <v>37.78331356799999</v>
      </c>
      <c r="D73" s="10">
        <f t="shared" si="22"/>
        <v>47.892522070595433</v>
      </c>
      <c r="E73" s="10">
        <f t="shared" si="22"/>
        <v>60.464724151055535</v>
      </c>
      <c r="F73" s="10">
        <f t="shared" si="22"/>
        <v>75.879324698303591</v>
      </c>
      <c r="G73" s="10">
        <f t="shared" si="22"/>
        <v>94.457450537401485</v>
      </c>
      <c r="H73" s="10">
        <f t="shared" si="22"/>
        <v>116.3919562099332</v>
      </c>
      <c r="I73" s="10">
        <f t="shared" si="22"/>
        <v>141.65707195481318</v>
      </c>
      <c r="J73" s="10">
        <f t="shared" si="22"/>
        <v>169.90326250134095</v>
      </c>
      <c r="K73" s="10">
        <f t="shared" si="22"/>
        <v>200.35045169910507</v>
      </c>
      <c r="L73" s="10">
        <f t="shared" si="22"/>
        <v>231.70196839295721</v>
      </c>
      <c r="M73" s="10">
        <f t="shared" si="22"/>
        <v>262.11036544279023</v>
      </c>
      <c r="N73" s="10">
        <f t="shared" si="22"/>
        <v>289.23111975336298</v>
      </c>
      <c r="O73" s="7">
        <f>((N73/I73)^(1/5)-1)</f>
        <v>0.15345684770121815</v>
      </c>
      <c r="Q73" s="5" t="s">
        <v>2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</row>
    <row r="74" spans="2:29" x14ac:dyDescent="0.25">
      <c r="B74" s="13" t="s">
        <v>26</v>
      </c>
      <c r="C74" s="11">
        <f>C3</f>
        <v>37.78331356799999</v>
      </c>
      <c r="D74" s="11">
        <f t="shared" ref="D74:O74" si="23">D3</f>
        <v>47.892522070595433</v>
      </c>
      <c r="E74" s="11">
        <f t="shared" si="23"/>
        <v>60.464724151055535</v>
      </c>
      <c r="F74" s="11">
        <f t="shared" si="23"/>
        <v>75.879324698303591</v>
      </c>
      <c r="G74" s="11">
        <f t="shared" si="23"/>
        <v>94.457450537401499</v>
      </c>
      <c r="H74" s="11">
        <f t="shared" si="23"/>
        <v>116.3919562099332</v>
      </c>
      <c r="I74" s="11">
        <f t="shared" si="23"/>
        <v>141.65707195481318</v>
      </c>
      <c r="J74" s="11">
        <f t="shared" si="23"/>
        <v>169.90326250134095</v>
      </c>
      <c r="K74" s="11">
        <f t="shared" si="23"/>
        <v>200.35045169910507</v>
      </c>
      <c r="L74" s="11">
        <f t="shared" si="23"/>
        <v>231.70196839295721</v>
      </c>
      <c r="M74" s="11">
        <f t="shared" si="23"/>
        <v>262.11036544279023</v>
      </c>
      <c r="N74" s="11">
        <f t="shared" si="23"/>
        <v>289.23111975336298</v>
      </c>
      <c r="O74" s="12">
        <f t="shared" si="23"/>
        <v>0.15345684770121815</v>
      </c>
    </row>
    <row r="75" spans="2:29" x14ac:dyDescent="0.25">
      <c r="O75" s="2"/>
    </row>
    <row r="76" spans="2:29" x14ac:dyDescent="0.25">
      <c r="B76" s="9" t="s">
        <v>33</v>
      </c>
      <c r="C76" s="9">
        <v>2014</v>
      </c>
      <c r="D76" s="9">
        <v>2015</v>
      </c>
      <c r="E76" s="9">
        <v>2016</v>
      </c>
      <c r="F76" s="9">
        <v>2017</v>
      </c>
      <c r="G76" s="9">
        <v>2018</v>
      </c>
      <c r="H76" s="9">
        <v>2019</v>
      </c>
      <c r="I76" s="9">
        <v>2020</v>
      </c>
      <c r="J76" s="9">
        <v>2021</v>
      </c>
      <c r="K76" s="9">
        <v>2022</v>
      </c>
      <c r="L76" s="9">
        <v>2023</v>
      </c>
      <c r="M76" s="9">
        <v>2024</v>
      </c>
      <c r="N76" s="9">
        <v>2025</v>
      </c>
    </row>
    <row r="77" spans="2:29" x14ac:dyDescent="0.25">
      <c r="B77" s="5" t="s">
        <v>34</v>
      </c>
      <c r="C77" s="5"/>
      <c r="D77" s="14">
        <f t="shared" ref="D77:N77" si="24">D71/C71-1</f>
        <v>0.26436246479398084</v>
      </c>
      <c r="E77" s="14">
        <f t="shared" si="24"/>
        <v>0.25932636798527331</v>
      </c>
      <c r="F77" s="14">
        <f t="shared" si="24"/>
        <v>0.25177222277221278</v>
      </c>
      <c r="G77" s="14">
        <f t="shared" si="24"/>
        <v>0.24170002915479905</v>
      </c>
      <c r="H77" s="14">
        <f t="shared" si="24"/>
        <v>0.22910978713303121</v>
      </c>
      <c r="I77" s="14">
        <f t="shared" si="24"/>
        <v>0.21400149670691082</v>
      </c>
      <c r="J77" s="14">
        <f t="shared" si="24"/>
        <v>0.19637515787643545</v>
      </c>
      <c r="K77" s="14">
        <f t="shared" si="24"/>
        <v>0.17623077064160819</v>
      </c>
      <c r="L77" s="14">
        <f t="shared" si="24"/>
        <v>0.15356833500242639</v>
      </c>
      <c r="M77" s="14">
        <f t="shared" si="24"/>
        <v>0.12838785095889138</v>
      </c>
      <c r="N77" s="14">
        <f t="shared" si="24"/>
        <v>0.10068931851100271</v>
      </c>
    </row>
    <row r="78" spans="2:29" x14ac:dyDescent="0.25">
      <c r="B78" s="5" t="s">
        <v>35</v>
      </c>
      <c r="C78" s="5"/>
      <c r="D78" s="14">
        <f t="shared" ref="D78:N78" si="25">D72/C72-1</f>
        <v>0.27452128186347435</v>
      </c>
      <c r="E78" s="14">
        <f t="shared" si="25"/>
        <v>0.26938943618909494</v>
      </c>
      <c r="F78" s="14">
        <f t="shared" si="25"/>
        <v>0.26172070704301831</v>
      </c>
      <c r="G78" s="14">
        <f t="shared" si="25"/>
        <v>0.25151539404621448</v>
      </c>
      <c r="H78" s="14">
        <f t="shared" si="25"/>
        <v>0.23877378891520484</v>
      </c>
      <c r="I78" s="14">
        <f t="shared" si="25"/>
        <v>0.22349617571769431</v>
      </c>
      <c r="J78" s="14">
        <f t="shared" si="25"/>
        <v>0.20568283111836028</v>
      </c>
      <c r="K78" s="14">
        <f t="shared" si="25"/>
        <v>0.18533402461521642</v>
      </c>
      <c r="L78" s="14">
        <f t="shared" si="25"/>
        <v>0.16245001876697507</v>
      </c>
      <c r="M78" s="14">
        <f t="shared" si="25"/>
        <v>0.13703106941183263</v>
      </c>
      <c r="N78" s="14">
        <f t="shared" si="25"/>
        <v>0.10907742587799585</v>
      </c>
    </row>
    <row r="82" spans="2:29" x14ac:dyDescent="0.25">
      <c r="B82" s="9" t="s">
        <v>41</v>
      </c>
      <c r="C82" s="9">
        <v>2014</v>
      </c>
      <c r="D82" s="9">
        <v>2015</v>
      </c>
      <c r="E82" s="9">
        <v>2016</v>
      </c>
      <c r="F82" s="9">
        <v>2017</v>
      </c>
      <c r="G82" s="9">
        <v>2018</v>
      </c>
      <c r="H82" s="9">
        <v>2019</v>
      </c>
      <c r="I82" s="9">
        <v>2020</v>
      </c>
      <c r="J82" s="9">
        <v>2021</v>
      </c>
      <c r="K82" s="9">
        <v>2022</v>
      </c>
      <c r="L82" s="9">
        <v>2023</v>
      </c>
      <c r="M82" s="9">
        <v>2024</v>
      </c>
      <c r="N82" s="9">
        <v>2025</v>
      </c>
      <c r="O82" s="9" t="s">
        <v>25</v>
      </c>
      <c r="Q82" s="9" t="s">
        <v>41</v>
      </c>
      <c r="R82" s="9">
        <v>2014</v>
      </c>
      <c r="S82" s="9">
        <v>2015</v>
      </c>
      <c r="T82" s="9">
        <v>2016</v>
      </c>
      <c r="U82" s="9">
        <v>2017</v>
      </c>
      <c r="V82" s="9">
        <v>2018</v>
      </c>
      <c r="W82" s="9">
        <v>2019</v>
      </c>
      <c r="X82" s="9">
        <v>2020</v>
      </c>
      <c r="Y82" s="9">
        <v>2021</v>
      </c>
      <c r="Z82" s="9">
        <v>2022</v>
      </c>
      <c r="AA82" s="9">
        <v>2023</v>
      </c>
      <c r="AB82" s="9">
        <v>2024</v>
      </c>
      <c r="AC82" s="9">
        <v>2025</v>
      </c>
    </row>
    <row r="83" spans="2:29" x14ac:dyDescent="0.25">
      <c r="B83" s="5" t="s">
        <v>43</v>
      </c>
      <c r="C83" s="6">
        <f>R83*C$92</f>
        <v>9.2352242021719633</v>
      </c>
      <c r="D83" s="6">
        <f t="shared" ref="D83:N83" si="26">S83*D$92</f>
        <v>11.641838460493068</v>
      </c>
      <c r="E83" s="6">
        <f t="shared" si="26"/>
        <v>14.617139670742088</v>
      </c>
      <c r="F83" s="6">
        <f t="shared" si="26"/>
        <v>18.242747126191588</v>
      </c>
      <c r="G83" s="6">
        <f t="shared" si="26"/>
        <v>22.584446984685538</v>
      </c>
      <c r="H83" s="6">
        <f t="shared" si="26"/>
        <v>27.675958372638085</v>
      </c>
      <c r="I83" s="6">
        <f t="shared" si="26"/>
        <v>33.498427608992273</v>
      </c>
      <c r="J83" s="6">
        <f t="shared" si="26"/>
        <v>39.957134892260079</v>
      </c>
      <c r="K83" s="6">
        <f t="shared" si="26"/>
        <v>46.858610628039159</v>
      </c>
      <c r="L83" s="6">
        <f t="shared" si="26"/>
        <v>53.893360535691535</v>
      </c>
      <c r="M83" s="6">
        <f t="shared" si="26"/>
        <v>60.631204742395823</v>
      </c>
      <c r="N83" s="6">
        <f t="shared" si="26"/>
        <v>66.53704063702159</v>
      </c>
      <c r="O83" s="7">
        <f t="shared" ref="O83:O91" si="27">((N83/I83)^(1/5)-1)</f>
        <v>0.14711725307453083</v>
      </c>
      <c r="P83" s="4"/>
      <c r="Q83" s="5" t="s">
        <v>43</v>
      </c>
      <c r="R83" s="8">
        <v>0.24442599999999992</v>
      </c>
      <c r="S83" s="8">
        <v>0.24308259321429235</v>
      </c>
      <c r="T83" s="8">
        <v>0.24174657002031349</v>
      </c>
      <c r="U83" s="8">
        <v>0.2404178898365899</v>
      </c>
      <c r="V83" s="8">
        <v>0.23909651230469078</v>
      </c>
      <c r="W83" s="8">
        <v>0.23778239728800216</v>
      </c>
      <c r="X83" s="8">
        <v>0.23647550487050764</v>
      </c>
      <c r="Y83" s="8">
        <v>0.23517579535557606</v>
      </c>
      <c r="Z83" s="8">
        <v>0.23388322926475572</v>
      </c>
      <c r="AA83" s="8">
        <v>0.23259776733657508</v>
      </c>
      <c r="AB83" s="8">
        <v>0.23131937052535051</v>
      </c>
      <c r="AC83" s="8">
        <v>0.23004799999999981</v>
      </c>
    </row>
    <row r="84" spans="2:29" x14ac:dyDescent="0.25">
      <c r="B84" s="5" t="s">
        <v>44</v>
      </c>
      <c r="C84" s="6">
        <f t="shared" ref="C84:C90" si="28">R84*C$92</f>
        <v>3.5966096838838459</v>
      </c>
      <c r="D84" s="6">
        <f t="shared" ref="D84:D90" si="29">S84*D$92</f>
        <v>4.6144337680774292</v>
      </c>
      <c r="E84" s="6">
        <f t="shared" ref="E84:E90" si="30">T84*E$92</f>
        <v>5.8967129738915274</v>
      </c>
      <c r="F84" s="6">
        <f t="shared" ref="F84:F90" si="31">U84*F$92</f>
        <v>7.4901124661911878</v>
      </c>
      <c r="G84" s="6">
        <f t="shared" ref="G84:G90" si="32">V84*G$92</f>
        <v>9.4375189679231877</v>
      </c>
      <c r="H84" s="6">
        <f t="shared" ref="H84:H90" si="33">W84*H$92</f>
        <v>11.770667503357044</v>
      </c>
      <c r="I84" s="6">
        <f t="shared" ref="I84:I90" si="34">X84*I$92</f>
        <v>14.500155665359598</v>
      </c>
      <c r="J84" s="6">
        <f t="shared" ref="J84:J90" si="35">Y84*J$92</f>
        <v>17.603222448198537</v>
      </c>
      <c r="K84" s="6">
        <f t="shared" ref="K84:K90" si="36">Z84*K$92</f>
        <v>21.010511124076256</v>
      </c>
      <c r="L84" s="6">
        <f t="shared" ref="L84:L90" si="37">AA84*L$92</f>
        <v>24.594139304786246</v>
      </c>
      <c r="M84" s="6">
        <f t="shared" ref="M84:M90" si="38">AB84*M$92</f>
        <v>28.160573684172675</v>
      </c>
      <c r="N84" s="6">
        <f t="shared" ref="N84:N90" si="39">AC84*N$92</f>
        <v>31.452668906122422</v>
      </c>
      <c r="O84" s="7">
        <f t="shared" si="27"/>
        <v>0.16750021101636237</v>
      </c>
      <c r="P84" s="4"/>
      <c r="Q84" s="5" t="s">
        <v>44</v>
      </c>
      <c r="R84" s="8">
        <v>9.5190425196850406E-2</v>
      </c>
      <c r="S84" s="8">
        <v>9.6349775885170019E-2</v>
      </c>
      <c r="T84" s="8">
        <v>9.7523193178887399E-2</v>
      </c>
      <c r="U84" s="8">
        <v>9.8710847730549736E-2</v>
      </c>
      <c r="V84" s="8">
        <v>9.9912912260809908E-2</v>
      </c>
      <c r="W84" s="8">
        <v>0.10112956158350489</v>
      </c>
      <c r="X84" s="8">
        <v>0.1023609726310379</v>
      </c>
      <c r="Y84" s="8">
        <v>0.10360732448006761</v>
      </c>
      <c r="Z84" s="8">
        <v>0.10486879837750876</v>
      </c>
      <c r="AA84" s="8">
        <v>0.10614557776684735</v>
      </c>
      <c r="AB84" s="8">
        <v>0.10743784831477475</v>
      </c>
      <c r="AC84" s="8">
        <v>0.10874579793814429</v>
      </c>
    </row>
    <row r="85" spans="2:29" x14ac:dyDescent="0.25">
      <c r="B85" s="5" t="s">
        <v>45</v>
      </c>
      <c r="C85" s="6">
        <f t="shared" si="28"/>
        <v>5.3574498416186449</v>
      </c>
      <c r="D85" s="6">
        <f t="shared" si="29"/>
        <v>6.8311183692288981</v>
      </c>
      <c r="E85" s="6">
        <f t="shared" si="30"/>
        <v>8.6754492240632324</v>
      </c>
      <c r="F85" s="6">
        <f t="shared" si="31"/>
        <v>10.951633760601601</v>
      </c>
      <c r="G85" s="6">
        <f t="shared" si="32"/>
        <v>13.71377438013403</v>
      </c>
      <c r="H85" s="6">
        <f t="shared" si="33"/>
        <v>16.998431292322358</v>
      </c>
      <c r="I85" s="6">
        <f t="shared" si="34"/>
        <v>20.810811062325545</v>
      </c>
      <c r="J85" s="6">
        <f t="shared" si="35"/>
        <v>25.108288399331371</v>
      </c>
      <c r="K85" s="6">
        <f t="shared" si="36"/>
        <v>29.783116378063809</v>
      </c>
      <c r="L85" s="6">
        <f t="shared" si="37"/>
        <v>34.647646442214409</v>
      </c>
      <c r="M85" s="6">
        <f t="shared" si="38"/>
        <v>39.426860653280585</v>
      </c>
      <c r="N85" s="6">
        <f t="shared" si="39"/>
        <v>43.763978176858345</v>
      </c>
      <c r="O85" s="7">
        <f t="shared" si="27"/>
        <v>0.16028734973883907</v>
      </c>
      <c r="P85" s="4"/>
      <c r="Q85" s="5" t="s">
        <v>45</v>
      </c>
      <c r="R85" s="8">
        <v>0.14179407086614174</v>
      </c>
      <c r="S85" s="8">
        <v>0.14263434193671332</v>
      </c>
      <c r="T85" s="8">
        <v>0.14347951381353957</v>
      </c>
      <c r="U85" s="8">
        <v>0.14432961553289156</v>
      </c>
      <c r="V85" s="8">
        <v>0.14518467629722767</v>
      </c>
      <c r="W85" s="8">
        <v>0.14604472547624101</v>
      </c>
      <c r="X85" s="8">
        <v>0.14690979260791112</v>
      </c>
      <c r="Y85" s="8">
        <v>0.14777990739956043</v>
      </c>
      <c r="Z85" s="8">
        <v>0.14865509972891588</v>
      </c>
      <c r="AA85" s="8">
        <v>0.14953539964517434</v>
      </c>
      <c r="AB85" s="8">
        <v>0.15042083737007389</v>
      </c>
      <c r="AC85" s="8">
        <v>0.15131144329896917</v>
      </c>
    </row>
    <row r="86" spans="2:29" x14ac:dyDescent="0.25">
      <c r="B86" s="5" t="s">
        <v>46</v>
      </c>
      <c r="C86" s="6">
        <f t="shared" si="28"/>
        <v>3.0721041049841187</v>
      </c>
      <c r="D86" s="6">
        <f t="shared" si="29"/>
        <v>3.9078836051917869</v>
      </c>
      <c r="E86" s="6">
        <f t="shared" si="30"/>
        <v>4.9512376893288002</v>
      </c>
      <c r="F86" s="6">
        <f t="shared" si="31"/>
        <v>6.2355204719690178</v>
      </c>
      <c r="G86" s="6">
        <f t="shared" si="32"/>
        <v>7.7897369416394948</v>
      </c>
      <c r="H86" s="6">
        <f t="shared" si="33"/>
        <v>9.6326688416067192</v>
      </c>
      <c r="I86" s="6">
        <f t="shared" si="34"/>
        <v>11.765185701250212</v>
      </c>
      <c r="J86" s="6">
        <f t="shared" si="35"/>
        <v>14.161161728604906</v>
      </c>
      <c r="K86" s="6">
        <f t="shared" si="36"/>
        <v>16.758066404860465</v>
      </c>
      <c r="L86" s="6">
        <f t="shared" si="37"/>
        <v>19.449099660547777</v>
      </c>
      <c r="M86" s="6">
        <f t="shared" si="38"/>
        <v>22.079536627554383</v>
      </c>
      <c r="N86" s="6">
        <f t="shared" si="39"/>
        <v>24.450432397825125</v>
      </c>
      <c r="O86" s="7">
        <f t="shared" si="27"/>
        <v>0.15754411538561253</v>
      </c>
      <c r="P86" s="4"/>
      <c r="Q86" s="5" t="s">
        <v>46</v>
      </c>
      <c r="R86" s="8">
        <v>8.1308488188976388E-2</v>
      </c>
      <c r="S86" s="8">
        <v>8.159694741971231E-2</v>
      </c>
      <c r="T86" s="8">
        <v>8.1886385141845819E-2</v>
      </c>
      <c r="U86" s="8">
        <v>8.2176805035646602E-2</v>
      </c>
      <c r="V86" s="8">
        <v>8.2468210790371269E-2</v>
      </c>
      <c r="W86" s="8">
        <v>8.2760606104364462E-2</v>
      </c>
      <c r="X86" s="8">
        <v>8.3053994685158811E-2</v>
      </c>
      <c r="Y86" s="8">
        <v>8.3348380249573722E-2</v>
      </c>
      <c r="Z86" s="8">
        <v>8.3643766523813237E-2</v>
      </c>
      <c r="AA86" s="8">
        <v>8.3940157243562505E-2</v>
      </c>
      <c r="AB86" s="8">
        <v>8.4237556154083473E-2</v>
      </c>
      <c r="AC86" s="8">
        <v>8.4535967010309354E-2</v>
      </c>
    </row>
    <row r="87" spans="2:29" x14ac:dyDescent="0.25">
      <c r="B87" s="5" t="s">
        <v>47</v>
      </c>
      <c r="C87" s="6">
        <f t="shared" si="28"/>
        <v>4.7954795785117943</v>
      </c>
      <c r="D87" s="6">
        <f t="shared" si="29"/>
        <v>6.0171578132897823</v>
      </c>
      <c r="E87" s="6">
        <f t="shared" si="30"/>
        <v>7.519989295533227</v>
      </c>
      <c r="F87" s="6">
        <f t="shared" si="31"/>
        <v>9.3417839918918357</v>
      </c>
      <c r="G87" s="6">
        <f t="shared" si="32"/>
        <v>11.511543744595835</v>
      </c>
      <c r="H87" s="6">
        <f t="shared" si="33"/>
        <v>14.041421332860089</v>
      </c>
      <c r="I87" s="6">
        <f t="shared" si="34"/>
        <v>16.916748483674379</v>
      </c>
      <c r="J87" s="6">
        <f t="shared" si="35"/>
        <v>20.084945301607256</v>
      </c>
      <c r="K87" s="6">
        <f t="shared" si="36"/>
        <v>23.444951701755333</v>
      </c>
      <c r="L87" s="6">
        <f t="shared" si="37"/>
        <v>26.839758381752418</v>
      </c>
      <c r="M87" s="6">
        <f t="shared" si="38"/>
        <v>30.055414359263565</v>
      </c>
      <c r="N87" s="6">
        <f t="shared" si="39"/>
        <v>32.830158055295698</v>
      </c>
      <c r="O87" s="7">
        <f t="shared" si="27"/>
        <v>0.14180309597251606</v>
      </c>
      <c r="P87" s="4"/>
      <c r="Q87" s="5" t="s">
        <v>47</v>
      </c>
      <c r="R87" s="8">
        <v>0.12692056692913387</v>
      </c>
      <c r="S87" s="8">
        <v>0.12563877518123306</v>
      </c>
      <c r="T87" s="8">
        <v>0.12436986029650067</v>
      </c>
      <c r="U87" s="8">
        <v>0.12311369439613222</v>
      </c>
      <c r="V87" s="8">
        <v>0.12187015083619804</v>
      </c>
      <c r="W87" s="8">
        <v>0.12063910419663311</v>
      </c>
      <c r="X87" s="8">
        <v>0.11942043027029818</v>
      </c>
      <c r="Y87" s="8">
        <v>0.11821400605211296</v>
      </c>
      <c r="Z87" s="8">
        <v>0.11701970972826141</v>
      </c>
      <c r="AA87" s="8">
        <v>0.11583742066547</v>
      </c>
      <c r="AB87" s="8">
        <v>0.11466701940035881</v>
      </c>
      <c r="AC87" s="8">
        <v>0.11350838762886603</v>
      </c>
    </row>
    <row r="88" spans="2:29" x14ac:dyDescent="0.25">
      <c r="B88" s="5" t="s">
        <v>42</v>
      </c>
      <c r="C88" s="6">
        <f t="shared" si="28"/>
        <v>5.0202676837545352</v>
      </c>
      <c r="D88" s="6">
        <f t="shared" si="29"/>
        <v>6.4120810812288536</v>
      </c>
      <c r="E88" s="6">
        <f t="shared" si="30"/>
        <v>8.1571340724095585</v>
      </c>
      <c r="F88" s="6">
        <f t="shared" si="31"/>
        <v>10.314851354491315</v>
      </c>
      <c r="G88" s="6">
        <f t="shared" si="32"/>
        <v>12.938367890378116</v>
      </c>
      <c r="H88" s="6">
        <f t="shared" si="33"/>
        <v>16.064594714537993</v>
      </c>
      <c r="I88" s="6">
        <f t="shared" si="34"/>
        <v>19.701004458303483</v>
      </c>
      <c r="J88" s="6">
        <f t="shared" si="35"/>
        <v>23.809753817648279</v>
      </c>
      <c r="K88" s="6">
        <f t="shared" si="36"/>
        <v>28.290874280956071</v>
      </c>
      <c r="L88" s="6">
        <f t="shared" si="37"/>
        <v>32.967681284400179</v>
      </c>
      <c r="M88" s="6">
        <f t="shared" si="38"/>
        <v>37.579006618001031</v>
      </c>
      <c r="N88" s="6">
        <f t="shared" si="39"/>
        <v>41.783837524921793</v>
      </c>
      <c r="O88" s="7">
        <f t="shared" si="27"/>
        <v>0.16226187187636842</v>
      </c>
      <c r="P88" s="4"/>
      <c r="Q88" s="5" t="s">
        <v>42</v>
      </c>
      <c r="R88" s="8">
        <v>0.13286996850393704</v>
      </c>
      <c r="S88" s="8">
        <v>0.13388480714749576</v>
      </c>
      <c r="T88" s="8">
        <v>0.13490732302079242</v>
      </c>
      <c r="U88" s="8">
        <v>0.13593757450403246</v>
      </c>
      <c r="V88" s="8">
        <v>0.1369756204171001</v>
      </c>
      <c r="W88" s="8">
        <v>0.13802152002293608</v>
      </c>
      <c r="X88" s="8">
        <v>0.13907533303094008</v>
      </c>
      <c r="Y88" s="8">
        <v>0.14013711960039826</v>
      </c>
      <c r="Z88" s="8">
        <v>0.14120694034393555</v>
      </c>
      <c r="AA88" s="8">
        <v>0.14228485633099291</v>
      </c>
      <c r="AB88" s="8">
        <v>0.14337092909133062</v>
      </c>
      <c r="AC88" s="8">
        <v>0.14446522061855677</v>
      </c>
    </row>
    <row r="89" spans="2:29" x14ac:dyDescent="0.25">
      <c r="B89" s="5" t="s">
        <v>48</v>
      </c>
      <c r="C89" s="6">
        <f t="shared" si="28"/>
        <v>2.1354869998060333</v>
      </c>
      <c r="D89" s="6">
        <f t="shared" si="29"/>
        <v>2.6563338645610703</v>
      </c>
      <c r="E89" s="6">
        <f t="shared" si="30"/>
        <v>3.2910528028409787</v>
      </c>
      <c r="F89" s="6">
        <f t="shared" si="31"/>
        <v>4.0529740199045889</v>
      </c>
      <c r="G89" s="6">
        <f t="shared" si="32"/>
        <v>4.9511255361409505</v>
      </c>
      <c r="H89" s="6">
        <f t="shared" si="33"/>
        <v>5.9869800638318571</v>
      </c>
      <c r="I89" s="6">
        <f t="shared" si="34"/>
        <v>7.1505591593761801</v>
      </c>
      <c r="J89" s="6">
        <f t="shared" si="35"/>
        <v>8.4162792351327802</v>
      </c>
      <c r="K89" s="6">
        <f t="shared" si="36"/>
        <v>9.7392428700986677</v>
      </c>
      <c r="L89" s="6">
        <f t="shared" si="37"/>
        <v>11.053016708482946</v>
      </c>
      <c r="M89" s="6">
        <f t="shared" si="38"/>
        <v>12.270190781560336</v>
      </c>
      <c r="N89" s="6">
        <f t="shared" si="39"/>
        <v>13.287030751400268</v>
      </c>
      <c r="O89" s="7">
        <f t="shared" si="27"/>
        <v>0.13192483120776566</v>
      </c>
      <c r="P89" s="4"/>
      <c r="Q89" s="5" t="s">
        <v>48</v>
      </c>
      <c r="R89" s="8">
        <v>5.6519314960629924E-2</v>
      </c>
      <c r="S89" s="8">
        <v>5.5464480668725925E-2</v>
      </c>
      <c r="T89" s="8">
        <v>5.442930318542645E-2</v>
      </c>
      <c r="U89" s="8">
        <v>5.3413417106955359E-2</v>
      </c>
      <c r="V89" s="8">
        <v>5.2416463793721557E-2</v>
      </c>
      <c r="W89" s="8">
        <v>5.14380912460419E-2</v>
      </c>
      <c r="X89" s="8">
        <v>5.047795398211477E-2</v>
      </c>
      <c r="Y89" s="8">
        <v>4.9535712918204591E-2</v>
      </c>
      <c r="Z89" s="8">
        <v>4.8611035250998497E-2</v>
      </c>
      <c r="AA89" s="8">
        <v>4.7703594342096721E-2</v>
      </c>
      <c r="AB89" s="8">
        <v>4.6813069604599446E-2</v>
      </c>
      <c r="AC89" s="8">
        <v>4.5939146391752596E-2</v>
      </c>
    </row>
    <row r="90" spans="2:29" x14ac:dyDescent="0.25">
      <c r="B90" s="5" t="s">
        <v>49</v>
      </c>
      <c r="C90" s="6">
        <f t="shared" si="28"/>
        <v>4.5706914732690542</v>
      </c>
      <c r="D90" s="6">
        <f t="shared" si="29"/>
        <v>5.8116751085245415</v>
      </c>
      <c r="E90" s="6">
        <f t="shared" si="30"/>
        <v>7.3560084222461288</v>
      </c>
      <c r="F90" s="6">
        <f t="shared" si="31"/>
        <v>9.249701507062456</v>
      </c>
      <c r="G90" s="6">
        <f t="shared" si="32"/>
        <v>11.530936091904348</v>
      </c>
      <c r="H90" s="6">
        <f t="shared" si="33"/>
        <v>14.22123408877904</v>
      </c>
      <c r="I90" s="6">
        <f t="shared" si="34"/>
        <v>17.31417981553151</v>
      </c>
      <c r="J90" s="6">
        <f t="shared" si="35"/>
        <v>20.762476678557725</v>
      </c>
      <c r="K90" s="6">
        <f t="shared" si="36"/>
        <v>24.465078311255319</v>
      </c>
      <c r="L90" s="6">
        <f t="shared" si="37"/>
        <v>28.257266075081699</v>
      </c>
      <c r="M90" s="6">
        <f t="shared" si="38"/>
        <v>31.907577976561807</v>
      </c>
      <c r="N90" s="6">
        <f t="shared" si="39"/>
        <v>35.125973303917746</v>
      </c>
      <c r="O90" s="7">
        <f t="shared" si="27"/>
        <v>0.15198092702958754</v>
      </c>
      <c r="P90" s="4"/>
      <c r="Q90" s="5" t="s">
        <v>49</v>
      </c>
      <c r="R90" s="8">
        <v>0.12097116535433071</v>
      </c>
      <c r="S90" s="8">
        <v>0.12134827854665718</v>
      </c>
      <c r="T90" s="8">
        <v>0.12165785134269425</v>
      </c>
      <c r="U90" s="8">
        <v>0.12190015585720215</v>
      </c>
      <c r="V90" s="8">
        <v>0.1220754532998807</v>
      </c>
      <c r="W90" s="8">
        <v>0.1221839940822763</v>
      </c>
      <c r="X90" s="8">
        <v>0.12222601792203155</v>
      </c>
      <c r="Y90" s="8">
        <v>0.12220175394450626</v>
      </c>
      <c r="Z90" s="8">
        <v>0.122111420781811</v>
      </c>
      <c r="AA90" s="8">
        <v>0.12195522666928109</v>
      </c>
      <c r="AB90" s="8">
        <v>0.1217333695394284</v>
      </c>
      <c r="AC90" s="8">
        <v>0.12144603711340202</v>
      </c>
    </row>
    <row r="91" spans="2:29" x14ac:dyDescent="0.25">
      <c r="B91" s="5" t="s">
        <v>2</v>
      </c>
      <c r="C91" s="10">
        <f>SUM(C83:C90)</f>
        <v>37.783313567999983</v>
      </c>
      <c r="D91" s="10">
        <f t="shared" ref="D91:N91" si="40">SUM(D83:D90)</f>
        <v>47.892522070595426</v>
      </c>
      <c r="E91" s="10">
        <f t="shared" si="40"/>
        <v>60.464724151055542</v>
      </c>
      <c r="F91" s="10">
        <f t="shared" si="40"/>
        <v>75.879324698303591</v>
      </c>
      <c r="G91" s="10">
        <f t="shared" si="40"/>
        <v>94.457450537401499</v>
      </c>
      <c r="H91" s="10">
        <f t="shared" si="40"/>
        <v>116.39195620993317</v>
      </c>
      <c r="I91" s="10">
        <f t="shared" si="40"/>
        <v>141.6570719548132</v>
      </c>
      <c r="J91" s="10">
        <f t="shared" si="40"/>
        <v>169.90326250134092</v>
      </c>
      <c r="K91" s="10">
        <f t="shared" si="40"/>
        <v>200.35045169910512</v>
      </c>
      <c r="L91" s="10">
        <f t="shared" si="40"/>
        <v>231.70196839295721</v>
      </c>
      <c r="M91" s="10">
        <f t="shared" si="40"/>
        <v>262.11036544279017</v>
      </c>
      <c r="N91" s="10">
        <f t="shared" si="40"/>
        <v>289.23111975336298</v>
      </c>
      <c r="O91" s="7">
        <f t="shared" si="27"/>
        <v>0.15345684770121815</v>
      </c>
      <c r="Q91" s="5" t="s">
        <v>2</v>
      </c>
      <c r="R91" s="8">
        <f>SUM(R83:R90)</f>
        <v>1</v>
      </c>
      <c r="S91" s="8">
        <f t="shared" ref="S91:AC91" si="41">SUM(S83:S90)</f>
        <v>1</v>
      </c>
      <c r="T91" s="8">
        <f t="shared" si="41"/>
        <v>1</v>
      </c>
      <c r="U91" s="8">
        <f t="shared" si="41"/>
        <v>0.99999999999999989</v>
      </c>
      <c r="V91" s="8">
        <f t="shared" si="41"/>
        <v>1</v>
      </c>
      <c r="W91" s="8">
        <f t="shared" si="41"/>
        <v>1</v>
      </c>
      <c r="X91" s="8">
        <f t="shared" si="41"/>
        <v>1</v>
      </c>
      <c r="Y91" s="8">
        <f t="shared" si="41"/>
        <v>0.99999999999999989</v>
      </c>
      <c r="Z91" s="8">
        <f t="shared" si="41"/>
        <v>1</v>
      </c>
      <c r="AA91" s="8">
        <f t="shared" si="41"/>
        <v>0.99999999999999989</v>
      </c>
      <c r="AB91" s="8">
        <f t="shared" si="41"/>
        <v>0.99999999999999989</v>
      </c>
      <c r="AC91" s="8">
        <f t="shared" si="41"/>
        <v>1</v>
      </c>
    </row>
    <row r="92" spans="2:29" x14ac:dyDescent="0.25">
      <c r="B92" s="13" t="s">
        <v>26</v>
      </c>
      <c r="C92" s="11">
        <f>C3</f>
        <v>37.78331356799999</v>
      </c>
      <c r="D92" s="11">
        <f t="shared" ref="D92:O92" si="42">D3</f>
        <v>47.892522070595433</v>
      </c>
      <c r="E92" s="11">
        <f t="shared" si="42"/>
        <v>60.464724151055535</v>
      </c>
      <c r="F92" s="11">
        <f t="shared" si="42"/>
        <v>75.879324698303591</v>
      </c>
      <c r="G92" s="11">
        <f t="shared" si="42"/>
        <v>94.457450537401499</v>
      </c>
      <c r="H92" s="11">
        <f t="shared" si="42"/>
        <v>116.3919562099332</v>
      </c>
      <c r="I92" s="11">
        <f t="shared" si="42"/>
        <v>141.65707195481318</v>
      </c>
      <c r="J92" s="11">
        <f t="shared" si="42"/>
        <v>169.90326250134095</v>
      </c>
      <c r="K92" s="11">
        <f t="shared" si="42"/>
        <v>200.35045169910507</v>
      </c>
      <c r="L92" s="11">
        <f t="shared" si="42"/>
        <v>231.70196839295721</v>
      </c>
      <c r="M92" s="11">
        <f t="shared" si="42"/>
        <v>262.11036544279023</v>
      </c>
      <c r="N92" s="11">
        <f t="shared" si="42"/>
        <v>289.23111975336298</v>
      </c>
      <c r="O92" s="12">
        <f t="shared" si="42"/>
        <v>0.15345684770121815</v>
      </c>
    </row>
    <row r="93" spans="2:29" x14ac:dyDescent="0.25">
      <c r="O93" s="2"/>
    </row>
    <row r="94" spans="2:29" x14ac:dyDescent="0.25">
      <c r="B94" s="9" t="s">
        <v>41</v>
      </c>
      <c r="C94" s="9">
        <v>2014</v>
      </c>
      <c r="D94" s="9">
        <v>2015</v>
      </c>
      <c r="E94" s="9">
        <v>2016</v>
      </c>
      <c r="F94" s="9">
        <v>2017</v>
      </c>
      <c r="G94" s="9">
        <v>2018</v>
      </c>
      <c r="H94" s="9">
        <v>2019</v>
      </c>
      <c r="I94" s="9">
        <v>2020</v>
      </c>
      <c r="J94" s="9">
        <v>2021</v>
      </c>
      <c r="K94" s="9">
        <v>2022</v>
      </c>
      <c r="L94" s="9">
        <v>2023</v>
      </c>
      <c r="M94" s="9">
        <v>2024</v>
      </c>
      <c r="N94" s="9">
        <v>2025</v>
      </c>
    </row>
    <row r="95" spans="2:29" x14ac:dyDescent="0.25">
      <c r="B95" s="5" t="s">
        <v>43</v>
      </c>
      <c r="C95" s="5"/>
      <c r="D95" s="14">
        <f>D83/C83-1</f>
        <v>0.26059077783462059</v>
      </c>
      <c r="E95" s="14">
        <f t="shared" ref="E95:N95" si="43">E83/D83-1</f>
        <v>0.25556970407601809</v>
      </c>
      <c r="F95" s="14">
        <f t="shared" si="43"/>
        <v>0.24803809343811478</v>
      </c>
      <c r="G95" s="14">
        <f t="shared" si="43"/>
        <v>0.23799594592091111</v>
      </c>
      <c r="H95" s="14">
        <f t="shared" si="43"/>
        <v>0.22544326152440619</v>
      </c>
      <c r="I95" s="14">
        <f t="shared" si="43"/>
        <v>0.21038004024860024</v>
      </c>
      <c r="J95" s="14">
        <f t="shared" si="43"/>
        <v>0.1928062820934926</v>
      </c>
      <c r="K95" s="14">
        <f t="shared" si="43"/>
        <v>0.17272198705908548</v>
      </c>
      <c r="L95" s="14">
        <f t="shared" si="43"/>
        <v>0.15012715514537556</v>
      </c>
      <c r="M95" s="14">
        <f t="shared" si="43"/>
        <v>0.1250217863523666</v>
      </c>
      <c r="N95" s="14">
        <f t="shared" si="43"/>
        <v>9.7405880680054624E-2</v>
      </c>
    </row>
    <row r="96" spans="2:29" x14ac:dyDescent="0.25">
      <c r="B96" s="5" t="s">
        <v>44</v>
      </c>
      <c r="C96" s="5"/>
      <c r="D96" s="14">
        <f t="shared" ref="D96:N96" si="44">D84/C84-1</f>
        <v>0.28299542448389126</v>
      </c>
      <c r="E96" s="14">
        <f t="shared" si="44"/>
        <v>0.2778844101490594</v>
      </c>
      <c r="F96" s="14">
        <f t="shared" si="44"/>
        <v>0.2702182553830661</v>
      </c>
      <c r="G96" s="14">
        <f t="shared" si="44"/>
        <v>0.2599969640672537</v>
      </c>
      <c r="H96" s="14">
        <f t="shared" si="44"/>
        <v>0.24722053999190918</v>
      </c>
      <c r="I96" s="14">
        <f t="shared" si="44"/>
        <v>0.23188898685856962</v>
      </c>
      <c r="J96" s="14">
        <f t="shared" si="44"/>
        <v>0.21400230828225286</v>
      </c>
      <c r="K96" s="14">
        <f t="shared" si="44"/>
        <v>0.19356050779364042</v>
      </c>
      <c r="L96" s="14">
        <f t="shared" si="44"/>
        <v>0.1705635888411805</v>
      </c>
      <c r="M96" s="14">
        <f t="shared" si="44"/>
        <v>0.14501155479315231</v>
      </c>
      <c r="N96" s="14">
        <f t="shared" si="44"/>
        <v>0.1169044089396527</v>
      </c>
    </row>
    <row r="97" spans="2:14" x14ac:dyDescent="0.25">
      <c r="B97" s="5" t="s">
        <v>45</v>
      </c>
      <c r="C97" s="5"/>
      <c r="D97" s="14">
        <f t="shared" ref="D97:N97" si="45">D85/C85-1</f>
        <v>0.27506902932851607</v>
      </c>
      <c r="E97" s="14">
        <f t="shared" si="45"/>
        <v>0.26998959103712972</v>
      </c>
      <c r="F97" s="14">
        <f t="shared" si="45"/>
        <v>0.26237079807059205</v>
      </c>
      <c r="G97" s="14">
        <f t="shared" si="45"/>
        <v>0.25221265428626771</v>
      </c>
      <c r="H97" s="14">
        <f t="shared" si="45"/>
        <v>0.23951516345102841</v>
      </c>
      <c r="I97" s="14">
        <f t="shared" si="45"/>
        <v>0.22427832924354107</v>
      </c>
      <c r="J97" s="14">
        <f t="shared" si="45"/>
        <v>0.20650215525648985</v>
      </c>
      <c r="K97" s="14">
        <f t="shared" si="45"/>
        <v>0.18618664499874571</v>
      </c>
      <c r="L97" s="14">
        <f t="shared" si="45"/>
        <v>0.16333180189744945</v>
      </c>
      <c r="M97" s="14">
        <f t="shared" si="45"/>
        <v>0.13793762930007336</v>
      </c>
      <c r="N97" s="14">
        <f t="shared" si="45"/>
        <v>0.11000413047638591</v>
      </c>
    </row>
    <row r="98" spans="2:14" x14ac:dyDescent="0.25">
      <c r="B98" s="5" t="s">
        <v>46</v>
      </c>
      <c r="C98" s="5"/>
      <c r="D98" s="14">
        <f t="shared" ref="D98:N98" si="46">D86/C86-1</f>
        <v>0.27205441991751411</v>
      </c>
      <c r="E98" s="14">
        <f t="shared" si="46"/>
        <v>0.26698699079749288</v>
      </c>
      <c r="F98" s="14">
        <f t="shared" si="46"/>
        <v>0.25938621072629564</v>
      </c>
      <c r="G98" s="14">
        <f t="shared" si="46"/>
        <v>0.2492520835521681</v>
      </c>
      <c r="H98" s="14">
        <f t="shared" si="46"/>
        <v>0.23658461303307443</v>
      </c>
      <c r="I98" s="14">
        <f t="shared" si="46"/>
        <v>0.22138380283898473</v>
      </c>
      <c r="J98" s="14">
        <f t="shared" si="46"/>
        <v>0.20364965655408973</v>
      </c>
      <c r="K98" s="14">
        <f t="shared" si="46"/>
        <v>0.18338217767896325</v>
      </c>
      <c r="L98" s="14">
        <f t="shared" si="46"/>
        <v>0.16058136963264524</v>
      </c>
      <c r="M98" s="14">
        <f t="shared" si="46"/>
        <v>0.13524723575469211</v>
      </c>
      <c r="N98" s="14">
        <f t="shared" si="46"/>
        <v>0.10737977930714182</v>
      </c>
    </row>
    <row r="99" spans="2:14" x14ac:dyDescent="0.25">
      <c r="B99" s="5" t="s">
        <v>47</v>
      </c>
      <c r="C99" s="5"/>
      <c r="D99" s="14">
        <f t="shared" ref="D99:N99" si="47">D87/C87-1</f>
        <v>0.25475621671964621</v>
      </c>
      <c r="E99" s="14">
        <f t="shared" si="47"/>
        <v>0.24975769771639023</v>
      </c>
      <c r="F99" s="14">
        <f t="shared" si="47"/>
        <v>0.24226027787575855</v>
      </c>
      <c r="G99" s="14">
        <f t="shared" si="47"/>
        <v>0.23226396099366386</v>
      </c>
      <c r="H99" s="14">
        <f t="shared" si="47"/>
        <v>0.21976875077696856</v>
      </c>
      <c r="I99" s="14">
        <f t="shared" si="47"/>
        <v>0.20477465084573576</v>
      </c>
      <c r="J99" s="14">
        <f t="shared" si="47"/>
        <v>0.18728166473541696</v>
      </c>
      <c r="K99" s="14">
        <f t="shared" si="47"/>
        <v>0.16728979589898096</v>
      </c>
      <c r="L99" s="14">
        <f t="shared" si="47"/>
        <v>0.14479904770897511</v>
      </c>
      <c r="M99" s="14">
        <f t="shared" si="47"/>
        <v>0.11980942345954126</v>
      </c>
      <c r="N99" s="14">
        <f t="shared" si="47"/>
        <v>9.2320926368360423E-2</v>
      </c>
    </row>
    <row r="100" spans="2:14" x14ac:dyDescent="0.25">
      <c r="B100" s="5" t="s">
        <v>42</v>
      </c>
      <c r="C100" s="5"/>
      <c r="D100" s="14">
        <f t="shared" ref="D100:N100" si="48">D88/C88-1</f>
        <v>0.27723888149992337</v>
      </c>
      <c r="E100" s="14">
        <f t="shared" si="48"/>
        <v>0.27215079926067798</v>
      </c>
      <c r="F100" s="14">
        <f t="shared" si="48"/>
        <v>0.26451904099258994</v>
      </c>
      <c r="G100" s="14">
        <f t="shared" si="48"/>
        <v>0.25434361055959021</v>
      </c>
      <c r="H100" s="14">
        <f t="shared" si="48"/>
        <v>0.24162451173495847</v>
      </c>
      <c r="I100" s="14">
        <f t="shared" si="48"/>
        <v>0.2263617482036222</v>
      </c>
      <c r="J100" s="14">
        <f t="shared" si="48"/>
        <v>0.20855532356438089</v>
      </c>
      <c r="K100" s="14">
        <f t="shared" si="48"/>
        <v>0.18820524133207517</v>
      </c>
      <c r="L100" s="14">
        <f t="shared" si="48"/>
        <v>0.16531150493967894</v>
      </c>
      <c r="M100" s="14">
        <f t="shared" si="48"/>
        <v>0.13987411774035996</v>
      </c>
      <c r="N100" s="14">
        <f t="shared" si="48"/>
        <v>0.11189308300945267</v>
      </c>
    </row>
    <row r="101" spans="2:14" x14ac:dyDescent="0.25">
      <c r="B101" s="5" t="s">
        <v>48</v>
      </c>
      <c r="C101" s="5"/>
      <c r="D101" s="14">
        <f t="shared" ref="D101:N101" si="49">D89/C89-1</f>
        <v>0.24390074245469329</v>
      </c>
      <c r="E101" s="14">
        <f t="shared" si="49"/>
        <v>0.23894546794282157</v>
      </c>
      <c r="F101" s="14">
        <f t="shared" si="49"/>
        <v>0.23151291173629507</v>
      </c>
      <c r="G101" s="14">
        <f t="shared" si="49"/>
        <v>0.2216030775981892</v>
      </c>
      <c r="H101" s="14">
        <f t="shared" si="49"/>
        <v>0.20921596920329377</v>
      </c>
      <c r="I101" s="14">
        <f t="shared" si="49"/>
        <v>0.19435159014035452</v>
      </c>
      <c r="J101" s="14">
        <f t="shared" si="49"/>
        <v>0.17700994391423541</v>
      </c>
      <c r="K101" s="14">
        <f t="shared" si="49"/>
        <v>0.15719103394803358</v>
      </c>
      <c r="L101" s="14">
        <f t="shared" si="49"/>
        <v>0.1348948635851166</v>
      </c>
      <c r="M101" s="14">
        <f t="shared" si="49"/>
        <v>0.11012143609112934</v>
      </c>
      <c r="N101" s="14">
        <f t="shared" si="49"/>
        <v>8.2870754655913093E-2</v>
      </c>
    </row>
    <row r="102" spans="2:14" x14ac:dyDescent="0.25">
      <c r="B102" s="5" t="s">
        <v>49</v>
      </c>
      <c r="C102" s="5"/>
      <c r="D102" s="14">
        <f t="shared" ref="D102:N102" si="50">D90/C90-1</f>
        <v>0.27150894837535589</v>
      </c>
      <c r="E102" s="14">
        <f t="shared" si="50"/>
        <v>0.26572946437703737</v>
      </c>
      <c r="F102" s="14">
        <f t="shared" si="50"/>
        <v>0.25743487175591007</v>
      </c>
      <c r="G102" s="14">
        <f t="shared" si="50"/>
        <v>0.24662791367917047</v>
      </c>
      <c r="H102" s="14">
        <f t="shared" si="50"/>
        <v>0.23331132662885024</v>
      </c>
      <c r="I102" s="14">
        <f t="shared" si="50"/>
        <v>0.21748785706248186</v>
      </c>
      <c r="J102" s="14">
        <f t="shared" si="50"/>
        <v>0.19916027786271195</v>
      </c>
      <c r="K102" s="14">
        <f t="shared" si="50"/>
        <v>0.17833140477510678</v>
      </c>
      <c r="L102" s="14">
        <f t="shared" si="50"/>
        <v>0.15500411302921346</v>
      </c>
      <c r="M102" s="14">
        <f t="shared" si="50"/>
        <v>0.12918135433841882</v>
      </c>
      <c r="N102" s="14">
        <f t="shared" si="50"/>
        <v>0.10086617447805213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Rough</vt:lpstr>
      <vt:lpstr>Global</vt:lpstr>
      <vt:lpstr>North America</vt:lpstr>
      <vt:lpstr>US</vt:lpstr>
      <vt:lpstr>Canada</vt:lpstr>
      <vt:lpstr>Europe</vt:lpstr>
      <vt:lpstr>UK</vt:lpstr>
      <vt:lpstr>France</vt:lpstr>
      <vt:lpstr>Germany</vt:lpstr>
      <vt:lpstr>Italy</vt:lpstr>
      <vt:lpstr>Spain</vt:lpstr>
      <vt:lpstr>Russia</vt:lpstr>
      <vt:lpstr>Rest of Europe</vt:lpstr>
      <vt:lpstr>Asia Pacific</vt:lpstr>
      <vt:lpstr>Chiina</vt:lpstr>
      <vt:lpstr>Japan</vt:lpstr>
      <vt:lpstr>Australia and NZ</vt:lpstr>
      <vt:lpstr>India</vt:lpstr>
      <vt:lpstr>Rest of APAC</vt:lpstr>
      <vt:lpstr>MEA</vt:lpstr>
      <vt:lpstr>Middle East</vt:lpstr>
      <vt:lpstr>Africa</vt:lpstr>
      <vt:lpstr>Latin America</vt:lpstr>
      <vt:lpstr>Brazil</vt:lpstr>
      <vt:lpstr>Mexico</vt:lpstr>
      <vt:lpstr>Argentina</vt:lpstr>
      <vt:lpstr>Colombia</vt:lpstr>
      <vt:lpstr>Rest of 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niket</dc:creator>
  <cp:lastModifiedBy>Gayatri samal</cp:lastModifiedBy>
  <cp:revision>0</cp:revision>
  <dcterms:created xsi:type="dcterms:W3CDTF">2020-01-20T16:01:40Z</dcterms:created>
  <dcterms:modified xsi:type="dcterms:W3CDTF">2024-09-07T18:02:48Z</dcterms:modified>
  <dc:language>en-IN</dc:language>
</cp:coreProperties>
</file>