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mc:AlternateContent xmlns:mc="http://schemas.openxmlformats.org/markup-compatibility/2006">
    <mc:Choice Requires="x15">
      <x15ac:absPath xmlns:x15ac="http://schemas.microsoft.com/office/spreadsheetml/2010/11/ac" url="https://lshtm.sharepoint.com/sites/GazaPublicHealthProjections_Group2/Shared Documents/General/public health projections/02 - methods/RMNH/"/>
    </mc:Choice>
  </mc:AlternateContent>
  <xr:revisionPtr revIDLastSave="207" documentId="13_ncr:1_{CB34B4E6-F729-468A-96C3-AFF9E1A86512}" xr6:coauthVersionLast="47" xr6:coauthVersionMax="47" xr10:uidLastSave="{60D82246-0773-492D-B9B8-3BDAE3D2BC58}"/>
  <bookViews>
    <workbookView xWindow="-90" yWindow="-90" windowWidth="19380" windowHeight="10380" tabRatio="736" xr2:uid="{00000000-000D-0000-FFFF-FFFF00000000}"/>
  </bookViews>
  <sheets>
    <sheet name="About &amp; Reference" sheetId="18" r:id="rId1"/>
    <sheet name="Population" sheetId="1" r:id="rId2"/>
    <sheet name="Baseline child health status" sheetId="2" r:id="rId3"/>
    <sheet name="Baseline maternal health status" sheetId="3" r:id="rId4"/>
    <sheet name="Nutritional status" sheetId="4" r:id="rId5"/>
    <sheet name="Pathogen" sheetId="5" r:id="rId6"/>
    <sheet name="Baseline child mortality" sheetId="6" r:id="rId7"/>
    <sheet name="Baseline maternal mortality" sheetId="7" r:id="rId8"/>
    <sheet name="Stillbirth" sheetId="9" r:id="rId9"/>
    <sheet name="Household Status" sheetId="10" r:id="rId10"/>
    <sheet name="Pregnancy" sheetId="11" r:id="rId11"/>
    <sheet name="Childbirth" sheetId="12" r:id="rId12"/>
    <sheet name="Breastfeeding" sheetId="13" r:id="rId13"/>
    <sheet name="Preventive" sheetId="14" r:id="rId14"/>
    <sheet name="Curative" sheetId="16" r:id="rId1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9" i="13" l="1"/>
  <c r="G10" i="13"/>
  <c r="G11" i="13"/>
  <c r="F11" i="13"/>
  <c r="F10" i="13"/>
  <c r="F9" i="13"/>
  <c r="F8" i="13"/>
  <c r="G8" i="13"/>
  <c r="D7" i="1" l="1"/>
</calcChain>
</file>

<file path=xl/sharedStrings.xml><?xml version="1.0" encoding="utf-8"?>
<sst xmlns="http://schemas.openxmlformats.org/spreadsheetml/2006/main" count="1012" uniqueCount="341">
  <si>
    <t>Baseline child health status</t>
  </si>
  <si>
    <t>includes indicators describing the child health status</t>
  </si>
  <si>
    <t>Baseline maternal health status</t>
  </si>
  <si>
    <t>includes indicators describing the maternal health status</t>
  </si>
  <si>
    <t>Nutritional status</t>
  </si>
  <si>
    <t>includes single and detailed distribution of stunting and wasting for children under five</t>
  </si>
  <si>
    <t>Pathogen</t>
  </si>
  <si>
    <t>includes the detailed pathogen distribution</t>
  </si>
  <si>
    <t>Baseline child mortality</t>
  </si>
  <si>
    <t>includes the neonatal mortality rates and under five mortality rates, also the causes of deaths for neonates and post-neonates</t>
  </si>
  <si>
    <t>Baseline maternal mortality</t>
  </si>
  <si>
    <t>includes maternal mortality rate, also the causes of deaths for maternal mortality.</t>
  </si>
  <si>
    <t>Abortion</t>
  </si>
  <si>
    <t>Stillbirths</t>
  </si>
  <si>
    <t>includes stillbirth, and proportion of antepartum and intrapartum stillbirths</t>
  </si>
  <si>
    <t>includes poverty/food security status</t>
  </si>
  <si>
    <t>Pregnancy</t>
  </si>
  <si>
    <t>Childbirth</t>
  </si>
  <si>
    <t>Breastfeeding promotion</t>
  </si>
  <si>
    <t>Preventive</t>
  </si>
  <si>
    <t>includes preventive interventions for children under five</t>
  </si>
  <si>
    <t>Curative</t>
  </si>
  <si>
    <t>includes curative interventions for children under five</t>
  </si>
  <si>
    <t>Indicator</t>
  </si>
  <si>
    <t>Data</t>
  </si>
  <si>
    <t>Subnational population</t>
  </si>
  <si>
    <t>Total Fertility Rate</t>
  </si>
  <si>
    <t>Contraceptive prevalence rate</t>
  </si>
  <si>
    <t>Percent vitamin A deficient</t>
  </si>
  <si>
    <t>Percent zinc deficient</t>
  </si>
  <si>
    <t>Pre-term: Small for gestational age (SGA)</t>
  </si>
  <si>
    <t>Pre-term: Appropriate for gestational age (AGA)</t>
  </si>
  <si>
    <t>Term: Small for gestational age (SGA)</t>
  </si>
  <si>
    <t>Term: Appropriate for gestational age (AGA)</t>
  </si>
  <si>
    <t>Total</t>
  </si>
  <si>
    <t>&lt;1 month</t>
  </si>
  <si>
    <t>1-5 months</t>
  </si>
  <si>
    <t>6-11 months</t>
  </si>
  <si>
    <t>12-23 months</t>
  </si>
  <si>
    <t>24-59 months</t>
  </si>
  <si>
    <t>Incidence of diarrhea</t>
  </si>
  <si>
    <t>Incidence of severe diarrhea</t>
  </si>
  <si>
    <t>Incidence of severe pneumonia</t>
  </si>
  <si>
    <t>Incidence of meningitis</t>
  </si>
  <si>
    <t>Percent of women exposed to falciparum</t>
  </si>
  <si>
    <t>Korenromp, E. Malaria Incidence Estimates At Country Level For The Year 2004. Proposed Estimates And Draft Report for the RBM Monitoring and Evaluation Reference Group &amp; MERG Task Force on Malaria Morbidity. March 2005.</t>
  </si>
  <si>
    <t>Percent calcium deficient</t>
  </si>
  <si>
    <t>Percent folate insufficient</t>
  </si>
  <si>
    <t>Percent iron deficient</t>
  </si>
  <si>
    <t>Percent of children in various stunting statuses</t>
  </si>
  <si>
    <t>is greater than 1 standard deviation less than the median norm</t>
  </si>
  <si>
    <t>between 1 and 2 standard deviations less than the median norm</t>
  </si>
  <si>
    <t>between 2 and 3 standard deviations less than the median norm</t>
  </si>
  <si>
    <t>more than 3 standard deviations less than the median norm</t>
  </si>
  <si>
    <t>Percent of children in various wasting statuses</t>
  </si>
  <si>
    <t>Distribution among all cases</t>
  </si>
  <si>
    <t>Distribution among severe cases</t>
  </si>
  <si>
    <t>Distribution among fatal cases</t>
  </si>
  <si>
    <t xml:space="preserve">    Rotavirus</t>
  </si>
  <si>
    <t xml:space="preserve">    All other pathogens</t>
  </si>
  <si>
    <t>Severe pneumonia</t>
  </si>
  <si>
    <t xml:space="preserve">    H. influenzae type b</t>
  </si>
  <si>
    <t xml:space="preserve">    S. pneumoniae (non-VT)</t>
  </si>
  <si>
    <t xml:space="preserve">    S. pneumoniae (VT)</t>
  </si>
  <si>
    <t>Meningitis</t>
  </si>
  <si>
    <t xml:space="preserve">    N. meningitidis (non-NmA)</t>
  </si>
  <si>
    <t xml:space="preserve">    N. meningitidis type A</t>
  </si>
  <si>
    <t>IGME estimates for years 1996-2021 (www.childmortality.org)</t>
  </si>
  <si>
    <t>Neonatal - Sepsis</t>
  </si>
  <si>
    <t>Neonatal - Pneumonia</t>
  </si>
  <si>
    <t>Neonatal - Asphyxia</t>
  </si>
  <si>
    <t>Neonatal - Prematurity</t>
  </si>
  <si>
    <t>Neonatal - Tetanus</t>
  </si>
  <si>
    <t>Neonatal - Congenital anomalies</t>
  </si>
  <si>
    <t>Neonatal - Other</t>
  </si>
  <si>
    <t>Pneumonia</t>
  </si>
  <si>
    <t>Measles</t>
  </si>
  <si>
    <t>Malaria</t>
  </si>
  <si>
    <t>Pertussis</t>
  </si>
  <si>
    <t>AIDS</t>
  </si>
  <si>
    <t>Injury</t>
  </si>
  <si>
    <t>Other - Infectious Diseases</t>
  </si>
  <si>
    <t>Other - NCD</t>
  </si>
  <si>
    <t>Maternal mortality ratio (maternal deaths per 100,000 births)</t>
  </si>
  <si>
    <t>Say et al 2014</t>
  </si>
  <si>
    <t>Hypertensive disorders</t>
  </si>
  <si>
    <t>Sepsis</t>
  </si>
  <si>
    <t>Embolism</t>
  </si>
  <si>
    <t>Other direct causes</t>
  </si>
  <si>
    <t>Indirect causes</t>
  </si>
  <si>
    <t>Stillbirth rate (stillbirths per 1,000 total births (live and stillbirths))</t>
  </si>
  <si>
    <t>Antepartum</t>
  </si>
  <si>
    <t>Unpublished data from United Nations Inter-agency Group for Child Mortality Estimation (UN IGME), ‘A Neglected Tragedy: The global burden of stillbirths’, United Nations Children’s Fund, New York, 2020.</t>
  </si>
  <si>
    <t>Intrapartum</t>
  </si>
  <si>
    <t>Percentage of the population experiencing food insecurity</t>
  </si>
  <si>
    <t>Contraceptive use</t>
  </si>
  <si>
    <t>Antenatal care (at least 1 visit)</t>
  </si>
  <si>
    <t>Antenatal care (at least 4 visits)</t>
  </si>
  <si>
    <t>TT - Tetanus toxoid vaccination</t>
  </si>
  <si>
    <t>Health facility delivery</t>
  </si>
  <si>
    <t>Clean birth environment</t>
  </si>
  <si>
    <t>Immediate drying and additional stimulation</t>
  </si>
  <si>
    <t>Thermal protection</t>
  </si>
  <si>
    <t>Clean cord care</t>
  </si>
  <si>
    <t>MgSO4 for eclampsia</t>
  </si>
  <si>
    <t>Antibiotics for preterm PROM</t>
  </si>
  <si>
    <t>Antibiotics for maternal sepsis</t>
  </si>
  <si>
    <t>Assisted vaginal delivery</t>
  </si>
  <si>
    <t>Neonatal resuscitation</t>
  </si>
  <si>
    <t>Manual removal of placenta</t>
  </si>
  <si>
    <t>Removal of retained products of conception</t>
  </si>
  <si>
    <t>Blood transfusion</t>
  </si>
  <si>
    <t>Promotion of breastfeeding</t>
  </si>
  <si>
    <t>Provision of appropriate fortified complementary food for food secure population</t>
  </si>
  <si>
    <t>Vitamin A supplementation</t>
  </si>
  <si>
    <t>WASH</t>
  </si>
  <si>
    <t>Basic sanitation</t>
  </si>
  <si>
    <t>Point-of-use filtered water</t>
  </si>
  <si>
    <t>Piped water</t>
  </si>
  <si>
    <t>Hand washing with soap</t>
  </si>
  <si>
    <t>Injectable antibiotics for neonatal sepsis</t>
  </si>
  <si>
    <t>ORS - oral rehydration solution</t>
  </si>
  <si>
    <t>Antibiotics for treatment of dysentery</t>
  </si>
  <si>
    <t>Oral antibiotics for pneumonia</t>
  </si>
  <si>
    <t>Males</t>
  </si>
  <si>
    <t>Females</t>
  </si>
  <si>
    <t>4 - 0</t>
  </si>
  <si>
    <t>9 - 5</t>
  </si>
  <si>
    <t>14 - 10</t>
  </si>
  <si>
    <t>19 - 15</t>
  </si>
  <si>
    <t>24 - 20</t>
  </si>
  <si>
    <t>29 - 25</t>
  </si>
  <si>
    <t>34 - 30</t>
  </si>
  <si>
    <t>39 - 35</t>
  </si>
  <si>
    <t>44 - 40</t>
  </si>
  <si>
    <t>49 - 45</t>
  </si>
  <si>
    <t>54 - 50</t>
  </si>
  <si>
    <t>59 - 55</t>
  </si>
  <si>
    <t>64 - 60</t>
  </si>
  <si>
    <t>69 - 65</t>
  </si>
  <si>
    <t>74 - 70</t>
  </si>
  <si>
    <t>79 - 75</t>
  </si>
  <si>
    <t>80 plus</t>
  </si>
  <si>
    <t>MoH</t>
  </si>
  <si>
    <t>No. of new women of family planning</t>
  </si>
  <si>
    <t>IUD</t>
  </si>
  <si>
    <t>Pills</t>
  </si>
  <si>
    <t>Condom</t>
  </si>
  <si>
    <t>Injection</t>
  </si>
  <si>
    <t>Suppositories</t>
  </si>
  <si>
    <t>UNRWA</t>
  </si>
  <si>
    <t>MoH - Gaza</t>
  </si>
  <si>
    <t>UNFPA- Gaza</t>
  </si>
  <si>
    <t>Gaza</t>
  </si>
  <si>
    <t>Location</t>
  </si>
  <si>
    <t>2019-2020</t>
  </si>
  <si>
    <t>UNRWA Gaza Admin data</t>
  </si>
  <si>
    <t xml:space="preserve">Gaza </t>
  </si>
  <si>
    <t xml:space="preserve">UNRWA admin Data </t>
  </si>
  <si>
    <t>Governate</t>
  </si>
  <si>
    <t>Population (2022)</t>
  </si>
  <si>
    <t>Percentage out of total Gaza population</t>
  </si>
  <si>
    <t>North Gaza</t>
  </si>
  <si>
    <t xml:space="preserve">                     437,479 </t>
  </si>
  <si>
    <t>Gaza City</t>
  </si>
  <si>
    <t xml:space="preserve">                      740,156 </t>
  </si>
  <si>
    <t>Deir Al balah</t>
  </si>
  <si>
    <t xml:space="preserve">                       315,014 </t>
  </si>
  <si>
    <t>Khan Younis</t>
  </si>
  <si>
    <t xml:space="preserve">                      432,307 </t>
  </si>
  <si>
    <t>Rafah</t>
  </si>
  <si>
    <t xml:space="preserve">                       271,451 </t>
  </si>
  <si>
    <t xml:space="preserve">                  2,196,407 </t>
  </si>
  <si>
    <t xml:space="preserve">West bank data </t>
  </si>
  <si>
    <t>Description</t>
  </si>
  <si>
    <t>Comments</t>
  </si>
  <si>
    <t>Years</t>
  </si>
  <si>
    <t>Last Updated</t>
  </si>
  <si>
    <t>References</t>
  </si>
  <si>
    <t>Sheet</t>
  </si>
  <si>
    <t>Sheet details</t>
  </si>
  <si>
    <t>Reference</t>
  </si>
  <si>
    <t xml:space="preserve">This includes all the values included in the Lives saved tool used for the analysis of maternal and newborn. </t>
  </si>
  <si>
    <t>Household status</t>
  </si>
  <si>
    <t>Ministry of health Gaza</t>
  </si>
  <si>
    <t xml:space="preserve">Depends on the indicator </t>
  </si>
  <si>
    <t>Definition</t>
  </si>
  <si>
    <t>Age Group</t>
  </si>
  <si>
    <t>Year of the data</t>
  </si>
  <si>
    <t>0-80+</t>
  </si>
  <si>
    <t>Women of reproductive age</t>
  </si>
  <si>
    <t>Notes</t>
  </si>
  <si>
    <t>Please refer to the table below for the detailed population by age groups, and table for population by regions</t>
  </si>
  <si>
    <t>Please refer to the table below for detaield methof mix</t>
  </si>
  <si>
    <t>Percent of the population with inadequate intake of vitamin A.</t>
  </si>
  <si>
    <t>Percent of the population with inadequate intake of zinc.</t>
  </si>
  <si>
    <t>6-59 month</t>
  </si>
  <si>
    <t>Micronutrient Survey-2013 https://www.ncbi.nlm.nih.gov/pmc/articles/PMC7768887/</t>
  </si>
  <si>
    <t>The total population of Gaza strip, including Deir Al-Balah, Gaza, Khan Yunis, North Gaza, and Rafah</t>
  </si>
  <si>
    <t>Nutritional Deficiencies</t>
  </si>
  <si>
    <t>Status at birth (percentage of total births)</t>
  </si>
  <si>
    <t>Newborn</t>
  </si>
  <si>
    <t>SGA is defined as &lt;10th percentile; pre-term is defined as &lt;37 weeks.</t>
  </si>
  <si>
    <t>Incidence (Number of cases per child-year)</t>
  </si>
  <si>
    <t>Jordan</t>
  </si>
  <si>
    <t>Baseline data from Gaza strip is not available, use Jordan as a proxy</t>
  </si>
  <si>
    <t>Number of episodes of diarrhea that would be observed per child-year.</t>
  </si>
  <si>
    <t>0-59 months</t>
  </si>
  <si>
    <t>Fischer Walker CL, Rudan I, Liu L, et al. Global burden of childhood pneumonia and diarrhoea. The Lancet 2013; 381(9875): 1405-16. http://www.ncbi.nlm.nih.gov/pubmed/23582727.</t>
  </si>
  <si>
    <t>Number of episodes of severe diarrhea that would be observed per child-year.</t>
  </si>
  <si>
    <t>Number of episodes of severe pneumonia that would be observed per child-year.</t>
  </si>
  <si>
    <t>Rudan I, O’Brien KL, Nair H, et al. Epidemiology and etiology of childhood pneumonia in 2010: Estimates of incidence, severe morbidity, mortality, underlying risk factors and causative pathogens for 192 countries. Journal of Global Health 2013; 3(1). http://www.ncbi.nlm.nih.gov/pubmed/23826505. (Online supplementary material.)</t>
  </si>
  <si>
    <t>Number of episodes of bacterial meningitis that would be observed per child-year.</t>
  </si>
  <si>
    <t>Calculated from the following sources:
Davis S, Feikin D, Johnson HL. The effect of Haemophilus influenzae type B and pneumococcal conjugate vaccines on childhood meningitis mortality: A systematic review. BMC Public Health 2013; 13(Suppl 3): S21. http://www.ncbi.nlm.nih.gov/pubmed/24564188. 
See also the WHO online companion table referenced in the following articles: Watt JP, Wolfson LJ, O'Brien KL, et al. Burden of disease caused by Haemophilus influenzae type b in children younger than 5 years: Global estimates. Lancet 2009; 374(9693): 903-911. http://www.ncbi.nlm.nih.gov/pubmed/19748399. 
O'Brien KL, Wolfson LJ, Watt JP, et al. Burden of disease caused by Streptococcus pneumoniae in children younger than 5 years: Global estimates. Lancet 2009; 374(9693): 893-902. http://www.ncbi.nlm.nih.gov/pubmed/19748398.</t>
  </si>
  <si>
    <t xml:space="preserve">Percent of women exposed to falciparum malaria during pregnancy. </t>
  </si>
  <si>
    <t>Gaza strip does not have malaria</t>
  </si>
  <si>
    <t>Nutritional deficiencies</t>
  </si>
  <si>
    <t>NA</t>
  </si>
  <si>
    <t>Pregnant women</t>
  </si>
  <si>
    <t>Percent of women who are vitamin A deficient during pregnancy</t>
  </si>
  <si>
    <t>Percent of women who has inadequate calcium intake during pregnancy</t>
  </si>
  <si>
    <t xml:space="preserve">Percent of women of reproductive age who have inadequate intake of folate </t>
  </si>
  <si>
    <t>Percent of women who are iron deficient during pregnancy</t>
  </si>
  <si>
    <t>EMRO region</t>
  </si>
  <si>
    <t>Syphilis among WRA</t>
  </si>
  <si>
    <t>Percent of pregnant women with active syphilis</t>
  </si>
  <si>
    <t>Newman L, Kamb M, Hawkes S, et al. (2013) Global Estimates of Syphilis in Pregnancy and Associated Adverse Outcomes: Analysis of Multinational Antenatal Surveillance Data. PLoS Med 10(2): e1001396. doi:10.1371/journal.pmed.1001396</t>
  </si>
  <si>
    <t>see indicator</t>
  </si>
  <si>
    <t>Mohan, V. R., Karthikeyan, R., Babji, S., McGrath, M., Shrestha, S., Shrestha, J., Mdumah, E., Amour, C., Samie, A., Nyathi, E., Haque, R., Qureshi, S., Yori, P. P., Lima, A., Bodhidatta, L., Svensen, E., Bessong, P., Ahmed, T., Seidman, J. C., Zaidi, A., … Etiology, Risk Factors, and Interactions of Enteric Infections and Malnutrition and the Consequences for Child Health and Development (MAL-ED) Network Investigators (2017). Rotavirus Infection and Disease in a Multisite Birth Cohort: Results From the MAL-ED Study. The Journal of infectious diseases, 216(3), 305–316. https://doi.org/10.1093/infdis/jix199</t>
  </si>
  <si>
    <t>Proportion of incident cases of severe pneumonia categorized by the causal pathogen. Proportion of deaths due to pneumonia categorized by the causal pathogen. Both proportions assume prior to Hib and pneumococcal vaccine introduction.</t>
  </si>
  <si>
    <t>Wahl, B., O'Brien, K. L., Greenbaum, A., Majumder, A., Liu, L., Chu, Y., Lukšić, I., Nair, H., McAllister, D. A., Campbell, H., Rudan, I., Black, R., &amp; Knoll, M. D. (2018). Burden of Streptococcus pneumoniae and Haemophilus influenzae type b disease in children in the era of conjugate vaccines: global, regional, and national estimates for 2000-15. The Lancet. Global health, 6(7), e744–e757. https://doi.org/10.1016/S2214-109X(18)30247-X</t>
  </si>
  <si>
    <t>calculated from the following sources:
·All S. pneumoniae: 
·Wahl, B., O'Brien, K. L., Greenbaum, A., Majumder, A., Liu, L., Chu, Y., Lukšić, I., Nair, H., McAllister, D. A., Campbell, H., Rudan, I., Black, R., &amp; Knoll, M. D. (2018). Burden of Streptococcus pneumoniae and Haemophilus influenzae type b disease in children in the era of conjugate vaccines: global, regional, and national estimates for 2000-15. The Lancet. Global health, 6(7), e744–e757. https://doi.org/10.1016/S2214-109X(18)30247-X 
·Please refer to the online supplementary material.
·Vaccine-type serotype by region: 
·Johnson, H. L., Deloria-Knoll, M., Levine, O. S., Stoszek, S. K., Freimanis Hance, L., Reithinger, R., Muenz, L. R., &amp; O'Brien, K. L. (2010). Systematic evaluation of serotypes causing invasive pneumococcal disease among children under five: the pneumococcal global serotype project. PLoS medicine, 7(10), e1000348. https://doi.org/10.1371/journal.pmed.1000348
·Please refer to the online supporting information.</t>
  </si>
  <si>
    <t>Proportion of incident cases of meningitis categorized by the causal pathogen. Proportion of deaths due to meningitis categorized by the causal pathogen. Both proportions assume prior to Hib and pneumococcal vaccine introduction.</t>
  </si>
  <si>
    <t xml:space="preserve">Wahl, B., O'Brien, K. L., Greenbaum, A., Majumder, A., Liu, L., Chu, Y., Lukšić, I., Nair, H., McAllister, D. A., Campbell, H., Rudan, I., Black, R., &amp; Knoll, M. D. (2018). Burden of Streptococcus pneumoniae and Haemophilus influenzae type b disease in children in the era of conjugate vaccines: global, regional, and national estimates for 2000-15. The Lancet. Global health, 6(7), e744–e757. https://doi.org/10.1016/S2214-109X(18)30247-X </t>
  </si>
  <si>
    <t>calculated from the following sources:
·All N. meningitidis: 
·Wahl, B., O'Brien, K. L., Greenbaum, A., Majumder, A., Liu, L., Chu, Y., Lukšić, I., Nair, H., McAllister, D. A., Campbell, H., Rudan, I., Black, R., &amp; Knoll, M. D. (2018). Burden of Streptococcus pneumoniae and Haemophilus influenzae type b disease in children in the era of conjugate vaccines: global, regional, and national estimates for 2000-15. The Lancet. Global health, 6(7), e744–e757. https://doi.org/10.1016/S2214-109X(18)30247-X 
·Country-specific proportions provided via direct communication with author.
·Vaccine-type serotype:
·Trotter, C. L., Lingani, C., Fernandez, K., Cooper, L. V., Bita, A., Tevi-Benissan, C., Ronveaux, O., Préziosi, M. P., &amp; Stuart, J. M. (2017). Impact of MenAfriVac in nine countries of the African meningitis belt, 2010-15: an analysis of surveillance data. The Lancet. Infectious diseases, 17(8), 867–872. https://doi.org/10.1016/S1473-3099(17)30301-8</t>
  </si>
  <si>
    <t>calculated from the following sources:
·All N. meningitidis: 
·Wahl, B., O'Brien, K. L., Greenbaum, A., Majumder, A., Liu, L., Chu, Y., Lukšić, I., Nair, H., McAllister, D. A., Campbell, H., Rudan, I., Black, R., &amp; Knoll, M. D. (2018). Burden of Streptococcus pneumoniae and Haemophilus influenzae type b disease in children in the era of conjugate vaccines: global, regional, and national estimates for 2000-15. The Lancet. Global health, 6(7), e744–e757. https://doi.org/10.1016/S2214-109X(18)30247-X 
·Country-specific proportions provided via direct communication with author.
·Vaccine-type serotype:
·Trotter, C. L., Lingani, C., Fernandez, K., Cooper, L. V., Bita, A., Tevi-Benissan, C., Ronveaux, O., Préziosi, M. P., &amp; Stuart, J. M. (2017). Impact of MenAfriVac in nine countries of the African meningitis belt, 2010-15: an analysis of surveillance data. The Lancet. Infectious diseases, 17(8), 867–872. https://doi.org/10.1016/S1473-3099(17)30301-9</t>
  </si>
  <si>
    <t>Distribution among severe or fatal cases</t>
  </si>
  <si>
    <t>1-59 months</t>
  </si>
  <si>
    <t>Baseline child mortality (deaths per 1000 live births)</t>
  </si>
  <si>
    <t>Neonatal mortality rate</t>
  </si>
  <si>
    <t>Infant mortality rate</t>
  </si>
  <si>
    <t>Under 5 mortality rate</t>
  </si>
  <si>
    <t>&lt;12 months</t>
  </si>
  <si>
    <t>Percent of child deaths by proximate causes</t>
  </si>
  <si>
    <t>pregnant women</t>
  </si>
  <si>
    <t>cross checked with UNFPA data</t>
  </si>
  <si>
    <t>Percent of stillbirths by proximate causes</t>
  </si>
  <si>
    <t>The number of stillbirths per 1,000 births. For international comparisons, WHO considers stillbirths as pregnancy losses at or after 28 weeks of pregnancy, or a birth weight of at least 1,000 grams.</t>
  </si>
  <si>
    <t>Stillbirths are not categorized by cause due to a lack of data. Rather, they are categorized by time period, either antepartum (prior to delivery) and intrapartum (during delivery).</t>
  </si>
  <si>
    <t>The percent of population who experience moderate or severe food insecurity.</t>
  </si>
  <si>
    <t>whole population</t>
  </si>
  <si>
    <t>Percent of women who attend one or more antenatal care visits delivered by skilled provider during their pregnancy (ANC 1+).</t>
  </si>
  <si>
    <t>Percent of women who attend four or more antenatal care visits delivered by any provider during their pregnancy (ANC 4+).</t>
  </si>
  <si>
    <t>Percent of neonates who are protected at birth (PAB) from tetanus infection. PAB is defined as the percent of women who received two doses of tetanus toxoid during this pregnancy or ever: Received at least 2 doses, the last within 3 years; received at least three doses, the last within 5 years; received at least 4 doses, the last within 10 years; or received at least five doses during lifetime. Also known as TT2+.</t>
  </si>
  <si>
    <t>Iron supplementation</t>
  </si>
  <si>
    <t>Percent of pregnant women taking an iron supplement daily, for at least 90 days.</t>
  </si>
  <si>
    <t>Syphilis detection and treatment</t>
  </si>
  <si>
    <t>Percent of pregnant women tested for syphilis and given treatment if needed.</t>
  </si>
  <si>
    <t>Calculated based on ANC1 coverage and the readiness of providing the services, see technical note for readiness https://static1.squarespace.com/static/5bbba6574d8711a7dcafa92a/t/626949678ec65809d4fa1b46/1651067239542/Estimating+coverage+using+utilization+and+quality+with+trend.pdf</t>
  </si>
  <si>
    <t>Hypertensive disorder case management</t>
  </si>
  <si>
    <t>Diabetes case management</t>
  </si>
  <si>
    <t>Percent of women receiving detection and appropriate management of moderate to severe hypertension during pregnancy</t>
  </si>
  <si>
    <t>Percent of pregnant women screened for diabetes and managed appropriately, if needed</t>
  </si>
  <si>
    <t>Calculated based on ANC4 coverage and the readiness of providing the services, see technical note for readiness https://static1.squarespace.com/static/5bbba6574d8711a7dcafa92a/t/626949678ec65809d4fa1b46/1651067239542/Estimating+coverage+using+utilization+and+quality+with+trend.pdf</t>
  </si>
  <si>
    <t>Percent of children born in a health facility.</t>
  </si>
  <si>
    <t>Calculated based on health facility delivery coverage and the readiness of providing the services, see technical note for readiness https://static1.squarespace.com/static/5bbba6574d8711a7dcafa92a/t/626949678ec65809d4fa1b46/1651067239542/Estimating+coverage+using+utilization+and+quality+with+trend.pdf</t>
  </si>
  <si>
    <t>Percent of deliveries with clean/sterile environment from kit or infection prevention measures (i.e. handwashing, clean perineum, clean surface), including use of clean instrument to cut and tie the umbilical cord</t>
  </si>
  <si>
    <t>Percent of deliveries where healthcare provider thoroughly dries and stimulates the newborn by rubbing the back 2-3 times</t>
  </si>
  <si>
    <t>Percent of deliveries for which drying of the baby immediately after birth, skin-to-skin contact with mother, wrapping, and no bath in first 6 hours was performed</t>
  </si>
  <si>
    <t>Percent of deliveries where application of antiseptics to cord after cutting was performed</t>
  </si>
  <si>
    <t>Percent of pregnant women receiving intravenous magnesium sulfate (4-6g) to prevent or treat convulsions in severe pre-eclampsia or eclampsia</t>
  </si>
  <si>
    <t>Percent of pregnant women receiving therapeutic antibiotics for initial treatment of serious infections of the pelvic organs or upper urinary tract</t>
  </si>
  <si>
    <t>Percent of vaginal deliveries that receive the help of forceps or a vacuum device if needed</t>
  </si>
  <si>
    <t>Percent of deliveries that require opening the airway and ventilating newborn babies who do not spontaneously cry/breathe after birth</t>
  </si>
  <si>
    <t>Percent of deliveries that require removal of the placenta and/or retained placental tissue and membranes if not expelled within 30 minutes after childbirth</t>
  </si>
  <si>
    <t>Percent of women who require blood or blood products to prevent or manage critical conditions (i.e. postpartum haemorrhage leading to shock; loss of a large volume of blood at operative birth; and severe anaemia, especially in later pregnancy or if accompanied by cardiac failure).</t>
  </si>
  <si>
    <t>Percentage of children whose mothers receive activities designed to promote breastfeeding. Breastfeeding promotion can either be one-on-one or group meetings. Promotion activities can take place within the health system, at the home/community level, or both.</t>
  </si>
  <si>
    <t>State of Palestine</t>
  </si>
  <si>
    <t>Exclusive breastfeeding</t>
  </si>
  <si>
    <t>Predominant breastfeeding</t>
  </si>
  <si>
    <t>Partial breastfeeding</t>
  </si>
  <si>
    <t>Not breastfeeding</t>
  </si>
  <si>
    <t>6-23 months</t>
  </si>
  <si>
    <t>Percent of children 6-59 months of age receiving two doses of Vitamin A during the last 12 months.</t>
  </si>
  <si>
    <t>6-59 months</t>
  </si>
  <si>
    <t>0-59 month</t>
  </si>
  <si>
    <t>Percent of the population in households using an improved sanitation facility (defined as flush or pour flush to piped sewer system, septic tank, or pit latrine; ventilated improved pit (VIP) latrine; pit latrine with slab; or composting toilet), which are not shared</t>
  </si>
  <si>
    <t>Percent of the population in households with point-of-use filtered water with safe storage in the household</t>
  </si>
  <si>
    <t>Percent of the population in households with a piped improved drinking water source</t>
  </si>
  <si>
    <t>Percent of the population living in households with a handwashing facility on premises with soap and water available</t>
  </si>
  <si>
    <t>includes the detailed breastfeeding prevalence among children less than 6 months</t>
  </si>
  <si>
    <t>Percent of neonates with suspected sepsis/pneumonia treated with injectable antibiotics</t>
  </si>
  <si>
    <t>Coverage of antibiotics for maternal sepsis is used as a proxy because similar set of supplies were needed for the two intervention</t>
  </si>
  <si>
    <t xml:space="preserve">Percent of children with suspected pneumonia (symptoms of acute respiratory infection) for whom advice or treatment was sought from a health facility or provider. </t>
  </si>
  <si>
    <t>UNRWA health report 2022</t>
  </si>
  <si>
    <t>2018-2022 (excluding 2021 due to covid)</t>
  </si>
  <si>
    <t>used 4.069 to align the total births(live + stillbirth) across groups</t>
  </si>
  <si>
    <t>UNICEF MICS 2014</t>
  </si>
  <si>
    <t>Percent of children 0-59 months with suspected diarrhoea treated with oral rehydration solution (ORS), including sachets or pre-mixed solutions. This indicator does not include homemade sugar-salt solution or recommended home fluids due to lack of adequate data.</t>
  </si>
  <si>
    <t>Percent of children 0-59 months with bloody diarrhoea who receive appropriate antibiotic treatment (including ciprofloxacin, ceftriaxone, and pivmecillinam ).</t>
  </si>
  <si>
    <t>UNRWA Health report 2013</t>
  </si>
  <si>
    <t xml:space="preserve">Percent of mothers intensively counselled on the importance of continued breastfeeding beyond six months and appropriate complementary feeding practices, and given appropriate dietary supplementation. As a proxy, the percent of 6-23 month old children receiving minimum dietary diversity (4+ food groups) is used. </t>
  </si>
  <si>
    <t>UNICEF MICS 2019/2020</t>
  </si>
  <si>
    <t>See table below for detailed breastfeeding prevalence calculated based on breastfeeding prevalence in state of Palestine</t>
  </si>
  <si>
    <t>MoH Gaza Annual Report 2022</t>
  </si>
  <si>
    <t>Caesarean delivery</t>
  </si>
  <si>
    <t>Percent of women requiring surgical intervention if indicated (e.g. emergency caesarean birth for obstructed labour, uterine rupture, or fetal distress)</t>
  </si>
  <si>
    <t>Percent of pregnant women with premature rupture of the membranes (pPRoM) who are not in labour and receive prophylactic antibiotics.</t>
  </si>
  <si>
    <t>Uterotonics for postpartum haemorrhage</t>
  </si>
  <si>
    <t>Percent of women who require prostaglandins for prevention and management of post-partum haemorrhage</t>
  </si>
  <si>
    <t>Percent of women that receive removal products of conception if indicated (i.e. inevitable abortion before 16 weeks, incomplete abortion, molar pregnancy or delayed postpartum haemorrhage due to retained placental fragments)</t>
  </si>
  <si>
    <t>Induction of labour for pregnancies lasting 41+ weeks</t>
  </si>
  <si>
    <t>Percent of women who are 41 or more weeks pregnant who are managed with induction of labour as appropriate.</t>
  </si>
  <si>
    <t>MoH Palestine Annual report  2022</t>
  </si>
  <si>
    <t>MSNA finding Nationally representative 2022</t>
  </si>
  <si>
    <t>United Nations Inter-agency Group for Child Mortality Estimation (UN IGME) 2020 SBR and Subcounty Summary 2000-2019</t>
  </si>
  <si>
    <t>Percent of maternal deaths by proximate causes</t>
  </si>
  <si>
    <t>Antepartum haemorrhage</t>
  </si>
  <si>
    <t>Intrapartum haemorrhage</t>
  </si>
  <si>
    <t>Postpartum haemorrhage</t>
  </si>
  <si>
    <t xml:space="preserve">Average based on rate in Egypt and Jordan  as the NNM of Gaza is middle between Egypt and Jordan </t>
  </si>
  <si>
    <t>Perin J, Mulick A, Yeung D, Villavicencio F, Lopez G, Strong KL, Prieto-Merino D, Cousens S, Black RE, Liu L. Global, regional, and national causes of under-5 mortality in 2000-19: an updated systematic analysis with implications for the Sustainable Development Goals. Lancet Child Adolescent Health. 2022 Feb;6(2):106-115. Doi: 10.1016/S2352-4642(21)00311-4. Epub 2021 Nov 17. Erratum in: Lancet Child Adolescent Health. 2022 Jan;6(1):e4. PMID: 34800370; PMCID: PMC8786667.</t>
  </si>
  <si>
    <t>Diarrhoea</t>
  </si>
  <si>
    <t>Neonatal - Diarrhoea</t>
  </si>
  <si>
    <t>Severe diarrhoea</t>
  </si>
  <si>
    <t>Proportion of incident cases of severe diarrhoea categorized by the causal pathogen. Proportion of deaths due to diarrhoea categorized by the causal pathogen. Both proportions assume prior to rotavirus vaccine introduction.</t>
  </si>
  <si>
    <t>Anaemia among women of reproductive age (WRA)</t>
  </si>
  <si>
    <t>Percent of pregnant women with anaemia</t>
  </si>
  <si>
    <t>Percent of pregnant women with haemoglobin levels &lt; 110 g/L.</t>
  </si>
  <si>
    <t>Percent of non-pregnant women with anaemia</t>
  </si>
  <si>
    <t>Percent of non-pregnant women aged 15-49 with haemoglobin levels &lt; 120 g/L.</t>
  </si>
  <si>
    <t>World Health Organization and Centers for Disease Control and Prevention, The global prevalence of anaemia in 2011,WHO, Geneva, Switzerland, 2015, http://w w w.who.int/nutrition/pub- locations/micronutrients/global pre valence anaemia 2011/end/.</t>
  </si>
  <si>
    <t>Percent of pregnant women with severe anaemia</t>
  </si>
  <si>
    <t>Percent of pregnant women with haemoglobin levels &lt; 50 g/L.</t>
  </si>
  <si>
    <t>okay to have missing data because the indicator is used to calculate impact of calcium supplementation but there is no baseline coverage of calcium supplementation in Gaza.</t>
  </si>
  <si>
    <t>State of Palestine. National nutritional surveillance system. 2016 https://www.ncbi.nlm.nih.gov/pmc/articles/PMC6323536/#B2</t>
  </si>
  <si>
    <t>UNICEF MICS 2019</t>
  </si>
  <si>
    <t>Population</t>
  </si>
  <si>
    <t>includes necessary indicators related to family planning and demography needed to create the subnational projection for Gaza</t>
  </si>
  <si>
    <t>includes intervention during pregnancy, some interventions have quality which was used to estimate the coverage based on utilization and quality</t>
  </si>
  <si>
    <t>includes intervention during childbirth, all interventions have quality which was used to estimate the coverage based on utilization and quality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</si>
</sst>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4" formatCode="0.0"/>
  </numFmts>
  <fonts count="26" x14ac:knownFonts="1">
    <font>
      <sz val="11"/>
      <color theme="1"/>
      <name val="Calibri"/>
      <family val="2"/>
      <scheme val="minor"/>
    </font>
    <font>
      <sz val="8"/>
      <name val="Calibri"/>
      <family val="2"/>
      <scheme val="minor"/>
    </font>
    <font>
      <u/>
      <sz val="11"/>
      <color theme="10"/>
      <name val="Calibri"/>
      <family val="2"/>
      <scheme val="minor"/>
    </font>
    <font>
      <sz val="11"/>
      <color theme="1"/>
      <name val="Calibri"/>
      <family val="2"/>
      <scheme val="minor"/>
    </font>
    <font>
      <sz val="12"/>
      <color theme="1"/>
      <name val="Calibri"/>
      <family val="2"/>
      <scheme val="minor"/>
    </font>
    <font>
      <sz val="11"/>
      <color theme="1"/>
      <name val="Arial"/>
      <family val="2"/>
    </font>
    <font>
      <b/>
      <sz val="9"/>
      <color theme="1"/>
      <name val="Arial"/>
      <family val="2"/>
    </font>
    <font>
      <sz val="9"/>
      <color theme="1"/>
      <name val="Arial"/>
      <family val="2"/>
    </font>
    <font>
      <u/>
      <sz val="9"/>
      <color theme="10"/>
      <name val="Arial"/>
      <family val="2"/>
    </font>
    <font>
      <sz val="11"/>
      <color theme="4"/>
      <name val="Arial"/>
      <family val="2"/>
    </font>
    <font>
      <sz val="11"/>
      <name val="Arial"/>
      <family val="2"/>
    </font>
    <font>
      <sz val="9"/>
      <color theme="4"/>
      <name val="Arial"/>
      <family val="2"/>
    </font>
    <font>
      <sz val="9"/>
      <color rgb="FFFF0000"/>
      <name val="Arial"/>
      <family val="2"/>
    </font>
    <font>
      <sz val="9"/>
      <name val="Arial"/>
      <family val="2"/>
    </font>
    <font>
      <b/>
      <sz val="9"/>
      <name val="Arial"/>
      <family val="2"/>
    </font>
    <font>
      <i/>
      <sz val="9"/>
      <color theme="1"/>
      <name val="Arial"/>
      <family val="2"/>
    </font>
    <font>
      <sz val="9"/>
      <color rgb="FF7030A0"/>
      <name val="Arial"/>
      <family val="2"/>
    </font>
    <font>
      <i/>
      <sz val="9"/>
      <color theme="9" tint="-0.249977111117893"/>
      <name val="Arial"/>
      <family val="2"/>
    </font>
    <font>
      <b/>
      <sz val="9"/>
      <color theme="6" tint="-0.499984740745262"/>
      <name val="Arial"/>
      <family val="2"/>
    </font>
    <font>
      <sz val="9"/>
      <color theme="4"/>
      <name val="Calibri"/>
      <family val="2"/>
      <scheme val="minor"/>
    </font>
    <font>
      <sz val="9"/>
      <color theme="1"/>
      <name val="Calibri"/>
      <family val="2"/>
      <scheme val="minor"/>
    </font>
    <font>
      <sz val="9"/>
      <color rgb="FFFF0000"/>
      <name val="Calibri"/>
      <family val="2"/>
      <scheme val="minor"/>
    </font>
    <font>
      <u/>
      <sz val="11"/>
      <color theme="4"/>
      <name val="Arial"/>
      <family val="2"/>
    </font>
    <font>
      <i/>
      <sz val="11"/>
      <color theme="9" tint="-0.249977111117893"/>
      <name val="Arial"/>
      <family val="2"/>
    </font>
    <font>
      <i/>
      <sz val="9"/>
      <name val="Arial"/>
      <family val="2"/>
    </font>
    <font>
      <i/>
      <sz val="9"/>
      <color theme="9"/>
      <name val="Arial"/>
      <family val="2"/>
    </font>
  </fonts>
  <fills count="3">
    <fill>
      <patternFill patternType="none"/>
    </fill>
    <fill>
      <patternFill patternType="gray125"/>
    </fill>
    <fill>
      <patternFill patternType="solid">
        <fgColor theme="6" tint="0.79998168889431442"/>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5">
    <xf numFmtId="0" fontId="0" fillId="0" borderId="0"/>
    <xf numFmtId="0" fontId="2" fillId="0" borderId="0" applyNumberFormat="0" applyFill="0" applyBorder="0" applyAlignment="0" applyProtection="0"/>
    <xf numFmtId="43" fontId="3" fillId="0" borderId="0" applyFont="0" applyFill="0" applyBorder="0" applyAlignment="0" applyProtection="0"/>
    <xf numFmtId="0" fontId="4" fillId="0" borderId="0"/>
    <xf numFmtId="9" fontId="3" fillId="0" borderId="0" applyFont="0" applyFill="0" applyBorder="0" applyAlignment="0" applyProtection="0"/>
  </cellStyleXfs>
  <cellXfs count="72">
    <xf numFmtId="0" fontId="0" fillId="0" borderId="0" xfId="0"/>
    <xf numFmtId="0" fontId="7" fillId="0" borderId="1" xfId="0" applyFont="1" applyBorder="1" applyAlignment="1">
      <alignment vertical="top" wrapText="1"/>
    </xf>
    <xf numFmtId="0" fontId="7" fillId="0" borderId="0" xfId="0" applyFont="1" applyAlignment="1">
      <alignment vertical="top"/>
    </xf>
    <xf numFmtId="0" fontId="7" fillId="0" borderId="1" xfId="0" applyFont="1" applyBorder="1" applyAlignment="1">
      <alignment horizontal="left" vertical="top" wrapText="1"/>
    </xf>
    <xf numFmtId="14" fontId="7" fillId="0" borderId="1" xfId="0" applyNumberFormat="1" applyFont="1" applyBorder="1" applyAlignment="1">
      <alignment horizontal="left" vertical="top" wrapText="1"/>
    </xf>
    <xf numFmtId="0" fontId="7" fillId="0" borderId="0" xfId="0" applyFont="1" applyAlignment="1">
      <alignment vertical="top" wrapText="1"/>
    </xf>
    <xf numFmtId="0" fontId="5" fillId="0" borderId="0" xfId="0" applyFont="1" applyAlignment="1">
      <alignment vertical="center"/>
    </xf>
    <xf numFmtId="0" fontId="9" fillId="0" borderId="0" xfId="0" applyFont="1" applyAlignment="1">
      <alignment vertical="center"/>
    </xf>
    <xf numFmtId="0" fontId="5" fillId="0" borderId="0" xfId="0" applyFont="1"/>
    <xf numFmtId="0" fontId="9" fillId="0" borderId="0" xfId="0" applyFont="1"/>
    <xf numFmtId="0" fontId="10" fillId="0" borderId="0" xfId="0" applyFont="1" applyAlignment="1">
      <alignment vertical="center"/>
    </xf>
    <xf numFmtId="0" fontId="6" fillId="0" borderId="0" xfId="0" applyFont="1" applyAlignment="1">
      <alignment vertical="center"/>
    </xf>
    <xf numFmtId="0" fontId="7" fillId="0" borderId="0" xfId="0" applyFont="1" applyAlignment="1">
      <alignment vertical="center"/>
    </xf>
    <xf numFmtId="0" fontId="11" fillId="0" borderId="0" xfId="0" applyFont="1" applyAlignment="1">
      <alignment vertical="center"/>
    </xf>
    <xf numFmtId="0" fontId="7" fillId="0" borderId="0" xfId="0" applyFont="1"/>
    <xf numFmtId="0" fontId="11" fillId="0" borderId="0" xfId="0" applyFont="1"/>
    <xf numFmtId="0" fontId="12" fillId="0" borderId="0" xfId="0" applyFont="1"/>
    <xf numFmtId="0" fontId="13" fillId="0" borderId="0" xfId="0" applyFont="1" applyAlignment="1">
      <alignment vertical="center"/>
    </xf>
    <xf numFmtId="0" fontId="12" fillId="0" borderId="0" xfId="0" applyFont="1" applyAlignment="1">
      <alignment vertical="center"/>
    </xf>
    <xf numFmtId="0" fontId="13" fillId="0" borderId="0" xfId="0" applyFont="1"/>
    <xf numFmtId="2" fontId="13" fillId="0" borderId="0" xfId="2" applyNumberFormat="1" applyFont="1" applyBorder="1" applyAlignment="1">
      <alignment horizontal="left" vertical="center" readingOrder="2"/>
    </xf>
    <xf numFmtId="0" fontId="15" fillId="0" borderId="0" xfId="0" applyFont="1" applyAlignment="1">
      <alignment vertical="center"/>
    </xf>
    <xf numFmtId="0" fontId="15" fillId="0" borderId="0" xfId="0" applyFont="1"/>
    <xf numFmtId="0" fontId="16" fillId="0" borderId="0" xfId="0" applyFont="1"/>
    <xf numFmtId="0" fontId="8" fillId="0" borderId="0" xfId="1" applyFont="1" applyFill="1" applyBorder="1"/>
    <xf numFmtId="0" fontId="7" fillId="0" borderId="0" xfId="0" applyFont="1" applyAlignment="1">
      <alignment horizontal="right" vertical="center"/>
    </xf>
    <xf numFmtId="0" fontId="13" fillId="0" borderId="0" xfId="0" applyFont="1" applyAlignment="1">
      <alignment horizontal="right" vertical="center"/>
    </xf>
    <xf numFmtId="0" fontId="7" fillId="0" borderId="0" xfId="0" applyFont="1" applyAlignment="1">
      <alignment horizontal="right"/>
    </xf>
    <xf numFmtId="164" fontId="7" fillId="0" borderId="0" xfId="0" applyNumberFormat="1" applyFont="1"/>
    <xf numFmtId="164" fontId="5" fillId="0" borderId="0" xfId="0" applyNumberFormat="1" applyFont="1" applyAlignment="1">
      <alignment vertical="center"/>
    </xf>
    <xf numFmtId="164" fontId="7" fillId="0" borderId="0" xfId="0" applyNumberFormat="1" applyFont="1" applyAlignment="1">
      <alignment vertical="center"/>
    </xf>
    <xf numFmtId="0" fontId="17" fillId="0" borderId="0" xfId="0" applyFont="1" applyAlignment="1">
      <alignment vertical="center"/>
    </xf>
    <xf numFmtId="0" fontId="18" fillId="2" borderId="2" xfId="0" applyFont="1" applyFill="1" applyBorder="1" applyAlignment="1">
      <alignment horizontal="center" vertical="top"/>
    </xf>
    <xf numFmtId="0" fontId="19" fillId="0" borderId="0" xfId="0" applyFont="1" applyAlignment="1">
      <alignment vertical="center"/>
    </xf>
    <xf numFmtId="0" fontId="20" fillId="0" borderId="0" xfId="0" applyFont="1" applyAlignment="1">
      <alignment vertical="center"/>
    </xf>
    <xf numFmtId="0" fontId="20" fillId="0" borderId="0" xfId="0" applyFont="1"/>
    <xf numFmtId="9" fontId="21" fillId="0" borderId="0" xfId="0" applyNumberFormat="1" applyFont="1"/>
    <xf numFmtId="0" fontId="21" fillId="0" borderId="0" xfId="0" applyFont="1"/>
    <xf numFmtId="0" fontId="19" fillId="0" borderId="0" xfId="0" applyFont="1"/>
    <xf numFmtId="0" fontId="7" fillId="0" borderId="3" xfId="0" applyFont="1" applyBorder="1" applyAlignment="1">
      <alignment vertical="center"/>
    </xf>
    <xf numFmtId="0" fontId="7" fillId="0" borderId="4" xfId="0" applyFont="1" applyBorder="1" applyAlignment="1">
      <alignment vertical="center"/>
    </xf>
    <xf numFmtId="0" fontId="7" fillId="0" borderId="5" xfId="0" applyFont="1" applyBorder="1" applyAlignment="1">
      <alignment vertical="center"/>
    </xf>
    <xf numFmtId="0" fontId="7" fillId="0" borderId="6" xfId="0" applyFont="1" applyBorder="1" applyAlignment="1">
      <alignment vertical="center"/>
    </xf>
    <xf numFmtId="164" fontId="7" fillId="0" borderId="0" xfId="0" applyNumberFormat="1" applyFont="1" applyBorder="1" applyAlignment="1">
      <alignment vertical="center"/>
    </xf>
    <xf numFmtId="164" fontId="7" fillId="0" borderId="7" xfId="0" applyNumberFormat="1" applyFont="1" applyBorder="1" applyAlignment="1">
      <alignment vertical="center"/>
    </xf>
    <xf numFmtId="0" fontId="7" fillId="0" borderId="8" xfId="0" applyFont="1" applyBorder="1" applyAlignment="1">
      <alignment vertical="center"/>
    </xf>
    <xf numFmtId="0" fontId="7" fillId="0" borderId="9" xfId="0" applyFont="1" applyBorder="1" applyAlignment="1">
      <alignment vertical="center"/>
    </xf>
    <xf numFmtId="164" fontId="7" fillId="0" borderId="9" xfId="0" applyNumberFormat="1" applyFont="1" applyBorder="1" applyAlignment="1">
      <alignment vertical="center"/>
    </xf>
    <xf numFmtId="0" fontId="7" fillId="0" borderId="10" xfId="0" applyFont="1" applyBorder="1" applyAlignment="1">
      <alignment vertical="center"/>
    </xf>
    <xf numFmtId="0" fontId="14" fillId="0" borderId="0" xfId="0" applyFont="1"/>
    <xf numFmtId="2" fontId="7" fillId="0" borderId="0" xfId="4" applyNumberFormat="1" applyFont="1"/>
    <xf numFmtId="0" fontId="22" fillId="0" borderId="0" xfId="1" applyFont="1" applyFill="1"/>
    <xf numFmtId="164" fontId="6" fillId="0" borderId="0" xfId="0" applyNumberFormat="1" applyFont="1" applyAlignment="1">
      <alignment vertical="center"/>
    </xf>
    <xf numFmtId="164" fontId="7" fillId="0" borderId="0" xfId="4" applyNumberFormat="1" applyFont="1" applyAlignment="1">
      <alignment vertical="center"/>
    </xf>
    <xf numFmtId="10" fontId="6" fillId="0" borderId="0" xfId="0" applyNumberFormat="1" applyFont="1" applyAlignment="1">
      <alignment vertical="center"/>
    </xf>
    <xf numFmtId="0" fontId="23" fillId="0" borderId="0" xfId="0" applyFont="1" applyAlignment="1">
      <alignment vertical="center"/>
    </xf>
    <xf numFmtId="0" fontId="24" fillId="0" borderId="0" xfId="0" applyFont="1"/>
    <xf numFmtId="164" fontId="13" fillId="0" borderId="0" xfId="0" applyNumberFormat="1" applyFont="1"/>
    <xf numFmtId="0" fontId="17" fillId="0" borderId="0" xfId="0" applyFont="1"/>
    <xf numFmtId="0" fontId="18" fillId="2" borderId="2" xfId="0" applyFont="1" applyFill="1" applyBorder="1" applyAlignment="1">
      <alignment horizontal="right" vertical="top"/>
    </xf>
    <xf numFmtId="0" fontId="18" fillId="2" borderId="0" xfId="0" applyFont="1" applyFill="1" applyBorder="1" applyAlignment="1">
      <alignment horizontal="center" vertical="top"/>
    </xf>
    <xf numFmtId="0" fontId="13" fillId="0" borderId="0" xfId="0" applyFont="1" applyBorder="1" applyAlignment="1">
      <alignment vertical="center"/>
    </xf>
    <xf numFmtId="0" fontId="13" fillId="0" borderId="0" xfId="0" applyFont="1" applyBorder="1"/>
    <xf numFmtId="4" fontId="13" fillId="0" borderId="0" xfId="0" applyNumberFormat="1" applyFont="1" applyBorder="1" applyAlignment="1">
      <alignment vertical="center"/>
    </xf>
    <xf numFmtId="3" fontId="13" fillId="0" borderId="0" xfId="0" applyNumberFormat="1" applyFont="1" applyBorder="1" applyAlignment="1">
      <alignment vertical="center"/>
    </xf>
    <xf numFmtId="0" fontId="13" fillId="0" borderId="0" xfId="0" applyFont="1" applyBorder="1" applyAlignment="1">
      <alignment horizontal="left" vertical="center" indent="1"/>
    </xf>
    <xf numFmtId="10" fontId="13" fillId="0" borderId="0" xfId="0" applyNumberFormat="1" applyFont="1" applyBorder="1" applyAlignment="1">
      <alignment horizontal="right" vertical="center"/>
    </xf>
    <xf numFmtId="0" fontId="14" fillId="2" borderId="0" xfId="0" applyFont="1" applyFill="1" applyBorder="1" applyAlignment="1">
      <alignment vertical="center"/>
    </xf>
    <xf numFmtId="0" fontId="14" fillId="2" borderId="0" xfId="0" applyFont="1" applyFill="1" applyBorder="1" applyAlignment="1">
      <alignment vertical="center" wrapText="1"/>
    </xf>
    <xf numFmtId="0" fontId="6" fillId="2" borderId="1" xfId="0" applyFont="1" applyFill="1" applyBorder="1" applyAlignment="1">
      <alignment vertical="top"/>
    </xf>
    <xf numFmtId="0" fontId="25" fillId="0" borderId="0" xfId="0" applyFont="1" applyAlignment="1">
      <alignment vertical="center"/>
    </xf>
    <xf numFmtId="0" fontId="8" fillId="0" borderId="1" xfId="1" applyFont="1" applyBorder="1" applyAlignment="1">
      <alignment vertical="top"/>
    </xf>
  </cellXfs>
  <cellStyles count="5">
    <cellStyle name="Comma" xfId="2" builtinId="3"/>
    <cellStyle name="Hyperlink" xfId="1" builtinId="8"/>
    <cellStyle name="Normal" xfId="0" builtinId="0"/>
    <cellStyle name="Normal 2" xfId="3" xr:uid="{85592771-51B0-4D61-B32F-0383FA0CCDDB}"/>
    <cellStyle name="Percent" xfId="4"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3.xml"/></Relationships>
</file>

<file path=xl/theme/theme1.xml><?xml version="1.0" encoding="utf-8"?>
<a:theme xmlns:a="http://schemas.openxmlformats.org/drawingml/2006/main" name="Office 2013 - 2022 Theme">
  <a:themeElements>
    <a:clrScheme name="Blue Green">
      <a:dk1>
        <a:sysClr val="windowText" lastClr="000000"/>
      </a:dk1>
      <a:lt1>
        <a:sysClr val="window" lastClr="FFFFFF"/>
      </a:lt1>
      <a:dk2>
        <a:srgbClr val="373545"/>
      </a:dk2>
      <a:lt2>
        <a:srgbClr val="CEDBE6"/>
      </a:lt2>
      <a:accent1>
        <a:srgbClr val="3494BA"/>
      </a:accent1>
      <a:accent2>
        <a:srgbClr val="58B6C0"/>
      </a:accent2>
      <a:accent3>
        <a:srgbClr val="75BDA7"/>
      </a:accent3>
      <a:accent4>
        <a:srgbClr val="7A8C8E"/>
      </a:accent4>
      <a:accent5>
        <a:srgbClr val="84ACB6"/>
      </a:accent5>
      <a:accent6>
        <a:srgbClr val="2683C6"/>
      </a:accent6>
      <a:hlink>
        <a:srgbClr val="6B9F25"/>
      </a:hlink>
      <a:folHlink>
        <a:srgbClr val="9F6715"/>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815E1C-5279-442D-846F-BC3135AC05D3}">
  <dimension ref="A2:B24"/>
  <sheetViews>
    <sheetView showGridLines="0" tabSelected="1" zoomScale="88" zoomScaleNormal="88" workbookViewId="0">
      <selection activeCell="B26" sqref="B26"/>
    </sheetView>
  </sheetViews>
  <sheetFormatPr defaultColWidth="9.54296875" defaultRowHeight="11.75" x14ac:dyDescent="0.75"/>
  <cols>
    <col min="1" max="1" width="27.7265625" style="2" bestFit="1" customWidth="1"/>
    <col min="2" max="2" width="106.1796875" style="5" bestFit="1" customWidth="1"/>
    <col min="3" max="16384" width="9.54296875" style="2"/>
  </cols>
  <sheetData>
    <row r="2" spans="1:2" ht="12" x14ac:dyDescent="0.75">
      <c r="A2" s="69" t="s">
        <v>174</v>
      </c>
      <c r="B2" s="1" t="s">
        <v>182</v>
      </c>
    </row>
    <row r="3" spans="1:2" ht="12" x14ac:dyDescent="0.75">
      <c r="A3" s="69" t="s">
        <v>175</v>
      </c>
      <c r="B3" s="1"/>
    </row>
    <row r="4" spans="1:2" ht="12" x14ac:dyDescent="0.75">
      <c r="A4" s="69" t="s">
        <v>154</v>
      </c>
      <c r="B4" s="1" t="s">
        <v>153</v>
      </c>
    </row>
    <row r="5" spans="1:2" ht="12" x14ac:dyDescent="0.75">
      <c r="A5" s="69" t="s">
        <v>176</v>
      </c>
      <c r="B5" s="3" t="s">
        <v>185</v>
      </c>
    </row>
    <row r="6" spans="1:2" ht="12" x14ac:dyDescent="0.75">
      <c r="A6" s="69" t="s">
        <v>177</v>
      </c>
      <c r="B6" s="4">
        <v>45321</v>
      </c>
    </row>
    <row r="9" spans="1:2" ht="12" x14ac:dyDescent="0.75">
      <c r="A9" s="69" t="s">
        <v>178</v>
      </c>
      <c r="B9" s="69"/>
    </row>
    <row r="10" spans="1:2" ht="12" x14ac:dyDescent="0.75">
      <c r="A10" s="69" t="s">
        <v>179</v>
      </c>
      <c r="B10" s="69" t="s">
        <v>180</v>
      </c>
    </row>
    <row r="11" spans="1:2" x14ac:dyDescent="0.75">
      <c r="A11" s="71" t="s">
        <v>337</v>
      </c>
      <c r="B11" s="1" t="s">
        <v>338</v>
      </c>
    </row>
    <row r="12" spans="1:2" x14ac:dyDescent="0.75">
      <c r="A12" s="71" t="s">
        <v>0</v>
      </c>
      <c r="B12" s="1" t="s">
        <v>1</v>
      </c>
    </row>
    <row r="13" spans="1:2" x14ac:dyDescent="0.75">
      <c r="A13" s="71" t="s">
        <v>2</v>
      </c>
      <c r="B13" s="1" t="s">
        <v>3</v>
      </c>
    </row>
    <row r="14" spans="1:2" x14ac:dyDescent="0.75">
      <c r="A14" s="71" t="s">
        <v>4</v>
      </c>
      <c r="B14" s="1" t="s">
        <v>5</v>
      </c>
    </row>
    <row r="15" spans="1:2" x14ac:dyDescent="0.75">
      <c r="A15" s="71" t="s">
        <v>6</v>
      </c>
      <c r="B15" s="1" t="s">
        <v>7</v>
      </c>
    </row>
    <row r="16" spans="1:2" x14ac:dyDescent="0.75">
      <c r="A16" s="71" t="s">
        <v>8</v>
      </c>
      <c r="B16" s="1" t="s">
        <v>9</v>
      </c>
    </row>
    <row r="17" spans="1:2" x14ac:dyDescent="0.75">
      <c r="A17" s="71" t="s">
        <v>10</v>
      </c>
      <c r="B17" s="1" t="s">
        <v>11</v>
      </c>
    </row>
    <row r="18" spans="1:2" x14ac:dyDescent="0.75">
      <c r="A18" s="71" t="s">
        <v>13</v>
      </c>
      <c r="B18" s="1" t="s">
        <v>14</v>
      </c>
    </row>
    <row r="19" spans="1:2" x14ac:dyDescent="0.75">
      <c r="A19" s="71" t="s">
        <v>183</v>
      </c>
      <c r="B19" s="1" t="s">
        <v>15</v>
      </c>
    </row>
    <row r="20" spans="1:2" x14ac:dyDescent="0.75">
      <c r="A20" s="71" t="s">
        <v>16</v>
      </c>
      <c r="B20" s="1" t="s">
        <v>339</v>
      </c>
    </row>
    <row r="21" spans="1:2" x14ac:dyDescent="0.75">
      <c r="A21" s="71" t="s">
        <v>17</v>
      </c>
      <c r="B21" s="1" t="s">
        <v>340</v>
      </c>
    </row>
    <row r="22" spans="1:2" x14ac:dyDescent="0.75">
      <c r="A22" s="71" t="s">
        <v>18</v>
      </c>
      <c r="B22" s="1" t="s">
        <v>290</v>
      </c>
    </row>
    <row r="23" spans="1:2" x14ac:dyDescent="0.75">
      <c r="A23" s="71" t="s">
        <v>19</v>
      </c>
      <c r="B23" s="1" t="s">
        <v>20</v>
      </c>
    </row>
    <row r="24" spans="1:2" x14ac:dyDescent="0.75">
      <c r="A24" s="71" t="s">
        <v>21</v>
      </c>
      <c r="B24" s="1" t="s">
        <v>22</v>
      </c>
    </row>
  </sheetData>
  <hyperlinks>
    <hyperlink ref="A11" location="'Subnational Wizard'!A1" display="Subnational Wizard" xr:uid="{7614D1F1-412E-4A29-A9F2-36801244AADD}"/>
    <hyperlink ref="A12" location="'Baseline child health status'!A1" display="Baseline child health status" xr:uid="{FBEF93B8-0980-43F2-99C3-4178AA227AD5}"/>
    <hyperlink ref="A13" location="'Baseline maternal health status'!A1" display="Baseline maternal health status" xr:uid="{A8FC30EF-35B4-4745-8CAF-93D561A1A1D9}"/>
    <hyperlink ref="A14" location="'Nutritional status'!A1" display="Nutritional status" xr:uid="{E5455E23-344F-4A18-B736-B5526393C2B6}"/>
    <hyperlink ref="A15" location="Pathogen!A1" display="Pathogen" xr:uid="{2DA6540E-C627-4748-BE1F-499C008FC1FD}"/>
    <hyperlink ref="A16" location="'Baseline child mortality'!A1" display="Baseline child mortality" xr:uid="{CFB4B883-D55D-4BA2-B128-4F18267302E2}"/>
    <hyperlink ref="A17" location="'Baseline maternal mortality'!A1" display="Baseline maternal mortality" xr:uid="{D8A1955F-B95E-4B1D-AEE2-2CFB1E2D57BA}"/>
    <hyperlink ref="A18" location="Stillbirth!A1" display="Stillbirths" xr:uid="{DE9C5B39-FA99-4F45-9BF1-27A6452BD97A}"/>
    <hyperlink ref="A19" location="'Household Status'!A1" display="Household status" xr:uid="{F1E0D80C-6770-49A9-8B0D-9A1F60C15776}"/>
    <hyperlink ref="A20" location="Pregnancy!A1" display="Pregnancy" xr:uid="{84DD5511-89F3-499C-A566-4B36C6B8F88A}"/>
    <hyperlink ref="A21" location="Childbirth!A1" display="Childbirth" xr:uid="{105A11CE-B8C2-4897-B53C-BD64C7D86C2D}"/>
    <hyperlink ref="A22" location="Breastfeeding!A1" display="Breastfeeding promotion" xr:uid="{A310F3A6-4841-4458-A7FF-6F803DC978C2}"/>
    <hyperlink ref="A23" location="Preventive!A1" display="Preventive" xr:uid="{51FE9CBA-4E81-45C3-BC7A-EB51E79B2B30}"/>
    <hyperlink ref="A24" location="Curative!A1" display="Curative" xr:uid="{535AC54A-F6CB-4B93-B2CE-BB7A46D2B49D}"/>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O16"/>
  <sheetViews>
    <sheetView workbookViewId="0">
      <selection activeCell="F12" sqref="F12"/>
    </sheetView>
  </sheetViews>
  <sheetFormatPr defaultColWidth="8.7265625" defaultRowHeight="11.75" x14ac:dyDescent="0.55000000000000004"/>
  <cols>
    <col min="1" max="1" width="34.26953125" style="14" customWidth="1"/>
    <col min="2" max="2" width="8.7265625" style="14"/>
    <col min="3" max="3" width="11.7265625" style="14" customWidth="1"/>
    <col min="4" max="4" width="11.40625" style="14" customWidth="1"/>
    <col min="5" max="5" width="8.7265625" style="14"/>
    <col min="6" max="6" width="15.7265625" style="14" customWidth="1"/>
    <col min="7" max="7" width="10.40625" style="14" customWidth="1"/>
    <col min="8" max="16384" width="8.7265625" style="14"/>
  </cols>
  <sheetData>
    <row r="1" spans="1:15" ht="12" x14ac:dyDescent="0.55000000000000004">
      <c r="A1" s="32" t="s">
        <v>23</v>
      </c>
      <c r="B1" s="32" t="s">
        <v>24</v>
      </c>
      <c r="C1" s="32" t="s">
        <v>186</v>
      </c>
      <c r="D1" s="32" t="s">
        <v>187</v>
      </c>
      <c r="E1" s="32" t="s">
        <v>154</v>
      </c>
      <c r="F1" s="32" t="s">
        <v>188</v>
      </c>
      <c r="G1" s="32" t="s">
        <v>181</v>
      </c>
      <c r="H1" s="32" t="s">
        <v>191</v>
      </c>
      <c r="I1" s="12"/>
      <c r="J1" s="13"/>
      <c r="K1" s="13"/>
      <c r="L1" s="13"/>
      <c r="M1" s="13"/>
      <c r="N1" s="12"/>
      <c r="O1" s="13"/>
    </row>
    <row r="2" spans="1:15" x14ac:dyDescent="0.55000000000000004">
      <c r="A2" s="14" t="s">
        <v>94</v>
      </c>
      <c r="B2" s="50">
        <v>43.85</v>
      </c>
      <c r="C2" s="14" t="s">
        <v>249</v>
      </c>
      <c r="D2" s="14" t="s">
        <v>250</v>
      </c>
      <c r="E2" s="14" t="s">
        <v>153</v>
      </c>
      <c r="F2" s="14">
        <v>2022</v>
      </c>
      <c r="G2" s="14" t="s">
        <v>314</v>
      </c>
    </row>
    <row r="15" spans="1:15" s="15" customFormat="1" x14ac:dyDescent="0.55000000000000004">
      <c r="A15" s="14"/>
      <c r="B15" s="14"/>
      <c r="C15" s="14"/>
      <c r="D15" s="14"/>
      <c r="E15" s="14"/>
      <c r="F15" s="14"/>
      <c r="G15" s="14"/>
      <c r="H15" s="14"/>
      <c r="I15" s="14"/>
      <c r="J15" s="14"/>
      <c r="K15" s="14"/>
      <c r="L15" s="14"/>
    </row>
    <row r="16" spans="1:15" s="15" customFormat="1" x14ac:dyDescent="0.55000000000000004">
      <c r="A16" s="14"/>
      <c r="B16" s="14"/>
      <c r="C16" s="14"/>
      <c r="D16" s="14"/>
      <c r="E16" s="14"/>
      <c r="F16" s="14"/>
      <c r="G16" s="14"/>
      <c r="H16" s="14"/>
      <c r="I16" s="14"/>
      <c r="J16" s="14"/>
      <c r="K16" s="14"/>
      <c r="L16" s="14"/>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O13"/>
  <sheetViews>
    <sheetView zoomScale="94" workbookViewId="0">
      <selection activeCell="G18" sqref="G18"/>
    </sheetView>
  </sheetViews>
  <sheetFormatPr defaultRowHeight="11.75" x14ac:dyDescent="0.55000000000000004"/>
  <cols>
    <col min="1" max="1" width="28.26953125" style="14" customWidth="1"/>
    <col min="2" max="2" width="8.7265625" style="14"/>
    <col min="3" max="3" width="11.7265625" style="14" customWidth="1"/>
    <col min="4" max="4" width="11.40625" style="14" customWidth="1"/>
    <col min="5" max="5" width="8.7265625" style="14"/>
    <col min="6" max="6" width="15.40625" style="14" customWidth="1"/>
    <col min="7" max="7" width="11.40625" style="14" customWidth="1"/>
    <col min="8" max="16384" width="8.7265625" style="14"/>
  </cols>
  <sheetData>
    <row r="1" spans="1:15" ht="12" x14ac:dyDescent="0.55000000000000004">
      <c r="A1" s="32" t="s">
        <v>23</v>
      </c>
      <c r="B1" s="32" t="s">
        <v>24</v>
      </c>
      <c r="C1" s="32" t="s">
        <v>186</v>
      </c>
      <c r="D1" s="32" t="s">
        <v>187</v>
      </c>
      <c r="E1" s="32" t="s">
        <v>154</v>
      </c>
      <c r="F1" s="32" t="s">
        <v>188</v>
      </c>
      <c r="G1" s="32" t="s">
        <v>181</v>
      </c>
      <c r="H1" s="32" t="s">
        <v>191</v>
      </c>
      <c r="I1" s="12"/>
      <c r="J1" s="13"/>
      <c r="K1" s="13"/>
      <c r="L1" s="13"/>
      <c r="M1" s="13"/>
      <c r="N1" s="12"/>
      <c r="O1" s="13"/>
    </row>
    <row r="2" spans="1:15" x14ac:dyDescent="0.55000000000000004">
      <c r="A2" s="14" t="s">
        <v>96</v>
      </c>
      <c r="B2" s="28">
        <v>99.217961741200014</v>
      </c>
      <c r="C2" s="14" t="s">
        <v>251</v>
      </c>
      <c r="D2" s="14" t="s">
        <v>244</v>
      </c>
      <c r="E2" s="14" t="s">
        <v>153</v>
      </c>
      <c r="F2" s="14">
        <v>2019</v>
      </c>
      <c r="G2" s="12" t="s">
        <v>302</v>
      </c>
    </row>
    <row r="3" spans="1:15" x14ac:dyDescent="0.55000000000000004">
      <c r="A3" s="14" t="s">
        <v>97</v>
      </c>
      <c r="B3" s="28">
        <v>95.527587800099994</v>
      </c>
      <c r="C3" s="14" t="s">
        <v>252</v>
      </c>
      <c r="D3" s="14" t="s">
        <v>244</v>
      </c>
      <c r="E3" s="14" t="s">
        <v>153</v>
      </c>
      <c r="F3" s="14">
        <v>2019</v>
      </c>
      <c r="G3" s="12" t="s">
        <v>302</v>
      </c>
    </row>
    <row r="4" spans="1:15" x14ac:dyDescent="0.55000000000000004">
      <c r="A4" s="14" t="s">
        <v>98</v>
      </c>
      <c r="B4" s="28">
        <v>99</v>
      </c>
      <c r="C4" s="14" t="s">
        <v>253</v>
      </c>
      <c r="D4" s="14" t="s">
        <v>244</v>
      </c>
      <c r="E4" s="14" t="s">
        <v>153</v>
      </c>
      <c r="F4" s="14">
        <v>2022</v>
      </c>
      <c r="G4" s="14" t="s">
        <v>294</v>
      </c>
    </row>
    <row r="5" spans="1:15" x14ac:dyDescent="0.55000000000000004">
      <c r="A5" s="14" t="s">
        <v>254</v>
      </c>
      <c r="B5" s="28">
        <v>100</v>
      </c>
      <c r="C5" s="14" t="s">
        <v>255</v>
      </c>
      <c r="D5" s="14" t="s">
        <v>244</v>
      </c>
      <c r="E5" s="14" t="s">
        <v>173</v>
      </c>
      <c r="F5" s="14">
        <v>2022</v>
      </c>
      <c r="G5" s="14" t="s">
        <v>313</v>
      </c>
    </row>
    <row r="6" spans="1:15" x14ac:dyDescent="0.55000000000000004">
      <c r="A6" s="14" t="s">
        <v>256</v>
      </c>
      <c r="B6" s="28">
        <v>88.485680000000002</v>
      </c>
      <c r="C6" s="14" t="s">
        <v>257</v>
      </c>
      <c r="D6" s="14" t="s">
        <v>244</v>
      </c>
      <c r="E6" s="14" t="s">
        <v>153</v>
      </c>
      <c r="F6" s="14">
        <v>2019</v>
      </c>
      <c r="G6" s="14" t="s">
        <v>258</v>
      </c>
      <c r="H6" s="28">
        <v>89.199269999999999</v>
      </c>
    </row>
    <row r="7" spans="1:15" x14ac:dyDescent="0.55000000000000004">
      <c r="A7" s="14" t="s">
        <v>259</v>
      </c>
      <c r="B7" s="28">
        <v>85.089389999999995</v>
      </c>
      <c r="C7" s="14" t="s">
        <v>261</v>
      </c>
      <c r="D7" s="14" t="s">
        <v>244</v>
      </c>
      <c r="E7" s="14" t="s">
        <v>153</v>
      </c>
      <c r="F7" s="14">
        <v>2020</v>
      </c>
      <c r="G7" s="14" t="s">
        <v>263</v>
      </c>
      <c r="H7" s="28">
        <v>89.098839999999996</v>
      </c>
      <c r="L7" s="23"/>
    </row>
    <row r="8" spans="1:15" x14ac:dyDescent="0.55000000000000004">
      <c r="A8" s="14" t="s">
        <v>260</v>
      </c>
      <c r="B8" s="28">
        <v>84.364570000000001</v>
      </c>
      <c r="C8" s="14" t="s">
        <v>262</v>
      </c>
      <c r="D8" s="14" t="s">
        <v>244</v>
      </c>
      <c r="E8" s="14" t="s">
        <v>153</v>
      </c>
      <c r="F8" s="14">
        <v>2021</v>
      </c>
      <c r="G8" s="14" t="s">
        <v>263</v>
      </c>
      <c r="H8" s="28">
        <v>88.339860000000002</v>
      </c>
    </row>
    <row r="13" spans="1:15" s="19" customFormat="1" ht="12" x14ac:dyDescent="0.6">
      <c r="B13" s="49"/>
      <c r="C13" s="14"/>
    </row>
  </sheetData>
  <phoneticPr fontId="1"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O94"/>
  <sheetViews>
    <sheetView zoomScaleNormal="100" workbookViewId="0">
      <selection activeCell="F13" sqref="F13"/>
    </sheetView>
  </sheetViews>
  <sheetFormatPr defaultRowHeight="12.25" x14ac:dyDescent="0.65"/>
  <cols>
    <col min="1" max="1" width="26.54296875" style="35" customWidth="1"/>
    <col min="2" max="2" width="9.7265625" style="35" bestFit="1" customWidth="1"/>
    <col min="3" max="3" width="13" style="35" customWidth="1"/>
    <col min="4" max="4" width="11.1328125" style="35" customWidth="1"/>
    <col min="5" max="5" width="8.7265625" style="35"/>
    <col min="6" max="6" width="15" style="35" customWidth="1"/>
    <col min="7" max="7" width="12.6796875" style="35" customWidth="1"/>
    <col min="8" max="16384" width="8.7265625" style="35"/>
  </cols>
  <sheetData>
    <row r="1" spans="1:15" x14ac:dyDescent="0.65">
      <c r="A1" s="32" t="s">
        <v>23</v>
      </c>
      <c r="B1" s="32" t="s">
        <v>24</v>
      </c>
      <c r="C1" s="32" t="s">
        <v>186</v>
      </c>
      <c r="D1" s="32" t="s">
        <v>187</v>
      </c>
      <c r="E1" s="32" t="s">
        <v>154</v>
      </c>
      <c r="F1" s="32" t="s">
        <v>188</v>
      </c>
      <c r="G1" s="32" t="s">
        <v>181</v>
      </c>
      <c r="H1" s="32" t="s">
        <v>191</v>
      </c>
      <c r="I1" s="12"/>
      <c r="J1" s="33"/>
      <c r="K1" s="33"/>
      <c r="L1" s="33"/>
      <c r="M1" s="33"/>
      <c r="N1" s="34"/>
      <c r="O1" s="33"/>
    </row>
    <row r="2" spans="1:15" x14ac:dyDescent="0.65">
      <c r="A2" s="14" t="s">
        <v>99</v>
      </c>
      <c r="B2" s="28">
        <v>99.373633584400011</v>
      </c>
      <c r="C2" s="14" t="s">
        <v>264</v>
      </c>
      <c r="D2" s="14" t="s">
        <v>244</v>
      </c>
      <c r="E2" s="14" t="s">
        <v>153</v>
      </c>
      <c r="F2" s="14">
        <v>2019</v>
      </c>
      <c r="G2" s="12" t="s">
        <v>302</v>
      </c>
      <c r="H2" s="14"/>
      <c r="I2" s="14"/>
    </row>
    <row r="3" spans="1:15" x14ac:dyDescent="0.65">
      <c r="A3" s="14" t="s">
        <v>100</v>
      </c>
      <c r="B3" s="28">
        <v>96.808700000000002</v>
      </c>
      <c r="C3" s="14" t="s">
        <v>266</v>
      </c>
      <c r="D3" s="14" t="s">
        <v>244</v>
      </c>
      <c r="E3" s="14" t="s">
        <v>153</v>
      </c>
      <c r="F3" s="14">
        <v>2019</v>
      </c>
      <c r="G3" s="14" t="s">
        <v>265</v>
      </c>
      <c r="H3" s="28">
        <v>97.418899999999994</v>
      </c>
      <c r="I3" s="14"/>
    </row>
    <row r="4" spans="1:15" x14ac:dyDescent="0.65">
      <c r="A4" s="14" t="s">
        <v>101</v>
      </c>
      <c r="B4" s="28">
        <v>98.170299999999997</v>
      </c>
      <c r="C4" s="14" t="s">
        <v>267</v>
      </c>
      <c r="D4" s="14" t="s">
        <v>244</v>
      </c>
      <c r="E4" s="14" t="s">
        <v>153</v>
      </c>
      <c r="F4" s="14">
        <v>2019</v>
      </c>
      <c r="G4" s="14" t="s">
        <v>265</v>
      </c>
      <c r="H4" s="28">
        <v>98.789079999999998</v>
      </c>
      <c r="I4" s="14"/>
    </row>
    <row r="5" spans="1:15" x14ac:dyDescent="0.65">
      <c r="A5" s="14" t="s">
        <v>102</v>
      </c>
      <c r="B5" s="28">
        <v>99.208250000000007</v>
      </c>
      <c r="C5" s="14" t="s">
        <v>268</v>
      </c>
      <c r="D5" s="14" t="s">
        <v>244</v>
      </c>
      <c r="E5" s="14" t="s">
        <v>153</v>
      </c>
      <c r="F5" s="14">
        <v>2019</v>
      </c>
      <c r="G5" s="14" t="s">
        <v>265</v>
      </c>
      <c r="H5" s="28">
        <v>99.833569999999995</v>
      </c>
      <c r="I5" s="14"/>
    </row>
    <row r="6" spans="1:15" x14ac:dyDescent="0.65">
      <c r="A6" s="14" t="s">
        <v>103</v>
      </c>
      <c r="B6" s="28">
        <v>98.720640000000003</v>
      </c>
      <c r="C6" s="14" t="s">
        <v>269</v>
      </c>
      <c r="D6" s="14" t="s">
        <v>244</v>
      </c>
      <c r="E6" s="14" t="s">
        <v>153</v>
      </c>
      <c r="F6" s="14">
        <v>2019</v>
      </c>
      <c r="G6" s="14" t="s">
        <v>265</v>
      </c>
      <c r="H6" s="28">
        <v>99.342889999999997</v>
      </c>
      <c r="I6" s="14"/>
    </row>
    <row r="7" spans="1:15" x14ac:dyDescent="0.65">
      <c r="A7" s="14" t="s">
        <v>104</v>
      </c>
      <c r="B7" s="28">
        <v>95.311660000000003</v>
      </c>
      <c r="C7" s="14" t="s">
        <v>270</v>
      </c>
      <c r="D7" s="14" t="s">
        <v>244</v>
      </c>
      <c r="E7" s="14" t="s">
        <v>153</v>
      </c>
      <c r="F7" s="14">
        <v>2019</v>
      </c>
      <c r="G7" s="14" t="s">
        <v>265</v>
      </c>
      <c r="H7" s="28">
        <v>95.912419999999997</v>
      </c>
      <c r="I7" s="14"/>
    </row>
    <row r="8" spans="1:15" x14ac:dyDescent="0.65">
      <c r="A8" s="14" t="s">
        <v>105</v>
      </c>
      <c r="B8" s="28">
        <v>95.78501</v>
      </c>
      <c r="C8" s="14" t="s">
        <v>307</v>
      </c>
      <c r="D8" s="14" t="s">
        <v>244</v>
      </c>
      <c r="E8" s="14" t="s">
        <v>153</v>
      </c>
      <c r="F8" s="14">
        <v>2019</v>
      </c>
      <c r="G8" s="14" t="s">
        <v>265</v>
      </c>
      <c r="H8" s="28">
        <v>96.388760000000005</v>
      </c>
      <c r="I8" s="14"/>
    </row>
    <row r="9" spans="1:15" x14ac:dyDescent="0.65">
      <c r="A9" s="14" t="s">
        <v>106</v>
      </c>
      <c r="B9" s="28">
        <v>95.78501</v>
      </c>
      <c r="C9" s="14" t="s">
        <v>271</v>
      </c>
      <c r="D9" s="14" t="s">
        <v>244</v>
      </c>
      <c r="E9" s="14" t="s">
        <v>153</v>
      </c>
      <c r="F9" s="14">
        <v>2019</v>
      </c>
      <c r="G9" s="14" t="s">
        <v>265</v>
      </c>
      <c r="H9" s="28">
        <v>96.388760000000005</v>
      </c>
      <c r="I9" s="14"/>
    </row>
    <row r="10" spans="1:15" x14ac:dyDescent="0.65">
      <c r="A10" s="14" t="s">
        <v>107</v>
      </c>
      <c r="B10" s="28">
        <v>88.720399999999998</v>
      </c>
      <c r="C10" s="14" t="s">
        <v>272</v>
      </c>
      <c r="D10" s="14" t="s">
        <v>244</v>
      </c>
      <c r="E10" s="14" t="s">
        <v>153</v>
      </c>
      <c r="F10" s="14">
        <v>2019</v>
      </c>
      <c r="G10" s="14" t="s">
        <v>265</v>
      </c>
      <c r="H10" s="28">
        <v>89.279619999999994</v>
      </c>
      <c r="I10" s="14"/>
    </row>
    <row r="11" spans="1:15" x14ac:dyDescent="0.65">
      <c r="A11" s="14" t="s">
        <v>108</v>
      </c>
      <c r="B11" s="28">
        <v>92.956310000000002</v>
      </c>
      <c r="C11" s="14" t="s">
        <v>273</v>
      </c>
      <c r="D11" s="14" t="s">
        <v>244</v>
      </c>
      <c r="E11" s="14" t="s">
        <v>153</v>
      </c>
      <c r="F11" s="14">
        <v>2019</v>
      </c>
      <c r="G11" s="14" t="s">
        <v>265</v>
      </c>
      <c r="H11" s="28">
        <v>93.542230000000004</v>
      </c>
      <c r="I11" s="14"/>
    </row>
    <row r="12" spans="1:15" x14ac:dyDescent="0.65">
      <c r="A12" s="14" t="s">
        <v>308</v>
      </c>
      <c r="B12" s="28">
        <v>97.856639999999999</v>
      </c>
      <c r="C12" s="14" t="s">
        <v>309</v>
      </c>
      <c r="D12" s="14" t="s">
        <v>244</v>
      </c>
      <c r="E12" s="14" t="s">
        <v>153</v>
      </c>
      <c r="F12" s="14">
        <v>2019</v>
      </c>
      <c r="G12" s="14" t="s">
        <v>265</v>
      </c>
      <c r="H12" s="28">
        <v>98.473439999999997</v>
      </c>
      <c r="I12" s="14"/>
    </row>
    <row r="13" spans="1:15" x14ac:dyDescent="0.65">
      <c r="A13" s="14" t="s">
        <v>109</v>
      </c>
      <c r="B13" s="28">
        <v>90.448419999999999</v>
      </c>
      <c r="C13" s="14" t="s">
        <v>274</v>
      </c>
      <c r="D13" s="14" t="s">
        <v>244</v>
      </c>
      <c r="E13" s="14" t="s">
        <v>153</v>
      </c>
      <c r="F13" s="14">
        <v>2019</v>
      </c>
      <c r="G13" s="14" t="s">
        <v>265</v>
      </c>
      <c r="H13" s="28">
        <v>91</v>
      </c>
      <c r="I13" s="14"/>
    </row>
    <row r="14" spans="1:15" x14ac:dyDescent="0.65">
      <c r="A14" s="14" t="s">
        <v>110</v>
      </c>
      <c r="B14" s="28">
        <v>89.841049999999996</v>
      </c>
      <c r="C14" s="14" t="s">
        <v>310</v>
      </c>
      <c r="D14" s="14" t="s">
        <v>244</v>
      </c>
      <c r="E14" s="14" t="s">
        <v>153</v>
      </c>
      <c r="F14" s="14">
        <v>2019</v>
      </c>
      <c r="G14" s="14" t="s">
        <v>265</v>
      </c>
      <c r="H14" s="28">
        <v>90.407330000000002</v>
      </c>
      <c r="I14" s="14"/>
    </row>
    <row r="15" spans="1:15" x14ac:dyDescent="0.65">
      <c r="A15" s="14" t="s">
        <v>311</v>
      </c>
      <c r="B15" s="28">
        <v>86.078490000000002</v>
      </c>
      <c r="C15" s="14" t="s">
        <v>312</v>
      </c>
      <c r="D15" s="14" t="s">
        <v>244</v>
      </c>
      <c r="E15" s="14" t="s">
        <v>153</v>
      </c>
      <c r="F15" s="14">
        <v>2019</v>
      </c>
      <c r="G15" s="14" t="s">
        <v>265</v>
      </c>
      <c r="H15" s="28">
        <v>86.621049999999997</v>
      </c>
      <c r="I15" s="14"/>
    </row>
    <row r="16" spans="1:15" x14ac:dyDescent="0.65">
      <c r="A16" s="14" t="s">
        <v>111</v>
      </c>
      <c r="B16" s="28">
        <v>87.164910000000006</v>
      </c>
      <c r="C16" s="14" t="s">
        <v>275</v>
      </c>
      <c r="D16" s="14" t="s">
        <v>244</v>
      </c>
      <c r="E16" s="14" t="s">
        <v>153</v>
      </c>
      <c r="F16" s="14">
        <v>2019</v>
      </c>
      <c r="G16" s="14" t="s">
        <v>265</v>
      </c>
      <c r="H16" s="28">
        <v>87.714320000000001</v>
      </c>
      <c r="I16" s="14"/>
    </row>
    <row r="17" spans="1:9" x14ac:dyDescent="0.65">
      <c r="A17" s="14" t="s">
        <v>305</v>
      </c>
      <c r="B17" s="28">
        <v>27</v>
      </c>
      <c r="C17" s="14" t="s">
        <v>306</v>
      </c>
      <c r="D17" s="14" t="s">
        <v>244</v>
      </c>
      <c r="E17" s="14" t="s">
        <v>153</v>
      </c>
      <c r="F17" s="14">
        <v>2022</v>
      </c>
      <c r="G17" s="14" t="s">
        <v>304</v>
      </c>
      <c r="H17" s="14"/>
      <c r="I17" s="14"/>
    </row>
    <row r="18" spans="1:9" x14ac:dyDescent="0.65">
      <c r="A18" s="14"/>
      <c r="B18" s="14"/>
      <c r="C18" s="14"/>
      <c r="D18" s="14"/>
      <c r="E18" s="14"/>
      <c r="F18" s="14"/>
      <c r="G18" s="14"/>
      <c r="H18" s="14"/>
      <c r="I18" s="14"/>
    </row>
    <row r="19" spans="1:9" x14ac:dyDescent="0.65">
      <c r="A19" s="14"/>
      <c r="B19" s="14"/>
      <c r="C19" s="14"/>
      <c r="D19" s="14"/>
      <c r="E19" s="14"/>
      <c r="F19" s="14"/>
      <c r="G19" s="14"/>
      <c r="H19" s="14"/>
      <c r="I19" s="14"/>
    </row>
    <row r="74" spans="11:11" s="37" customFormat="1" x14ac:dyDescent="0.65">
      <c r="K74" s="36"/>
    </row>
    <row r="90" spans="5:6" s="38" customFormat="1" x14ac:dyDescent="0.65"/>
    <row r="91" spans="5:6" s="38" customFormat="1" x14ac:dyDescent="0.65"/>
    <row r="92" spans="5:6" s="38" customFormat="1" x14ac:dyDescent="0.65"/>
    <row r="94" spans="5:6" x14ac:dyDescent="0.65">
      <c r="E94" s="38"/>
      <c r="F94" s="38"/>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O20"/>
  <sheetViews>
    <sheetView workbookViewId="0">
      <selection activeCell="G2" sqref="G2"/>
    </sheetView>
  </sheetViews>
  <sheetFormatPr defaultColWidth="8.7265625" defaultRowHeight="11.75" x14ac:dyDescent="0.55000000000000004"/>
  <cols>
    <col min="1" max="1" width="24.86328125" style="14" bestFit="1" customWidth="1"/>
    <col min="2" max="2" width="8.7265625" style="14"/>
    <col min="3" max="3" width="15" style="14" customWidth="1"/>
    <col min="4" max="5" width="13.26953125" style="14" customWidth="1"/>
    <col min="6" max="6" width="16.40625" style="14" customWidth="1"/>
    <col min="7" max="7" width="11.7265625" style="14" customWidth="1"/>
    <col min="8" max="10" width="8.7265625" style="14"/>
    <col min="11" max="11" width="30.54296875" style="14" bestFit="1" customWidth="1"/>
    <col min="12" max="16384" width="8.7265625" style="14"/>
  </cols>
  <sheetData>
    <row r="1" spans="1:15" ht="12" x14ac:dyDescent="0.55000000000000004">
      <c r="A1" s="32" t="s">
        <v>23</v>
      </c>
      <c r="B1" s="32" t="s">
        <v>24</v>
      </c>
      <c r="C1" s="32" t="s">
        <v>186</v>
      </c>
      <c r="D1" s="32" t="s">
        <v>187</v>
      </c>
      <c r="E1" s="32" t="s">
        <v>154</v>
      </c>
      <c r="F1" s="32" t="s">
        <v>188</v>
      </c>
      <c r="G1" s="32" t="s">
        <v>181</v>
      </c>
      <c r="H1" s="32" t="s">
        <v>191</v>
      </c>
      <c r="I1" s="12"/>
      <c r="J1" s="13"/>
      <c r="K1" s="13"/>
      <c r="L1" s="13"/>
      <c r="M1" s="13"/>
      <c r="N1" s="12"/>
      <c r="O1" s="13"/>
    </row>
    <row r="2" spans="1:15" x14ac:dyDescent="0.55000000000000004">
      <c r="A2" s="12" t="s">
        <v>112</v>
      </c>
      <c r="B2" s="12">
        <v>41.6</v>
      </c>
      <c r="C2" s="12" t="s">
        <v>276</v>
      </c>
      <c r="D2" s="12" t="s">
        <v>218</v>
      </c>
      <c r="E2" s="12" t="s">
        <v>153</v>
      </c>
      <c r="F2" s="12">
        <v>2019</v>
      </c>
      <c r="G2" s="12" t="s">
        <v>302</v>
      </c>
      <c r="H2" s="12" t="s">
        <v>303</v>
      </c>
      <c r="I2" s="12"/>
    </row>
    <row r="6" spans="1:15" x14ac:dyDescent="0.55000000000000004">
      <c r="A6" s="12"/>
      <c r="B6" s="12"/>
      <c r="C6" s="12"/>
      <c r="D6" s="12"/>
      <c r="E6" s="12"/>
      <c r="F6" s="12"/>
      <c r="G6" s="12" t="s">
        <v>302</v>
      </c>
      <c r="H6" s="12"/>
      <c r="I6" s="12"/>
      <c r="J6" s="12"/>
    </row>
    <row r="7" spans="1:15" x14ac:dyDescent="0.55000000000000004">
      <c r="A7" s="39" t="s">
        <v>277</v>
      </c>
      <c r="B7" s="40" t="s">
        <v>35</v>
      </c>
      <c r="C7" s="40" t="s">
        <v>36</v>
      </c>
      <c r="D7" s="40"/>
      <c r="E7" s="40" t="s">
        <v>153</v>
      </c>
      <c r="F7" s="40" t="s">
        <v>35</v>
      </c>
      <c r="G7" s="41" t="s">
        <v>36</v>
      </c>
      <c r="H7" s="12"/>
      <c r="I7" s="12"/>
      <c r="J7" s="12"/>
    </row>
    <row r="8" spans="1:15" x14ac:dyDescent="0.55000000000000004">
      <c r="A8" s="42" t="s">
        <v>278</v>
      </c>
      <c r="B8" s="43">
        <v>52.451949999999997</v>
      </c>
      <c r="C8" s="43">
        <v>37.449159999999999</v>
      </c>
      <c r="D8" s="43"/>
      <c r="E8" s="43" t="s">
        <v>278</v>
      </c>
      <c r="F8" s="43">
        <f>G8*(B8/C8)</f>
        <v>54.618813568337622</v>
      </c>
      <c r="G8" s="44">
        <f>B2/((B8/C8)*(1/6)+(5/6))</f>
        <v>38.996237286332473</v>
      </c>
      <c r="H8" s="30"/>
      <c r="I8" s="30"/>
      <c r="J8" s="30"/>
    </row>
    <row r="9" spans="1:15" x14ac:dyDescent="0.55000000000000004">
      <c r="A9" s="42" t="s">
        <v>279</v>
      </c>
      <c r="B9" s="43">
        <v>8.9973399999999994</v>
      </c>
      <c r="C9" s="43">
        <v>9.4740099999999998</v>
      </c>
      <c r="D9" s="43"/>
      <c r="E9" s="43" t="s">
        <v>279</v>
      </c>
      <c r="F9" s="43">
        <f>(F12-F8)*(B9/(B12-B8))</f>
        <v>8.5873124960761409</v>
      </c>
      <c r="G9" s="44">
        <f>(G12-G8)*(C9/(C12-C8))</f>
        <v>9.2396881958246002</v>
      </c>
      <c r="H9" s="30"/>
      <c r="I9" s="30"/>
      <c r="J9" s="30"/>
    </row>
    <row r="10" spans="1:15" x14ac:dyDescent="0.55000000000000004">
      <c r="A10" s="42" t="s">
        <v>280</v>
      </c>
      <c r="B10" s="43">
        <v>35.296120000000002</v>
      </c>
      <c r="C10" s="43">
        <v>44.251869999999997</v>
      </c>
      <c r="D10" s="43"/>
      <c r="E10" s="43" t="s">
        <v>280</v>
      </c>
      <c r="F10" s="43">
        <f>(F12-F8)*(B10/(B12-B8))</f>
        <v>33.687602373479606</v>
      </c>
      <c r="G10" s="44">
        <f>(G12-G8)*(C10/(C12-C8))</f>
        <v>43.157383291991955</v>
      </c>
      <c r="H10" s="30"/>
      <c r="I10" s="30"/>
      <c r="J10" s="30"/>
    </row>
    <row r="11" spans="1:15" x14ac:dyDescent="0.55000000000000004">
      <c r="A11" s="42" t="s">
        <v>281</v>
      </c>
      <c r="B11" s="43">
        <v>3.2545899999999999</v>
      </c>
      <c r="C11" s="43">
        <v>8.8249600000000008</v>
      </c>
      <c r="D11" s="43"/>
      <c r="E11" s="43" t="s">
        <v>281</v>
      </c>
      <c r="F11" s="43">
        <f>(F12-F8)*(B11/(B12-B8))</f>
        <v>3.1062715621066279</v>
      </c>
      <c r="G11" s="44">
        <f>(G12-G8)*(C11/(C12-C8))</f>
        <v>8.6066912258509625</v>
      </c>
      <c r="H11" s="30"/>
      <c r="I11" s="30"/>
      <c r="J11" s="30"/>
    </row>
    <row r="12" spans="1:15" x14ac:dyDescent="0.55000000000000004">
      <c r="A12" s="45" t="s">
        <v>34</v>
      </c>
      <c r="B12" s="46">
        <v>100</v>
      </c>
      <c r="C12" s="46">
        <v>100</v>
      </c>
      <c r="D12" s="46"/>
      <c r="E12" s="46" t="s">
        <v>34</v>
      </c>
      <c r="F12" s="47">
        <v>100</v>
      </c>
      <c r="G12" s="48">
        <v>100</v>
      </c>
      <c r="H12" s="12"/>
      <c r="I12" s="12"/>
      <c r="J12" s="12"/>
    </row>
    <row r="14" spans="1:15" x14ac:dyDescent="0.55000000000000004">
      <c r="A14" s="12"/>
    </row>
    <row r="15" spans="1:15" x14ac:dyDescent="0.55000000000000004">
      <c r="A15" s="12"/>
      <c r="B15" s="12"/>
      <c r="C15" s="12"/>
      <c r="D15" s="12"/>
      <c r="E15" s="12"/>
      <c r="F15" s="12"/>
      <c r="G15" s="12"/>
      <c r="H15" s="12"/>
      <c r="I15" s="12"/>
    </row>
    <row r="16" spans="1:15" x14ac:dyDescent="0.55000000000000004">
      <c r="A16" s="12"/>
      <c r="B16" s="30"/>
      <c r="C16" s="30"/>
      <c r="D16" s="30"/>
      <c r="E16" s="30"/>
      <c r="F16" s="30"/>
      <c r="G16" s="30"/>
      <c r="H16" s="30"/>
      <c r="I16" s="30"/>
    </row>
    <row r="17" spans="1:9" x14ac:dyDescent="0.55000000000000004">
      <c r="A17" s="12"/>
      <c r="B17" s="30"/>
      <c r="C17" s="30"/>
      <c r="D17" s="30"/>
      <c r="E17" s="30"/>
      <c r="F17" s="30"/>
      <c r="G17" s="30"/>
      <c r="H17" s="30"/>
      <c r="I17" s="30"/>
    </row>
    <row r="18" spans="1:9" x14ac:dyDescent="0.55000000000000004">
      <c r="A18" s="12"/>
      <c r="B18" s="30"/>
      <c r="C18" s="30"/>
      <c r="D18" s="30"/>
      <c r="E18" s="30"/>
      <c r="F18" s="30"/>
      <c r="G18" s="30"/>
      <c r="H18" s="30"/>
      <c r="I18" s="30"/>
    </row>
    <row r="19" spans="1:9" x14ac:dyDescent="0.55000000000000004">
      <c r="A19" s="12"/>
      <c r="B19" s="30"/>
      <c r="C19" s="30"/>
      <c r="D19" s="30"/>
      <c r="E19" s="30"/>
      <c r="F19" s="30"/>
      <c r="G19" s="30"/>
      <c r="H19" s="30"/>
      <c r="I19" s="30"/>
    </row>
    <row r="20" spans="1:9" x14ac:dyDescent="0.55000000000000004">
      <c r="A20" s="12"/>
      <c r="B20" s="30"/>
      <c r="C20" s="30"/>
      <c r="D20" s="30"/>
      <c r="E20" s="30"/>
      <c r="F20" s="30"/>
      <c r="G20" s="30"/>
      <c r="H20" s="30"/>
      <c r="I20" s="30"/>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O9"/>
  <sheetViews>
    <sheetView zoomScale="101" workbookViewId="0">
      <selection activeCell="G2" sqref="G2"/>
    </sheetView>
  </sheetViews>
  <sheetFormatPr defaultRowHeight="11.75" x14ac:dyDescent="0.55000000000000004"/>
  <cols>
    <col min="1" max="1" width="58.26953125" style="14" bestFit="1" customWidth="1"/>
    <col min="2" max="2" width="4.6796875" style="14" bestFit="1" customWidth="1"/>
    <col min="3" max="3" width="14.58984375" style="14" customWidth="1"/>
    <col min="4" max="4" width="9.6328125" style="14" bestFit="1" customWidth="1"/>
    <col min="5" max="5" width="7.36328125" style="14" bestFit="1" customWidth="1"/>
    <col min="6" max="6" width="13" style="14" bestFit="1" customWidth="1"/>
    <col min="7" max="7" width="40.40625" style="14" bestFit="1" customWidth="1"/>
    <col min="8" max="8" width="5.08984375" style="14" bestFit="1" customWidth="1"/>
    <col min="9" max="16384" width="8.7265625" style="14"/>
  </cols>
  <sheetData>
    <row r="1" spans="1:15" ht="12" x14ac:dyDescent="0.55000000000000004">
      <c r="A1" s="32" t="s">
        <v>23</v>
      </c>
      <c r="B1" s="32" t="s">
        <v>24</v>
      </c>
      <c r="C1" s="32" t="s">
        <v>186</v>
      </c>
      <c r="D1" s="32" t="s">
        <v>187</v>
      </c>
      <c r="E1" s="32" t="s">
        <v>154</v>
      </c>
      <c r="F1" s="32" t="s">
        <v>188</v>
      </c>
      <c r="G1" s="32" t="s">
        <v>181</v>
      </c>
      <c r="H1" s="32" t="s">
        <v>191</v>
      </c>
      <c r="I1" s="12"/>
      <c r="J1" s="13"/>
      <c r="K1" s="13"/>
      <c r="L1" s="13"/>
      <c r="M1" s="13"/>
      <c r="N1" s="12"/>
      <c r="O1" s="13"/>
    </row>
    <row r="2" spans="1:15" x14ac:dyDescent="0.55000000000000004">
      <c r="A2" s="12" t="s">
        <v>113</v>
      </c>
      <c r="B2" s="30">
        <v>35.545689659300002</v>
      </c>
      <c r="C2" s="12" t="s">
        <v>301</v>
      </c>
      <c r="D2" s="12" t="s">
        <v>282</v>
      </c>
      <c r="E2" s="12" t="s">
        <v>153</v>
      </c>
      <c r="F2" s="12">
        <v>2019</v>
      </c>
      <c r="G2" s="12" t="s">
        <v>302</v>
      </c>
      <c r="H2" s="12"/>
      <c r="I2" s="12"/>
      <c r="J2" s="13"/>
      <c r="K2" s="13"/>
      <c r="L2" s="13"/>
      <c r="M2" s="13"/>
      <c r="N2" s="12"/>
      <c r="O2" s="13"/>
    </row>
    <row r="3" spans="1:15" x14ac:dyDescent="0.55000000000000004">
      <c r="A3" s="12" t="s">
        <v>114</v>
      </c>
      <c r="B3" s="30">
        <v>100</v>
      </c>
      <c r="C3" s="12" t="s">
        <v>283</v>
      </c>
      <c r="D3" s="12" t="s">
        <v>284</v>
      </c>
      <c r="E3" s="12" t="s">
        <v>153</v>
      </c>
      <c r="F3" s="12">
        <v>2013</v>
      </c>
      <c r="G3" s="12" t="s">
        <v>300</v>
      </c>
      <c r="H3" s="12"/>
      <c r="I3" s="12"/>
      <c r="J3" s="13"/>
      <c r="K3" s="13"/>
      <c r="L3" s="13"/>
      <c r="M3" s="13"/>
      <c r="N3" s="12"/>
      <c r="O3" s="13"/>
    </row>
    <row r="4" spans="1:15" x14ac:dyDescent="0.55000000000000004">
      <c r="A4" s="12"/>
      <c r="B4" s="30"/>
      <c r="C4" s="12"/>
      <c r="D4" s="12"/>
      <c r="E4" s="12"/>
      <c r="F4" s="12"/>
      <c r="G4" s="12"/>
      <c r="H4" s="12"/>
      <c r="I4" s="12"/>
      <c r="J4" s="13"/>
      <c r="K4" s="13"/>
      <c r="L4" s="13"/>
      <c r="M4" s="13"/>
      <c r="N4" s="12"/>
      <c r="O4" s="13"/>
    </row>
    <row r="5" spans="1:15" x14ac:dyDescent="0.55000000000000004">
      <c r="A5" s="31" t="s">
        <v>115</v>
      </c>
      <c r="B5" s="30"/>
      <c r="C5" s="12"/>
      <c r="D5" s="12"/>
      <c r="E5" s="12"/>
      <c r="F5" s="12"/>
      <c r="G5" s="12"/>
      <c r="H5" s="12"/>
      <c r="I5" s="12"/>
      <c r="J5" s="13"/>
      <c r="K5" s="13"/>
      <c r="L5" s="13"/>
      <c r="M5" s="13"/>
      <c r="N5" s="12"/>
      <c r="O5" s="13"/>
    </row>
    <row r="6" spans="1:15" x14ac:dyDescent="0.55000000000000004">
      <c r="A6" s="12" t="s">
        <v>116</v>
      </c>
      <c r="B6" s="28">
        <v>99.185282792739002</v>
      </c>
      <c r="C6" s="12" t="s">
        <v>286</v>
      </c>
      <c r="D6" s="12" t="s">
        <v>285</v>
      </c>
      <c r="E6" s="12" t="s">
        <v>153</v>
      </c>
      <c r="F6" s="14">
        <v>2019</v>
      </c>
      <c r="G6" s="12" t="s">
        <v>302</v>
      </c>
    </row>
    <row r="7" spans="1:15" x14ac:dyDescent="0.55000000000000004">
      <c r="A7" s="14" t="s">
        <v>117</v>
      </c>
      <c r="B7" s="28">
        <v>2.1781527333999997</v>
      </c>
      <c r="C7" s="12" t="s">
        <v>287</v>
      </c>
      <c r="D7" s="12" t="s">
        <v>285</v>
      </c>
      <c r="E7" s="12" t="s">
        <v>153</v>
      </c>
      <c r="F7" s="14">
        <v>2019</v>
      </c>
      <c r="G7" s="12" t="s">
        <v>302</v>
      </c>
    </row>
    <row r="8" spans="1:15" x14ac:dyDescent="0.55000000000000004">
      <c r="A8" s="14" t="s">
        <v>118</v>
      </c>
      <c r="B8" s="28">
        <v>3.354857528245176</v>
      </c>
      <c r="C8" s="12" t="s">
        <v>288</v>
      </c>
      <c r="D8" s="12" t="s">
        <v>285</v>
      </c>
      <c r="E8" s="12" t="s">
        <v>153</v>
      </c>
      <c r="F8" s="14">
        <v>2019</v>
      </c>
      <c r="G8" s="12" t="s">
        <v>302</v>
      </c>
    </row>
    <row r="9" spans="1:15" x14ac:dyDescent="0.55000000000000004">
      <c r="A9" s="14" t="s">
        <v>119</v>
      </c>
      <c r="B9" s="28">
        <v>94.917770000000004</v>
      </c>
      <c r="C9" s="12" t="s">
        <v>289</v>
      </c>
      <c r="D9" s="12" t="s">
        <v>285</v>
      </c>
      <c r="E9" s="12" t="s">
        <v>153</v>
      </c>
      <c r="F9" s="14">
        <v>2019</v>
      </c>
      <c r="G9" s="12" t="s">
        <v>302</v>
      </c>
    </row>
  </sheetData>
  <phoneticPr fontId="1" type="noConversion"/>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O5"/>
  <sheetViews>
    <sheetView topLeftCell="B1" zoomScale="105" workbookViewId="0">
      <selection activeCell="G3" sqref="G3"/>
    </sheetView>
  </sheetViews>
  <sheetFormatPr defaultRowHeight="11.75" x14ac:dyDescent="0.55000000000000004"/>
  <cols>
    <col min="1" max="1" width="30.04296875" style="14" bestFit="1" customWidth="1"/>
    <col min="2" max="2" width="4.2265625" style="14" bestFit="1" customWidth="1"/>
    <col min="3" max="3" width="13.31640625" style="14" customWidth="1"/>
    <col min="4" max="4" width="9.86328125" style="14" bestFit="1" customWidth="1"/>
    <col min="5" max="5" width="13.54296875" style="14" bestFit="1" customWidth="1"/>
    <col min="6" max="6" width="13.08984375" style="14" bestFit="1" customWidth="1"/>
    <col min="7" max="7" width="96.31640625" style="14" bestFit="1" customWidth="1"/>
    <col min="8" max="16384" width="8.7265625" style="14"/>
  </cols>
  <sheetData>
    <row r="1" spans="1:15" ht="12" x14ac:dyDescent="0.55000000000000004">
      <c r="A1" s="32" t="s">
        <v>23</v>
      </c>
      <c r="B1" s="32" t="s">
        <v>24</v>
      </c>
      <c r="C1" s="32" t="s">
        <v>186</v>
      </c>
      <c r="D1" s="32" t="s">
        <v>187</v>
      </c>
      <c r="E1" s="32" t="s">
        <v>154</v>
      </c>
      <c r="F1" s="32" t="s">
        <v>188</v>
      </c>
      <c r="G1" s="32" t="s">
        <v>181</v>
      </c>
      <c r="H1" s="32" t="s">
        <v>191</v>
      </c>
      <c r="I1" s="12"/>
      <c r="J1" s="13"/>
      <c r="K1" s="13"/>
      <c r="L1" s="13"/>
      <c r="M1" s="13"/>
      <c r="N1" s="12"/>
      <c r="O1" s="13"/>
    </row>
    <row r="2" spans="1:15" x14ac:dyDescent="0.55000000000000004">
      <c r="A2" s="14" t="s">
        <v>120</v>
      </c>
      <c r="B2" s="28">
        <v>95.78501</v>
      </c>
      <c r="C2" s="14" t="s">
        <v>291</v>
      </c>
      <c r="D2" s="14" t="s">
        <v>35</v>
      </c>
      <c r="E2" s="14" t="s">
        <v>153</v>
      </c>
      <c r="F2" s="14">
        <v>2019</v>
      </c>
      <c r="G2" s="14" t="s">
        <v>292</v>
      </c>
    </row>
    <row r="3" spans="1:15" x14ac:dyDescent="0.55000000000000004">
      <c r="A3" s="14" t="s">
        <v>121</v>
      </c>
      <c r="B3" s="28">
        <v>25.290293302600006</v>
      </c>
      <c r="C3" s="14" t="s">
        <v>298</v>
      </c>
      <c r="D3" s="14" t="s">
        <v>207</v>
      </c>
      <c r="E3" s="14" t="s">
        <v>153</v>
      </c>
      <c r="F3" s="14">
        <v>2019</v>
      </c>
      <c r="G3" s="12" t="s">
        <v>302</v>
      </c>
    </row>
    <row r="4" spans="1:15" x14ac:dyDescent="0.55000000000000004">
      <c r="A4" s="14" t="s">
        <v>122</v>
      </c>
      <c r="B4" s="28">
        <v>19</v>
      </c>
      <c r="C4" s="14" t="s">
        <v>299</v>
      </c>
      <c r="D4" s="14" t="s">
        <v>207</v>
      </c>
      <c r="E4" s="14" t="s">
        <v>277</v>
      </c>
      <c r="F4" s="14">
        <v>2019</v>
      </c>
      <c r="G4" s="14" t="s">
        <v>297</v>
      </c>
    </row>
    <row r="5" spans="1:15" x14ac:dyDescent="0.55000000000000004">
      <c r="A5" s="14" t="s">
        <v>123</v>
      </c>
      <c r="B5" s="28">
        <v>76.535457400000013</v>
      </c>
      <c r="C5" s="14" t="s">
        <v>293</v>
      </c>
      <c r="D5" s="14" t="s">
        <v>207</v>
      </c>
      <c r="E5" s="14" t="s">
        <v>153</v>
      </c>
      <c r="F5" s="14">
        <v>2019</v>
      </c>
      <c r="G5" s="12" t="s">
        <v>302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41"/>
  <sheetViews>
    <sheetView zoomScale="76" zoomScaleNormal="130" workbookViewId="0">
      <selection activeCell="A13" sqref="A13"/>
    </sheetView>
  </sheetViews>
  <sheetFormatPr defaultColWidth="8.7265625" defaultRowHeight="11.75" x14ac:dyDescent="0.55000000000000004"/>
  <cols>
    <col min="1" max="1" width="32.1328125" style="62" bestFit="1" customWidth="1"/>
    <col min="2" max="2" width="18.86328125" style="62" bestFit="1" customWidth="1"/>
    <col min="3" max="3" width="32.1328125" style="62" customWidth="1"/>
    <col min="4" max="4" width="10.7265625" style="62" customWidth="1"/>
    <col min="5" max="5" width="8.7265625" style="62" customWidth="1"/>
    <col min="6" max="6" width="15.1328125" style="62" customWidth="1"/>
    <col min="7" max="7" width="27.1796875" style="62" customWidth="1"/>
    <col min="8" max="8" width="12" style="62" customWidth="1"/>
    <col min="9" max="9" width="8.7265625" style="62"/>
    <col min="10" max="10" width="8.40625" style="62" bestFit="1" customWidth="1"/>
    <col min="11" max="11" width="10.26953125" style="62" bestFit="1" customWidth="1"/>
    <col min="12" max="12" width="10.26953125" style="62" customWidth="1"/>
    <col min="13" max="13" width="8.7265625" style="62" bestFit="1" customWidth="1"/>
    <col min="14" max="16384" width="8.7265625" style="62"/>
  </cols>
  <sheetData>
    <row r="1" spans="1:15" ht="12" x14ac:dyDescent="0.55000000000000004">
      <c r="A1" s="60" t="s">
        <v>23</v>
      </c>
      <c r="B1" s="60" t="s">
        <v>24</v>
      </c>
      <c r="C1" s="60" t="s">
        <v>186</v>
      </c>
      <c r="D1" s="60" t="s">
        <v>187</v>
      </c>
      <c r="E1" s="60" t="s">
        <v>154</v>
      </c>
      <c r="F1" s="60" t="s">
        <v>188</v>
      </c>
      <c r="G1" s="60" t="s">
        <v>181</v>
      </c>
      <c r="H1" s="60" t="s">
        <v>191</v>
      </c>
      <c r="I1" s="61"/>
      <c r="J1" s="61"/>
      <c r="K1" s="61"/>
      <c r="L1" s="61"/>
      <c r="M1" s="61"/>
      <c r="N1" s="61"/>
      <c r="O1" s="61"/>
    </row>
    <row r="2" spans="1:15" x14ac:dyDescent="0.55000000000000004">
      <c r="A2" s="61" t="s">
        <v>25</v>
      </c>
      <c r="B2" s="63">
        <v>2226544</v>
      </c>
      <c r="C2" s="61" t="s">
        <v>198</v>
      </c>
      <c r="D2" s="61" t="s">
        <v>189</v>
      </c>
      <c r="E2" s="61" t="s">
        <v>153</v>
      </c>
      <c r="F2" s="61">
        <v>2023</v>
      </c>
      <c r="G2" s="61" t="s">
        <v>152</v>
      </c>
      <c r="H2" s="61" t="s">
        <v>192</v>
      </c>
      <c r="I2" s="61"/>
      <c r="J2" s="61"/>
      <c r="K2" s="61"/>
      <c r="L2" s="61"/>
      <c r="N2" s="61"/>
    </row>
    <row r="3" spans="1:15" x14ac:dyDescent="0.55000000000000004">
      <c r="A3" s="61" t="s">
        <v>26</v>
      </c>
      <c r="B3" s="61">
        <v>3.32</v>
      </c>
      <c r="C3" s="61"/>
      <c r="D3" s="61" t="s">
        <v>190</v>
      </c>
      <c r="E3" s="61" t="s">
        <v>157</v>
      </c>
      <c r="F3" s="61">
        <v>2022</v>
      </c>
      <c r="G3" s="61" t="s">
        <v>151</v>
      </c>
      <c r="H3" s="61" t="s">
        <v>296</v>
      </c>
      <c r="I3" s="61"/>
      <c r="J3" s="61"/>
      <c r="K3" s="61"/>
      <c r="L3" s="61"/>
      <c r="N3" s="61"/>
    </row>
    <row r="4" spans="1:15" x14ac:dyDescent="0.55000000000000004">
      <c r="A4" s="61" t="s">
        <v>27</v>
      </c>
      <c r="B4" s="61">
        <v>63.39</v>
      </c>
      <c r="C4" s="61"/>
      <c r="D4" s="61" t="s">
        <v>190</v>
      </c>
      <c r="E4" s="61" t="s">
        <v>153</v>
      </c>
      <c r="F4" s="61">
        <v>2019</v>
      </c>
      <c r="G4" s="61" t="s">
        <v>336</v>
      </c>
      <c r="H4" s="61" t="s">
        <v>193</v>
      </c>
      <c r="I4" s="61"/>
      <c r="J4" s="61"/>
      <c r="K4" s="61"/>
      <c r="L4" s="61"/>
      <c r="M4" s="61"/>
      <c r="N4" s="61"/>
    </row>
    <row r="5" spans="1:15" x14ac:dyDescent="0.55000000000000004">
      <c r="A5" s="61"/>
      <c r="B5" s="61"/>
      <c r="C5" s="61"/>
      <c r="D5" s="61"/>
      <c r="E5" s="61"/>
      <c r="F5" s="61"/>
      <c r="G5" s="61"/>
      <c r="H5" s="61"/>
      <c r="I5" s="61"/>
      <c r="J5" s="61"/>
      <c r="K5" s="61"/>
      <c r="L5" s="61"/>
      <c r="M5" s="61"/>
      <c r="N5" s="61"/>
    </row>
    <row r="6" spans="1:15" ht="12" x14ac:dyDescent="0.55000000000000004">
      <c r="A6" s="67"/>
      <c r="B6" s="67" t="s">
        <v>124</v>
      </c>
      <c r="C6" s="67" t="s">
        <v>125</v>
      </c>
      <c r="D6" s="67" t="s">
        <v>34</v>
      </c>
      <c r="E6" s="61"/>
      <c r="F6" s="61"/>
      <c r="I6" s="61"/>
      <c r="J6" s="61"/>
      <c r="K6" s="61"/>
      <c r="L6" s="61"/>
      <c r="M6" s="61"/>
      <c r="N6" s="61"/>
    </row>
    <row r="7" spans="1:15" x14ac:dyDescent="0.55000000000000004">
      <c r="A7" s="61" t="s">
        <v>126</v>
      </c>
      <c r="B7" s="64">
        <v>171591</v>
      </c>
      <c r="C7" s="64">
        <v>165466</v>
      </c>
      <c r="D7" s="61">
        <f t="shared" ref="D7" si="0">C7+B7</f>
        <v>337057</v>
      </c>
      <c r="E7" s="61"/>
      <c r="F7" s="61"/>
      <c r="I7" s="61"/>
      <c r="J7" s="61"/>
      <c r="K7" s="61"/>
      <c r="L7" s="61"/>
      <c r="M7" s="61"/>
      <c r="N7" s="61"/>
    </row>
    <row r="8" spans="1:15" x14ac:dyDescent="0.55000000000000004">
      <c r="A8" s="61" t="s">
        <v>127</v>
      </c>
      <c r="B8" s="64">
        <v>145276</v>
      </c>
      <c r="C8" s="64">
        <v>139182</v>
      </c>
      <c r="D8" s="64">
        <v>284458</v>
      </c>
      <c r="E8" s="61"/>
      <c r="F8" s="61"/>
      <c r="I8" s="61"/>
      <c r="J8" s="61"/>
      <c r="K8" s="61"/>
      <c r="L8" s="61"/>
      <c r="M8" s="61"/>
      <c r="N8" s="61"/>
    </row>
    <row r="9" spans="1:15" x14ac:dyDescent="0.55000000000000004">
      <c r="A9" s="61" t="s">
        <v>128</v>
      </c>
      <c r="B9" s="64">
        <v>141660</v>
      </c>
      <c r="C9" s="64">
        <v>135532</v>
      </c>
      <c r="D9" s="64">
        <v>277192</v>
      </c>
      <c r="E9" s="61"/>
      <c r="F9" s="61"/>
      <c r="I9" s="61"/>
      <c r="J9" s="61"/>
      <c r="K9" s="61"/>
      <c r="L9" s="61"/>
      <c r="M9" s="61"/>
      <c r="N9" s="61"/>
    </row>
    <row r="10" spans="1:15" x14ac:dyDescent="0.55000000000000004">
      <c r="A10" s="61" t="s">
        <v>129</v>
      </c>
      <c r="B10" s="64">
        <v>120553</v>
      </c>
      <c r="C10" s="64">
        <v>115384</v>
      </c>
      <c r="D10" s="64">
        <v>235937</v>
      </c>
      <c r="E10" s="61"/>
      <c r="F10" s="61"/>
      <c r="I10" s="61"/>
      <c r="J10" s="61"/>
      <c r="K10" s="61"/>
      <c r="L10" s="61"/>
      <c r="M10" s="61"/>
      <c r="N10" s="61"/>
    </row>
    <row r="11" spans="1:15" x14ac:dyDescent="0.55000000000000004">
      <c r="A11" s="61" t="s">
        <v>130</v>
      </c>
      <c r="B11" s="64">
        <v>98073</v>
      </c>
      <c r="C11" s="64">
        <v>93854</v>
      </c>
      <c r="D11" s="64">
        <v>191927</v>
      </c>
      <c r="E11" s="61"/>
      <c r="F11" s="61"/>
      <c r="I11" s="61"/>
      <c r="J11" s="61"/>
      <c r="K11" s="61"/>
      <c r="L11" s="61"/>
      <c r="M11" s="61"/>
      <c r="N11" s="61"/>
    </row>
    <row r="12" spans="1:15" x14ac:dyDescent="0.55000000000000004">
      <c r="A12" s="61" t="s">
        <v>131</v>
      </c>
      <c r="B12" s="64">
        <v>97192</v>
      </c>
      <c r="C12" s="64">
        <v>94657</v>
      </c>
      <c r="D12" s="64">
        <v>191849</v>
      </c>
      <c r="E12" s="20"/>
      <c r="F12" s="20"/>
      <c r="I12" s="61"/>
      <c r="J12" s="61"/>
      <c r="K12" s="61"/>
      <c r="L12" s="61"/>
      <c r="M12" s="61"/>
      <c r="N12" s="61"/>
    </row>
    <row r="13" spans="1:15" x14ac:dyDescent="0.55000000000000004">
      <c r="A13" s="61" t="s">
        <v>132</v>
      </c>
      <c r="B13" s="64">
        <v>87562</v>
      </c>
      <c r="C13" s="64">
        <v>85986</v>
      </c>
      <c r="D13" s="64">
        <v>173548</v>
      </c>
      <c r="E13" s="20"/>
      <c r="F13" s="20"/>
      <c r="I13" s="61"/>
      <c r="J13" s="61"/>
      <c r="K13" s="61"/>
      <c r="L13" s="61"/>
      <c r="M13" s="61"/>
      <c r="N13" s="61"/>
    </row>
    <row r="14" spans="1:15" x14ac:dyDescent="0.55000000000000004">
      <c r="A14" s="61" t="s">
        <v>133</v>
      </c>
      <c r="B14" s="64">
        <v>64156</v>
      </c>
      <c r="C14" s="64">
        <v>64356</v>
      </c>
      <c r="D14" s="64">
        <v>128512</v>
      </c>
      <c r="E14" s="20"/>
      <c r="F14" s="20"/>
      <c r="I14" s="61"/>
      <c r="J14" s="61"/>
      <c r="K14" s="61"/>
      <c r="L14" s="61"/>
      <c r="M14" s="61"/>
      <c r="N14" s="61"/>
    </row>
    <row r="15" spans="1:15" x14ac:dyDescent="0.55000000000000004">
      <c r="A15" s="61" t="s">
        <v>134</v>
      </c>
      <c r="B15" s="64">
        <v>49109</v>
      </c>
      <c r="C15" s="64">
        <v>49977</v>
      </c>
      <c r="D15" s="64">
        <v>99086</v>
      </c>
      <c r="E15" s="20"/>
      <c r="F15" s="20"/>
      <c r="I15" s="61"/>
      <c r="J15" s="61"/>
      <c r="K15" s="61"/>
      <c r="L15" s="61"/>
      <c r="M15" s="61"/>
      <c r="N15" s="61"/>
    </row>
    <row r="16" spans="1:15" x14ac:dyDescent="0.55000000000000004">
      <c r="A16" s="61" t="s">
        <v>135</v>
      </c>
      <c r="B16" s="64">
        <v>41317</v>
      </c>
      <c r="C16" s="64">
        <v>41214</v>
      </c>
      <c r="D16" s="64">
        <v>82531</v>
      </c>
      <c r="E16" s="20"/>
      <c r="F16" s="20"/>
      <c r="I16" s="61"/>
      <c r="J16" s="61"/>
      <c r="K16" s="61"/>
      <c r="L16" s="61"/>
      <c r="M16" s="61"/>
      <c r="N16" s="61"/>
    </row>
    <row r="17" spans="1:14" x14ac:dyDescent="0.55000000000000004">
      <c r="A17" s="61" t="s">
        <v>136</v>
      </c>
      <c r="B17" s="64">
        <v>31260</v>
      </c>
      <c r="C17" s="64">
        <v>30876</v>
      </c>
      <c r="D17" s="64">
        <v>62136</v>
      </c>
      <c r="E17" s="20"/>
      <c r="F17" s="20"/>
      <c r="I17" s="61"/>
      <c r="J17" s="61"/>
      <c r="K17" s="61"/>
      <c r="L17" s="61"/>
      <c r="M17" s="61"/>
      <c r="N17" s="61"/>
    </row>
    <row r="18" spans="1:14" x14ac:dyDescent="0.55000000000000004">
      <c r="A18" s="61" t="s">
        <v>137</v>
      </c>
      <c r="B18" s="64">
        <v>28753</v>
      </c>
      <c r="C18" s="64">
        <v>27135</v>
      </c>
      <c r="D18" s="64">
        <v>55888</v>
      </c>
      <c r="E18" s="20"/>
      <c r="F18" s="20"/>
      <c r="I18" s="61"/>
      <c r="J18" s="61"/>
      <c r="K18" s="61"/>
      <c r="L18" s="61"/>
      <c r="M18" s="61"/>
      <c r="N18" s="61"/>
    </row>
    <row r="19" spans="1:14" x14ac:dyDescent="0.55000000000000004">
      <c r="A19" s="61" t="s">
        <v>138</v>
      </c>
      <c r="B19" s="64">
        <v>20588</v>
      </c>
      <c r="C19" s="64">
        <v>19882</v>
      </c>
      <c r="D19" s="64">
        <v>40470</v>
      </c>
      <c r="E19" s="20"/>
      <c r="F19" s="20"/>
      <c r="I19" s="61"/>
      <c r="J19" s="61"/>
      <c r="K19" s="61"/>
      <c r="L19" s="61"/>
      <c r="M19" s="61"/>
      <c r="N19" s="61"/>
    </row>
    <row r="20" spans="1:14" x14ac:dyDescent="0.55000000000000004">
      <c r="A20" s="61" t="s">
        <v>139</v>
      </c>
      <c r="B20" s="64">
        <v>13323</v>
      </c>
      <c r="C20" s="64">
        <v>14061</v>
      </c>
      <c r="D20" s="64">
        <v>27384</v>
      </c>
      <c r="E20" s="20"/>
      <c r="F20" s="20"/>
      <c r="I20" s="61"/>
      <c r="J20" s="61"/>
      <c r="K20" s="61"/>
      <c r="L20" s="61"/>
      <c r="M20" s="61"/>
      <c r="N20" s="61"/>
    </row>
    <row r="21" spans="1:14" x14ac:dyDescent="0.55000000000000004">
      <c r="A21" s="61" t="s">
        <v>140</v>
      </c>
      <c r="B21" s="64">
        <v>9282</v>
      </c>
      <c r="C21" s="64">
        <v>10181</v>
      </c>
      <c r="D21" s="64">
        <v>19463</v>
      </c>
      <c r="E21" s="20"/>
      <c r="F21" s="20"/>
      <c r="I21" s="61"/>
      <c r="J21" s="61"/>
      <c r="K21" s="61"/>
      <c r="L21" s="61"/>
      <c r="M21" s="61"/>
      <c r="N21" s="61"/>
    </row>
    <row r="22" spans="1:14" x14ac:dyDescent="0.55000000000000004">
      <c r="A22" s="61" t="s">
        <v>141</v>
      </c>
      <c r="B22" s="64">
        <v>4934</v>
      </c>
      <c r="C22" s="64">
        <v>5709</v>
      </c>
      <c r="D22" s="64">
        <v>10643</v>
      </c>
      <c r="E22" s="20"/>
      <c r="F22" s="20"/>
      <c r="I22" s="61"/>
      <c r="J22" s="61"/>
      <c r="K22" s="61"/>
      <c r="L22" s="61"/>
      <c r="M22" s="61"/>
      <c r="N22" s="61"/>
    </row>
    <row r="23" spans="1:14" x14ac:dyDescent="0.55000000000000004">
      <c r="A23" s="61" t="s">
        <v>142</v>
      </c>
      <c r="B23" s="64">
        <v>3293</v>
      </c>
      <c r="C23" s="64">
        <v>5170</v>
      </c>
      <c r="D23" s="64">
        <v>8463</v>
      </c>
      <c r="E23" s="20"/>
      <c r="F23" s="20"/>
      <c r="I23" s="61"/>
      <c r="J23" s="61"/>
      <c r="K23" s="61"/>
      <c r="L23" s="61"/>
      <c r="M23" s="61"/>
      <c r="N23" s="61"/>
    </row>
    <row r="24" spans="1:14" x14ac:dyDescent="0.55000000000000004">
      <c r="A24" s="61" t="s">
        <v>34</v>
      </c>
      <c r="B24" s="64">
        <v>956331</v>
      </c>
      <c r="C24" s="64">
        <v>33156</v>
      </c>
      <c r="D24" s="64">
        <v>2226544</v>
      </c>
      <c r="E24" s="61"/>
      <c r="F24" s="61"/>
      <c r="I24" s="61"/>
      <c r="J24" s="61"/>
      <c r="K24" s="61"/>
      <c r="L24" s="61"/>
      <c r="M24" s="61"/>
      <c r="N24" s="61"/>
    </row>
    <row r="25" spans="1:14" x14ac:dyDescent="0.55000000000000004">
      <c r="A25" s="61"/>
      <c r="B25" s="61"/>
      <c r="C25" s="61"/>
      <c r="D25" s="61"/>
      <c r="E25" s="61"/>
      <c r="F25" s="61"/>
      <c r="G25" s="61"/>
      <c r="H25" s="61"/>
      <c r="I25" s="61"/>
      <c r="J25" s="61"/>
      <c r="K25" s="61"/>
      <c r="L25" s="61"/>
      <c r="M25" s="61"/>
      <c r="N25" s="61"/>
    </row>
    <row r="27" spans="1:14" ht="24" x14ac:dyDescent="0.55000000000000004">
      <c r="A27" s="67" t="s">
        <v>159</v>
      </c>
      <c r="B27" s="67" t="s">
        <v>160</v>
      </c>
      <c r="C27" s="67"/>
      <c r="D27" s="67"/>
      <c r="E27" s="67"/>
      <c r="F27" s="67"/>
      <c r="G27" s="68" t="s">
        <v>161</v>
      </c>
    </row>
    <row r="28" spans="1:14" x14ac:dyDescent="0.55000000000000004">
      <c r="A28" s="61" t="s">
        <v>162</v>
      </c>
      <c r="B28" s="65" t="s">
        <v>163</v>
      </c>
      <c r="C28" s="61"/>
      <c r="D28" s="61"/>
      <c r="E28" s="61"/>
      <c r="F28" s="61"/>
      <c r="G28" s="66">
        <v>0.19900000000000001</v>
      </c>
    </row>
    <row r="29" spans="1:14" x14ac:dyDescent="0.55000000000000004">
      <c r="A29" s="61" t="s">
        <v>164</v>
      </c>
      <c r="B29" s="65" t="s">
        <v>165</v>
      </c>
      <c r="C29" s="61"/>
      <c r="D29" s="61"/>
      <c r="E29" s="61"/>
      <c r="F29" s="61"/>
      <c r="G29" s="66">
        <v>0.33700000000000002</v>
      </c>
    </row>
    <row r="30" spans="1:14" x14ac:dyDescent="0.55000000000000004">
      <c r="A30" s="61" t="s">
        <v>166</v>
      </c>
      <c r="B30" s="65" t="s">
        <v>167</v>
      </c>
      <c r="C30" s="61"/>
      <c r="D30" s="61"/>
      <c r="E30" s="61"/>
      <c r="F30" s="61"/>
      <c r="G30" s="66">
        <v>0.14299999999999999</v>
      </c>
    </row>
    <row r="31" spans="1:14" x14ac:dyDescent="0.55000000000000004">
      <c r="A31" s="61" t="s">
        <v>168</v>
      </c>
      <c r="B31" s="65" t="s">
        <v>169</v>
      </c>
      <c r="C31" s="61"/>
      <c r="D31" s="61"/>
      <c r="E31" s="61"/>
      <c r="F31" s="61"/>
      <c r="G31" s="66">
        <v>0.19700000000000001</v>
      </c>
    </row>
    <row r="32" spans="1:14" x14ac:dyDescent="0.55000000000000004">
      <c r="A32" s="61" t="s">
        <v>170</v>
      </c>
      <c r="B32" s="65" t="s">
        <v>171</v>
      </c>
      <c r="C32" s="61"/>
      <c r="D32" s="61"/>
      <c r="E32" s="61"/>
      <c r="F32" s="61"/>
      <c r="G32" s="66">
        <v>0.124</v>
      </c>
    </row>
    <row r="33" spans="1:14" x14ac:dyDescent="0.55000000000000004">
      <c r="A33" s="61" t="s">
        <v>34</v>
      </c>
      <c r="B33" s="65" t="s">
        <v>172</v>
      </c>
      <c r="C33" s="61"/>
      <c r="D33" s="61"/>
      <c r="E33" s="61"/>
      <c r="F33" s="61"/>
      <c r="G33" s="66">
        <v>1</v>
      </c>
    </row>
    <row r="35" spans="1:14" ht="12" x14ac:dyDescent="0.55000000000000004">
      <c r="A35" s="67" t="s">
        <v>95</v>
      </c>
      <c r="B35" s="67" t="s">
        <v>143</v>
      </c>
      <c r="C35" s="67" t="s">
        <v>150</v>
      </c>
      <c r="D35" s="67" t="s">
        <v>34</v>
      </c>
      <c r="E35" s="61"/>
      <c r="F35" s="61"/>
      <c r="I35" s="61"/>
      <c r="J35" s="61"/>
      <c r="K35" s="61"/>
      <c r="L35" s="61"/>
      <c r="M35" s="61"/>
      <c r="N35" s="61"/>
    </row>
    <row r="36" spans="1:14" x14ac:dyDescent="0.55000000000000004">
      <c r="A36" s="61" t="s">
        <v>144</v>
      </c>
      <c r="B36" s="61">
        <v>6319</v>
      </c>
      <c r="C36" s="61">
        <v>11550</v>
      </c>
      <c r="D36" s="61">
        <v>17869</v>
      </c>
      <c r="J36" s="61"/>
    </row>
    <row r="37" spans="1:14" x14ac:dyDescent="0.55000000000000004">
      <c r="A37" s="61" t="s">
        <v>145</v>
      </c>
      <c r="B37" s="61">
        <v>0.38</v>
      </c>
      <c r="C37" s="61">
        <v>0.51</v>
      </c>
      <c r="D37" s="61">
        <v>0.46</v>
      </c>
      <c r="J37" s="61"/>
    </row>
    <row r="38" spans="1:14" x14ac:dyDescent="0.55000000000000004">
      <c r="A38" s="61" t="s">
        <v>146</v>
      </c>
      <c r="B38" s="61">
        <v>0.42</v>
      </c>
      <c r="C38" s="61">
        <v>0.21</v>
      </c>
      <c r="D38" s="61">
        <v>0.28999999999999998</v>
      </c>
    </row>
    <row r="39" spans="1:14" x14ac:dyDescent="0.55000000000000004">
      <c r="A39" s="61" t="s">
        <v>147</v>
      </c>
      <c r="B39" s="61">
        <v>0.18</v>
      </c>
      <c r="C39" s="61">
        <v>0.24</v>
      </c>
      <c r="D39" s="61">
        <v>0.22</v>
      </c>
    </row>
    <row r="40" spans="1:14" x14ac:dyDescent="0.55000000000000004">
      <c r="A40" s="61" t="s">
        <v>148</v>
      </c>
      <c r="B40" s="61">
        <v>0.01</v>
      </c>
      <c r="C40" s="61">
        <v>0</v>
      </c>
      <c r="D40" s="61">
        <v>4.0000000000000001E-3</v>
      </c>
    </row>
    <row r="41" spans="1:14" x14ac:dyDescent="0.55000000000000004">
      <c r="A41" s="61" t="s">
        <v>149</v>
      </c>
      <c r="B41" s="61">
        <v>0.01</v>
      </c>
      <c r="C41" s="61">
        <v>0.04</v>
      </c>
      <c r="D41" s="61">
        <v>0.03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O15"/>
  <sheetViews>
    <sheetView zoomScaleNormal="100" workbookViewId="0">
      <selection activeCell="E14" sqref="E14"/>
    </sheetView>
  </sheetViews>
  <sheetFormatPr defaultRowHeight="11.75" x14ac:dyDescent="0.55000000000000004"/>
  <cols>
    <col min="1" max="1" width="53.40625" style="14" bestFit="1" customWidth="1"/>
    <col min="2" max="2" width="6.953125" style="14" bestFit="1" customWidth="1"/>
    <col min="3" max="3" width="34.26953125" style="14" bestFit="1" customWidth="1"/>
    <col min="4" max="4" width="12.7265625" style="14" customWidth="1"/>
    <col min="5" max="16384" width="8.7265625" style="14"/>
  </cols>
  <sheetData>
    <row r="1" spans="1:15" ht="12" x14ac:dyDescent="0.55000000000000004">
      <c r="A1" s="32" t="s">
        <v>23</v>
      </c>
      <c r="B1" s="32" t="s">
        <v>24</v>
      </c>
      <c r="C1" s="32" t="s">
        <v>186</v>
      </c>
      <c r="D1" s="32" t="s">
        <v>187</v>
      </c>
      <c r="E1" s="32" t="s">
        <v>154</v>
      </c>
      <c r="F1" s="32" t="s">
        <v>188</v>
      </c>
      <c r="G1" s="32" t="s">
        <v>181</v>
      </c>
      <c r="H1" s="32" t="s">
        <v>191</v>
      </c>
      <c r="I1" s="12"/>
      <c r="J1" s="13"/>
      <c r="K1" s="13"/>
      <c r="L1" s="13"/>
      <c r="M1" s="13"/>
      <c r="N1" s="12"/>
      <c r="O1" s="13"/>
    </row>
    <row r="2" spans="1:15" ht="12" x14ac:dyDescent="0.55000000000000004">
      <c r="A2" s="31" t="s">
        <v>199</v>
      </c>
      <c r="B2" s="11"/>
      <c r="C2" s="11"/>
      <c r="D2" s="11"/>
      <c r="E2" s="11"/>
      <c r="F2" s="11"/>
      <c r="G2" s="11"/>
      <c r="H2" s="11"/>
      <c r="I2" s="12"/>
      <c r="J2" s="13"/>
      <c r="K2" s="13"/>
      <c r="L2" s="13"/>
      <c r="M2" s="13"/>
      <c r="N2" s="12"/>
      <c r="O2" s="13"/>
    </row>
    <row r="3" spans="1:15" x14ac:dyDescent="0.55000000000000004">
      <c r="A3" s="12" t="s">
        <v>28</v>
      </c>
      <c r="B3" s="14">
        <v>35.299999999999997</v>
      </c>
      <c r="C3" s="14" t="s">
        <v>194</v>
      </c>
      <c r="D3" s="14" t="s">
        <v>196</v>
      </c>
      <c r="E3" s="14" t="s">
        <v>153</v>
      </c>
      <c r="F3" s="14">
        <v>2013</v>
      </c>
      <c r="G3" s="14" t="s">
        <v>197</v>
      </c>
    </row>
    <row r="4" spans="1:15" x14ac:dyDescent="0.55000000000000004">
      <c r="A4" s="12" t="s">
        <v>29</v>
      </c>
      <c r="B4" s="14">
        <v>70.900000000000006</v>
      </c>
      <c r="C4" s="14" t="s">
        <v>195</v>
      </c>
      <c r="D4" s="14" t="s">
        <v>196</v>
      </c>
      <c r="E4" s="14" t="s">
        <v>153</v>
      </c>
      <c r="F4" s="14">
        <v>2013</v>
      </c>
      <c r="G4" s="14" t="s">
        <v>197</v>
      </c>
    </row>
    <row r="5" spans="1:15" x14ac:dyDescent="0.55000000000000004">
      <c r="A5" s="58" t="s">
        <v>200</v>
      </c>
      <c r="D5" s="23"/>
      <c r="E5" s="16"/>
      <c r="F5" s="24"/>
    </row>
    <row r="6" spans="1:15" x14ac:dyDescent="0.55000000000000004">
      <c r="A6" s="14" t="s">
        <v>30</v>
      </c>
      <c r="B6" s="14">
        <v>0.8</v>
      </c>
      <c r="C6" s="14" t="s">
        <v>202</v>
      </c>
      <c r="D6" s="14" t="s">
        <v>201</v>
      </c>
      <c r="E6" s="14" t="s">
        <v>153</v>
      </c>
      <c r="F6" s="14" t="s">
        <v>155</v>
      </c>
      <c r="G6" s="14" t="s">
        <v>156</v>
      </c>
    </row>
    <row r="7" spans="1:15" x14ac:dyDescent="0.55000000000000004">
      <c r="A7" s="12" t="s">
        <v>31</v>
      </c>
      <c r="B7" s="14">
        <v>9.4</v>
      </c>
      <c r="C7" s="14" t="s">
        <v>202</v>
      </c>
      <c r="D7" s="14" t="s">
        <v>201</v>
      </c>
      <c r="E7" s="14" t="s">
        <v>153</v>
      </c>
      <c r="F7" s="14" t="s">
        <v>155</v>
      </c>
      <c r="G7" s="14" t="s">
        <v>156</v>
      </c>
    </row>
    <row r="8" spans="1:15" x14ac:dyDescent="0.55000000000000004">
      <c r="A8" s="12" t="s">
        <v>32</v>
      </c>
      <c r="B8" s="14">
        <v>5.9499999999999993</v>
      </c>
      <c r="C8" s="14" t="s">
        <v>202</v>
      </c>
      <c r="D8" s="14" t="s">
        <v>201</v>
      </c>
      <c r="E8" s="14" t="s">
        <v>153</v>
      </c>
      <c r="F8" s="14" t="s">
        <v>155</v>
      </c>
      <c r="G8" s="14" t="s">
        <v>156</v>
      </c>
    </row>
    <row r="9" spans="1:15" x14ac:dyDescent="0.55000000000000004">
      <c r="A9" s="12" t="s">
        <v>33</v>
      </c>
      <c r="B9" s="14">
        <v>83.84</v>
      </c>
      <c r="C9" s="14" t="s">
        <v>202</v>
      </c>
      <c r="D9" s="14" t="s">
        <v>201</v>
      </c>
      <c r="E9" s="14" t="s">
        <v>153</v>
      </c>
      <c r="F9" s="14" t="s">
        <v>155</v>
      </c>
      <c r="G9" s="14" t="s">
        <v>156</v>
      </c>
    </row>
    <row r="10" spans="1:15" x14ac:dyDescent="0.55000000000000004">
      <c r="A10" s="31" t="s">
        <v>203</v>
      </c>
    </row>
    <row r="11" spans="1:15" x14ac:dyDescent="0.55000000000000004">
      <c r="A11" s="17" t="s">
        <v>40</v>
      </c>
      <c r="B11" s="14">
        <v>2.9</v>
      </c>
      <c r="C11" s="14" t="s">
        <v>206</v>
      </c>
      <c r="D11" s="14" t="s">
        <v>207</v>
      </c>
      <c r="E11" s="14" t="s">
        <v>204</v>
      </c>
      <c r="F11" s="14">
        <v>2013</v>
      </c>
      <c r="G11" s="14" t="s">
        <v>208</v>
      </c>
      <c r="H11" s="14" t="s">
        <v>205</v>
      </c>
    </row>
    <row r="12" spans="1:15" x14ac:dyDescent="0.55000000000000004">
      <c r="A12" s="17" t="s">
        <v>41</v>
      </c>
      <c r="B12" s="14">
        <v>0.06</v>
      </c>
      <c r="C12" s="14" t="s">
        <v>209</v>
      </c>
      <c r="D12" s="14" t="s">
        <v>207</v>
      </c>
      <c r="E12" s="14" t="s">
        <v>204</v>
      </c>
      <c r="F12" s="14">
        <v>2013</v>
      </c>
      <c r="G12" s="14" t="s">
        <v>208</v>
      </c>
      <c r="H12" s="14" t="s">
        <v>205</v>
      </c>
    </row>
    <row r="13" spans="1:15" x14ac:dyDescent="0.55000000000000004">
      <c r="A13" s="17" t="s">
        <v>42</v>
      </c>
      <c r="B13" s="14">
        <v>1.2880000000000001E-2</v>
      </c>
      <c r="C13" s="14" t="s">
        <v>210</v>
      </c>
      <c r="D13" s="14" t="s">
        <v>207</v>
      </c>
      <c r="E13" s="14" t="s">
        <v>204</v>
      </c>
      <c r="F13" s="14">
        <v>2013</v>
      </c>
      <c r="G13" s="14" t="s">
        <v>211</v>
      </c>
      <c r="H13" s="14" t="s">
        <v>205</v>
      </c>
    </row>
    <row r="14" spans="1:15" x14ac:dyDescent="0.55000000000000004">
      <c r="A14" s="17" t="s">
        <v>43</v>
      </c>
      <c r="B14" s="14">
        <v>5.6999999999999998E-4</v>
      </c>
      <c r="C14" s="14" t="s">
        <v>212</v>
      </c>
      <c r="D14" s="14" t="s">
        <v>207</v>
      </c>
      <c r="E14" s="14" t="s">
        <v>204</v>
      </c>
      <c r="F14" s="14">
        <v>2013</v>
      </c>
      <c r="G14" s="14" t="s">
        <v>213</v>
      </c>
      <c r="H14" s="14" t="s">
        <v>205</v>
      </c>
    </row>
    <row r="15" spans="1:15" x14ac:dyDescent="0.55000000000000004">
      <c r="A15" s="12"/>
      <c r="B15" s="16"/>
      <c r="D15" s="15"/>
    </row>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O24"/>
  <sheetViews>
    <sheetView zoomScaleNormal="100" workbookViewId="0">
      <selection activeCell="H6" sqref="H6"/>
    </sheetView>
  </sheetViews>
  <sheetFormatPr defaultRowHeight="11.75" x14ac:dyDescent="0.55000000000000004"/>
  <cols>
    <col min="1" max="1" width="54.1328125" style="14" bestFit="1" customWidth="1"/>
    <col min="2" max="2" width="5.1328125" style="27" bestFit="1" customWidth="1"/>
    <col min="3" max="3" width="23.26953125" style="14" customWidth="1"/>
    <col min="4" max="4" width="10.86328125" style="14" customWidth="1"/>
    <col min="5" max="5" width="13.40625" style="27" customWidth="1"/>
    <col min="6" max="6" width="17.40625" style="14" customWidth="1"/>
    <col min="7" max="7" width="13.1328125" style="14" customWidth="1"/>
    <col min="8" max="16384" width="8.7265625" style="14"/>
  </cols>
  <sheetData>
    <row r="1" spans="1:15" ht="12" x14ac:dyDescent="0.55000000000000004">
      <c r="A1" s="32" t="s">
        <v>23</v>
      </c>
      <c r="B1" s="59" t="s">
        <v>24</v>
      </c>
      <c r="C1" s="32" t="s">
        <v>186</v>
      </c>
      <c r="D1" s="32" t="s">
        <v>187</v>
      </c>
      <c r="E1" s="32" t="s">
        <v>154</v>
      </c>
      <c r="F1" s="32" t="s">
        <v>188</v>
      </c>
      <c r="G1" s="32" t="s">
        <v>181</v>
      </c>
      <c r="H1" s="32" t="s">
        <v>191</v>
      </c>
      <c r="I1" s="12"/>
      <c r="J1" s="13"/>
      <c r="K1" s="13"/>
      <c r="L1" s="13"/>
      <c r="M1" s="13"/>
      <c r="N1" s="12"/>
      <c r="O1" s="13"/>
    </row>
    <row r="2" spans="1:15" s="12" customFormat="1" x14ac:dyDescent="0.75">
      <c r="A2" s="12" t="s">
        <v>44</v>
      </c>
      <c r="B2" s="25">
        <v>0</v>
      </c>
      <c r="C2" s="12" t="s">
        <v>214</v>
      </c>
      <c r="D2" s="12" t="s">
        <v>218</v>
      </c>
      <c r="E2" s="25" t="s">
        <v>153</v>
      </c>
      <c r="F2" s="12">
        <v>2005</v>
      </c>
      <c r="G2" s="12" t="s">
        <v>45</v>
      </c>
      <c r="H2" s="12" t="s">
        <v>215</v>
      </c>
    </row>
    <row r="3" spans="1:15" s="12" customFormat="1" x14ac:dyDescent="0.75">
      <c r="A3" s="31" t="s">
        <v>216</v>
      </c>
      <c r="B3" s="25"/>
      <c r="E3" s="25"/>
    </row>
    <row r="4" spans="1:15" s="12" customFormat="1" x14ac:dyDescent="0.75">
      <c r="A4" s="12" t="s">
        <v>28</v>
      </c>
      <c r="B4" s="25">
        <v>11.4</v>
      </c>
      <c r="C4" s="12" t="s">
        <v>219</v>
      </c>
      <c r="D4" s="12" t="s">
        <v>218</v>
      </c>
      <c r="E4" s="25" t="s">
        <v>153</v>
      </c>
      <c r="F4" s="12">
        <v>2013</v>
      </c>
      <c r="G4" s="12" t="s">
        <v>197</v>
      </c>
    </row>
    <row r="5" spans="1:15" s="12" customFormat="1" x14ac:dyDescent="0.75">
      <c r="A5" s="12" t="s">
        <v>29</v>
      </c>
      <c r="B5" s="25">
        <v>67.900000000000006</v>
      </c>
      <c r="D5" s="12" t="s">
        <v>218</v>
      </c>
      <c r="E5" s="25" t="s">
        <v>153</v>
      </c>
      <c r="F5" s="12">
        <v>2013</v>
      </c>
      <c r="G5" s="12" t="s">
        <v>197</v>
      </c>
    </row>
    <row r="6" spans="1:15" s="12" customFormat="1" x14ac:dyDescent="0.75">
      <c r="A6" s="12" t="s">
        <v>46</v>
      </c>
      <c r="B6" s="25" t="s">
        <v>217</v>
      </c>
      <c r="C6" s="12" t="s">
        <v>220</v>
      </c>
      <c r="D6" s="12" t="s">
        <v>218</v>
      </c>
      <c r="E6" s="25"/>
      <c r="H6" s="12" t="s">
        <v>334</v>
      </c>
    </row>
    <row r="7" spans="1:15" s="12" customFormat="1" x14ac:dyDescent="0.75">
      <c r="A7" s="12" t="s">
        <v>47</v>
      </c>
      <c r="B7" s="25">
        <v>1.4</v>
      </c>
      <c r="C7" s="12" t="s">
        <v>221</v>
      </c>
      <c r="D7" s="12" t="s">
        <v>218</v>
      </c>
      <c r="E7" s="25" t="s">
        <v>153</v>
      </c>
      <c r="F7" s="12">
        <v>2013</v>
      </c>
      <c r="G7" s="12" t="s">
        <v>197</v>
      </c>
    </row>
    <row r="8" spans="1:15" s="12" customFormat="1" x14ac:dyDescent="0.75">
      <c r="A8" s="12" t="s">
        <v>48</v>
      </c>
      <c r="B8" s="25">
        <v>23.6</v>
      </c>
      <c r="C8" s="12" t="s">
        <v>222</v>
      </c>
      <c r="D8" s="12" t="s">
        <v>218</v>
      </c>
      <c r="E8" s="25" t="s">
        <v>153</v>
      </c>
      <c r="F8" s="12">
        <v>2013</v>
      </c>
      <c r="G8" s="12" t="s">
        <v>197</v>
      </c>
    </row>
    <row r="9" spans="1:15" s="12" customFormat="1" x14ac:dyDescent="0.75">
      <c r="A9" s="31" t="s">
        <v>326</v>
      </c>
      <c r="B9" s="25"/>
      <c r="E9" s="25"/>
    </row>
    <row r="10" spans="1:15" s="12" customFormat="1" x14ac:dyDescent="0.75">
      <c r="A10" s="12" t="s">
        <v>327</v>
      </c>
      <c r="B10" s="26">
        <v>40.299999999999997</v>
      </c>
      <c r="C10" s="12" t="s">
        <v>328</v>
      </c>
      <c r="D10" s="12" t="s">
        <v>218</v>
      </c>
      <c r="E10" s="25" t="s">
        <v>153</v>
      </c>
      <c r="F10" s="12">
        <v>2016</v>
      </c>
      <c r="G10" s="12" t="s">
        <v>335</v>
      </c>
    </row>
    <row r="11" spans="1:15" s="12" customFormat="1" x14ac:dyDescent="0.75">
      <c r="A11" s="12" t="s">
        <v>329</v>
      </c>
      <c r="B11" s="26">
        <v>37.700000000000003</v>
      </c>
      <c r="C11" s="12" t="s">
        <v>330</v>
      </c>
      <c r="D11" s="12" t="s">
        <v>190</v>
      </c>
      <c r="E11" s="25" t="s">
        <v>223</v>
      </c>
      <c r="F11" s="12">
        <v>2011</v>
      </c>
      <c r="G11" s="12" t="s">
        <v>331</v>
      </c>
    </row>
    <row r="12" spans="1:15" s="12" customFormat="1" x14ac:dyDescent="0.75">
      <c r="A12" s="12" t="s">
        <v>332</v>
      </c>
      <c r="B12" s="25">
        <v>0.1</v>
      </c>
      <c r="C12" s="12" t="s">
        <v>333</v>
      </c>
      <c r="D12" s="12" t="s">
        <v>218</v>
      </c>
      <c r="E12" s="25" t="s">
        <v>223</v>
      </c>
      <c r="F12" s="12">
        <v>2011</v>
      </c>
      <c r="G12" s="12" t="s">
        <v>331</v>
      </c>
    </row>
    <row r="13" spans="1:15" s="12" customFormat="1" x14ac:dyDescent="0.75">
      <c r="A13" s="31" t="s">
        <v>224</v>
      </c>
      <c r="B13" s="25"/>
      <c r="E13" s="25"/>
    </row>
    <row r="14" spans="1:15" s="12" customFormat="1" x14ac:dyDescent="0.75">
      <c r="A14" s="12" t="s">
        <v>225</v>
      </c>
      <c r="B14" s="25">
        <v>0.46800000000000003</v>
      </c>
      <c r="C14" s="12" t="s">
        <v>225</v>
      </c>
      <c r="D14" s="12" t="s">
        <v>218</v>
      </c>
      <c r="E14" s="25" t="s">
        <v>204</v>
      </c>
      <c r="F14" s="12">
        <v>2013</v>
      </c>
      <c r="G14" s="12" t="s">
        <v>226</v>
      </c>
    </row>
    <row r="15" spans="1:15" s="12" customFormat="1" x14ac:dyDescent="0.75">
      <c r="B15" s="25"/>
      <c r="E15" s="25"/>
    </row>
    <row r="16" spans="1:15" s="12" customFormat="1" x14ac:dyDescent="0.75">
      <c r="B16" s="25"/>
      <c r="E16" s="25"/>
    </row>
    <row r="17" spans="2:5" s="12" customFormat="1" x14ac:dyDescent="0.75">
      <c r="B17" s="25"/>
      <c r="E17" s="25"/>
    </row>
    <row r="18" spans="2:5" s="12" customFormat="1" x14ac:dyDescent="0.75">
      <c r="B18" s="25"/>
      <c r="E18" s="25"/>
    </row>
    <row r="19" spans="2:5" s="12" customFormat="1" x14ac:dyDescent="0.75">
      <c r="B19" s="25"/>
      <c r="E19" s="25"/>
    </row>
    <row r="20" spans="2:5" s="12" customFormat="1" x14ac:dyDescent="0.75">
      <c r="B20" s="25"/>
      <c r="E20" s="25"/>
    </row>
    <row r="21" spans="2:5" s="12" customFormat="1" x14ac:dyDescent="0.75">
      <c r="B21" s="25"/>
      <c r="E21" s="25"/>
    </row>
    <row r="22" spans="2:5" s="12" customFormat="1" x14ac:dyDescent="0.75">
      <c r="B22" s="25"/>
      <c r="E22" s="25"/>
    </row>
    <row r="23" spans="2:5" s="12" customFormat="1" x14ac:dyDescent="0.75">
      <c r="B23" s="25"/>
      <c r="E23" s="25"/>
    </row>
    <row r="24" spans="2:5" s="12" customFormat="1" x14ac:dyDescent="0.75">
      <c r="B24" s="25"/>
      <c r="E24" s="25"/>
    </row>
  </sheetData>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75"/>
  <sheetViews>
    <sheetView topLeftCell="A8" zoomScale="90" zoomScaleNormal="110" workbookViewId="0">
      <selection activeCell="D13" sqref="D13"/>
    </sheetView>
  </sheetViews>
  <sheetFormatPr defaultRowHeight="11.75" x14ac:dyDescent="0.55000000000000004"/>
  <cols>
    <col min="1" max="1" width="56.40625" style="14" bestFit="1" customWidth="1"/>
    <col min="2" max="16384" width="8.7265625" style="14"/>
  </cols>
  <sheetData>
    <row r="1" spans="1:15" ht="12" x14ac:dyDescent="0.55000000000000004">
      <c r="A1" s="32" t="s">
        <v>23</v>
      </c>
      <c r="B1" s="32" t="s">
        <v>24</v>
      </c>
      <c r="C1" s="32" t="s">
        <v>186</v>
      </c>
      <c r="D1" s="32" t="s">
        <v>187</v>
      </c>
      <c r="E1" s="32" t="s">
        <v>154</v>
      </c>
      <c r="F1" s="32" t="s">
        <v>188</v>
      </c>
      <c r="G1" s="32" t="s">
        <v>181</v>
      </c>
      <c r="H1" s="32" t="s">
        <v>191</v>
      </c>
      <c r="I1" s="12"/>
      <c r="J1" s="13"/>
      <c r="K1" s="13"/>
      <c r="L1" s="13"/>
      <c r="M1" s="13"/>
      <c r="N1" s="12"/>
      <c r="O1" s="13"/>
    </row>
    <row r="2" spans="1:15" ht="12" x14ac:dyDescent="0.55000000000000004">
      <c r="A2" s="70" t="s">
        <v>49</v>
      </c>
      <c r="B2" s="11"/>
      <c r="C2" s="11"/>
      <c r="D2" s="11"/>
      <c r="E2" s="11"/>
      <c r="F2" s="11"/>
      <c r="G2" s="11"/>
      <c r="H2" s="11"/>
      <c r="I2" s="12"/>
      <c r="J2" s="13"/>
      <c r="K2" s="13"/>
      <c r="L2" s="13"/>
      <c r="M2" s="13"/>
      <c r="N2" s="12"/>
      <c r="O2" s="13"/>
    </row>
    <row r="3" spans="1:15" ht="12" x14ac:dyDescent="0.55000000000000004">
      <c r="A3" s="12" t="s">
        <v>50</v>
      </c>
      <c r="B3" s="30">
        <v>70.436959999999999</v>
      </c>
      <c r="C3" s="12" t="s">
        <v>227</v>
      </c>
      <c r="D3" s="12" t="s">
        <v>35</v>
      </c>
      <c r="E3" s="12" t="s">
        <v>153</v>
      </c>
      <c r="F3" s="12">
        <v>2019</v>
      </c>
      <c r="G3" s="12" t="s">
        <v>302</v>
      </c>
      <c r="H3" s="11"/>
      <c r="I3" s="12"/>
      <c r="J3" s="13"/>
      <c r="K3" s="13"/>
      <c r="L3" s="13"/>
      <c r="M3" s="13"/>
      <c r="N3" s="12"/>
      <c r="O3" s="13"/>
    </row>
    <row r="4" spans="1:15" ht="12" x14ac:dyDescent="0.55000000000000004">
      <c r="A4" s="12" t="s">
        <v>51</v>
      </c>
      <c r="B4" s="30">
        <v>18.047260000000001</v>
      </c>
      <c r="C4" s="12" t="s">
        <v>227</v>
      </c>
      <c r="D4" s="12" t="s">
        <v>35</v>
      </c>
      <c r="E4" s="12" t="s">
        <v>153</v>
      </c>
      <c r="F4" s="12">
        <v>2019</v>
      </c>
      <c r="G4" s="12" t="s">
        <v>302</v>
      </c>
      <c r="H4" s="11"/>
      <c r="I4" s="12"/>
      <c r="J4" s="13"/>
      <c r="K4" s="13"/>
      <c r="L4" s="13"/>
      <c r="M4" s="13"/>
      <c r="N4" s="12"/>
      <c r="O4" s="13"/>
    </row>
    <row r="5" spans="1:15" ht="12" x14ac:dyDescent="0.55000000000000004">
      <c r="A5" s="12" t="s">
        <v>52</v>
      </c>
      <c r="B5" s="30">
        <v>7.2707899999999999</v>
      </c>
      <c r="C5" s="12" t="s">
        <v>227</v>
      </c>
      <c r="D5" s="12" t="s">
        <v>35</v>
      </c>
      <c r="E5" s="12" t="s">
        <v>153</v>
      </c>
      <c r="F5" s="12">
        <v>2019</v>
      </c>
      <c r="G5" s="12" t="s">
        <v>302</v>
      </c>
      <c r="H5" s="11"/>
      <c r="I5" s="12"/>
      <c r="J5" s="13"/>
      <c r="K5" s="13"/>
      <c r="L5" s="13"/>
      <c r="M5" s="13"/>
      <c r="N5" s="12"/>
      <c r="O5" s="13"/>
    </row>
    <row r="6" spans="1:15" ht="12" x14ac:dyDescent="0.55000000000000004">
      <c r="A6" s="12" t="s">
        <v>53</v>
      </c>
      <c r="B6" s="30">
        <v>4.2449899999999996</v>
      </c>
      <c r="C6" s="12" t="s">
        <v>227</v>
      </c>
      <c r="D6" s="12" t="s">
        <v>35</v>
      </c>
      <c r="E6" s="12" t="s">
        <v>153</v>
      </c>
      <c r="F6" s="12">
        <v>2019</v>
      </c>
      <c r="G6" s="12" t="s">
        <v>302</v>
      </c>
      <c r="H6" s="11"/>
      <c r="I6" s="12"/>
      <c r="J6" s="13"/>
      <c r="K6" s="13"/>
      <c r="L6" s="13"/>
      <c r="M6" s="13"/>
      <c r="N6" s="12"/>
      <c r="O6" s="13"/>
    </row>
    <row r="7" spans="1:15" ht="12" x14ac:dyDescent="0.55000000000000004">
      <c r="A7" s="12" t="s">
        <v>50</v>
      </c>
      <c r="B7" s="30">
        <v>70.401610000000005</v>
      </c>
      <c r="C7" s="12" t="s">
        <v>227</v>
      </c>
      <c r="D7" s="12" t="s">
        <v>36</v>
      </c>
      <c r="E7" s="12" t="s">
        <v>153</v>
      </c>
      <c r="F7" s="12">
        <v>2019</v>
      </c>
      <c r="G7" s="12" t="s">
        <v>302</v>
      </c>
      <c r="H7" s="11"/>
      <c r="I7" s="12"/>
      <c r="J7" s="13"/>
      <c r="K7" s="13"/>
      <c r="L7" s="13"/>
      <c r="M7" s="13"/>
      <c r="N7" s="12"/>
      <c r="O7" s="13"/>
    </row>
    <row r="8" spans="1:15" ht="12" x14ac:dyDescent="0.55000000000000004">
      <c r="A8" s="12" t="s">
        <v>51</v>
      </c>
      <c r="B8" s="30">
        <v>18.042449999999999</v>
      </c>
      <c r="C8" s="12" t="s">
        <v>227</v>
      </c>
      <c r="D8" s="12" t="s">
        <v>36</v>
      </c>
      <c r="E8" s="12" t="s">
        <v>153</v>
      </c>
      <c r="F8" s="12">
        <v>2019</v>
      </c>
      <c r="G8" s="12" t="s">
        <v>302</v>
      </c>
      <c r="H8" s="11"/>
      <c r="I8" s="12"/>
      <c r="J8" s="13"/>
      <c r="K8" s="13"/>
      <c r="L8" s="13"/>
      <c r="M8" s="13"/>
      <c r="N8" s="12"/>
      <c r="O8" s="13"/>
    </row>
    <row r="9" spans="1:15" ht="12" x14ac:dyDescent="0.55000000000000004">
      <c r="A9" s="12" t="s">
        <v>52</v>
      </c>
      <c r="B9" s="30">
        <v>7.2919400000000003</v>
      </c>
      <c r="C9" s="12" t="s">
        <v>227</v>
      </c>
      <c r="D9" s="12" t="s">
        <v>36</v>
      </c>
      <c r="E9" s="12" t="s">
        <v>153</v>
      </c>
      <c r="F9" s="12">
        <v>2019</v>
      </c>
      <c r="G9" s="12" t="s">
        <v>302</v>
      </c>
      <c r="H9" s="11"/>
      <c r="I9" s="12"/>
      <c r="J9" s="13"/>
      <c r="K9" s="13"/>
      <c r="L9" s="13"/>
      <c r="M9" s="13"/>
      <c r="N9" s="12"/>
      <c r="O9" s="13"/>
    </row>
    <row r="10" spans="1:15" ht="12" x14ac:dyDescent="0.55000000000000004">
      <c r="A10" s="12" t="s">
        <v>53</v>
      </c>
      <c r="B10" s="30">
        <v>4.2640000000000002</v>
      </c>
      <c r="C10" s="12" t="s">
        <v>227</v>
      </c>
      <c r="D10" s="12" t="s">
        <v>36</v>
      </c>
      <c r="E10" s="12" t="s">
        <v>153</v>
      </c>
      <c r="F10" s="12">
        <v>2019</v>
      </c>
      <c r="G10" s="12" t="s">
        <v>302</v>
      </c>
      <c r="H10" s="11"/>
      <c r="I10" s="12"/>
      <c r="J10" s="13"/>
      <c r="K10" s="13"/>
      <c r="L10" s="13"/>
      <c r="M10" s="13"/>
      <c r="N10" s="12"/>
      <c r="O10" s="13"/>
    </row>
    <row r="11" spans="1:15" ht="12" x14ac:dyDescent="0.55000000000000004">
      <c r="A11" s="12" t="s">
        <v>50</v>
      </c>
      <c r="B11" s="30">
        <v>77.411730000000006</v>
      </c>
      <c r="C11" s="12" t="s">
        <v>227</v>
      </c>
      <c r="D11" s="12" t="s">
        <v>37</v>
      </c>
      <c r="E11" s="12" t="s">
        <v>153</v>
      </c>
      <c r="F11" s="12">
        <v>2019</v>
      </c>
      <c r="G11" s="12" t="s">
        <v>302</v>
      </c>
      <c r="H11" s="11"/>
      <c r="I11" s="12"/>
      <c r="J11" s="13"/>
      <c r="K11" s="13"/>
      <c r="L11" s="13"/>
      <c r="M11" s="13"/>
      <c r="N11" s="12"/>
      <c r="O11" s="13"/>
    </row>
    <row r="12" spans="1:15" ht="12" x14ac:dyDescent="0.55000000000000004">
      <c r="A12" s="12" t="s">
        <v>51</v>
      </c>
      <c r="B12" s="30">
        <v>17.328140000000001</v>
      </c>
      <c r="C12" s="12" t="s">
        <v>227</v>
      </c>
      <c r="D12" s="12" t="s">
        <v>37</v>
      </c>
      <c r="E12" s="12" t="s">
        <v>153</v>
      </c>
      <c r="F12" s="12">
        <v>2019</v>
      </c>
      <c r="G12" s="12" t="s">
        <v>302</v>
      </c>
      <c r="H12" s="11"/>
      <c r="I12" s="12"/>
      <c r="J12" s="13"/>
      <c r="K12" s="13"/>
      <c r="L12" s="13"/>
      <c r="M12" s="13"/>
      <c r="N12" s="12"/>
      <c r="O12" s="13"/>
    </row>
    <row r="13" spans="1:15" ht="12" x14ac:dyDescent="0.55000000000000004">
      <c r="A13" s="12" t="s">
        <v>52</v>
      </c>
      <c r="B13" s="30">
        <v>3.82606</v>
      </c>
      <c r="C13" s="12" t="s">
        <v>227</v>
      </c>
      <c r="D13" s="12" t="s">
        <v>37</v>
      </c>
      <c r="E13" s="12" t="s">
        <v>153</v>
      </c>
      <c r="F13" s="12">
        <v>2019</v>
      </c>
      <c r="G13" s="12" t="s">
        <v>302</v>
      </c>
      <c r="H13" s="11"/>
      <c r="I13" s="12"/>
      <c r="J13" s="13"/>
      <c r="K13" s="13"/>
      <c r="L13" s="13"/>
      <c r="M13" s="13"/>
      <c r="N13" s="12"/>
      <c r="O13" s="13"/>
    </row>
    <row r="14" spans="1:15" ht="12" x14ac:dyDescent="0.55000000000000004">
      <c r="A14" s="12" t="s">
        <v>53</v>
      </c>
      <c r="B14" s="30">
        <v>1.43407</v>
      </c>
      <c r="C14" s="12" t="s">
        <v>227</v>
      </c>
      <c r="D14" s="12" t="s">
        <v>37</v>
      </c>
      <c r="E14" s="12" t="s">
        <v>153</v>
      </c>
      <c r="F14" s="12">
        <v>2019</v>
      </c>
      <c r="G14" s="12" t="s">
        <v>302</v>
      </c>
      <c r="H14" s="11"/>
      <c r="I14" s="12"/>
      <c r="J14" s="13"/>
      <c r="K14" s="13"/>
      <c r="L14" s="13"/>
      <c r="M14" s="13"/>
      <c r="N14" s="12"/>
      <c r="O14" s="13"/>
    </row>
    <row r="15" spans="1:15" ht="12" x14ac:dyDescent="0.55000000000000004">
      <c r="A15" s="12" t="s">
        <v>50</v>
      </c>
      <c r="B15" s="30">
        <v>64.842969999999994</v>
      </c>
      <c r="C15" s="12" t="s">
        <v>227</v>
      </c>
      <c r="D15" s="12" t="s">
        <v>38</v>
      </c>
      <c r="E15" s="12" t="s">
        <v>153</v>
      </c>
      <c r="F15" s="12">
        <v>2019</v>
      </c>
      <c r="G15" s="12" t="s">
        <v>302</v>
      </c>
      <c r="H15" s="11"/>
      <c r="I15" s="12"/>
      <c r="J15" s="13"/>
      <c r="K15" s="13"/>
      <c r="L15" s="13"/>
      <c r="M15" s="13"/>
      <c r="N15" s="12"/>
      <c r="O15" s="13"/>
    </row>
    <row r="16" spans="1:15" ht="12" x14ac:dyDescent="0.55000000000000004">
      <c r="A16" s="12" t="s">
        <v>51</v>
      </c>
      <c r="B16" s="30">
        <v>23.488610000000001</v>
      </c>
      <c r="C16" s="12" t="s">
        <v>227</v>
      </c>
      <c r="D16" s="12" t="s">
        <v>38</v>
      </c>
      <c r="E16" s="12" t="s">
        <v>153</v>
      </c>
      <c r="F16" s="12">
        <v>2019</v>
      </c>
      <c r="G16" s="12" t="s">
        <v>302</v>
      </c>
      <c r="H16" s="11"/>
      <c r="I16" s="12"/>
      <c r="J16" s="13"/>
      <c r="K16" s="13"/>
      <c r="L16" s="13"/>
      <c r="M16" s="13"/>
      <c r="N16" s="12"/>
      <c r="O16" s="13"/>
    </row>
    <row r="17" spans="1:15" ht="12" x14ac:dyDescent="0.55000000000000004">
      <c r="A17" s="12" t="s">
        <v>52</v>
      </c>
      <c r="B17" s="30">
        <v>8.3865800000000004</v>
      </c>
      <c r="C17" s="12" t="s">
        <v>227</v>
      </c>
      <c r="D17" s="12" t="s">
        <v>38</v>
      </c>
      <c r="E17" s="12" t="s">
        <v>153</v>
      </c>
      <c r="F17" s="12">
        <v>2019</v>
      </c>
      <c r="G17" s="12" t="s">
        <v>302</v>
      </c>
      <c r="H17" s="11"/>
      <c r="I17" s="12"/>
      <c r="J17" s="13"/>
      <c r="K17" s="13"/>
      <c r="L17" s="13"/>
      <c r="M17" s="13"/>
      <c r="N17" s="12"/>
      <c r="O17" s="13"/>
    </row>
    <row r="18" spans="1:15" ht="12" x14ac:dyDescent="0.55000000000000004">
      <c r="A18" s="12" t="s">
        <v>53</v>
      </c>
      <c r="B18" s="30">
        <v>3.2818399999999999</v>
      </c>
      <c r="C18" s="12" t="s">
        <v>227</v>
      </c>
      <c r="D18" s="12" t="s">
        <v>38</v>
      </c>
      <c r="E18" s="12" t="s">
        <v>153</v>
      </c>
      <c r="F18" s="12">
        <v>2019</v>
      </c>
      <c r="G18" s="12" t="s">
        <v>302</v>
      </c>
      <c r="H18" s="11"/>
      <c r="I18" s="12"/>
      <c r="J18" s="13"/>
      <c r="K18" s="13"/>
      <c r="L18" s="13"/>
      <c r="M18" s="13"/>
      <c r="N18" s="12"/>
      <c r="O18" s="13"/>
    </row>
    <row r="19" spans="1:15" x14ac:dyDescent="0.55000000000000004">
      <c r="A19" s="12" t="s">
        <v>50</v>
      </c>
      <c r="B19" s="30">
        <v>68.083550000000002</v>
      </c>
      <c r="C19" s="12" t="s">
        <v>227</v>
      </c>
      <c r="D19" s="12" t="s">
        <v>39</v>
      </c>
      <c r="E19" s="12" t="s">
        <v>153</v>
      </c>
      <c r="F19" s="12">
        <v>2019</v>
      </c>
      <c r="G19" s="12" t="s">
        <v>302</v>
      </c>
      <c r="H19" s="12"/>
      <c r="I19" s="12"/>
      <c r="J19" s="13"/>
      <c r="K19" s="13"/>
      <c r="L19" s="13"/>
      <c r="M19" s="13"/>
      <c r="N19" s="12"/>
      <c r="O19" s="13"/>
    </row>
    <row r="20" spans="1:15" x14ac:dyDescent="0.55000000000000004">
      <c r="A20" s="12" t="s">
        <v>51</v>
      </c>
      <c r="B20" s="30">
        <v>23.800789999999999</v>
      </c>
      <c r="C20" s="12" t="s">
        <v>227</v>
      </c>
      <c r="D20" s="12" t="s">
        <v>39</v>
      </c>
      <c r="E20" s="12" t="s">
        <v>153</v>
      </c>
      <c r="F20" s="12">
        <v>2019</v>
      </c>
      <c r="G20" s="12" t="s">
        <v>302</v>
      </c>
      <c r="H20" s="12"/>
      <c r="I20" s="12"/>
      <c r="J20" s="13"/>
      <c r="K20" s="13"/>
      <c r="L20" s="13"/>
      <c r="M20" s="13"/>
      <c r="N20" s="12"/>
      <c r="O20" s="13"/>
    </row>
    <row r="21" spans="1:15" x14ac:dyDescent="0.55000000000000004">
      <c r="A21" s="12" t="s">
        <v>52</v>
      </c>
      <c r="B21" s="30">
        <v>6.12296</v>
      </c>
      <c r="C21" s="12" t="s">
        <v>227</v>
      </c>
      <c r="D21" s="12" t="s">
        <v>39</v>
      </c>
      <c r="E21" s="12" t="s">
        <v>153</v>
      </c>
      <c r="F21" s="12">
        <v>2019</v>
      </c>
      <c r="G21" s="12" t="s">
        <v>302</v>
      </c>
      <c r="H21" s="12"/>
      <c r="I21" s="12"/>
      <c r="J21" s="13"/>
      <c r="K21" s="13"/>
      <c r="L21" s="13"/>
      <c r="M21" s="13"/>
      <c r="N21" s="12"/>
      <c r="O21" s="13"/>
    </row>
    <row r="22" spans="1:15" x14ac:dyDescent="0.55000000000000004">
      <c r="A22" s="12" t="s">
        <v>53</v>
      </c>
      <c r="B22" s="30">
        <v>1.9926999999999999</v>
      </c>
      <c r="C22" s="12" t="s">
        <v>227</v>
      </c>
      <c r="D22" s="12" t="s">
        <v>39</v>
      </c>
      <c r="E22" s="12" t="s">
        <v>153</v>
      </c>
      <c r="F22" s="12">
        <v>2019</v>
      </c>
      <c r="G22" s="12" t="s">
        <v>302</v>
      </c>
      <c r="H22" s="12"/>
      <c r="I22" s="12"/>
      <c r="J22" s="13"/>
      <c r="K22" s="13"/>
      <c r="L22" s="13"/>
      <c r="M22" s="13"/>
      <c r="N22" s="12"/>
      <c r="O22" s="13"/>
    </row>
    <row r="23" spans="1:15" x14ac:dyDescent="0.55000000000000004">
      <c r="A23" s="12"/>
      <c r="B23" s="30"/>
      <c r="C23" s="12"/>
      <c r="D23" s="12"/>
      <c r="E23" s="12"/>
      <c r="F23" s="12"/>
      <c r="G23" s="12"/>
      <c r="H23" s="12"/>
      <c r="I23" s="12"/>
      <c r="J23" s="13"/>
      <c r="K23" s="13"/>
      <c r="L23" s="13"/>
      <c r="M23" s="13"/>
      <c r="N23" s="12"/>
      <c r="O23" s="13"/>
    </row>
    <row r="24" spans="1:15" ht="12" x14ac:dyDescent="0.55000000000000004">
      <c r="A24" s="70" t="s">
        <v>54</v>
      </c>
      <c r="B24" s="52"/>
      <c r="C24" s="11"/>
      <c r="D24" s="11"/>
      <c r="E24" s="11"/>
      <c r="F24" s="11"/>
      <c r="G24" s="12"/>
      <c r="H24" s="11"/>
      <c r="I24" s="12"/>
      <c r="J24" s="13"/>
      <c r="K24" s="13"/>
      <c r="L24" s="13"/>
      <c r="M24" s="13"/>
      <c r="N24" s="12"/>
      <c r="O24" s="13"/>
    </row>
    <row r="25" spans="1:15" ht="12" x14ac:dyDescent="0.55000000000000004">
      <c r="A25" s="12" t="s">
        <v>50</v>
      </c>
      <c r="B25" s="30">
        <v>76.400000000000006</v>
      </c>
      <c r="C25" s="12" t="s">
        <v>227</v>
      </c>
      <c r="D25" s="12" t="s">
        <v>35</v>
      </c>
      <c r="E25" s="12" t="s">
        <v>153</v>
      </c>
      <c r="F25" s="12">
        <v>2020</v>
      </c>
      <c r="G25" s="12" t="s">
        <v>158</v>
      </c>
      <c r="H25" s="11"/>
      <c r="I25" s="12"/>
      <c r="J25" s="13"/>
      <c r="K25" s="13"/>
      <c r="L25" s="13"/>
      <c r="M25" s="13"/>
      <c r="N25" s="12"/>
      <c r="O25" s="13"/>
    </row>
    <row r="26" spans="1:15" ht="12" x14ac:dyDescent="0.55000000000000004">
      <c r="A26" s="12" t="s">
        <v>51</v>
      </c>
      <c r="B26" s="30">
        <v>17.12</v>
      </c>
      <c r="C26" s="12" t="s">
        <v>227</v>
      </c>
      <c r="D26" s="12" t="s">
        <v>35</v>
      </c>
      <c r="E26" s="12" t="s">
        <v>153</v>
      </c>
      <c r="F26" s="12">
        <v>2020</v>
      </c>
      <c r="G26" s="12" t="s">
        <v>158</v>
      </c>
      <c r="H26" s="11"/>
      <c r="I26" s="12"/>
      <c r="J26" s="13"/>
      <c r="K26" s="13"/>
      <c r="L26" s="13"/>
      <c r="M26" s="13"/>
      <c r="N26" s="12"/>
      <c r="O26" s="13"/>
    </row>
    <row r="27" spans="1:15" ht="12" x14ac:dyDescent="0.55000000000000004">
      <c r="A27" s="12" t="s">
        <v>52</v>
      </c>
      <c r="B27" s="30">
        <v>4.42</v>
      </c>
      <c r="C27" s="12" t="s">
        <v>227</v>
      </c>
      <c r="D27" s="12" t="s">
        <v>35</v>
      </c>
      <c r="E27" s="12" t="s">
        <v>153</v>
      </c>
      <c r="F27" s="12">
        <v>2020</v>
      </c>
      <c r="G27" s="12" t="s">
        <v>158</v>
      </c>
      <c r="H27" s="11"/>
      <c r="I27" s="12"/>
      <c r="J27" s="13"/>
      <c r="K27" s="13"/>
      <c r="L27" s="13"/>
      <c r="M27" s="13"/>
      <c r="N27" s="12"/>
      <c r="O27" s="13"/>
    </row>
    <row r="28" spans="1:15" ht="12" x14ac:dyDescent="0.55000000000000004">
      <c r="A28" s="12" t="s">
        <v>53</v>
      </c>
      <c r="B28" s="30">
        <v>2.06</v>
      </c>
      <c r="C28" s="12" t="s">
        <v>227</v>
      </c>
      <c r="D28" s="12" t="s">
        <v>35</v>
      </c>
      <c r="E28" s="12" t="s">
        <v>153</v>
      </c>
      <c r="F28" s="12">
        <v>2020</v>
      </c>
      <c r="G28" s="12" t="s">
        <v>158</v>
      </c>
      <c r="H28" s="11"/>
      <c r="I28" s="12"/>
      <c r="J28" s="13"/>
      <c r="K28" s="13"/>
      <c r="L28" s="13"/>
      <c r="M28" s="13"/>
      <c r="N28" s="12"/>
      <c r="O28" s="13"/>
    </row>
    <row r="29" spans="1:15" ht="12" x14ac:dyDescent="0.55000000000000004">
      <c r="A29" s="12" t="s">
        <v>50</v>
      </c>
      <c r="B29" s="30">
        <v>80.88</v>
      </c>
      <c r="C29" s="12" t="s">
        <v>227</v>
      </c>
      <c r="D29" s="12" t="s">
        <v>36</v>
      </c>
      <c r="E29" s="12" t="s">
        <v>153</v>
      </c>
      <c r="F29" s="12">
        <v>2020</v>
      </c>
      <c r="G29" s="12" t="s">
        <v>158</v>
      </c>
      <c r="H29" s="11"/>
      <c r="I29" s="12"/>
      <c r="J29" s="13"/>
      <c r="K29" s="13"/>
      <c r="L29" s="13"/>
      <c r="M29" s="13"/>
      <c r="N29" s="12"/>
      <c r="O29" s="13"/>
    </row>
    <row r="30" spans="1:15" ht="12" x14ac:dyDescent="0.55000000000000004">
      <c r="A30" s="12" t="s">
        <v>51</v>
      </c>
      <c r="B30" s="30">
        <v>15.23</v>
      </c>
      <c r="C30" s="12" t="s">
        <v>227</v>
      </c>
      <c r="D30" s="12" t="s">
        <v>36</v>
      </c>
      <c r="E30" s="12" t="s">
        <v>153</v>
      </c>
      <c r="F30" s="12">
        <v>2020</v>
      </c>
      <c r="G30" s="12" t="s">
        <v>158</v>
      </c>
      <c r="H30" s="11"/>
      <c r="I30" s="12"/>
      <c r="J30" s="13"/>
      <c r="K30" s="13"/>
      <c r="L30" s="13"/>
      <c r="M30" s="13"/>
      <c r="N30" s="12"/>
      <c r="O30" s="13"/>
    </row>
    <row r="31" spans="1:15" ht="12" x14ac:dyDescent="0.55000000000000004">
      <c r="A31" s="12" t="s">
        <v>52</v>
      </c>
      <c r="B31" s="30">
        <v>2.94</v>
      </c>
      <c r="C31" s="12" t="s">
        <v>227</v>
      </c>
      <c r="D31" s="12" t="s">
        <v>36</v>
      </c>
      <c r="E31" s="12" t="s">
        <v>153</v>
      </c>
      <c r="F31" s="12">
        <v>2020</v>
      </c>
      <c r="G31" s="12" t="s">
        <v>158</v>
      </c>
      <c r="H31" s="11"/>
      <c r="I31" s="12"/>
      <c r="J31" s="13"/>
      <c r="K31" s="13"/>
      <c r="L31" s="13"/>
      <c r="M31" s="13"/>
      <c r="N31" s="12"/>
      <c r="O31" s="13"/>
    </row>
    <row r="32" spans="1:15" ht="12" x14ac:dyDescent="0.55000000000000004">
      <c r="A32" s="12" t="s">
        <v>53</v>
      </c>
      <c r="B32" s="30">
        <v>0.95</v>
      </c>
      <c r="C32" s="12" t="s">
        <v>227</v>
      </c>
      <c r="D32" s="12" t="s">
        <v>36</v>
      </c>
      <c r="E32" s="12" t="s">
        <v>153</v>
      </c>
      <c r="F32" s="12">
        <v>2020</v>
      </c>
      <c r="G32" s="12" t="s">
        <v>158</v>
      </c>
      <c r="H32" s="11"/>
      <c r="I32" s="12"/>
      <c r="J32" s="13"/>
      <c r="K32" s="13"/>
      <c r="L32" s="13"/>
      <c r="M32" s="13"/>
      <c r="N32" s="12"/>
      <c r="O32" s="13"/>
    </row>
    <row r="33" spans="1:15" ht="12" x14ac:dyDescent="0.55000000000000004">
      <c r="A33" s="12" t="s">
        <v>50</v>
      </c>
      <c r="B33" s="30">
        <v>84.37</v>
      </c>
      <c r="C33" s="12" t="s">
        <v>227</v>
      </c>
      <c r="D33" s="12" t="s">
        <v>37</v>
      </c>
      <c r="E33" s="12" t="s">
        <v>153</v>
      </c>
      <c r="F33" s="12">
        <v>2020</v>
      </c>
      <c r="G33" s="12" t="s">
        <v>158</v>
      </c>
      <c r="H33" s="11"/>
      <c r="I33" s="12"/>
      <c r="J33" s="13"/>
      <c r="K33" s="13"/>
      <c r="L33" s="13"/>
      <c r="M33" s="13"/>
      <c r="N33" s="12"/>
      <c r="O33" s="13"/>
    </row>
    <row r="34" spans="1:15" ht="12" x14ac:dyDescent="0.55000000000000004">
      <c r="A34" s="12" t="s">
        <v>51</v>
      </c>
      <c r="B34" s="30">
        <v>12.89</v>
      </c>
      <c r="C34" s="12" t="s">
        <v>227</v>
      </c>
      <c r="D34" s="12" t="s">
        <v>37</v>
      </c>
      <c r="E34" s="12" t="s">
        <v>153</v>
      </c>
      <c r="F34" s="12">
        <v>2020</v>
      </c>
      <c r="G34" s="12" t="s">
        <v>158</v>
      </c>
      <c r="H34" s="11"/>
      <c r="I34" s="12"/>
      <c r="J34" s="13"/>
      <c r="K34" s="13"/>
      <c r="L34" s="13"/>
      <c r="M34" s="13"/>
      <c r="N34" s="12"/>
      <c r="O34" s="13"/>
    </row>
    <row r="35" spans="1:15" ht="12" x14ac:dyDescent="0.55000000000000004">
      <c r="A35" s="12" t="s">
        <v>52</v>
      </c>
      <c r="B35" s="30">
        <v>2.19</v>
      </c>
      <c r="C35" s="12" t="s">
        <v>227</v>
      </c>
      <c r="D35" s="12" t="s">
        <v>37</v>
      </c>
      <c r="E35" s="12" t="s">
        <v>153</v>
      </c>
      <c r="F35" s="12">
        <v>2020</v>
      </c>
      <c r="G35" s="12" t="s">
        <v>158</v>
      </c>
      <c r="H35" s="11"/>
      <c r="I35" s="12"/>
      <c r="J35" s="13"/>
      <c r="K35" s="13"/>
      <c r="L35" s="13"/>
      <c r="M35" s="13"/>
      <c r="N35" s="12"/>
      <c r="O35" s="13"/>
    </row>
    <row r="36" spans="1:15" ht="12" x14ac:dyDescent="0.55000000000000004">
      <c r="A36" s="12" t="s">
        <v>53</v>
      </c>
      <c r="B36" s="30">
        <v>0.64</v>
      </c>
      <c r="C36" s="12" t="s">
        <v>227</v>
      </c>
      <c r="D36" s="12" t="s">
        <v>37</v>
      </c>
      <c r="E36" s="12" t="s">
        <v>153</v>
      </c>
      <c r="F36" s="12">
        <v>2020</v>
      </c>
      <c r="G36" s="12" t="s">
        <v>158</v>
      </c>
      <c r="H36" s="11"/>
      <c r="I36" s="12"/>
      <c r="J36" s="13"/>
      <c r="K36" s="13"/>
      <c r="L36" s="13"/>
      <c r="M36" s="13"/>
      <c r="N36" s="12"/>
      <c r="O36" s="13"/>
    </row>
    <row r="37" spans="1:15" ht="12" x14ac:dyDescent="0.55000000000000004">
      <c r="A37" s="12" t="s">
        <v>50</v>
      </c>
      <c r="B37" s="30">
        <v>95.430149999999998</v>
      </c>
      <c r="C37" s="12" t="s">
        <v>227</v>
      </c>
      <c r="D37" s="12" t="s">
        <v>38</v>
      </c>
      <c r="E37" s="12" t="s">
        <v>153</v>
      </c>
      <c r="F37" s="12">
        <v>2020</v>
      </c>
      <c r="G37" s="12" t="s">
        <v>158</v>
      </c>
      <c r="H37" s="11"/>
      <c r="I37" s="12"/>
      <c r="J37" s="13"/>
      <c r="K37" s="13"/>
      <c r="L37" s="13"/>
      <c r="M37" s="13"/>
      <c r="N37" s="12"/>
      <c r="O37" s="13"/>
    </row>
    <row r="38" spans="1:15" s="12" customFormat="1" x14ac:dyDescent="0.75">
      <c r="A38" s="12" t="s">
        <v>51</v>
      </c>
      <c r="B38" s="30">
        <v>87.97</v>
      </c>
      <c r="C38" s="12" t="s">
        <v>227</v>
      </c>
      <c r="D38" s="12" t="s">
        <v>38</v>
      </c>
      <c r="E38" s="12" t="s">
        <v>153</v>
      </c>
      <c r="F38" s="12">
        <v>2020</v>
      </c>
      <c r="G38" s="12" t="s">
        <v>158</v>
      </c>
    </row>
    <row r="39" spans="1:15" s="12" customFormat="1" x14ac:dyDescent="0.75">
      <c r="A39" s="12" t="s">
        <v>52</v>
      </c>
      <c r="B39" s="30">
        <v>10.29</v>
      </c>
      <c r="C39" s="12" t="s">
        <v>227</v>
      </c>
      <c r="D39" s="17" t="s">
        <v>38</v>
      </c>
      <c r="E39" s="12" t="s">
        <v>153</v>
      </c>
      <c r="F39" s="12">
        <v>2020</v>
      </c>
      <c r="G39" s="12" t="s">
        <v>158</v>
      </c>
    </row>
    <row r="40" spans="1:15" s="12" customFormat="1" x14ac:dyDescent="0.75">
      <c r="A40" s="12" t="s">
        <v>53</v>
      </c>
      <c r="B40" s="30">
        <v>1.42</v>
      </c>
      <c r="C40" s="12" t="s">
        <v>227</v>
      </c>
      <c r="D40" s="12" t="s">
        <v>38</v>
      </c>
      <c r="E40" s="12" t="s">
        <v>153</v>
      </c>
      <c r="F40" s="12">
        <v>2020</v>
      </c>
      <c r="G40" s="12" t="s">
        <v>158</v>
      </c>
    </row>
    <row r="41" spans="1:15" s="12" customFormat="1" x14ac:dyDescent="0.75">
      <c r="A41" s="12" t="s">
        <v>50</v>
      </c>
      <c r="B41" s="30">
        <v>82.66</v>
      </c>
      <c r="C41" s="12" t="s">
        <v>227</v>
      </c>
      <c r="D41" s="12" t="s">
        <v>39</v>
      </c>
      <c r="E41" s="12" t="s">
        <v>153</v>
      </c>
      <c r="F41" s="12">
        <v>2020</v>
      </c>
      <c r="G41" s="12" t="s">
        <v>158</v>
      </c>
    </row>
    <row r="42" spans="1:15" s="12" customFormat="1" x14ac:dyDescent="0.75">
      <c r="A42" s="12" t="s">
        <v>51</v>
      </c>
      <c r="B42" s="30">
        <v>13.97</v>
      </c>
      <c r="C42" s="12" t="s">
        <v>227</v>
      </c>
      <c r="D42" s="12" t="s">
        <v>39</v>
      </c>
      <c r="E42" s="12" t="s">
        <v>153</v>
      </c>
      <c r="F42" s="12">
        <v>2020</v>
      </c>
      <c r="G42" s="12" t="s">
        <v>158</v>
      </c>
    </row>
    <row r="43" spans="1:15" s="12" customFormat="1" x14ac:dyDescent="0.75">
      <c r="A43" s="12" t="s">
        <v>52</v>
      </c>
      <c r="B43" s="30">
        <v>2.91</v>
      </c>
      <c r="C43" s="12" t="s">
        <v>227</v>
      </c>
      <c r="D43" s="12" t="s">
        <v>39</v>
      </c>
      <c r="E43" s="12" t="s">
        <v>153</v>
      </c>
      <c r="F43" s="12">
        <v>2020</v>
      </c>
      <c r="G43" s="12" t="s">
        <v>158</v>
      </c>
    </row>
    <row r="44" spans="1:15" s="12" customFormat="1" x14ac:dyDescent="0.75">
      <c r="A44" s="12" t="s">
        <v>53</v>
      </c>
      <c r="B44" s="30">
        <v>0.46</v>
      </c>
      <c r="C44" s="12" t="s">
        <v>227</v>
      </c>
      <c r="D44" s="12" t="s">
        <v>39</v>
      </c>
      <c r="E44" s="12" t="s">
        <v>153</v>
      </c>
      <c r="F44" s="12">
        <v>2020</v>
      </c>
      <c r="G44" s="12" t="s">
        <v>158</v>
      </c>
    </row>
    <row r="45" spans="1:15" s="12" customFormat="1" x14ac:dyDescent="0.75">
      <c r="B45" s="30"/>
    </row>
    <row r="46" spans="1:15" s="12" customFormat="1" x14ac:dyDescent="0.75">
      <c r="B46" s="30"/>
    </row>
    <row r="47" spans="1:15" s="12" customFormat="1" x14ac:dyDescent="0.75">
      <c r="B47" s="30"/>
    </row>
    <row r="48" spans="1:15" s="12" customFormat="1" x14ac:dyDescent="0.75">
      <c r="B48" s="30"/>
    </row>
    <row r="49" spans="2:2" s="12" customFormat="1" x14ac:dyDescent="0.75">
      <c r="B49" s="30"/>
    </row>
    <row r="50" spans="2:2" s="12" customFormat="1" x14ac:dyDescent="0.75">
      <c r="B50" s="30"/>
    </row>
    <row r="51" spans="2:2" s="12" customFormat="1" x14ac:dyDescent="0.75">
      <c r="B51" s="30"/>
    </row>
    <row r="52" spans="2:2" s="17" customFormat="1" x14ac:dyDescent="0.75"/>
    <row r="53" spans="2:2" s="17" customFormat="1" x14ac:dyDescent="0.75"/>
    <row r="54" spans="2:2" s="17" customFormat="1" x14ac:dyDescent="0.75"/>
    <row r="55" spans="2:2" s="17" customFormat="1" x14ac:dyDescent="0.75"/>
    <row r="56" spans="2:2" s="17" customFormat="1" x14ac:dyDescent="0.75"/>
    <row r="57" spans="2:2" s="17" customFormat="1" x14ac:dyDescent="0.75"/>
    <row r="58" spans="2:2" s="17" customFormat="1" x14ac:dyDescent="0.75"/>
    <row r="59" spans="2:2" s="17" customFormat="1" x14ac:dyDescent="0.75"/>
    <row r="60" spans="2:2" s="17" customFormat="1" x14ac:dyDescent="0.75"/>
    <row r="61" spans="2:2" s="17" customFormat="1" x14ac:dyDescent="0.75"/>
    <row r="65" spans="1:12" s="13" customFormat="1" x14ac:dyDescent="0.55000000000000004">
      <c r="H65" s="15"/>
    </row>
    <row r="66" spans="1:12" s="15" customFormat="1" x14ac:dyDescent="0.55000000000000004">
      <c r="J66" s="14"/>
      <c r="K66" s="14"/>
      <c r="L66" s="14"/>
    </row>
    <row r="67" spans="1:12" s="15" customFormat="1" x14ac:dyDescent="0.55000000000000004">
      <c r="A67" s="13"/>
      <c r="B67" s="13"/>
      <c r="C67" s="13"/>
      <c r="D67" s="13"/>
      <c r="E67" s="13"/>
      <c r="F67" s="13"/>
      <c r="J67" s="13"/>
      <c r="K67" s="13"/>
      <c r="L67" s="13"/>
    </row>
    <row r="68" spans="1:12" s="15" customFormat="1" x14ac:dyDescent="0.55000000000000004">
      <c r="A68" s="13"/>
      <c r="J68" s="14"/>
      <c r="K68" s="14"/>
      <c r="L68" s="14"/>
    </row>
    <row r="69" spans="1:12" s="15" customFormat="1" x14ac:dyDescent="0.55000000000000004">
      <c r="A69" s="13"/>
      <c r="B69" s="13"/>
      <c r="C69" s="13"/>
      <c r="D69" s="13"/>
      <c r="E69" s="13"/>
      <c r="F69" s="13"/>
    </row>
    <row r="70" spans="1:12" s="15" customFormat="1" x14ac:dyDescent="0.55000000000000004">
      <c r="A70" s="13"/>
      <c r="B70" s="13"/>
      <c r="C70" s="13"/>
      <c r="D70" s="13"/>
      <c r="E70" s="13"/>
      <c r="F70" s="13"/>
    </row>
    <row r="71" spans="1:12" s="15" customFormat="1" x14ac:dyDescent="0.55000000000000004">
      <c r="A71" s="13"/>
      <c r="B71" s="13"/>
      <c r="C71" s="13"/>
      <c r="D71" s="13"/>
      <c r="E71" s="13"/>
      <c r="F71" s="13"/>
    </row>
    <row r="72" spans="1:12" s="15" customFormat="1" x14ac:dyDescent="0.55000000000000004">
      <c r="A72" s="13"/>
      <c r="B72" s="13"/>
      <c r="C72" s="13"/>
      <c r="D72" s="13"/>
      <c r="E72" s="13"/>
      <c r="F72" s="13"/>
    </row>
    <row r="73" spans="1:12" s="15" customFormat="1" x14ac:dyDescent="0.55000000000000004">
      <c r="A73" s="13"/>
      <c r="B73" s="13"/>
      <c r="C73" s="13"/>
      <c r="D73" s="13"/>
      <c r="E73" s="13"/>
      <c r="F73" s="13"/>
    </row>
    <row r="74" spans="1:12" x14ac:dyDescent="0.55000000000000004">
      <c r="B74" s="13"/>
      <c r="C74" s="13"/>
      <c r="D74" s="13"/>
      <c r="E74" s="13"/>
      <c r="F74" s="13"/>
      <c r="G74" s="15"/>
      <c r="H74" s="15"/>
    </row>
    <row r="75" spans="1:12" x14ac:dyDescent="0.55000000000000004">
      <c r="B75" s="13"/>
      <c r="C75" s="13"/>
      <c r="D75" s="13"/>
      <c r="E75" s="13"/>
      <c r="F75" s="13"/>
      <c r="G75" s="15"/>
      <c r="H75" s="15"/>
    </row>
  </sheetData>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P101"/>
  <sheetViews>
    <sheetView zoomScaleNormal="100" workbookViewId="0">
      <selection activeCell="G21" sqref="G21"/>
    </sheetView>
  </sheetViews>
  <sheetFormatPr defaultColWidth="9.1328125" defaultRowHeight="11.75" x14ac:dyDescent="0.55000000000000004"/>
  <cols>
    <col min="1" max="1" width="24.86328125" style="19" customWidth="1"/>
    <col min="2" max="16384" width="9.1328125" style="19"/>
  </cols>
  <sheetData>
    <row r="1" spans="1:15" s="14" customFormat="1" ht="12" x14ac:dyDescent="0.55000000000000004">
      <c r="A1" s="32" t="s">
        <v>23</v>
      </c>
      <c r="B1" s="32" t="s">
        <v>24</v>
      </c>
      <c r="C1" s="32" t="s">
        <v>186</v>
      </c>
      <c r="D1" s="32" t="s">
        <v>187</v>
      </c>
      <c r="E1" s="32" t="s">
        <v>154</v>
      </c>
      <c r="F1" s="32" t="s">
        <v>188</v>
      </c>
      <c r="G1" s="32" t="s">
        <v>181</v>
      </c>
      <c r="H1" s="32" t="s">
        <v>191</v>
      </c>
      <c r="I1" s="12"/>
      <c r="J1" s="13"/>
      <c r="K1" s="13"/>
      <c r="L1" s="13"/>
      <c r="M1" s="13"/>
      <c r="N1" s="12"/>
      <c r="O1" s="13"/>
    </row>
    <row r="2" spans="1:15" x14ac:dyDescent="0.55000000000000004">
      <c r="A2" s="58" t="s">
        <v>324</v>
      </c>
      <c r="C2" s="19" t="s">
        <v>325</v>
      </c>
    </row>
    <row r="3" spans="1:15" x14ac:dyDescent="0.55000000000000004">
      <c r="A3" s="19" t="s">
        <v>55</v>
      </c>
    </row>
    <row r="4" spans="1:15" x14ac:dyDescent="0.55000000000000004">
      <c r="A4" s="19" t="s">
        <v>58</v>
      </c>
      <c r="B4" s="19">
        <v>0</v>
      </c>
      <c r="D4" s="19" t="s">
        <v>35</v>
      </c>
      <c r="E4" s="19" t="s">
        <v>204</v>
      </c>
      <c r="F4" s="19">
        <v>2017</v>
      </c>
      <c r="G4" s="19" t="s">
        <v>228</v>
      </c>
    </row>
    <row r="5" spans="1:15" x14ac:dyDescent="0.55000000000000004">
      <c r="A5" s="19" t="s">
        <v>59</v>
      </c>
      <c r="B5" s="19">
        <v>100</v>
      </c>
      <c r="D5" s="19" t="s">
        <v>35</v>
      </c>
      <c r="E5" s="19" t="s">
        <v>204</v>
      </c>
    </row>
    <row r="6" spans="1:15" x14ac:dyDescent="0.55000000000000004">
      <c r="A6" s="19" t="s">
        <v>236</v>
      </c>
    </row>
    <row r="7" spans="1:15" x14ac:dyDescent="0.55000000000000004">
      <c r="A7" s="19" t="s">
        <v>58</v>
      </c>
      <c r="B7" s="19">
        <v>0</v>
      </c>
      <c r="D7" s="19" t="s">
        <v>35</v>
      </c>
      <c r="E7" s="19" t="s">
        <v>204</v>
      </c>
      <c r="F7" s="19">
        <v>2013</v>
      </c>
      <c r="G7" s="19" t="s">
        <v>208</v>
      </c>
    </row>
    <row r="8" spans="1:15" x14ac:dyDescent="0.55000000000000004">
      <c r="A8" s="19" t="s">
        <v>59</v>
      </c>
      <c r="B8" s="19">
        <v>100</v>
      </c>
      <c r="D8" s="19" t="s">
        <v>35</v>
      </c>
      <c r="E8" s="19" t="s">
        <v>204</v>
      </c>
    </row>
    <row r="10" spans="1:15" x14ac:dyDescent="0.55000000000000004">
      <c r="A10" s="58" t="s">
        <v>60</v>
      </c>
      <c r="C10" s="19" t="s">
        <v>229</v>
      </c>
    </row>
    <row r="11" spans="1:15" x14ac:dyDescent="0.55000000000000004">
      <c r="A11" s="19" t="s">
        <v>236</v>
      </c>
    </row>
    <row r="12" spans="1:15" x14ac:dyDescent="0.55000000000000004">
      <c r="A12" s="19" t="s">
        <v>61</v>
      </c>
      <c r="B12" s="19">
        <v>0</v>
      </c>
      <c r="D12" s="19" t="s">
        <v>35</v>
      </c>
      <c r="E12" s="19" t="s">
        <v>204</v>
      </c>
      <c r="F12" s="19">
        <v>2018</v>
      </c>
      <c r="G12" s="19" t="s">
        <v>230</v>
      </c>
    </row>
    <row r="13" spans="1:15" x14ac:dyDescent="0.55000000000000004">
      <c r="A13" s="19" t="s">
        <v>62</v>
      </c>
      <c r="B13" s="19">
        <v>0</v>
      </c>
      <c r="D13" s="19" t="s">
        <v>35</v>
      </c>
      <c r="E13" s="19" t="s">
        <v>204</v>
      </c>
      <c r="F13" s="19">
        <v>2018</v>
      </c>
      <c r="G13" s="19" t="s">
        <v>231</v>
      </c>
    </row>
    <row r="14" spans="1:15" x14ac:dyDescent="0.55000000000000004">
      <c r="A14" s="19" t="s">
        <v>63</v>
      </c>
      <c r="B14" s="19">
        <v>0</v>
      </c>
      <c r="D14" s="19" t="s">
        <v>35</v>
      </c>
      <c r="E14" s="19" t="s">
        <v>204</v>
      </c>
      <c r="F14" s="19">
        <v>2018</v>
      </c>
      <c r="G14" s="19" t="s">
        <v>231</v>
      </c>
    </row>
    <row r="15" spans="1:15" x14ac:dyDescent="0.55000000000000004">
      <c r="A15" s="19" t="s">
        <v>59</v>
      </c>
      <c r="B15" s="19">
        <v>100</v>
      </c>
      <c r="D15" s="19" t="s">
        <v>35</v>
      </c>
      <c r="E15" s="19" t="s">
        <v>204</v>
      </c>
    </row>
    <row r="16" spans="1:15" x14ac:dyDescent="0.55000000000000004">
      <c r="A16" s="58" t="s">
        <v>64</v>
      </c>
      <c r="C16" s="19" t="s">
        <v>232</v>
      </c>
    </row>
    <row r="17" spans="1:7" x14ac:dyDescent="0.55000000000000004">
      <c r="A17" s="19" t="s">
        <v>236</v>
      </c>
    </row>
    <row r="18" spans="1:7" x14ac:dyDescent="0.55000000000000004">
      <c r="A18" s="19" t="s">
        <v>61</v>
      </c>
      <c r="B18" s="19">
        <v>0</v>
      </c>
      <c r="D18" s="19" t="s">
        <v>35</v>
      </c>
      <c r="E18" s="19" t="s">
        <v>204</v>
      </c>
      <c r="F18" s="19">
        <v>2018</v>
      </c>
      <c r="G18" s="19" t="s">
        <v>233</v>
      </c>
    </row>
    <row r="19" spans="1:7" x14ac:dyDescent="0.55000000000000004">
      <c r="A19" s="19" t="s">
        <v>62</v>
      </c>
      <c r="B19" s="19">
        <v>0</v>
      </c>
      <c r="D19" s="19" t="s">
        <v>35</v>
      </c>
      <c r="E19" s="19" t="s">
        <v>204</v>
      </c>
      <c r="F19" s="19">
        <v>2018</v>
      </c>
      <c r="G19" s="19" t="s">
        <v>231</v>
      </c>
    </row>
    <row r="20" spans="1:7" x14ac:dyDescent="0.55000000000000004">
      <c r="A20" s="19" t="s">
        <v>63</v>
      </c>
      <c r="B20" s="19">
        <v>0</v>
      </c>
      <c r="D20" s="19" t="s">
        <v>35</v>
      </c>
      <c r="E20" s="19" t="s">
        <v>204</v>
      </c>
      <c r="F20" s="19">
        <v>2018</v>
      </c>
      <c r="G20" s="19" t="s">
        <v>231</v>
      </c>
    </row>
    <row r="21" spans="1:7" x14ac:dyDescent="0.55000000000000004">
      <c r="A21" s="19" t="s">
        <v>65</v>
      </c>
      <c r="B21" s="19">
        <v>0</v>
      </c>
      <c r="D21" s="19" t="s">
        <v>35</v>
      </c>
      <c r="E21" s="19" t="s">
        <v>204</v>
      </c>
      <c r="F21" s="19">
        <v>2018</v>
      </c>
      <c r="G21" s="19" t="s">
        <v>234</v>
      </c>
    </row>
    <row r="22" spans="1:7" x14ac:dyDescent="0.55000000000000004">
      <c r="A22" s="19" t="s">
        <v>66</v>
      </c>
      <c r="B22" s="19">
        <v>0</v>
      </c>
      <c r="D22" s="19" t="s">
        <v>35</v>
      </c>
      <c r="E22" s="19" t="s">
        <v>204</v>
      </c>
      <c r="F22" s="19">
        <v>2018</v>
      </c>
      <c r="G22" s="19" t="s">
        <v>235</v>
      </c>
    </row>
    <row r="23" spans="1:7" x14ac:dyDescent="0.55000000000000004">
      <c r="A23" s="19" t="s">
        <v>59</v>
      </c>
      <c r="B23" s="19">
        <v>100</v>
      </c>
      <c r="D23" s="19" t="s">
        <v>35</v>
      </c>
      <c r="E23" s="19" t="s">
        <v>204</v>
      </c>
    </row>
    <row r="27" spans="1:7" x14ac:dyDescent="0.55000000000000004">
      <c r="A27" s="58" t="s">
        <v>324</v>
      </c>
      <c r="C27" s="19" t="s">
        <v>325</v>
      </c>
    </row>
    <row r="28" spans="1:7" x14ac:dyDescent="0.55000000000000004">
      <c r="A28" s="19" t="s">
        <v>55</v>
      </c>
    </row>
    <row r="29" spans="1:7" x14ac:dyDescent="0.55000000000000004">
      <c r="A29" s="19" t="s">
        <v>58</v>
      </c>
      <c r="B29" s="19">
        <v>5.5</v>
      </c>
      <c r="D29" s="19" t="s">
        <v>237</v>
      </c>
      <c r="E29" s="19" t="s">
        <v>204</v>
      </c>
      <c r="F29" s="19">
        <v>2017</v>
      </c>
      <c r="G29" s="19" t="s">
        <v>228</v>
      </c>
    </row>
    <row r="30" spans="1:7" x14ac:dyDescent="0.55000000000000004">
      <c r="A30" s="19" t="s">
        <v>59</v>
      </c>
      <c r="B30" s="19">
        <v>94.5</v>
      </c>
      <c r="D30" s="19" t="s">
        <v>237</v>
      </c>
      <c r="E30" s="19" t="s">
        <v>204</v>
      </c>
    </row>
    <row r="31" spans="1:7" x14ac:dyDescent="0.55000000000000004">
      <c r="A31" s="19" t="s">
        <v>236</v>
      </c>
    </row>
    <row r="32" spans="1:7" x14ac:dyDescent="0.55000000000000004">
      <c r="A32" s="19" t="s">
        <v>58</v>
      </c>
      <c r="B32" s="19">
        <v>31.3</v>
      </c>
      <c r="D32" s="19" t="s">
        <v>237</v>
      </c>
      <c r="E32" s="19" t="s">
        <v>204</v>
      </c>
      <c r="F32" s="19">
        <v>2013</v>
      </c>
      <c r="G32" s="19" t="s">
        <v>208</v>
      </c>
    </row>
    <row r="33" spans="1:7" x14ac:dyDescent="0.55000000000000004">
      <c r="A33" s="19" t="s">
        <v>59</v>
      </c>
      <c r="B33" s="19">
        <v>68.7</v>
      </c>
      <c r="D33" s="19" t="s">
        <v>237</v>
      </c>
      <c r="E33" s="19" t="s">
        <v>204</v>
      </c>
    </row>
    <row r="34" spans="1:7" x14ac:dyDescent="0.55000000000000004">
      <c r="A34" s="56" t="s">
        <v>60</v>
      </c>
      <c r="C34" s="19" t="s">
        <v>229</v>
      </c>
    </row>
    <row r="35" spans="1:7" x14ac:dyDescent="0.55000000000000004">
      <c r="A35" s="19" t="s">
        <v>56</v>
      </c>
    </row>
    <row r="36" spans="1:7" x14ac:dyDescent="0.55000000000000004">
      <c r="A36" s="19" t="s">
        <v>61</v>
      </c>
      <c r="B36" s="19">
        <v>6</v>
      </c>
      <c r="D36" s="19" t="s">
        <v>237</v>
      </c>
      <c r="E36" s="19" t="s">
        <v>204</v>
      </c>
      <c r="F36" s="19">
        <v>2018</v>
      </c>
      <c r="G36" s="19" t="s">
        <v>230</v>
      </c>
    </row>
    <row r="37" spans="1:7" x14ac:dyDescent="0.55000000000000004">
      <c r="A37" s="19" t="s">
        <v>62</v>
      </c>
      <c r="B37" s="19">
        <v>5.7</v>
      </c>
      <c r="D37" s="19" t="s">
        <v>237</v>
      </c>
      <c r="E37" s="19" t="s">
        <v>204</v>
      </c>
      <c r="F37" s="19">
        <v>2018</v>
      </c>
      <c r="G37" s="19" t="s">
        <v>231</v>
      </c>
    </row>
    <row r="38" spans="1:7" x14ac:dyDescent="0.55000000000000004">
      <c r="A38" s="19" t="s">
        <v>63</v>
      </c>
      <c r="B38" s="19">
        <v>13.3</v>
      </c>
      <c r="D38" s="19" t="s">
        <v>237</v>
      </c>
      <c r="E38" s="19" t="s">
        <v>204</v>
      </c>
      <c r="F38" s="19">
        <v>2018</v>
      </c>
      <c r="G38" s="19" t="s">
        <v>231</v>
      </c>
    </row>
    <row r="39" spans="1:7" x14ac:dyDescent="0.55000000000000004">
      <c r="A39" s="19" t="s">
        <v>59</v>
      </c>
      <c r="B39" s="19">
        <v>75</v>
      </c>
      <c r="D39" s="19" t="s">
        <v>237</v>
      </c>
      <c r="E39" s="19" t="s">
        <v>204</v>
      </c>
    </row>
    <row r="40" spans="1:7" x14ac:dyDescent="0.55000000000000004">
      <c r="A40" s="19" t="s">
        <v>57</v>
      </c>
    </row>
    <row r="41" spans="1:7" x14ac:dyDescent="0.55000000000000004">
      <c r="A41" s="19" t="s">
        <v>61</v>
      </c>
      <c r="B41" s="19">
        <v>21</v>
      </c>
      <c r="D41" s="19" t="s">
        <v>237</v>
      </c>
      <c r="E41" s="19" t="s">
        <v>204</v>
      </c>
      <c r="F41" s="19">
        <v>2018</v>
      </c>
      <c r="G41" s="19" t="s">
        <v>230</v>
      </c>
    </row>
    <row r="42" spans="1:7" x14ac:dyDescent="0.55000000000000004">
      <c r="A42" s="19" t="s">
        <v>62</v>
      </c>
      <c r="B42" s="19">
        <v>10.199999999999999</v>
      </c>
      <c r="D42" s="19" t="s">
        <v>237</v>
      </c>
      <c r="E42" s="19" t="s">
        <v>204</v>
      </c>
      <c r="F42" s="19">
        <v>2018</v>
      </c>
      <c r="G42" s="19" t="s">
        <v>231</v>
      </c>
    </row>
    <row r="43" spans="1:7" x14ac:dyDescent="0.55000000000000004">
      <c r="A43" s="19" t="s">
        <v>63</v>
      </c>
      <c r="B43" s="19">
        <v>23.8</v>
      </c>
      <c r="D43" s="19" t="s">
        <v>237</v>
      </c>
      <c r="E43" s="19" t="s">
        <v>204</v>
      </c>
      <c r="F43" s="19">
        <v>2018</v>
      </c>
      <c r="G43" s="19" t="s">
        <v>231</v>
      </c>
    </row>
    <row r="44" spans="1:7" x14ac:dyDescent="0.55000000000000004">
      <c r="A44" s="19" t="s">
        <v>59</v>
      </c>
      <c r="B44" s="19">
        <v>45</v>
      </c>
      <c r="D44" s="19" t="s">
        <v>237</v>
      </c>
      <c r="E44" s="19" t="s">
        <v>204</v>
      </c>
    </row>
    <row r="45" spans="1:7" x14ac:dyDescent="0.55000000000000004">
      <c r="A45" s="56" t="s">
        <v>64</v>
      </c>
      <c r="C45" s="19" t="s">
        <v>232</v>
      </c>
    </row>
    <row r="46" spans="1:7" x14ac:dyDescent="0.55000000000000004">
      <c r="A46" s="19" t="s">
        <v>236</v>
      </c>
    </row>
    <row r="47" spans="1:7" x14ac:dyDescent="0.55000000000000004">
      <c r="A47" s="19" t="s">
        <v>61</v>
      </c>
      <c r="B47" s="57">
        <v>41.549349999999997</v>
      </c>
      <c r="D47" s="19" t="s">
        <v>237</v>
      </c>
      <c r="E47" s="19" t="s">
        <v>204</v>
      </c>
      <c r="F47" s="19">
        <v>2018</v>
      </c>
      <c r="G47" s="19" t="s">
        <v>233</v>
      </c>
    </row>
    <row r="48" spans="1:7" x14ac:dyDescent="0.55000000000000004">
      <c r="A48" s="19" t="s">
        <v>62</v>
      </c>
      <c r="B48" s="57">
        <v>9.5561199999999999</v>
      </c>
      <c r="D48" s="19" t="s">
        <v>237</v>
      </c>
      <c r="E48" s="19" t="s">
        <v>204</v>
      </c>
      <c r="F48" s="19">
        <v>2018</v>
      </c>
      <c r="G48" s="19" t="s">
        <v>231</v>
      </c>
    </row>
    <row r="49" spans="1:16" x14ac:dyDescent="0.55000000000000004">
      <c r="A49" s="19" t="s">
        <v>63</v>
      </c>
      <c r="B49" s="57">
        <v>22.297609999999999</v>
      </c>
      <c r="D49" s="19" t="s">
        <v>237</v>
      </c>
      <c r="E49" s="19" t="s">
        <v>204</v>
      </c>
      <c r="F49" s="19">
        <v>2018</v>
      </c>
      <c r="G49" s="19" t="s">
        <v>231</v>
      </c>
    </row>
    <row r="50" spans="1:16" x14ac:dyDescent="0.55000000000000004">
      <c r="A50" s="19" t="s">
        <v>65</v>
      </c>
      <c r="B50" s="57">
        <v>9.1269200000000001</v>
      </c>
      <c r="D50" s="19" t="s">
        <v>237</v>
      </c>
      <c r="E50" s="19" t="s">
        <v>204</v>
      </c>
      <c r="F50" s="19">
        <v>2018</v>
      </c>
      <c r="G50" s="19" t="s">
        <v>234</v>
      </c>
    </row>
    <row r="51" spans="1:16" x14ac:dyDescent="0.55000000000000004">
      <c r="A51" s="19" t="s">
        <v>66</v>
      </c>
      <c r="B51" s="57">
        <v>2.7419699999999998</v>
      </c>
      <c r="D51" s="19" t="s">
        <v>237</v>
      </c>
      <c r="E51" s="19" t="s">
        <v>204</v>
      </c>
      <c r="F51" s="19">
        <v>2018</v>
      </c>
      <c r="G51" s="19" t="s">
        <v>235</v>
      </c>
    </row>
    <row r="52" spans="1:16" x14ac:dyDescent="0.55000000000000004">
      <c r="A52" s="19" t="s">
        <v>59</v>
      </c>
      <c r="B52" s="57">
        <v>14.72803</v>
      </c>
      <c r="D52" s="19" t="s">
        <v>237</v>
      </c>
      <c r="E52" s="19" t="s">
        <v>204</v>
      </c>
    </row>
    <row r="53" spans="1:16" s="17" customFormat="1" x14ac:dyDescent="0.55000000000000004">
      <c r="A53" s="19"/>
      <c r="B53" s="19"/>
      <c r="C53" s="19"/>
      <c r="D53" s="19"/>
      <c r="E53" s="19"/>
      <c r="F53" s="19"/>
      <c r="G53" s="19"/>
      <c r="H53" s="19"/>
      <c r="I53" s="19"/>
      <c r="J53" s="19"/>
      <c r="K53" s="19"/>
      <c r="L53" s="19"/>
      <c r="M53" s="19"/>
      <c r="N53" s="19"/>
      <c r="O53" s="19"/>
      <c r="P53" s="19"/>
    </row>
    <row r="54" spans="1:16" s="17" customFormat="1" x14ac:dyDescent="0.55000000000000004">
      <c r="A54" s="19"/>
      <c r="B54" s="19"/>
      <c r="C54" s="19"/>
      <c r="D54" s="19"/>
      <c r="E54" s="19"/>
      <c r="F54" s="19"/>
      <c r="G54" s="19"/>
      <c r="H54" s="19"/>
      <c r="I54" s="19"/>
      <c r="J54" s="19"/>
      <c r="K54" s="19"/>
      <c r="L54" s="19"/>
      <c r="M54" s="19"/>
      <c r="N54" s="19"/>
      <c r="O54" s="19"/>
      <c r="P54" s="19"/>
    </row>
    <row r="55" spans="1:16" s="17" customFormat="1" x14ac:dyDescent="0.55000000000000004">
      <c r="A55" s="19"/>
      <c r="B55" s="19"/>
      <c r="C55" s="19"/>
      <c r="D55" s="19"/>
      <c r="E55" s="19"/>
      <c r="F55" s="19"/>
      <c r="G55" s="19"/>
      <c r="H55" s="19"/>
      <c r="I55" s="19"/>
      <c r="J55" s="19"/>
      <c r="K55" s="19"/>
      <c r="L55" s="19"/>
      <c r="M55" s="19"/>
      <c r="N55" s="19"/>
      <c r="O55" s="19"/>
      <c r="P55" s="19"/>
    </row>
    <row r="56" spans="1:16" s="17" customFormat="1" x14ac:dyDescent="0.75"/>
    <row r="57" spans="1:16" s="17" customFormat="1" x14ac:dyDescent="0.75"/>
    <row r="58" spans="1:16" s="17" customFormat="1" x14ac:dyDescent="0.75"/>
    <row r="59" spans="1:16" s="17" customFormat="1" x14ac:dyDescent="0.75"/>
    <row r="60" spans="1:16" s="17" customFormat="1" x14ac:dyDescent="0.75"/>
    <row r="61" spans="1:16" s="17" customFormat="1" x14ac:dyDescent="0.75"/>
    <row r="62" spans="1:16" s="17" customFormat="1" x14ac:dyDescent="0.75"/>
    <row r="63" spans="1:16" s="17" customFormat="1" x14ac:dyDescent="0.75"/>
    <row r="64" spans="1:16" s="17" customFormat="1" x14ac:dyDescent="0.75"/>
    <row r="65" s="17" customFormat="1" x14ac:dyDescent="0.75"/>
    <row r="66" s="17" customFormat="1" x14ac:dyDescent="0.75"/>
    <row r="67" s="17" customFormat="1" x14ac:dyDescent="0.75"/>
    <row r="68" s="17" customFormat="1" x14ac:dyDescent="0.75"/>
    <row r="69" s="17" customFormat="1" x14ac:dyDescent="0.75"/>
    <row r="70" s="17" customFormat="1" x14ac:dyDescent="0.75"/>
    <row r="71" s="17" customFormat="1" x14ac:dyDescent="0.75"/>
    <row r="72" s="17" customFormat="1" x14ac:dyDescent="0.75"/>
    <row r="73" s="17" customFormat="1" x14ac:dyDescent="0.75"/>
    <row r="96" spans="8:16" x14ac:dyDescent="0.55000000000000004">
      <c r="H96" s="57"/>
      <c r="I96" s="57"/>
      <c r="J96" s="57"/>
      <c r="K96" s="57"/>
      <c r="L96" s="57"/>
      <c r="M96" s="57"/>
      <c r="N96" s="57"/>
      <c r="O96" s="57"/>
      <c r="P96" s="57"/>
    </row>
    <row r="97" spans="8:16" x14ac:dyDescent="0.55000000000000004">
      <c r="H97" s="57"/>
      <c r="I97" s="57"/>
      <c r="J97" s="57"/>
      <c r="K97" s="57"/>
      <c r="L97" s="57"/>
      <c r="M97" s="57"/>
      <c r="N97" s="57"/>
      <c r="O97" s="57"/>
      <c r="P97" s="57"/>
    </row>
    <row r="98" spans="8:16" x14ac:dyDescent="0.55000000000000004">
      <c r="H98" s="57"/>
      <c r="I98" s="57"/>
      <c r="J98" s="57"/>
      <c r="K98" s="57"/>
      <c r="L98" s="57"/>
      <c r="M98" s="57"/>
      <c r="N98" s="57"/>
      <c r="O98" s="57"/>
      <c r="P98" s="57"/>
    </row>
    <row r="99" spans="8:16" x14ac:dyDescent="0.55000000000000004">
      <c r="H99" s="57"/>
      <c r="I99" s="57"/>
      <c r="J99" s="57"/>
      <c r="K99" s="57"/>
      <c r="L99" s="57"/>
      <c r="M99" s="57"/>
      <c r="N99" s="57"/>
      <c r="O99" s="57"/>
      <c r="P99" s="57"/>
    </row>
    <row r="100" spans="8:16" x14ac:dyDescent="0.55000000000000004">
      <c r="H100" s="57"/>
      <c r="I100" s="57"/>
      <c r="J100" s="57"/>
      <c r="K100" s="57"/>
      <c r="L100" s="57"/>
      <c r="M100" s="57"/>
      <c r="N100" s="57"/>
      <c r="O100" s="57"/>
      <c r="P100" s="57"/>
    </row>
    <row r="101" spans="8:16" x14ac:dyDescent="0.55000000000000004">
      <c r="H101" s="57"/>
      <c r="I101" s="57"/>
      <c r="J101" s="57"/>
      <c r="K101" s="57"/>
      <c r="L101" s="57"/>
      <c r="M101" s="57"/>
      <c r="N101" s="57"/>
      <c r="O101" s="57"/>
      <c r="P101" s="57"/>
    </row>
  </sheetData>
  <phoneticPr fontId="1"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O46"/>
  <sheetViews>
    <sheetView zoomScaleNormal="100" workbookViewId="0">
      <selection activeCell="E13" sqref="E13"/>
    </sheetView>
  </sheetViews>
  <sheetFormatPr defaultRowHeight="11.75" x14ac:dyDescent="0.55000000000000004"/>
  <cols>
    <col min="1" max="1" width="30.1328125" style="14" customWidth="1"/>
    <col min="2" max="4" width="8.7265625" style="14"/>
    <col min="5" max="5" width="16.54296875" style="14" customWidth="1"/>
    <col min="6" max="16384" width="8.7265625" style="14"/>
  </cols>
  <sheetData>
    <row r="1" spans="1:15" ht="12" x14ac:dyDescent="0.55000000000000004">
      <c r="A1" s="32" t="s">
        <v>23</v>
      </c>
      <c r="B1" s="32" t="s">
        <v>24</v>
      </c>
      <c r="C1" s="32" t="s">
        <v>186</v>
      </c>
      <c r="D1" s="32" t="s">
        <v>187</v>
      </c>
      <c r="E1" s="32" t="s">
        <v>154</v>
      </c>
      <c r="F1" s="32" t="s">
        <v>188</v>
      </c>
      <c r="G1" s="32" t="s">
        <v>181</v>
      </c>
      <c r="H1" s="32" t="s">
        <v>191</v>
      </c>
      <c r="I1" s="12"/>
      <c r="J1" s="13"/>
      <c r="K1" s="13"/>
      <c r="L1" s="13"/>
      <c r="M1" s="13"/>
      <c r="N1" s="12"/>
      <c r="O1" s="13"/>
    </row>
    <row r="2" spans="1:15" ht="12" x14ac:dyDescent="0.55000000000000004">
      <c r="A2" s="31" t="s">
        <v>238</v>
      </c>
      <c r="B2" s="11"/>
      <c r="C2" s="11"/>
      <c r="D2" s="11"/>
      <c r="E2" s="11"/>
      <c r="F2" s="11"/>
      <c r="G2" s="11"/>
      <c r="H2" s="11"/>
      <c r="I2" s="12"/>
      <c r="J2" s="13"/>
      <c r="K2" s="13"/>
      <c r="L2" s="13"/>
      <c r="M2" s="13"/>
      <c r="N2" s="12"/>
      <c r="O2" s="13"/>
    </row>
    <row r="3" spans="1:15" ht="12" x14ac:dyDescent="0.55000000000000004">
      <c r="A3" s="12" t="s">
        <v>239</v>
      </c>
      <c r="B3" s="30">
        <v>9.3048000000000002</v>
      </c>
      <c r="C3" s="11"/>
      <c r="D3" s="30" t="s">
        <v>35</v>
      </c>
      <c r="E3" s="12" t="s">
        <v>277</v>
      </c>
      <c r="F3" s="12">
        <v>2021</v>
      </c>
      <c r="G3" s="12" t="s">
        <v>67</v>
      </c>
      <c r="H3" s="11"/>
      <c r="I3" s="12"/>
      <c r="J3" s="13"/>
      <c r="K3" s="13"/>
      <c r="L3" s="13"/>
      <c r="M3" s="13"/>
      <c r="N3" s="12"/>
      <c r="O3" s="13"/>
    </row>
    <row r="4" spans="1:15" ht="12" x14ac:dyDescent="0.55000000000000004">
      <c r="A4" s="12" t="s">
        <v>240</v>
      </c>
      <c r="B4" s="30">
        <v>12.7668</v>
      </c>
      <c r="C4" s="11"/>
      <c r="D4" s="30" t="s">
        <v>242</v>
      </c>
      <c r="E4" s="12" t="s">
        <v>277</v>
      </c>
      <c r="F4" s="12">
        <v>2021</v>
      </c>
      <c r="G4" s="12" t="s">
        <v>67</v>
      </c>
      <c r="H4" s="11"/>
      <c r="I4" s="12"/>
      <c r="J4" s="13"/>
      <c r="K4" s="13"/>
      <c r="L4" s="13"/>
      <c r="M4" s="13"/>
      <c r="N4" s="12"/>
      <c r="O4" s="13"/>
    </row>
    <row r="5" spans="1:15" ht="12" x14ac:dyDescent="0.55000000000000004">
      <c r="A5" s="12" t="s">
        <v>241</v>
      </c>
      <c r="B5" s="30">
        <v>14.83475</v>
      </c>
      <c r="C5" s="11"/>
      <c r="D5" s="30" t="s">
        <v>207</v>
      </c>
      <c r="E5" s="12" t="s">
        <v>277</v>
      </c>
      <c r="F5" s="12">
        <v>2021</v>
      </c>
      <c r="G5" s="12" t="s">
        <v>67</v>
      </c>
      <c r="H5" s="11"/>
      <c r="I5" s="12"/>
      <c r="J5" s="13"/>
      <c r="K5" s="13"/>
      <c r="L5" s="13"/>
      <c r="M5" s="13"/>
      <c r="N5" s="12"/>
      <c r="O5" s="13"/>
    </row>
    <row r="6" spans="1:15" ht="12" x14ac:dyDescent="0.55000000000000004">
      <c r="A6" s="12"/>
      <c r="B6" s="30"/>
      <c r="C6" s="11"/>
      <c r="D6" s="30"/>
      <c r="E6" s="12"/>
      <c r="F6" s="12"/>
      <c r="G6" s="12"/>
      <c r="H6" s="11"/>
      <c r="I6" s="12"/>
      <c r="J6" s="13"/>
      <c r="K6" s="13"/>
      <c r="L6" s="13"/>
      <c r="M6" s="13"/>
      <c r="N6" s="12"/>
      <c r="O6" s="13"/>
    </row>
    <row r="7" spans="1:15" ht="12" x14ac:dyDescent="0.55000000000000004">
      <c r="A7" s="31" t="s">
        <v>243</v>
      </c>
      <c r="B7" s="52"/>
      <c r="C7" s="11"/>
      <c r="D7" s="11"/>
      <c r="E7" s="11"/>
      <c r="F7" s="11"/>
      <c r="G7" s="11"/>
      <c r="H7" s="11"/>
      <c r="I7" s="12"/>
      <c r="J7" s="13"/>
      <c r="K7" s="13"/>
      <c r="L7" s="13"/>
      <c r="M7" s="13"/>
      <c r="N7" s="12"/>
      <c r="O7" s="13"/>
    </row>
    <row r="8" spans="1:15" ht="12" x14ac:dyDescent="0.55000000000000004">
      <c r="A8" s="12" t="s">
        <v>323</v>
      </c>
      <c r="B8" s="53">
        <v>7.2859459459459458E-2</v>
      </c>
      <c r="C8" s="11"/>
      <c r="D8" s="30" t="s">
        <v>35</v>
      </c>
      <c r="E8" s="12" t="s">
        <v>320</v>
      </c>
      <c r="F8" s="12">
        <v>2019</v>
      </c>
      <c r="G8" s="12" t="s">
        <v>321</v>
      </c>
      <c r="H8" s="11"/>
      <c r="I8" s="12"/>
      <c r="J8" s="13"/>
      <c r="K8" s="13"/>
      <c r="L8" s="13"/>
      <c r="M8" s="13"/>
      <c r="N8" s="12"/>
      <c r="O8" s="13"/>
    </row>
    <row r="9" spans="1:15" ht="12" x14ac:dyDescent="0.55000000000000004">
      <c r="A9" s="12" t="s">
        <v>68</v>
      </c>
      <c r="B9" s="53">
        <v>5.5452000000000004</v>
      </c>
      <c r="C9" s="11"/>
      <c r="D9" s="30" t="s">
        <v>35</v>
      </c>
      <c r="E9" s="12" t="s">
        <v>320</v>
      </c>
      <c r="F9" s="12">
        <v>2019</v>
      </c>
      <c r="G9" s="12" t="s">
        <v>321</v>
      </c>
      <c r="H9" s="11"/>
      <c r="I9" s="12"/>
      <c r="J9" s="13"/>
      <c r="K9" s="13"/>
      <c r="L9" s="13"/>
      <c r="M9" s="13"/>
      <c r="N9" s="12"/>
      <c r="O9" s="13"/>
    </row>
    <row r="10" spans="1:15" ht="12" x14ac:dyDescent="0.55000000000000004">
      <c r="A10" s="12" t="s">
        <v>69</v>
      </c>
      <c r="B10" s="53">
        <v>2.2717027027027026</v>
      </c>
      <c r="C10" s="11"/>
      <c r="D10" s="30" t="s">
        <v>35</v>
      </c>
      <c r="E10" s="12" t="s">
        <v>320</v>
      </c>
      <c r="F10" s="12">
        <v>2019</v>
      </c>
      <c r="G10" s="12" t="s">
        <v>321</v>
      </c>
      <c r="H10" s="11"/>
      <c r="I10" s="12"/>
      <c r="J10" s="13"/>
      <c r="K10" s="13"/>
      <c r="L10" s="13"/>
      <c r="M10" s="13"/>
      <c r="N10" s="12"/>
      <c r="O10" s="13"/>
    </row>
    <row r="11" spans="1:15" ht="12" x14ac:dyDescent="0.55000000000000004">
      <c r="A11" s="12" t="s">
        <v>70</v>
      </c>
      <c r="B11" s="53">
        <v>16.063945945945946</v>
      </c>
      <c r="C11" s="11"/>
      <c r="D11" s="30" t="s">
        <v>35</v>
      </c>
      <c r="E11" s="12" t="s">
        <v>320</v>
      </c>
      <c r="F11" s="12">
        <v>2019</v>
      </c>
      <c r="G11" s="12" t="s">
        <v>321</v>
      </c>
      <c r="H11" s="11"/>
      <c r="I11" s="12"/>
      <c r="J11" s="13"/>
      <c r="K11" s="13"/>
      <c r="L11" s="13"/>
      <c r="M11" s="13"/>
      <c r="N11" s="12"/>
      <c r="O11" s="13"/>
    </row>
    <row r="12" spans="1:15" ht="12" x14ac:dyDescent="0.55000000000000004">
      <c r="A12" s="12" t="s">
        <v>71</v>
      </c>
      <c r="B12" s="53">
        <v>44.519010810810812</v>
      </c>
      <c r="C12" s="11"/>
      <c r="D12" s="30" t="s">
        <v>35</v>
      </c>
      <c r="E12" s="12" t="s">
        <v>320</v>
      </c>
      <c r="F12" s="12">
        <v>2019</v>
      </c>
      <c r="G12" s="12" t="s">
        <v>321</v>
      </c>
      <c r="H12" s="11"/>
      <c r="I12" s="12"/>
      <c r="J12" s="13"/>
      <c r="K12" s="13"/>
      <c r="L12" s="13"/>
      <c r="M12" s="13"/>
      <c r="N12" s="12"/>
      <c r="O12" s="13"/>
    </row>
    <row r="13" spans="1:15" ht="12" x14ac:dyDescent="0.55000000000000004">
      <c r="A13" s="12" t="s">
        <v>72</v>
      </c>
      <c r="B13" s="53">
        <v>0.28882162162162156</v>
      </c>
      <c r="C13" s="11"/>
      <c r="D13" s="30" t="s">
        <v>35</v>
      </c>
      <c r="E13" s="12" t="s">
        <v>320</v>
      </c>
      <c r="F13" s="12">
        <v>2019</v>
      </c>
      <c r="G13" s="12" t="s">
        <v>321</v>
      </c>
      <c r="H13" s="11"/>
      <c r="I13" s="12"/>
      <c r="J13" s="13"/>
      <c r="K13" s="13"/>
      <c r="L13" s="13"/>
      <c r="M13" s="13"/>
      <c r="N13" s="12"/>
      <c r="O13" s="13"/>
    </row>
    <row r="14" spans="1:15" ht="12" x14ac:dyDescent="0.55000000000000004">
      <c r="A14" s="12" t="s">
        <v>73</v>
      </c>
      <c r="B14" s="53">
        <v>22.631643243243243</v>
      </c>
      <c r="C14" s="11"/>
      <c r="D14" s="30" t="s">
        <v>35</v>
      </c>
      <c r="E14" s="12" t="s">
        <v>320</v>
      </c>
      <c r="F14" s="12">
        <v>2019</v>
      </c>
      <c r="G14" s="12" t="s">
        <v>321</v>
      </c>
      <c r="H14" s="11"/>
      <c r="I14" s="12"/>
      <c r="J14" s="13"/>
      <c r="K14" s="13"/>
      <c r="L14" s="13"/>
      <c r="M14" s="13"/>
      <c r="N14" s="12"/>
      <c r="O14" s="13"/>
    </row>
    <row r="15" spans="1:15" ht="12" x14ac:dyDescent="0.55000000000000004">
      <c r="A15" s="12" t="s">
        <v>74</v>
      </c>
      <c r="B15" s="53">
        <v>8.6068216216216218</v>
      </c>
      <c r="C15" s="11"/>
      <c r="D15" s="30" t="s">
        <v>35</v>
      </c>
      <c r="E15" s="12" t="s">
        <v>320</v>
      </c>
      <c r="F15" s="12">
        <v>2019</v>
      </c>
      <c r="G15" s="12" t="s">
        <v>321</v>
      </c>
      <c r="H15" s="11"/>
      <c r="I15" s="12"/>
      <c r="J15" s="13"/>
      <c r="K15" s="13"/>
      <c r="L15" s="13"/>
      <c r="M15" s="13"/>
      <c r="N15" s="12"/>
      <c r="O15" s="13"/>
    </row>
    <row r="16" spans="1:15" ht="12" x14ac:dyDescent="0.55000000000000004">
      <c r="A16" s="12" t="s">
        <v>322</v>
      </c>
      <c r="B16" s="53">
        <v>1.3506695238095237</v>
      </c>
      <c r="C16" s="11"/>
      <c r="D16" s="30" t="s">
        <v>237</v>
      </c>
      <c r="E16" s="12" t="s">
        <v>320</v>
      </c>
      <c r="F16" s="12">
        <v>2020</v>
      </c>
      <c r="G16" s="12" t="s">
        <v>321</v>
      </c>
      <c r="H16" s="11"/>
      <c r="I16" s="12"/>
      <c r="J16" s="13"/>
      <c r="K16" s="13"/>
      <c r="L16" s="13"/>
      <c r="M16" s="13"/>
      <c r="N16" s="12"/>
      <c r="O16" s="13"/>
    </row>
    <row r="17" spans="1:15" ht="12" x14ac:dyDescent="0.55000000000000004">
      <c r="A17" s="12" t="s">
        <v>75</v>
      </c>
      <c r="B17" s="53">
        <v>25.356489420289858</v>
      </c>
      <c r="C17" s="11"/>
      <c r="D17" s="30" t="s">
        <v>237</v>
      </c>
      <c r="E17" s="12" t="s">
        <v>320</v>
      </c>
      <c r="F17" s="12">
        <v>2020</v>
      </c>
      <c r="G17" s="12" t="s">
        <v>321</v>
      </c>
      <c r="H17" s="11"/>
      <c r="I17" s="12"/>
      <c r="J17" s="13"/>
      <c r="K17" s="13"/>
      <c r="L17" s="13"/>
      <c r="M17" s="13"/>
      <c r="N17" s="12"/>
      <c r="O17" s="13"/>
    </row>
    <row r="18" spans="1:15" ht="12" x14ac:dyDescent="0.55000000000000004">
      <c r="A18" s="12" t="s">
        <v>64</v>
      </c>
      <c r="B18" s="53">
        <v>0.54612057971014494</v>
      </c>
      <c r="C18" s="11"/>
      <c r="D18" s="30" t="s">
        <v>237</v>
      </c>
      <c r="E18" s="12" t="s">
        <v>320</v>
      </c>
      <c r="F18" s="12">
        <v>2020</v>
      </c>
      <c r="G18" s="12" t="s">
        <v>321</v>
      </c>
      <c r="H18" s="11"/>
      <c r="I18" s="12"/>
      <c r="J18" s="13"/>
      <c r="K18" s="13"/>
      <c r="L18" s="13"/>
      <c r="M18" s="13"/>
      <c r="N18" s="12"/>
      <c r="O18" s="13"/>
    </row>
    <row r="19" spans="1:15" ht="12" x14ac:dyDescent="0.55000000000000004">
      <c r="A19" s="12" t="s">
        <v>76</v>
      </c>
      <c r="B19" s="53">
        <v>0.19345873706004138</v>
      </c>
      <c r="C19" s="11"/>
      <c r="D19" s="30" t="s">
        <v>237</v>
      </c>
      <c r="E19" s="12" t="s">
        <v>320</v>
      </c>
      <c r="F19" s="12">
        <v>2020</v>
      </c>
      <c r="G19" s="12" t="s">
        <v>321</v>
      </c>
      <c r="H19" s="11"/>
      <c r="I19" s="12"/>
      <c r="J19" s="13"/>
      <c r="K19" s="13"/>
      <c r="L19" s="13"/>
      <c r="M19" s="13"/>
      <c r="N19" s="12"/>
      <c r="O19" s="13"/>
    </row>
    <row r="20" spans="1:15" ht="12" x14ac:dyDescent="0.55000000000000004">
      <c r="A20" s="12" t="s">
        <v>77</v>
      </c>
      <c r="B20" s="53">
        <v>0</v>
      </c>
      <c r="C20" s="11"/>
      <c r="D20" s="30" t="s">
        <v>237</v>
      </c>
      <c r="E20" s="12" t="s">
        <v>320</v>
      </c>
      <c r="F20" s="12">
        <v>2020</v>
      </c>
      <c r="G20" s="12" t="s">
        <v>321</v>
      </c>
      <c r="H20" s="11"/>
      <c r="I20" s="12"/>
      <c r="J20" s="13"/>
      <c r="K20" s="13"/>
      <c r="L20" s="13"/>
      <c r="M20" s="13"/>
      <c r="N20" s="12"/>
      <c r="O20" s="13"/>
    </row>
    <row r="21" spans="1:15" ht="12" x14ac:dyDescent="0.55000000000000004">
      <c r="A21" s="12" t="s">
        <v>78</v>
      </c>
      <c r="B21" s="53">
        <v>0.7035312629399586</v>
      </c>
      <c r="C21" s="11"/>
      <c r="D21" s="30" t="s">
        <v>237</v>
      </c>
      <c r="E21" s="12" t="s">
        <v>320</v>
      </c>
      <c r="F21" s="12">
        <v>2020</v>
      </c>
      <c r="G21" s="12" t="s">
        <v>321</v>
      </c>
      <c r="H21" s="11"/>
      <c r="I21" s="12"/>
      <c r="J21" s="13"/>
      <c r="K21" s="13"/>
      <c r="L21" s="13"/>
      <c r="M21" s="13"/>
      <c r="N21" s="12"/>
      <c r="O21" s="13"/>
    </row>
    <row r="22" spans="1:15" ht="12" x14ac:dyDescent="0.55000000000000004">
      <c r="A22" s="12" t="s">
        <v>79</v>
      </c>
      <c r="B22" s="53">
        <v>0.22651124223602481</v>
      </c>
      <c r="C22" s="11"/>
      <c r="D22" s="30" t="s">
        <v>237</v>
      </c>
      <c r="E22" s="12" t="s">
        <v>320</v>
      </c>
      <c r="F22" s="12">
        <v>2020</v>
      </c>
      <c r="G22" s="12" t="s">
        <v>321</v>
      </c>
      <c r="H22" s="11"/>
      <c r="I22" s="12"/>
      <c r="J22" s="13"/>
      <c r="K22" s="13"/>
      <c r="L22" s="13"/>
      <c r="M22" s="13"/>
      <c r="N22" s="12"/>
      <c r="O22" s="13"/>
    </row>
    <row r="23" spans="1:15" ht="12" x14ac:dyDescent="0.55000000000000004">
      <c r="A23" s="12" t="s">
        <v>80</v>
      </c>
      <c r="B23" s="53">
        <v>9.904628302277434</v>
      </c>
      <c r="C23" s="11"/>
      <c r="D23" s="30" t="s">
        <v>237</v>
      </c>
      <c r="E23" s="12" t="s">
        <v>320</v>
      </c>
      <c r="F23" s="12">
        <v>2020</v>
      </c>
      <c r="G23" s="12" t="s">
        <v>321</v>
      </c>
      <c r="H23" s="11"/>
      <c r="I23" s="12"/>
      <c r="J23" s="13"/>
      <c r="K23" s="13"/>
      <c r="L23" s="13"/>
      <c r="M23" s="13"/>
      <c r="N23" s="12"/>
      <c r="O23" s="13"/>
    </row>
    <row r="24" spans="1:15" ht="12" x14ac:dyDescent="0.55000000000000004">
      <c r="A24" s="12" t="s">
        <v>81</v>
      </c>
      <c r="B24" s="53">
        <v>2.3695516563146999</v>
      </c>
      <c r="C24" s="11"/>
      <c r="D24" s="30" t="s">
        <v>237</v>
      </c>
      <c r="E24" s="12" t="s">
        <v>320</v>
      </c>
      <c r="F24" s="12">
        <v>2020</v>
      </c>
      <c r="G24" s="12" t="s">
        <v>321</v>
      </c>
      <c r="H24" s="11"/>
      <c r="I24" s="12"/>
      <c r="J24" s="13"/>
      <c r="K24" s="13"/>
      <c r="L24" s="13"/>
      <c r="M24" s="13"/>
      <c r="N24" s="12"/>
      <c r="O24" s="13"/>
    </row>
    <row r="25" spans="1:15" ht="12" x14ac:dyDescent="0.55000000000000004">
      <c r="A25" s="12" t="s">
        <v>82</v>
      </c>
      <c r="B25" s="53">
        <v>59.349039275362315</v>
      </c>
      <c r="C25" s="11"/>
      <c r="D25" s="30" t="s">
        <v>237</v>
      </c>
      <c r="E25" s="12" t="s">
        <v>320</v>
      </c>
      <c r="F25" s="12">
        <v>2020</v>
      </c>
      <c r="G25" s="12" t="s">
        <v>321</v>
      </c>
      <c r="H25" s="11"/>
      <c r="I25" s="12"/>
      <c r="J25" s="13"/>
      <c r="K25" s="13"/>
      <c r="L25" s="13"/>
      <c r="M25" s="13"/>
      <c r="N25" s="12"/>
      <c r="O25" s="13"/>
    </row>
    <row r="26" spans="1:15" ht="12" x14ac:dyDescent="0.55000000000000004">
      <c r="A26" s="21"/>
      <c r="B26" s="54"/>
      <c r="C26" s="11"/>
      <c r="D26" s="11"/>
      <c r="E26" s="11"/>
      <c r="F26" s="11"/>
      <c r="G26" s="11"/>
      <c r="H26" s="11"/>
      <c r="I26" s="12"/>
      <c r="J26" s="13"/>
      <c r="K26" s="13"/>
      <c r="L26" s="13"/>
      <c r="M26" s="13"/>
      <c r="N26" s="12"/>
      <c r="O26" s="13"/>
    </row>
    <row r="27" spans="1:15" ht="12" x14ac:dyDescent="0.55000000000000004">
      <c r="A27" s="21"/>
      <c r="B27" s="11"/>
      <c r="C27" s="11"/>
      <c r="D27" s="11"/>
      <c r="E27" s="11"/>
      <c r="F27" s="11"/>
      <c r="G27" s="11"/>
      <c r="H27" s="11"/>
      <c r="I27" s="12"/>
      <c r="J27" s="13"/>
      <c r="K27" s="13"/>
      <c r="L27" s="13"/>
      <c r="M27" s="13"/>
      <c r="N27" s="12"/>
      <c r="O27" s="13"/>
    </row>
    <row r="28" spans="1:15" x14ac:dyDescent="0.55000000000000004">
      <c r="A28" s="12"/>
      <c r="B28" s="12"/>
      <c r="C28" s="12"/>
      <c r="D28" s="12"/>
      <c r="E28" s="12"/>
      <c r="F28" s="12"/>
      <c r="G28" s="12"/>
      <c r="H28" s="12"/>
      <c r="I28" s="12"/>
      <c r="J28" s="12"/>
      <c r="K28" s="12"/>
      <c r="L28" s="12"/>
      <c r="M28" s="12"/>
      <c r="N28" s="12"/>
      <c r="O28" s="12"/>
    </row>
    <row r="29" spans="1:15" x14ac:dyDescent="0.55000000000000004">
      <c r="A29" s="12"/>
      <c r="B29" s="12"/>
      <c r="C29" s="12"/>
      <c r="D29" s="12"/>
      <c r="E29" s="12"/>
      <c r="F29" s="12"/>
      <c r="G29" s="12"/>
      <c r="H29" s="12"/>
      <c r="I29" s="12"/>
      <c r="J29" s="12"/>
      <c r="K29" s="12"/>
      <c r="L29" s="12"/>
      <c r="M29" s="12"/>
      <c r="N29" s="12"/>
      <c r="O29" s="12"/>
    </row>
    <row r="30" spans="1:15" x14ac:dyDescent="0.55000000000000004">
      <c r="A30" s="12"/>
      <c r="B30" s="12"/>
      <c r="C30" s="12"/>
      <c r="D30" s="12"/>
      <c r="E30" s="12"/>
      <c r="F30" s="12"/>
      <c r="G30" s="12"/>
      <c r="H30" s="12"/>
      <c r="I30" s="12"/>
      <c r="J30" s="12"/>
      <c r="K30" s="12"/>
      <c r="L30" s="12"/>
      <c r="M30" s="12"/>
      <c r="N30" s="12"/>
      <c r="O30" s="12"/>
    </row>
    <row r="31" spans="1:15" x14ac:dyDescent="0.55000000000000004">
      <c r="A31" s="12"/>
      <c r="B31" s="12"/>
      <c r="C31" s="12"/>
      <c r="D31" s="12"/>
      <c r="E31" s="12"/>
      <c r="F31" s="12"/>
      <c r="G31" s="12"/>
      <c r="H31" s="12"/>
      <c r="I31" s="12"/>
      <c r="J31" s="12"/>
      <c r="K31" s="12"/>
      <c r="L31" s="12"/>
      <c r="M31" s="12"/>
      <c r="N31" s="12"/>
      <c r="O31" s="12"/>
    </row>
    <row r="32" spans="1:15" x14ac:dyDescent="0.55000000000000004">
      <c r="A32" s="12"/>
      <c r="B32" s="12"/>
      <c r="C32" s="12"/>
      <c r="D32" s="12"/>
      <c r="E32" s="12"/>
      <c r="F32" s="12"/>
      <c r="G32" s="12"/>
      <c r="H32" s="12"/>
      <c r="I32" s="12"/>
      <c r="J32" s="12"/>
      <c r="K32" s="12"/>
      <c r="L32" s="12"/>
      <c r="M32" s="12"/>
      <c r="N32" s="12"/>
      <c r="O32" s="12"/>
    </row>
    <row r="33" spans="1:15" x14ac:dyDescent="0.55000000000000004">
      <c r="A33" s="12"/>
      <c r="B33" s="12"/>
      <c r="C33" s="12"/>
      <c r="D33" s="12"/>
      <c r="E33" s="12"/>
      <c r="F33" s="12"/>
      <c r="G33" s="12"/>
      <c r="H33" s="12"/>
      <c r="I33" s="12"/>
      <c r="J33" s="12"/>
      <c r="K33" s="12"/>
      <c r="L33" s="12"/>
      <c r="M33" s="12"/>
      <c r="N33" s="12"/>
      <c r="O33" s="12"/>
    </row>
    <row r="34" spans="1:15" x14ac:dyDescent="0.55000000000000004">
      <c r="A34" s="12"/>
      <c r="B34" s="12"/>
      <c r="C34" s="12"/>
      <c r="D34" s="12"/>
      <c r="E34" s="12"/>
      <c r="F34" s="12"/>
      <c r="G34" s="12"/>
      <c r="H34" s="12"/>
      <c r="I34" s="12"/>
      <c r="J34" s="12"/>
      <c r="K34" s="12"/>
      <c r="L34" s="12"/>
      <c r="M34" s="12"/>
      <c r="N34" s="12"/>
      <c r="O34" s="12"/>
    </row>
    <row r="35" spans="1:15" x14ac:dyDescent="0.55000000000000004">
      <c r="A35" s="12"/>
      <c r="B35" s="12"/>
      <c r="D35" s="12"/>
      <c r="E35" s="12"/>
      <c r="F35" s="12"/>
      <c r="H35" s="12"/>
      <c r="J35" s="13"/>
      <c r="L35" s="12"/>
      <c r="M35" s="12"/>
      <c r="N35" s="12"/>
      <c r="O35" s="12"/>
    </row>
    <row r="36" spans="1:15" x14ac:dyDescent="0.55000000000000004">
      <c r="J36" s="18"/>
    </row>
    <row r="37" spans="1:15" x14ac:dyDescent="0.55000000000000004">
      <c r="J37" s="18"/>
    </row>
    <row r="38" spans="1:15" x14ac:dyDescent="0.55000000000000004">
      <c r="J38" s="18"/>
    </row>
    <row r="39" spans="1:15" x14ac:dyDescent="0.55000000000000004">
      <c r="J39" s="18"/>
    </row>
    <row r="40" spans="1:15" x14ac:dyDescent="0.55000000000000004">
      <c r="J40" s="18"/>
    </row>
    <row r="41" spans="1:15" x14ac:dyDescent="0.55000000000000004">
      <c r="J41" s="18"/>
    </row>
    <row r="42" spans="1:15" x14ac:dyDescent="0.55000000000000004">
      <c r="J42" s="18"/>
    </row>
    <row r="43" spans="1:15" x14ac:dyDescent="0.55000000000000004">
      <c r="J43" s="18"/>
    </row>
    <row r="44" spans="1:15" x14ac:dyDescent="0.55000000000000004">
      <c r="J44" s="18"/>
    </row>
    <row r="45" spans="1:15" x14ac:dyDescent="0.55000000000000004">
      <c r="J45" s="18"/>
    </row>
    <row r="46" spans="1:15" x14ac:dyDescent="0.55000000000000004">
      <c r="J46" s="12"/>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O36"/>
  <sheetViews>
    <sheetView zoomScale="82" workbookViewId="0">
      <selection activeCell="D10" sqref="D10"/>
    </sheetView>
  </sheetViews>
  <sheetFormatPr defaultRowHeight="14.25" x14ac:dyDescent="0.65"/>
  <cols>
    <col min="1" max="1" width="55" style="8" bestFit="1" customWidth="1"/>
    <col min="2" max="2" width="9.1328125" style="8" customWidth="1"/>
    <col min="3" max="4" width="12.86328125" style="8" customWidth="1"/>
    <col min="5" max="5" width="18.1328125" style="8" customWidth="1"/>
    <col min="6" max="6" width="16.1328125" style="8" customWidth="1"/>
    <col min="7" max="7" width="11.40625" style="8" customWidth="1"/>
    <col min="8" max="16384" width="8.7265625" style="8"/>
  </cols>
  <sheetData>
    <row r="1" spans="1:15" x14ac:dyDescent="0.65">
      <c r="A1" s="32" t="s">
        <v>23</v>
      </c>
      <c r="B1" s="32" t="s">
        <v>24</v>
      </c>
      <c r="C1" s="32" t="s">
        <v>186</v>
      </c>
      <c r="D1" s="32" t="s">
        <v>187</v>
      </c>
      <c r="E1" s="32" t="s">
        <v>154</v>
      </c>
      <c r="F1" s="32" t="s">
        <v>188</v>
      </c>
      <c r="G1" s="32" t="s">
        <v>181</v>
      </c>
      <c r="H1" s="32" t="s">
        <v>191</v>
      </c>
      <c r="I1" s="6"/>
      <c r="J1" s="7"/>
      <c r="K1" s="7"/>
      <c r="L1" s="7"/>
      <c r="M1" s="7"/>
      <c r="N1" s="6"/>
      <c r="O1" s="7"/>
    </row>
    <row r="2" spans="1:15" s="6" customFormat="1" x14ac:dyDescent="0.75">
      <c r="A2" s="6" t="s">
        <v>83</v>
      </c>
      <c r="B2" s="29">
        <v>22.85</v>
      </c>
      <c r="D2" s="6" t="s">
        <v>244</v>
      </c>
      <c r="E2" s="6" t="s">
        <v>153</v>
      </c>
      <c r="F2" s="6" t="s">
        <v>295</v>
      </c>
      <c r="G2" s="10" t="s">
        <v>184</v>
      </c>
    </row>
    <row r="3" spans="1:15" s="6" customFormat="1" x14ac:dyDescent="0.75">
      <c r="B3" s="29"/>
      <c r="G3" s="10"/>
    </row>
    <row r="4" spans="1:15" s="6" customFormat="1" x14ac:dyDescent="0.75">
      <c r="A4" s="55" t="s">
        <v>316</v>
      </c>
      <c r="B4" s="29"/>
    </row>
    <row r="5" spans="1:15" s="6" customFormat="1" x14ac:dyDescent="0.75">
      <c r="A5" s="6" t="s">
        <v>317</v>
      </c>
      <c r="B5" s="29">
        <v>4.6269999999999998</v>
      </c>
      <c r="D5" s="6" t="s">
        <v>244</v>
      </c>
      <c r="E5" s="6" t="s">
        <v>277</v>
      </c>
      <c r="F5" s="6">
        <v>2014</v>
      </c>
      <c r="G5" s="6" t="s">
        <v>84</v>
      </c>
      <c r="H5" s="6" t="s">
        <v>245</v>
      </c>
    </row>
    <row r="6" spans="1:15" s="6" customFormat="1" x14ac:dyDescent="0.75">
      <c r="A6" s="6" t="s">
        <v>318</v>
      </c>
      <c r="B6" s="29">
        <v>2.7610000000000001</v>
      </c>
      <c r="D6" s="6" t="s">
        <v>244</v>
      </c>
      <c r="E6" s="6" t="s">
        <v>277</v>
      </c>
      <c r="F6" s="6">
        <v>2014</v>
      </c>
      <c r="G6" s="6" t="s">
        <v>84</v>
      </c>
      <c r="H6" s="6" t="s">
        <v>245</v>
      </c>
    </row>
    <row r="7" spans="1:15" s="6" customFormat="1" x14ac:dyDescent="0.75">
      <c r="A7" s="6" t="s">
        <v>319</v>
      </c>
      <c r="B7" s="29">
        <v>19.366</v>
      </c>
      <c r="D7" s="6" t="s">
        <v>244</v>
      </c>
      <c r="E7" s="6" t="s">
        <v>277</v>
      </c>
      <c r="F7" s="6">
        <v>2014</v>
      </c>
      <c r="G7" s="6" t="s">
        <v>84</v>
      </c>
      <c r="H7" s="6" t="s">
        <v>245</v>
      </c>
    </row>
    <row r="8" spans="1:15" s="6" customFormat="1" x14ac:dyDescent="0.75">
      <c r="A8" s="6" t="s">
        <v>85</v>
      </c>
      <c r="B8" s="29">
        <v>14.894</v>
      </c>
      <c r="D8" s="6" t="s">
        <v>244</v>
      </c>
      <c r="E8" s="6" t="s">
        <v>277</v>
      </c>
      <c r="F8" s="6">
        <v>2014</v>
      </c>
      <c r="G8" s="6" t="s">
        <v>84</v>
      </c>
      <c r="H8" s="6" t="s">
        <v>245</v>
      </c>
    </row>
    <row r="9" spans="1:15" s="6" customFormat="1" x14ac:dyDescent="0.75">
      <c r="A9" s="6" t="s">
        <v>86</v>
      </c>
      <c r="B9" s="29">
        <v>5.0289999999999999</v>
      </c>
      <c r="D9" s="6" t="s">
        <v>244</v>
      </c>
      <c r="E9" s="6" t="s">
        <v>277</v>
      </c>
      <c r="F9" s="6">
        <v>2014</v>
      </c>
      <c r="G9" s="6" t="s">
        <v>84</v>
      </c>
      <c r="H9" s="6" t="s">
        <v>245</v>
      </c>
    </row>
    <row r="10" spans="1:15" s="6" customFormat="1" x14ac:dyDescent="0.75">
      <c r="A10" s="6" t="s">
        <v>12</v>
      </c>
      <c r="B10" s="29">
        <v>3.081</v>
      </c>
      <c r="D10" s="6" t="s">
        <v>244</v>
      </c>
      <c r="E10" s="6" t="s">
        <v>277</v>
      </c>
      <c r="F10" s="6">
        <v>2014</v>
      </c>
      <c r="G10" s="6" t="s">
        <v>84</v>
      </c>
      <c r="H10" s="6" t="s">
        <v>245</v>
      </c>
    </row>
    <row r="11" spans="1:15" s="6" customFormat="1" x14ac:dyDescent="0.75">
      <c r="A11" s="6" t="s">
        <v>87</v>
      </c>
      <c r="B11" s="29">
        <v>8.5869999999999997</v>
      </c>
      <c r="D11" s="6" t="s">
        <v>244</v>
      </c>
      <c r="E11" s="6" t="s">
        <v>277</v>
      </c>
      <c r="F11" s="6">
        <v>2014</v>
      </c>
      <c r="G11" s="6" t="s">
        <v>84</v>
      </c>
      <c r="H11" s="6" t="s">
        <v>245</v>
      </c>
    </row>
    <row r="12" spans="1:15" s="6" customFormat="1" x14ac:dyDescent="0.75">
      <c r="A12" s="6" t="s">
        <v>88</v>
      </c>
      <c r="B12" s="29">
        <v>17.053999999999998</v>
      </c>
      <c r="D12" s="6" t="s">
        <v>244</v>
      </c>
      <c r="E12" s="6" t="s">
        <v>277</v>
      </c>
      <c r="F12" s="6">
        <v>2014</v>
      </c>
      <c r="G12" s="6" t="s">
        <v>84</v>
      </c>
      <c r="H12" s="6" t="s">
        <v>245</v>
      </c>
    </row>
    <row r="13" spans="1:15" s="6" customFormat="1" x14ac:dyDescent="0.75">
      <c r="A13" s="6" t="s">
        <v>89</v>
      </c>
      <c r="B13" s="29">
        <v>24.763999999999999</v>
      </c>
      <c r="D13" s="6" t="s">
        <v>244</v>
      </c>
      <c r="E13" s="6" t="s">
        <v>277</v>
      </c>
      <c r="F13" s="6">
        <v>2014</v>
      </c>
      <c r="G13" s="6" t="s">
        <v>84</v>
      </c>
      <c r="H13" s="6" t="s">
        <v>245</v>
      </c>
    </row>
    <row r="14" spans="1:15" s="6" customFormat="1" x14ac:dyDescent="0.75"/>
    <row r="15" spans="1:15" s="6" customFormat="1" x14ac:dyDescent="0.75"/>
    <row r="16" spans="1:15" s="6" customFormat="1" x14ac:dyDescent="0.75"/>
    <row r="17" spans="1:5" s="6" customFormat="1" x14ac:dyDescent="0.75"/>
    <row r="18" spans="1:5" s="6" customFormat="1" x14ac:dyDescent="0.75"/>
    <row r="19" spans="1:5" s="9" customFormat="1" x14ac:dyDescent="0.65">
      <c r="A19" s="8"/>
      <c r="B19" s="8"/>
      <c r="C19" s="8"/>
      <c r="D19" s="6"/>
      <c r="E19" s="6"/>
    </row>
    <row r="20" spans="1:5" s="9" customFormat="1" x14ac:dyDescent="0.65">
      <c r="A20" s="8"/>
      <c r="B20" s="8"/>
      <c r="C20" s="8"/>
      <c r="D20" s="6"/>
      <c r="E20" s="6"/>
    </row>
    <row r="21" spans="1:5" s="9" customFormat="1" x14ac:dyDescent="0.65">
      <c r="A21" s="8"/>
      <c r="B21" s="8"/>
      <c r="C21" s="8"/>
      <c r="D21" s="6"/>
      <c r="E21" s="6"/>
    </row>
    <row r="22" spans="1:5" s="9" customFormat="1" x14ac:dyDescent="0.65">
      <c r="A22" s="8"/>
      <c r="B22" s="8"/>
      <c r="C22" s="8"/>
      <c r="D22" s="6"/>
      <c r="E22" s="6"/>
    </row>
    <row r="23" spans="1:5" s="9" customFormat="1" x14ac:dyDescent="0.65">
      <c r="A23" s="8"/>
      <c r="B23" s="8"/>
      <c r="C23" s="8"/>
      <c r="D23" s="6"/>
      <c r="E23" s="6"/>
    </row>
    <row r="24" spans="1:5" s="9" customFormat="1" x14ac:dyDescent="0.65">
      <c r="A24" s="8"/>
      <c r="B24" s="8"/>
      <c r="C24" s="8"/>
    </row>
    <row r="25" spans="1:5" s="9" customFormat="1" x14ac:dyDescent="0.65">
      <c r="A25" s="8"/>
      <c r="B25" s="8"/>
      <c r="C25" s="8"/>
    </row>
    <row r="26" spans="1:5" s="9" customFormat="1" x14ac:dyDescent="0.65">
      <c r="A26" s="8"/>
      <c r="B26" s="8"/>
      <c r="C26" s="8"/>
    </row>
    <row r="27" spans="1:5" s="9" customFormat="1" x14ac:dyDescent="0.65">
      <c r="A27" s="8"/>
      <c r="B27" s="8"/>
      <c r="C27" s="8"/>
    </row>
    <row r="30" spans="1:5" s="9" customFormat="1" x14ac:dyDescent="0.65">
      <c r="A30" s="8"/>
      <c r="B30" s="8"/>
      <c r="C30" s="8"/>
      <c r="D30" s="51"/>
    </row>
    <row r="31" spans="1:5" s="9" customFormat="1" x14ac:dyDescent="0.65">
      <c r="A31" s="8"/>
      <c r="B31" s="8"/>
      <c r="C31" s="8"/>
    </row>
    <row r="32" spans="1:5" s="9" customFormat="1" x14ac:dyDescent="0.65">
      <c r="A32" s="8"/>
      <c r="B32" s="8"/>
      <c r="C32" s="8"/>
    </row>
    <row r="33" spans="1:3" s="9" customFormat="1" x14ac:dyDescent="0.65">
      <c r="A33" s="8"/>
      <c r="B33" s="8"/>
      <c r="C33" s="8"/>
    </row>
    <row r="34" spans="1:3" s="9" customFormat="1" x14ac:dyDescent="0.65">
      <c r="A34" s="8"/>
      <c r="B34" s="8"/>
      <c r="C34" s="8"/>
    </row>
    <row r="35" spans="1:3" s="9" customFormat="1" x14ac:dyDescent="0.65">
      <c r="A35" s="8"/>
      <c r="B35" s="8"/>
      <c r="C35" s="8"/>
    </row>
    <row r="36" spans="1:3" s="9" customFormat="1" x14ac:dyDescent="0.65">
      <c r="A36" s="8"/>
      <c r="B36" s="8"/>
      <c r="C36" s="8"/>
    </row>
  </sheetData>
  <phoneticPr fontId="1"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O5"/>
  <sheetViews>
    <sheetView workbookViewId="0">
      <selection activeCell="E5" sqref="E5"/>
    </sheetView>
  </sheetViews>
  <sheetFormatPr defaultColWidth="8.7265625" defaultRowHeight="11.75" x14ac:dyDescent="0.55000000000000004"/>
  <cols>
    <col min="1" max="1" width="26.40625" style="14" customWidth="1"/>
    <col min="2" max="2" width="8.7265625" style="14"/>
    <col min="3" max="3" width="15" style="14" customWidth="1"/>
    <col min="4" max="16384" width="8.7265625" style="14"/>
  </cols>
  <sheetData>
    <row r="1" spans="1:15" ht="12" x14ac:dyDescent="0.55000000000000004">
      <c r="A1" s="32" t="s">
        <v>23</v>
      </c>
      <c r="B1" s="32" t="s">
        <v>24</v>
      </c>
      <c r="C1" s="32" t="s">
        <v>186</v>
      </c>
      <c r="D1" s="32" t="s">
        <v>187</v>
      </c>
      <c r="E1" s="32" t="s">
        <v>154</v>
      </c>
      <c r="F1" s="32" t="s">
        <v>188</v>
      </c>
      <c r="G1" s="32" t="s">
        <v>181</v>
      </c>
      <c r="H1" s="11" t="s">
        <v>191</v>
      </c>
      <c r="I1" s="12"/>
      <c r="J1" s="13"/>
      <c r="K1" s="13"/>
      <c r="L1" s="13"/>
      <c r="M1" s="13"/>
      <c r="N1" s="12"/>
      <c r="O1" s="13"/>
    </row>
    <row r="2" spans="1:15" x14ac:dyDescent="0.55000000000000004">
      <c r="A2" s="14" t="s">
        <v>90</v>
      </c>
      <c r="B2" s="28">
        <v>9.4019200000000005</v>
      </c>
      <c r="C2" s="14" t="s">
        <v>247</v>
      </c>
      <c r="E2" s="14" t="s">
        <v>277</v>
      </c>
      <c r="F2" s="14">
        <v>2019</v>
      </c>
      <c r="G2" s="14" t="s">
        <v>315</v>
      </c>
    </row>
    <row r="3" spans="1:15" x14ac:dyDescent="0.55000000000000004">
      <c r="A3" s="22" t="s">
        <v>246</v>
      </c>
      <c r="B3" s="28"/>
      <c r="C3" s="14" t="s">
        <v>248</v>
      </c>
    </row>
    <row r="4" spans="1:15" s="12" customFormat="1" x14ac:dyDescent="0.55000000000000004">
      <c r="A4" s="12" t="s">
        <v>91</v>
      </c>
      <c r="B4" s="30">
        <v>77.564999999999998</v>
      </c>
      <c r="E4" s="14" t="s">
        <v>277</v>
      </c>
      <c r="F4" s="14">
        <v>2019</v>
      </c>
      <c r="G4" s="12" t="s">
        <v>92</v>
      </c>
    </row>
    <row r="5" spans="1:15" x14ac:dyDescent="0.55000000000000004">
      <c r="A5" s="14" t="s">
        <v>93</v>
      </c>
      <c r="B5" s="28">
        <v>22.434999999999999</v>
      </c>
      <c r="E5" s="14" t="s">
        <v>277</v>
      </c>
      <c r="F5" s="14">
        <v>2019</v>
      </c>
      <c r="G5" s="14" t="s">
        <v>92</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F0DACDCAE436E44A93D1320B0E08CE3" ma:contentTypeVersion="14" ma:contentTypeDescription="Create a new document." ma:contentTypeScope="" ma:versionID="737357e0ae208b2a3edb106e6b5aecaf">
  <xsd:schema xmlns:xsd="http://www.w3.org/2001/XMLSchema" xmlns:xs="http://www.w3.org/2001/XMLSchema" xmlns:p="http://schemas.microsoft.com/office/2006/metadata/properties" xmlns:ns2="6a164dda-3779-4169-b957-e287451f6523" xmlns:ns3="790fec47-3702-4ac6-96c4-67ae7c83b848" xmlns:ns4="1f040d83-acda-4733-88dd-a3ffb180d573" targetNamespace="http://schemas.microsoft.com/office/2006/metadata/properties" ma:root="true" ma:fieldsID="505da81a2a37c8f66e4968001c9fc9a8" ns2:_="" ns3:_="" ns4:_="">
    <xsd:import namespace="6a164dda-3779-4169-b957-e287451f6523"/>
    <xsd:import namespace="790fec47-3702-4ac6-96c4-67ae7c83b848"/>
    <xsd:import namespace="1f040d83-acda-4733-88dd-a3ffb180d573"/>
    <xsd:element name="properties">
      <xsd:complexType>
        <xsd:sequence>
          <xsd:element name="documentManagement">
            <xsd:complexType>
              <xsd:all>
                <xsd:element ref="ns2:Visibility" minOccurs="0"/>
                <xsd:element ref="ns3:MediaServiceMetadata" minOccurs="0"/>
                <xsd:element ref="ns3:MediaServiceFastMetadata" minOccurs="0"/>
                <xsd:element ref="ns3:MediaServiceObjectDetectorVersions" minOccurs="0"/>
                <xsd:element ref="ns4:SharedWithUsers" minOccurs="0"/>
                <xsd:element ref="ns4:SharedWithDetails" minOccurs="0"/>
                <xsd:element ref="ns3:MediaServiceSearchProperties" minOccurs="0"/>
                <xsd:element ref="ns3:lcf76f155ced4ddcb4097134ff3c332f" minOccurs="0"/>
                <xsd:element ref="ns4:TaxCatchAll" minOccurs="0"/>
                <xsd:element ref="ns3:MediaServiceOCR"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a164dda-3779-4169-b957-e287451f6523" elementFormDefault="qualified">
    <xsd:import namespace="http://schemas.microsoft.com/office/2006/documentManagement/types"/>
    <xsd:import namespace="http://schemas.microsoft.com/office/infopath/2007/PartnerControls"/>
    <xsd:element name="Visibility" ma:index="2" nillable="true" ma:displayName="Visibility" ma:default="Internal" ma:description="Items that should be available externally should be marked &lt;strong&gt;External&lt;/strong&gt;" ma:format="RadioButtons" ma:internalName="Visibility">
      <xsd:simpleType>
        <xsd:restriction base="dms:Choice">
          <xsd:enumeration value="Internal"/>
          <xsd:enumeration value="External"/>
        </xsd:restriction>
      </xsd:simpleType>
    </xsd:element>
  </xsd:schema>
  <xsd:schema xmlns:xsd="http://www.w3.org/2001/XMLSchema" xmlns:xs="http://www.w3.org/2001/XMLSchema" xmlns:dms="http://schemas.microsoft.com/office/2006/documentManagement/types" xmlns:pc="http://schemas.microsoft.com/office/infopath/2007/PartnerControls" targetNamespace="790fec47-3702-4ac6-96c4-67ae7c83b848" elementFormDefault="qualified">
    <xsd:import namespace="http://schemas.microsoft.com/office/2006/documentManagement/types"/>
    <xsd:import namespace="http://schemas.microsoft.com/office/infopath/2007/PartnerControls"/>
    <xsd:element name="MediaServiceMetadata" ma:index="9" nillable="true" ma:displayName="MediaServiceMetadata" ma:hidden="true" ma:internalName="MediaServiceMetadata" ma:readOnly="true">
      <xsd:simpleType>
        <xsd:restriction base="dms:Note"/>
      </xsd:simpleType>
    </xsd:element>
    <xsd:element name="MediaServiceFastMetadata" ma:index="10" nillable="true" ma:displayName="MediaServiceFastMetadata" ma:hidden="true" ma:internalName="MediaServiceFastMetadata"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SearchProperties" ma:index="14" nillable="true" ma:displayName="MediaServiceSearchProperties" ma:hidden="true" ma:internalName="MediaServiceSearchProperties" ma:readOnly="true">
      <xsd:simpleType>
        <xsd:restriction base="dms:Note"/>
      </xsd:simpleType>
    </xsd:element>
    <xsd:element name="lcf76f155ced4ddcb4097134ff3c332f" ma:index="16" nillable="true" ma:taxonomy="true" ma:internalName="lcf76f155ced4ddcb4097134ff3c332f" ma:taxonomyFieldName="MediaServiceImageTags" ma:displayName="Image Tags" ma:readOnly="false" ma:fieldId="{5cf76f15-5ced-4ddc-b409-7134ff3c332f}" ma:taxonomyMulti="true" ma:sspId="8207403b-203c-4ed3-95cd-88a852189123" ma:termSetId="09814cd3-568e-fe90-9814-8d621ff8fb84" ma:anchorId="fba54fb3-c3e1-fe81-a776-ca4b69148c4d" ma:open="true" ma:isKeyword="false">
      <xsd:complexType>
        <xsd:sequence>
          <xsd:element ref="pc:Terms" minOccurs="0" maxOccurs="1"/>
        </xsd:sequence>
      </xsd:complex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f040d83-acda-4733-88dd-a3ffb180d573"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17" nillable="true" ma:displayName="Taxonomy Catch All Column" ma:hidden="true" ma:list="{7c564b47-ac24-4303-a196-9ef7e26be385}" ma:internalName="TaxCatchAll" ma:showField="CatchAllData" ma:web="1f040d83-acda-4733-88dd-a3ffb180d573">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SharedContentType xmlns="Microsoft.SharePoint.Taxonomy.ContentTypeSync" SourceId="8207403b-203c-4ed3-95cd-88a852189123" ContentTypeId="0x01" PreviousValue="false"/>
</file>

<file path=customXml/itemProps1.xml><?xml version="1.0" encoding="utf-8"?>
<ds:datastoreItem xmlns:ds="http://schemas.openxmlformats.org/officeDocument/2006/customXml" ds:itemID="{E9A691E1-F90D-4614-AF59-8351B8C204D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a164dda-3779-4169-b957-e287451f6523"/>
    <ds:schemaRef ds:uri="790fec47-3702-4ac6-96c4-67ae7c83b848"/>
    <ds:schemaRef ds:uri="1f040d83-acda-4733-88dd-a3ffb180d57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6AAFB0BF-BBC4-4C03-97D9-85F2C4316DA5}">
  <ds:schemaRefs>
    <ds:schemaRef ds:uri="http://schemas.microsoft.com/sharepoint/v3/contenttype/forms"/>
  </ds:schemaRefs>
</ds:datastoreItem>
</file>

<file path=customXml/itemProps3.xml><?xml version="1.0" encoding="utf-8"?>
<ds:datastoreItem xmlns:ds="http://schemas.openxmlformats.org/officeDocument/2006/customXml" ds:itemID="{BD7BD44B-1589-43C3-AAC2-F23CD712E501}">
  <ds:schemaRefs>
    <ds:schemaRef ds:uri="Microsoft.SharePoint.Taxonomy.ContentTypeSyn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About &amp; Reference</vt:lpstr>
      <vt:lpstr>Population</vt:lpstr>
      <vt:lpstr>Baseline child health status</vt:lpstr>
      <vt:lpstr>Baseline maternal health status</vt:lpstr>
      <vt:lpstr>Nutritional status</vt:lpstr>
      <vt:lpstr>Pathogen</vt:lpstr>
      <vt:lpstr>Baseline child mortality</vt:lpstr>
      <vt:lpstr>Baseline maternal mortality</vt:lpstr>
      <vt:lpstr>Stillbirth</vt:lpstr>
      <vt:lpstr>Household Status</vt:lpstr>
      <vt:lpstr>Pregnancy</vt:lpstr>
      <vt:lpstr>Childbirth</vt:lpstr>
      <vt:lpstr>Breastfeeding</vt:lpstr>
      <vt:lpstr>Preventive</vt:lpstr>
      <vt:lpstr>Curative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Hannah Tong</dc:creator>
  <cp:keywords/>
  <dc:description/>
  <cp:lastModifiedBy>Zeina Jamaluddine</cp:lastModifiedBy>
  <cp:revision/>
  <dcterms:created xsi:type="dcterms:W3CDTF">2023-11-28T00:53:22Z</dcterms:created>
  <dcterms:modified xsi:type="dcterms:W3CDTF">2024-01-30T15:46:13Z</dcterms:modified>
  <cp:category/>
  <cp:contentStatus/>
</cp:coreProperties>
</file>