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\gaza_infections\inputs\"/>
    </mc:Choice>
  </mc:AlternateContent>
  <xr:revisionPtr revIDLastSave="0" documentId="13_ncr:1_{97D4EB31-7A15-4AE4-8463-5D5AD03DAB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" sheetId="3" r:id="rId1"/>
    <sheet name="immunity_assumptions" sheetId="11" r:id="rId2"/>
    <sheet name="epidemic_parameters" sheetId="5" r:id="rId3"/>
    <sheet name="endemic_parameters" sheetId="10" r:id="rId4"/>
    <sheet name="list_diseases" sheetId="4" r:id="rId5"/>
    <sheet name="other_lists" sheetId="2" r:id="rId6"/>
    <sheet name="backup" sheetId="9" r:id="rId7"/>
  </sheets>
  <definedNames>
    <definedName name="category">other_lists!$B$2:$B$5</definedName>
    <definedName name="disease">list_diseases!$A$2:$A$22</definedName>
    <definedName name="period">other_lists!$B$6:$B$10</definedName>
    <definedName name="route">other_lists!$B$13:$B$14</definedName>
    <definedName name="yesno">other_lists!$B$11:$B$12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F59" i="5" l="1"/>
  <c r="F58" i="5"/>
  <c r="AE24" i="10" l="1"/>
  <c r="AD24" i="10"/>
  <c r="AC24" i="10"/>
  <c r="AB24" i="10"/>
  <c r="AA24" i="10"/>
  <c r="Z24" i="10"/>
  <c r="Y24" i="10"/>
  <c r="X24" i="10"/>
  <c r="W24" i="10"/>
  <c r="V24" i="10"/>
  <c r="U24" i="10"/>
  <c r="T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G110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G109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G108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G107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G106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G105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G104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P2" i="9"/>
  <c r="O2" i="9"/>
  <c r="N2" i="9"/>
  <c r="M2" i="9"/>
  <c r="L2" i="9"/>
  <c r="G2" i="9"/>
</calcChain>
</file>

<file path=xl/sharedStrings.xml><?xml version="1.0" encoding="utf-8"?>
<sst xmlns="http://schemas.openxmlformats.org/spreadsheetml/2006/main" count="3232" uniqueCount="352">
  <si>
    <t>parameter</t>
  </si>
  <si>
    <t>description</t>
  </si>
  <si>
    <t>category</t>
  </si>
  <si>
    <t>age_specific</t>
  </si>
  <si>
    <t>value_gen</t>
  </si>
  <si>
    <t>value_a0mo</t>
  </si>
  <si>
    <t>value_a1to11mo</t>
  </si>
  <si>
    <t>value_a12to59mo</t>
  </si>
  <si>
    <t>period</t>
  </si>
  <si>
    <t>disease</t>
  </si>
  <si>
    <t>general</t>
  </si>
  <si>
    <t>baseline</t>
  </si>
  <si>
    <t>pop</t>
  </si>
  <si>
    <t>population estimate</t>
  </si>
  <si>
    <t>Y</t>
  </si>
  <si>
    <t>N</t>
  </si>
  <si>
    <t>variable</t>
  </si>
  <si>
    <t>option</t>
  </si>
  <si>
    <t>general parameters</t>
  </si>
  <si>
    <t>before start of crisis</t>
  </si>
  <si>
    <t>at start of projection period</t>
  </si>
  <si>
    <t>months 1 to 3</t>
  </si>
  <si>
    <t>period start</t>
  </si>
  <si>
    <t>months 4 to 6</t>
  </si>
  <si>
    <t>first 3 months of projection period</t>
  </si>
  <si>
    <t>last 3 months of projection period</t>
  </si>
  <si>
    <t>all period</t>
  </si>
  <si>
    <t>entire projection period</t>
  </si>
  <si>
    <t>zone_specific</t>
  </si>
  <si>
    <t>yesno</t>
  </si>
  <si>
    <t>yes</t>
  </si>
  <si>
    <t>no</t>
  </si>
  <si>
    <t>diphtheria</t>
  </si>
  <si>
    <t>measles</t>
  </si>
  <si>
    <t>pertussis</t>
  </si>
  <si>
    <t>hepatitis A</t>
  </si>
  <si>
    <t>hepatitis E</t>
  </si>
  <si>
    <t>cholera</t>
  </si>
  <si>
    <t>meningococcal meningitis</t>
  </si>
  <si>
    <t>typhoid fever</t>
  </si>
  <si>
    <t>bacterial dysentery</t>
  </si>
  <si>
    <t>t_start</t>
  </si>
  <si>
    <t>t_end</t>
  </si>
  <si>
    <t>starting date of projection period</t>
  </si>
  <si>
    <t>ending date of projection period</t>
  </si>
  <si>
    <t>estimated proportion of the population in each zone of Gaza</t>
  </si>
  <si>
    <t>notes</t>
  </si>
  <si>
    <t>proportion of the population who are susceptible to infection</t>
  </si>
  <si>
    <t>prop_zone</t>
  </si>
  <si>
    <t>placeholder value - modelled</t>
  </si>
  <si>
    <t>assumed based on lit review</t>
  </si>
  <si>
    <t>assumed</t>
  </si>
  <si>
    <t>immunity</t>
  </si>
  <si>
    <t>vaccine-derived or natural immunity</t>
  </si>
  <si>
    <t>epidemic</t>
  </si>
  <si>
    <t>epidemiological factors for epidemics</t>
  </si>
  <si>
    <t>probability of an epidemic occurring</t>
  </si>
  <si>
    <t>placeholder value - elicited or 0 if herd immunity</t>
  </si>
  <si>
    <t>basic reproduction number</t>
  </si>
  <si>
    <t>placeholder value - elicited</t>
  </si>
  <si>
    <t>proportion of severe cases</t>
  </si>
  <si>
    <t>case-fatality ratio of severe cases</t>
  </si>
  <si>
    <t>endemic</t>
  </si>
  <si>
    <t>epidemiological factors for endemic infections</t>
  </si>
  <si>
    <t>Hib disease</t>
  </si>
  <si>
    <t>pneumococcal disease</t>
  </si>
  <si>
    <t>RSV</t>
  </si>
  <si>
    <t>COVID-19</t>
  </si>
  <si>
    <t>Influenza, para-influenza</t>
  </si>
  <si>
    <t>rotavirus</t>
  </si>
  <si>
    <t>other viral gastroenteritis</t>
  </si>
  <si>
    <t>bacterial gastroenteritis</t>
  </si>
  <si>
    <t>per 1000 person-years</t>
  </si>
  <si>
    <t>death rate due to the disease</t>
  </si>
  <si>
    <t>proportion of annual cases occurring within a given month</t>
  </si>
  <si>
    <t>month_specific</t>
  </si>
  <si>
    <t>proportion of the population who are protected against severe disease</t>
  </si>
  <si>
    <t>Respiratory syncytial virus disease (RSV)</t>
  </si>
  <si>
    <t>Hib bacterial meningitis and pneumonia (Haemophilus influenzae type b)</t>
  </si>
  <si>
    <t>Pneumococcal invasive disease and pneumonia (Streptococcus pneumoniae)</t>
  </si>
  <si>
    <t>COVID-19 (SARS-CoV-2)</t>
  </si>
  <si>
    <t>Influenza and para-influenza disease (human influenza, parainfluenza viruses)</t>
  </si>
  <si>
    <t>Rotavirus gastroenteritis (rotavirus)</t>
  </si>
  <si>
    <t>Bacterial gastroenteritis (Salmonella typhimurium, Escherichia coli, Clostridium difficile, Shigella spp.)</t>
  </si>
  <si>
    <t>Other viral gastroenteritis (adenovirus, astrovirus, norovirus)</t>
  </si>
  <si>
    <t>Corynebacterium diphtheriae</t>
  </si>
  <si>
    <t>measles virus</t>
  </si>
  <si>
    <t>Bordetella pertussis</t>
  </si>
  <si>
    <t>Neisseria meningitidis types A, C, W or Y</t>
  </si>
  <si>
    <t>hepatitis A virus</t>
  </si>
  <si>
    <t>hepatitis E virus</t>
  </si>
  <si>
    <t>Vibrio cholerae</t>
  </si>
  <si>
    <t>Salmonella typhi</t>
  </si>
  <si>
    <t>Shigella dysenteriae type 1</t>
  </si>
  <si>
    <t>duration of infectious period</t>
  </si>
  <si>
    <t>in days</t>
  </si>
  <si>
    <t>reduction in transmissibility due to indirect protection</t>
  </si>
  <si>
    <t>expert assessment</t>
  </si>
  <si>
    <t>relative risk of transmission, compared to baseline</t>
  </si>
  <si>
    <t>relative risk of severe disease, compared to baseline</t>
  </si>
  <si>
    <t>runs</t>
  </si>
  <si>
    <t>number of bootstrap runs</t>
  </si>
  <si>
    <t>placeholder</t>
  </si>
  <si>
    <t>s</t>
  </si>
  <si>
    <t>tau</t>
  </si>
  <si>
    <t>r0</t>
  </si>
  <si>
    <t>p_sev</t>
  </si>
  <si>
    <t>cfr</t>
  </si>
  <si>
    <t>dr</t>
  </si>
  <si>
    <t>p_epid</t>
  </si>
  <si>
    <t>w</t>
  </si>
  <si>
    <t>v</t>
  </si>
  <si>
    <t>f</t>
  </si>
  <si>
    <t>rr_trans</t>
  </si>
  <si>
    <t>rr_sev</t>
  </si>
  <si>
    <t>rr_cfr</t>
  </si>
  <si>
    <t>value_a5to9yo</t>
  </si>
  <si>
    <t>value_a20to29yo</t>
  </si>
  <si>
    <t>value_a30to39yo</t>
  </si>
  <si>
    <t>value_a40to49yo</t>
  </si>
  <si>
    <t>value_a50to59yo</t>
  </si>
  <si>
    <t>value_m1</t>
  </si>
  <si>
    <t>value_m2</t>
  </si>
  <si>
    <t>value_m3</t>
  </si>
  <si>
    <t>value_m4</t>
  </si>
  <si>
    <t>value_m5</t>
  </si>
  <si>
    <t>value_m6</t>
  </si>
  <si>
    <t>value_m7</t>
  </si>
  <si>
    <t>value_m8</t>
  </si>
  <si>
    <t>value_m9</t>
  </si>
  <si>
    <t>value_m10</t>
  </si>
  <si>
    <t>value_m11</t>
  </si>
  <si>
    <t>value_m12</t>
  </si>
  <si>
    <t>value_znorth</t>
  </si>
  <si>
    <t>value_zcentre</t>
  </si>
  <si>
    <t>value_zsouth</t>
  </si>
  <si>
    <t>value_a10to14yo</t>
  </si>
  <si>
    <t>value_a15to19yo</t>
  </si>
  <si>
    <t>value_a60to69yo</t>
  </si>
  <si>
    <t>value_a70to79yo</t>
  </si>
  <si>
    <t>value_a80to100yo</t>
  </si>
  <si>
    <t>polio - wildtype</t>
  </si>
  <si>
    <t>polio - vaccine-derived</t>
  </si>
  <si>
    <t>wild polio virus types 1 or 3</t>
  </si>
  <si>
    <t>vaccine-derived polio virus type 2</t>
  </si>
  <si>
    <t>pathogen</t>
  </si>
  <si>
    <t>immunity_source</t>
  </si>
  <si>
    <t>airborne-droplet</t>
  </si>
  <si>
    <t>faecal-oral</t>
  </si>
  <si>
    <t>model</t>
  </si>
  <si>
    <t>duration of pre-infectious period</t>
  </si>
  <si>
    <t>pre_tau</t>
  </si>
  <si>
    <t>date_start</t>
  </si>
  <si>
    <t>date_end</t>
  </si>
  <si>
    <t>route</t>
  </si>
  <si>
    <t>transmitted mainly through the airborne-droplet route</t>
  </si>
  <si>
    <t>transmitted mainly through the faecal-oral route</t>
  </si>
  <si>
    <t>exemplar</t>
  </si>
  <si>
    <t>r0_min</t>
  </si>
  <si>
    <t>basic reproduction number (minimum)</t>
  </si>
  <si>
    <t>lowest of published range</t>
  </si>
  <si>
    <t>r0_max</t>
  </si>
  <si>
    <t>highest of published range</t>
  </si>
  <si>
    <t>basic reproduction number (maximum)</t>
  </si>
  <si>
    <t>lowest of published range (for highest-risk age group)</t>
  </si>
  <si>
    <t>highest of published range (for highest-risk age group)</t>
  </si>
  <si>
    <t>cfr_min</t>
  </si>
  <si>
    <t>cfr_max</t>
  </si>
  <si>
    <t>source(s)</t>
  </si>
  <si>
    <t>notes on source(s)</t>
  </si>
  <si>
    <t>used for age scaling; reference = 12 to 59 mths old</t>
  </si>
  <si>
    <t>https://academic.oup.com/cid/article/13/Supplement_4/S245/313872?login=true
https://www.sciencedirect.com/science/article/pii/S0140673603142274?via%3Dihub
https://journals.plos.org/plosone/article?id=10.1371/journal.pone.0004494</t>
  </si>
  <si>
    <t>Matlab, Bangladesh; consistent with Guerin (Sierra Leone) and Central African outbreaks (Kerneis)</t>
  </si>
  <si>
    <t>https://www.panafrican-med-journal.com/content/article/37/368/full/</t>
  </si>
  <si>
    <t>consistent with AL Page (cholera, Haiti). No difference between under 5s and older children in Yemen (https://www.sciencedirect.com/science/article/pii/S2214109X18302304?via%3Dihub). Not much information.</t>
  </si>
  <si>
    <t>https://onlinelibrary.wiley.com/doi/10.1111/jvh.12564</t>
  </si>
  <si>
    <t>Taiwan</t>
  </si>
  <si>
    <t>https://academic.oup.com/cid/article/42/12/1679/294278
https://bmcinfectdis.biomedcentral.com/articles/10.1186/s12879-017-2542-2</t>
  </si>
  <si>
    <t>No apparent age trend, but most deaths concentrated among pregnant women</t>
  </si>
  <si>
    <t>https://www.thelancet.com/journals/langlo/article/PIIS2214-109X(18)30537-0/fulltext</t>
  </si>
  <si>
    <t>community-based, LMICs; only 2 age groups provided</t>
  </si>
  <si>
    <t>https://bmcinfectdis.biomedcentral.com/articles/10.1186/s12879-021-06781-6</t>
  </si>
  <si>
    <t>no evidence of difference by age groups in the Middle East/N Africa region. Weighted mean of Table in annex</t>
  </si>
  <si>
    <t>https://www.sciencedirect.com/science/article/pii/S1473309903006698?via%3Dihub#bib54</t>
  </si>
  <si>
    <t>modified CFR above age 5 to be very low but not 0% (unlike source)</t>
  </si>
  <si>
    <t>https://academic.oup.com/aje/article/172/11/1213/194806?login=true</t>
  </si>
  <si>
    <t>Paralytic polio.</t>
  </si>
  <si>
    <t>https://www.sciencedirect.com/science/article/pii/S0163445320306903?via%3Dihub
https://academic.oup.com/cid/article/67/4/628/4924451</t>
  </si>
  <si>
    <t>no evidence of differences by age</t>
  </si>
  <si>
    <t>case-fatality ratio (maximum)</t>
  </si>
  <si>
    <t>https://academic.oup.com/cid/article/13/Supplement_4/S245/313872?login=true</t>
  </si>
  <si>
    <t>outbreaks 1969-1984 around the world</t>
  </si>
  <si>
    <t>https://journals.plos.org/plosntds/article?id=10.1371/journal.pntd.0004679</t>
  </si>
  <si>
    <t>African outbreaks</t>
  </si>
  <si>
    <t>CCDM</t>
  </si>
  <si>
    <t>adults</t>
  </si>
  <si>
    <t>https://www.sciencedirect.com/science/article/pii/S2352771420302871?via%3Dihub</t>
  </si>
  <si>
    <t>but higher among pregnant women</t>
  </si>
  <si>
    <t>community-based, any income level</t>
  </si>
  <si>
    <t>Middle East/N Africa</t>
  </si>
  <si>
    <t>https://www.ncbi.nlm.nih.gov/pmc/articles/PMC8322245/</t>
  </si>
  <si>
    <t>outbreak in Nigeria</t>
  </si>
  <si>
    <t>https://academic.oup.com/jid/article/210/suppl_1/S275/2193460?login=true</t>
  </si>
  <si>
    <t>Republic of Congo</t>
  </si>
  <si>
    <t>https://www.sciencedirect.com/science/article/pii/S0163445320306903?via%3Dihub</t>
  </si>
  <si>
    <t>highest (Africa, Asia)</t>
  </si>
  <si>
    <t>case-fatality ratio (minimum)</t>
  </si>
  <si>
    <t>https://perspectivesinmedicine.cshlp.org/content/8/9/a031708.long</t>
  </si>
  <si>
    <t>South Korea, China</t>
  </si>
  <si>
    <t>https://www.ncbi.nlm.nih.gov/pmc/articles/PMC8387212/#CR65</t>
  </si>
  <si>
    <t>Portugal</t>
  </si>
  <si>
    <t>India, Tajikistan</t>
  </si>
  <si>
    <t>lowest (Africa, Asia)</t>
  </si>
  <si>
    <t>pd_max</t>
  </si>
  <si>
    <t>proportion of symptomatic infections (maximum)</t>
  </si>
  <si>
    <t>https://wwwnc.cdc.gov/eid/article/21/11/15-0333_article</t>
  </si>
  <si>
    <t>Bangladesh, mainly S. flexneri</t>
  </si>
  <si>
    <t>https://www.ncbi.nlm.nih.gov/pmc/articles/PMC4727895/#pmed.1001947.s017</t>
  </si>
  <si>
    <t>S1 Table. Asia studies. Note that age distribution is flat for O139 but that children have higher risk of symptomatic cholera for O1: https://journals.plos.org/plosntds/article?id=10.1371/journal.pntd.0000221</t>
  </si>
  <si>
    <t>https://doi.org/10.1093/cid/ciz808</t>
  </si>
  <si>
    <t>no range</t>
  </si>
  <si>
    <t>adults (30% in children: very age-dependent).</t>
  </si>
  <si>
    <t>https://academic.oup.com/jid/article/189/Supplement_1/S165/821757</t>
  </si>
  <si>
    <t>subclinical infections only among previously vaccinated people - don't seem to contribute to R0</t>
  </si>
  <si>
    <t>Middle East; asymptomatic carriage in contacts of cases</t>
  </si>
  <si>
    <t>https://academic.oup.com/cid/article/70/1/152/5525423?login=true</t>
  </si>
  <si>
    <t>restricted range in Figure 3 to studies from 2000</t>
  </si>
  <si>
    <t>Paralytic polio, N Carolina, 1940s.</t>
  </si>
  <si>
    <t>But chronic carriers are important for transmission!</t>
  </si>
  <si>
    <t>pd_min</t>
  </si>
  <si>
    <t>proportion of symptomatic infections (minimum)</t>
  </si>
  <si>
    <t>https://journals.lww.com/pidj/abstract/1994/07000/asymptomatic_shigella_infections_in_a_cohort_of.3.aspx</t>
  </si>
  <si>
    <t>children in Mexico, but mainly not S. dysenteriae</t>
  </si>
  <si>
    <t>S1 Table. Asia studies.</t>
  </si>
  <si>
    <t>https://journals.plos.org/plosone/article?id=10.1371/journal.pone.0204201</t>
  </si>
  <si>
    <t>children in China</t>
  </si>
  <si>
    <t>https://www.pnas.org/doi/full/10.1073/pnas.1323688111</t>
  </si>
  <si>
    <t>Tajikistan. Paralytic polio.</t>
  </si>
  <si>
    <t>https://www.ncbi.nlm.nih.gov/pmc/articles/PMC8892528/</t>
  </si>
  <si>
    <t>assumed to be = incubation period</t>
  </si>
  <si>
    <t>https://www.sciencedirect.com/science/article/pii/S0163445312003477?ref=pdf_download&amp;fr=RR-8&amp;rr=843d11076faa413c</t>
  </si>
  <si>
    <t>Assume incubation period = pre-infectious period</t>
  </si>
  <si>
    <t>infection to prodromal period</t>
  </si>
  <si>
    <t>https://bmcinfectdis.biomedcentral.com/articles/10.1186/s12879-018-3095-8</t>
  </si>
  <si>
    <t>incubation period - infectiousness period before symptom onset</t>
  </si>
  <si>
    <t>https://journals.plos.org/plosntds/article?id=10.1371/journal.pntd.0006807</t>
  </si>
  <si>
    <t>consistent with CCDM</t>
  </si>
  <si>
    <t>https://www.sciencedirect.com/science/article/pii/S0140673617314630?via%3Dihub#bib18</t>
  </si>
  <si>
    <t>midpoint of time from infection to rash - 4 days (infectiousness starts 4d before rash)</t>
  </si>
  <si>
    <t>https://www.medicinenet.com/is_meningitis_contagious/article.htm</t>
  </si>
  <si>
    <t>Unclear. Not very good source</t>
  </si>
  <si>
    <t>CCDM
https://bmcinfectdis.biomedcentral.com/articles/10.1186/s12879-018-3095-8</t>
  </si>
  <si>
    <t>same as incubation period for pertussis</t>
  </si>
  <si>
    <t>https://bmcmedicine.biomedcentral.com/articles/10.1186/s12916-016-0637-z/tables/1</t>
  </si>
  <si>
    <t>https://bmcinfectdis.biomedcentral.com/articles/10.1186/s12879-018-3391-3</t>
  </si>
  <si>
    <t>subtracted about 5 days from incubation period, as shedding occurs before symptoms. Approximate.</t>
  </si>
  <si>
    <t>https://academic.oup.com/aje/article/178/8/1319/83269?login=true</t>
  </si>
  <si>
    <t>US outbreaks, but of S. sonnei</t>
  </si>
  <si>
    <t>https://doi.org/10.1128/microbiolspec.ve-0011-2014</t>
  </si>
  <si>
    <t>Zimbabwe</t>
  </si>
  <si>
    <t>https://bmcmedicine.biomedcentral.com/articles/10.1186/s12916-019-1288-7
https://peerj.com/articles/4583/</t>
  </si>
  <si>
    <t>Mean of two Cox Bazar camps in Finger et al. Consistent with Matsuyama et al.</t>
  </si>
  <si>
    <t>https://www.sciencedirect.com/science/article/pii/S1473309917303079?via%3Dihub</t>
  </si>
  <si>
    <t>outbreaks</t>
  </si>
  <si>
    <t>https://www.sciencedirect.com/science/article/pii/S2468042718300514?via%3Dihub</t>
  </si>
  <si>
    <t>Nigeria</t>
  </si>
  <si>
    <t>https://journals.asm.org/doi/10.1128/cmr.00083-15</t>
  </si>
  <si>
    <t>https://academic.oup.com/jid/article/224/9/1529/6246102?login=true
https://academic.oup.com/aje/article/150/10/1001/102621?login=true</t>
  </si>
  <si>
    <t>Pakistan / Afghanistan and older studies. Fully reverted vdPV seems to have similar transmissibility as wPV: https://onlinelibrary.wiley.com/doi/10.1111/risa.13484</t>
  </si>
  <si>
    <t>https://journals.plos.org/plosntds/article?id=10.1371/journal.pntd.0002642</t>
  </si>
  <si>
    <t>no variability in literature</t>
  </si>
  <si>
    <t>https://academic.oup.com/cid/article/43/2/158/333597?login=true</t>
  </si>
  <si>
    <t>USA</t>
  </si>
  <si>
    <t>https://journals.plos.org/plosone/article?id=10.1371/journal.pone.0041135</t>
  </si>
  <si>
    <t>https://pubmed.ncbi.nlm.nih.gov/32407793/</t>
  </si>
  <si>
    <t>Italy</t>
  </si>
  <si>
    <t>https://journals.plos.org/plosmedicine/article?id=10.1371/journal.pmed.1000291</t>
  </si>
  <si>
    <t>Europe</t>
  </si>
  <si>
    <t>https://www.pnas.org/doi/10.1073/pnas.1808798115#supplementary-materials</t>
  </si>
  <si>
    <t>Latest polio outbreak in Israel</t>
  </si>
  <si>
    <t>https://journals.lww.com/pidj/fulltext/2001/04000/evidence_base_of_incubation_periods,_periods_of.4.aspx</t>
  </si>
  <si>
    <t>shedding</t>
  </si>
  <si>
    <t>https://www.nature.com/articles/nrmicro2204
https://pubmed.ncbi.nlm.nih.gov/25114012/</t>
  </si>
  <si>
    <t>Review: shedding between 1-2 weeks. Weil: 2 days among contacts</t>
  </si>
  <si>
    <t>= 2(serial interval - t(infection to prodromal)). SI = 8 days according to Matsuyama et al, and 7.8d according to Truelove et al. Consistent with CCDM (Heymann, ed.): '2 weeks or less'.</t>
  </si>
  <si>
    <t>Most cases are infectious from 2 weeks before to 1 week after onset of symptoms'</t>
  </si>
  <si>
    <t>WHO and CDC as cited in source</t>
  </si>
  <si>
    <t>Unclear. Not very good source.</t>
  </si>
  <si>
    <t>approximate</t>
  </si>
  <si>
    <t>tau_rx</t>
  </si>
  <si>
    <t>duration of infectious period if treated</t>
  </si>
  <si>
    <t>https://pubmed.ncbi.nlm.nih.gov/24944120/</t>
  </si>
  <si>
    <t>Not affected by treatment</t>
  </si>
  <si>
    <t>treatment would not reduce shedding</t>
  </si>
  <si>
    <t>Unaffected by treatment, but is affected by prior vaccination: see Fine (https://academic.oup.com/aje/article/150/10/1001/102621?login=true)</t>
  </si>
  <si>
    <t>Treatment reduces shedding by a few days. Approximated.</t>
  </si>
  <si>
    <t>r0_base_min</t>
  </si>
  <si>
    <t>r0_base_max</t>
  </si>
  <si>
    <t>assumed based on closest regional values</t>
  </si>
  <si>
    <t>basic reproduction number, pre-crisis conditions (minimum)</t>
  </si>
  <si>
    <t>basic reproduction number, pre-crisis conditions (maximum)</t>
  </si>
  <si>
    <t>cfr_base_min</t>
  </si>
  <si>
    <t>cfr_base_max</t>
  </si>
  <si>
    <t>case-fatality ratio, pre-crisis conditions (minimum)</t>
  </si>
  <si>
    <t>case-fatality ratio, pre-crisis conditions (maximum)</t>
  </si>
  <si>
    <t>https://www.moph.gov.lb/userfiles/images/Prevention/Communicable%20Diseases/Cholera-Surveillance-2022/2-6-2023.pdf</t>
  </si>
  <si>
    <t>Lebanon outbreak</t>
  </si>
  <si>
    <t>https://www.emro.who.int/images/stories/homepage/WHO-Iraq-SitRep_Week-32.pdf?ua=1</t>
  </si>
  <si>
    <t>Iraq, 2022, among confirmed cases</t>
  </si>
  <si>
    <t>Middle East, North Africa</t>
  </si>
  <si>
    <t>https://www.thelancet.com/journals/langlo/article/PIIS2214-109X(23)00043-8/fulltext</t>
  </si>
  <si>
    <t>Central/Eastern Europe, Central Asia</t>
  </si>
  <si>
    <t>Anderson &amp; May</t>
  </si>
  <si>
    <t>various Europe, N America settings, large-scale transmission</t>
  </si>
  <si>
    <t>Assumed, based on observation that in the Middle East recently cholera has only occurred in settings where services were affected by crisis</t>
  </si>
  <si>
    <t>cfr_age_rr</t>
  </si>
  <si>
    <t>relative case-fatality ratio by age</t>
  </si>
  <si>
    <t>si</t>
  </si>
  <si>
    <t>7Feb2024</t>
  </si>
  <si>
    <t>6Aug2024</t>
  </si>
  <si>
    <t>date_mid</t>
  </si>
  <si>
    <t>mid-point of projection period</t>
  </si>
  <si>
    <t>start of subperiod 2</t>
  </si>
  <si>
    <t>7May2024</t>
  </si>
  <si>
    <t>sd</t>
  </si>
  <si>
    <t>proportion of the population who are susceptible to disease</t>
  </si>
  <si>
    <t>2022, Gaza MoH surveillance</t>
  </si>
  <si>
    <t>2011-2016, W Bank: Abu Seir et al.</t>
  </si>
  <si>
    <t>probably eliminated</t>
  </si>
  <si>
    <t>no evidence of trend, MoH Lebanon</t>
  </si>
  <si>
    <t>no data so kept constant</t>
  </si>
  <si>
    <t>West Bank + Gaza, 2022</t>
  </si>
  <si>
    <t>prop_d</t>
  </si>
  <si>
    <t>proportion of airborne-droplet deaths due to the disease</t>
  </si>
  <si>
    <t>proportion of faecal-oral deaths due to the disease</t>
  </si>
  <si>
    <t>prop_age</t>
  </si>
  <si>
    <t>assumed based on global epidemiology</t>
  </si>
  <si>
    <t>age distribution of mortality</t>
  </si>
  <si>
    <t>assumed based on regional epidemiology and Abu Seir et al.</t>
  </si>
  <si>
    <t>assumed based on 53% reduction in diarrhoeal incidence following rotavirus vaccination and known vaccine effectiveness against disease</t>
  </si>
  <si>
    <t>Ashrafi-Ashgarabad et al.: about 71% of all ALRI deaths in MENA region, but in Gaza high vaccination coverage suggests lower burden in children (also note rare identification of S. pneumoniae in Abu Seir et al.)</t>
  </si>
  <si>
    <t>remaining deaths after subtracting pneumococcal and RSV</t>
  </si>
  <si>
    <t>2011-2016, W Bank: Abu Seir et al., distributed to finer age groups based on Ashrafi-Ashgarabad et al. for older ages and population share for small children</t>
  </si>
  <si>
    <t>Ashrafi-Ashgarabad et al.; death rate among &lt;1yo assumed to be the same as in 1-yo's</t>
  </si>
  <si>
    <t>Assumed based on GBD 2016 (&lt;5yo, &gt;=70yo; remainder distributed based on population share)</t>
  </si>
  <si>
    <t>assumed based on GBD 2016 (crude breakdown)</t>
  </si>
  <si>
    <t>date_crisis</t>
  </si>
  <si>
    <t>start date of the crisis</t>
  </si>
  <si>
    <t>7Oct2023</t>
  </si>
  <si>
    <t>expert_wt</t>
  </si>
  <si>
    <t>whether experts' weights are considered when averaging elicited parameters</t>
  </si>
  <si>
    <t>number of simulation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</si>
</sst>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theme="1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164" fontId="1" fillId="0" borderId="0" xfId="0" applyNumberFormat="1" applyFont="1" applyAlignment="1">
      <alignment vertical="top"/>
    </xf>
    <xf numFmtId="0" fontId="0" fillId="0" borderId="1" xfId="0" applyBorder="1"/>
    <xf numFmtId="0" fontId="1" fillId="0" borderId="1" xfId="0" quotePrefix="1" applyFont="1" applyBorder="1" applyAlignment="1">
      <alignment vertical="top"/>
    </xf>
    <xf numFmtId="2" fontId="1" fillId="0" borderId="0" xfId="0" applyNumberFormat="1" applyFont="1" applyAlignment="1">
      <alignment vertical="top"/>
    </xf>
    <xf numFmtId="0" fontId="3" fillId="0" borderId="0" xfId="1" applyBorder="1" applyAlignment="1">
      <alignment vertical="top"/>
    </xf>
    <xf numFmtId="165" fontId="1" fillId="0" borderId="1" xfId="2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</cellXfs>
  <cellStyles count="3">
    <cellStyle name="Comma" xfId="2" builtinId="3"/>
    <cellStyle name="Hyperlink" xfId="1" builtinId="8"/>
    <cellStyle name="Normal" xfId="0" builtinId="0"/>
  </cellStyles>
  <dxfs count="3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jid/article/189/Supplement_1/S165/821757" TargetMode="External"/><Relationship Id="rId13" Type="http://schemas.openxmlformats.org/officeDocument/2006/relationships/hyperlink" Target="https://www.sciencedirect.com/science/article/pii/S0163445320306903?via%3Dihub" TargetMode="External"/><Relationship Id="rId3" Type="http://schemas.openxmlformats.org/officeDocument/2006/relationships/hyperlink" Target="https://doi.org/10.1093/cid/ciz808" TargetMode="External"/><Relationship Id="rId7" Type="http://schemas.openxmlformats.org/officeDocument/2006/relationships/hyperlink" Target="https://www.thelancet.com/journals/langlo/article/PIIS2214-109X(18)30537-0/fulltext" TargetMode="External"/><Relationship Id="rId12" Type="http://schemas.openxmlformats.org/officeDocument/2006/relationships/hyperlink" Target="https://www.panafrican-med-journal.com/content/article/37/368/full/" TargetMode="External"/><Relationship Id="rId2" Type="http://schemas.openxmlformats.org/officeDocument/2006/relationships/hyperlink" Target="https://bmcmedicine.biomedcentral.com/articles/10.1186/s12916-019-1288-7" TargetMode="External"/><Relationship Id="rId1" Type="http://schemas.openxmlformats.org/officeDocument/2006/relationships/hyperlink" Target="https://doi.org/10.1093/cid/ciz808" TargetMode="External"/><Relationship Id="rId6" Type="http://schemas.openxmlformats.org/officeDocument/2006/relationships/hyperlink" Target="https://doi.org/10.1093/cid/ciz808" TargetMode="External"/><Relationship Id="rId11" Type="http://schemas.openxmlformats.org/officeDocument/2006/relationships/hyperlink" Target="https://www.sciencedirect.com/science/article/pii/S1473309903006698?via%3Dihub" TargetMode="External"/><Relationship Id="rId5" Type="http://schemas.openxmlformats.org/officeDocument/2006/relationships/hyperlink" Target="https://doi.org/10.1093/cid/ciz808" TargetMode="External"/><Relationship Id="rId15" Type="http://schemas.openxmlformats.org/officeDocument/2006/relationships/hyperlink" Target="https://onlinelibrary.wiley.com/doi/10.1111/jvh.12564" TargetMode="External"/><Relationship Id="rId10" Type="http://schemas.openxmlformats.org/officeDocument/2006/relationships/hyperlink" Target="https://www.ncbi.nlm.nih.gov/pmc/articles/PMC8322245/" TargetMode="External"/><Relationship Id="rId4" Type="http://schemas.openxmlformats.org/officeDocument/2006/relationships/hyperlink" Target="https://doi.org/10.1093/cid/ciz808" TargetMode="External"/><Relationship Id="rId9" Type="http://schemas.openxmlformats.org/officeDocument/2006/relationships/hyperlink" Target="https://academic.oup.com/jid/article/189/Supplement_1/S165/821757" TargetMode="External"/><Relationship Id="rId14" Type="http://schemas.openxmlformats.org/officeDocument/2006/relationships/hyperlink" Target="https://www.sciencedirect.com/science/article/pii/S0163445320306903?via%3Dihub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140673622004780?via%3Dihub" TargetMode="External"/><Relationship Id="rId13" Type="http://schemas.openxmlformats.org/officeDocument/2006/relationships/hyperlink" Target="https://www.thelancet.com/journals/laninf/article/PIIS1473-3099(18)30362-1/fulltex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hindawi.com/journals/cjidmm/2021/5643134/" TargetMode="External"/><Relationship Id="rId7" Type="http://schemas.openxmlformats.org/officeDocument/2006/relationships/hyperlink" Target="https://www.hindawi.com/journals/cjidmm/2021/5643134/" TargetMode="External"/><Relationship Id="rId12" Type="http://schemas.openxmlformats.org/officeDocument/2006/relationships/hyperlink" Target="https://bmcpulmmed.biomedcentral.com/articles/10.1186/s12890-022-02301-7" TargetMode="External"/><Relationship Id="rId17" Type="http://schemas.openxmlformats.org/officeDocument/2006/relationships/hyperlink" Target="https://www.thelancet.com/journals/laninf/article/PIIS1473-3099(18)30362-1/fulltext" TargetMode="External"/><Relationship Id="rId2" Type="http://schemas.openxmlformats.org/officeDocument/2006/relationships/hyperlink" Target="https://www.hindawi.com/journals/cjidmm/2021/5643134/" TargetMode="External"/><Relationship Id="rId16" Type="http://schemas.openxmlformats.org/officeDocument/2006/relationships/hyperlink" Target="https://www.thelancet.com/journals/laninf/article/PIIS1473-3099(18)30362-1/fulltext" TargetMode="External"/><Relationship Id="rId1" Type="http://schemas.openxmlformats.org/officeDocument/2006/relationships/hyperlink" Target="https://www.hindawi.com/journals/cjidmm/2021/5643134/" TargetMode="External"/><Relationship Id="rId6" Type="http://schemas.openxmlformats.org/officeDocument/2006/relationships/hyperlink" Target="https://www.sciencedirect.com/science/article/pii/S0140673609612034?via%3Dihub" TargetMode="External"/><Relationship Id="rId11" Type="http://schemas.openxmlformats.org/officeDocument/2006/relationships/hyperlink" Target="https://www.hindawi.com/journals/cjidmm/2021/5643134/" TargetMode="External"/><Relationship Id="rId5" Type="http://schemas.openxmlformats.org/officeDocument/2006/relationships/hyperlink" Target="https://rho.emro.who.int/sites/default/files/Profiles-briefs-files/EMROPUB_EN_18926-PAL.pdf" TargetMode="External"/><Relationship Id="rId15" Type="http://schemas.openxmlformats.org/officeDocument/2006/relationships/hyperlink" Target="https://www.thelancet.com/journals/laninf/article/PIIS1473-3099(18)30362-1/fulltext" TargetMode="External"/><Relationship Id="rId10" Type="http://schemas.openxmlformats.org/officeDocument/2006/relationships/hyperlink" Target="https://bmcpulmmed.biomedcentral.com/articles/10.1186/s12890-022-02301-7" TargetMode="External"/><Relationship Id="rId4" Type="http://schemas.openxmlformats.org/officeDocument/2006/relationships/hyperlink" Target="https://rho.emro.who.int/sites/default/files/Profiles-briefs-files/EMROPUB_EN_18926-PAL.pdf" TargetMode="External"/><Relationship Id="rId9" Type="http://schemas.openxmlformats.org/officeDocument/2006/relationships/hyperlink" Target="https://www.sciencedirect.com/science/article/pii/S0264410X22015717?via%3Dihub" TargetMode="External"/><Relationship Id="rId14" Type="http://schemas.openxmlformats.org/officeDocument/2006/relationships/hyperlink" Target="https://www.thelancet.com/journals/laninf/article/PIIS1473-3099(18)30362-1/full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2"/>
  <sheetViews>
    <sheetView tabSelected="1" workbookViewId="0">
      <selection activeCell="E8" sqref="E8"/>
    </sheetView>
  </sheetViews>
  <sheetFormatPr defaultRowHeight="13.5" x14ac:dyDescent="0.25"/>
  <cols>
    <col min="1" max="1" width="11.28515625" style="1" bestFit="1" customWidth="1"/>
    <col min="2" max="2" width="35.7109375" style="11" customWidth="1"/>
    <col min="3" max="3" width="25.7109375" style="11" bestFit="1" customWidth="1"/>
    <col min="4" max="4" width="13.85546875" style="1" bestFit="1" customWidth="1"/>
    <col min="5" max="5" width="11.5703125" style="14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11" width="16.7109375" style="1" bestFit="1" customWidth="1"/>
    <col min="12" max="18" width="18" style="1" bestFit="1" customWidth="1"/>
    <col min="19" max="16384" width="9.140625" style="1"/>
  </cols>
  <sheetData>
    <row r="1" spans="1:18" x14ac:dyDescent="0.25">
      <c r="A1" s="6" t="s">
        <v>0</v>
      </c>
      <c r="B1" s="9" t="s">
        <v>1</v>
      </c>
      <c r="C1" s="9" t="s">
        <v>46</v>
      </c>
      <c r="D1" s="6" t="s">
        <v>3</v>
      </c>
      <c r="E1" s="13" t="s">
        <v>4</v>
      </c>
      <c r="F1" s="6" t="s">
        <v>5</v>
      </c>
      <c r="G1" s="6" t="s">
        <v>6</v>
      </c>
      <c r="H1" s="6" t="s">
        <v>7</v>
      </c>
      <c r="I1" s="6" t="s">
        <v>116</v>
      </c>
      <c r="J1" s="6" t="s">
        <v>136</v>
      </c>
      <c r="K1" s="6" t="s">
        <v>137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138</v>
      </c>
      <c r="Q1" s="6" t="s">
        <v>139</v>
      </c>
      <c r="R1" s="6" t="s">
        <v>140</v>
      </c>
    </row>
    <row r="2" spans="1:18" x14ac:dyDescent="0.25">
      <c r="A2" s="4" t="s">
        <v>12</v>
      </c>
      <c r="B2" s="10" t="s">
        <v>13</v>
      </c>
      <c r="C2" s="10"/>
      <c r="D2" s="4" t="s">
        <v>14</v>
      </c>
      <c r="E2" s="25"/>
      <c r="F2" s="25">
        <v>5810</v>
      </c>
      <c r="G2" s="25">
        <v>63911</v>
      </c>
      <c r="H2" s="25">
        <v>267336</v>
      </c>
      <c r="I2" s="25">
        <v>284458</v>
      </c>
      <c r="J2" s="25">
        <v>277192</v>
      </c>
      <c r="K2" s="25">
        <v>235937</v>
      </c>
      <c r="L2" s="25">
        <v>383776</v>
      </c>
      <c r="M2" s="25">
        <v>302060</v>
      </c>
      <c r="N2" s="25">
        <v>181617</v>
      </c>
      <c r="O2" s="25">
        <v>118024</v>
      </c>
      <c r="P2" s="25">
        <v>67854</v>
      </c>
      <c r="Q2" s="25">
        <v>30106</v>
      </c>
      <c r="R2" s="25">
        <v>8463</v>
      </c>
    </row>
    <row r="3" spans="1:18" x14ac:dyDescent="0.25">
      <c r="A3" s="4" t="s">
        <v>346</v>
      </c>
      <c r="B3" s="10" t="s">
        <v>347</v>
      </c>
      <c r="C3" s="10"/>
      <c r="D3" s="4" t="s">
        <v>15</v>
      </c>
      <c r="E3" s="12" t="s">
        <v>348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x14ac:dyDescent="0.25">
      <c r="A4" s="4" t="s">
        <v>152</v>
      </c>
      <c r="B4" s="10" t="s">
        <v>43</v>
      </c>
      <c r="C4" s="10"/>
      <c r="D4" s="4" t="s">
        <v>15</v>
      </c>
      <c r="E4" s="12" t="s">
        <v>318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320</v>
      </c>
      <c r="B5" s="10" t="s">
        <v>321</v>
      </c>
      <c r="C5" s="10" t="s">
        <v>322</v>
      </c>
      <c r="D5" s="4" t="s">
        <v>15</v>
      </c>
      <c r="E5" s="12" t="s">
        <v>323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153</v>
      </c>
      <c r="B6" s="10" t="s">
        <v>44</v>
      </c>
      <c r="C6" s="10"/>
      <c r="D6" s="4" t="s">
        <v>15</v>
      </c>
      <c r="E6" s="12" t="s">
        <v>319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100</v>
      </c>
      <c r="B7" s="10" t="s">
        <v>351</v>
      </c>
      <c r="C7" s="10"/>
      <c r="D7" s="4" t="s">
        <v>15</v>
      </c>
      <c r="E7" s="4">
        <v>10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40.5" x14ac:dyDescent="0.25">
      <c r="A8" s="4" t="s">
        <v>349</v>
      </c>
      <c r="B8" s="10" t="s">
        <v>350</v>
      </c>
      <c r="C8" s="10"/>
      <c r="D8" s="4" t="s">
        <v>15</v>
      </c>
      <c r="E8" s="12" t="s">
        <v>30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/>
      <c r="B9" s="10"/>
      <c r="C9" s="10"/>
      <c r="D9" s="4"/>
      <c r="E9" s="1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/>
      <c r="B10" s="10"/>
      <c r="C10" s="10"/>
      <c r="D10" s="4"/>
      <c r="E10" s="1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/>
      <c r="B11" s="10"/>
      <c r="C11" s="10"/>
      <c r="D11" s="4"/>
      <c r="E11" s="1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/>
      <c r="B12" s="10"/>
      <c r="C12" s="10"/>
      <c r="D12" s="4"/>
      <c r="E12" s="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</sheetData>
  <conditionalFormatting sqref="E2:E10">
    <cfRule type="expression" dxfId="31" priority="5">
      <formula>#REF!="Y"</formula>
    </cfRule>
  </conditionalFormatting>
  <conditionalFormatting sqref="E2:E12">
    <cfRule type="expression" dxfId="30" priority="6">
      <formula>#REF!="Y"</formula>
    </cfRule>
    <cfRule type="expression" dxfId="29" priority="7">
      <formula>$D2="Y"</formula>
    </cfRule>
  </conditionalFormatting>
  <conditionalFormatting sqref="E2:R7">
    <cfRule type="expression" dxfId="28" priority="1">
      <formula>#REF!="Y"</formula>
    </cfRule>
  </conditionalFormatting>
  <conditionalFormatting sqref="F2:R12">
    <cfRule type="expression" dxfId="27" priority="4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AEB6-3448-469A-95BE-F121CF32094D}">
  <dimension ref="A1:S36"/>
  <sheetViews>
    <sheetView workbookViewId="0">
      <selection activeCell="C38" sqref="C38"/>
    </sheetView>
  </sheetViews>
  <sheetFormatPr defaultRowHeight="13.5" x14ac:dyDescent="0.25"/>
  <cols>
    <col min="1" max="1" width="24.42578125" style="1" bestFit="1" customWidth="1"/>
    <col min="2" max="2" width="11.28515625" style="1" bestFit="1" customWidth="1"/>
    <col min="3" max="3" width="56.42578125" style="11" bestFit="1" customWidth="1"/>
    <col min="4" max="4" width="27" style="11" bestFit="1" customWidth="1"/>
    <col min="5" max="5" width="13.85546875" style="1" bestFit="1" customWidth="1"/>
    <col min="6" max="6" width="11.5703125" style="1" bestFit="1" customWidth="1"/>
    <col min="7" max="7" width="13.140625" style="1" bestFit="1" customWidth="1"/>
    <col min="8" max="8" width="17.5703125" style="1" bestFit="1" customWidth="1"/>
    <col min="9" max="9" width="18.7109375" style="1" bestFit="1" customWidth="1"/>
    <col min="10" max="12" width="16.7109375" style="1" bestFit="1" customWidth="1"/>
    <col min="13" max="19" width="18" style="1" bestFit="1" customWidth="1"/>
    <col min="20" max="16384" width="9.140625" style="1"/>
  </cols>
  <sheetData>
    <row r="1" spans="1:19" x14ac:dyDescent="0.25">
      <c r="A1" s="6" t="s">
        <v>9</v>
      </c>
      <c r="B1" s="6" t="s">
        <v>0</v>
      </c>
      <c r="C1" s="9" t="s">
        <v>1</v>
      </c>
      <c r="D1" s="9" t="s">
        <v>46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116</v>
      </c>
      <c r="K1" s="6" t="s">
        <v>136</v>
      </c>
      <c r="L1" s="6" t="s">
        <v>137</v>
      </c>
      <c r="M1" s="6" t="s">
        <v>117</v>
      </c>
      <c r="N1" s="6" t="s">
        <v>118</v>
      </c>
      <c r="O1" s="6" t="s">
        <v>119</v>
      </c>
      <c r="P1" s="6" t="s">
        <v>120</v>
      </c>
      <c r="Q1" s="6" t="s">
        <v>138</v>
      </c>
      <c r="R1" s="6" t="s">
        <v>139</v>
      </c>
      <c r="S1" s="6" t="s">
        <v>140</v>
      </c>
    </row>
    <row r="2" spans="1:19" x14ac:dyDescent="0.25">
      <c r="A2" s="4" t="s">
        <v>38</v>
      </c>
      <c r="B2" s="4" t="s">
        <v>317</v>
      </c>
      <c r="C2" s="10" t="s">
        <v>47</v>
      </c>
      <c r="D2" s="10" t="s">
        <v>51</v>
      </c>
      <c r="E2" s="4" t="s">
        <v>14</v>
      </c>
      <c r="F2" s="4"/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</row>
    <row r="3" spans="1:19" x14ac:dyDescent="0.25">
      <c r="A3" s="4" t="s">
        <v>35</v>
      </c>
      <c r="B3" s="4" t="s">
        <v>317</v>
      </c>
      <c r="C3" s="10" t="s">
        <v>47</v>
      </c>
      <c r="D3" s="10" t="s">
        <v>50</v>
      </c>
      <c r="E3" s="4" t="s">
        <v>14</v>
      </c>
      <c r="F3" s="4"/>
      <c r="G3" s="4">
        <v>0.2</v>
      </c>
      <c r="H3" s="4">
        <v>0.4</v>
      </c>
      <c r="I3" s="4">
        <v>0.2</v>
      </c>
      <c r="J3" s="4">
        <v>7.0000000000000007E-2</v>
      </c>
      <c r="K3" s="4">
        <v>0.05</v>
      </c>
      <c r="L3" s="4">
        <v>0.05</v>
      </c>
      <c r="M3" s="4">
        <v>0.05</v>
      </c>
      <c r="N3" s="4">
        <v>0.05</v>
      </c>
      <c r="O3" s="4">
        <v>0.05</v>
      </c>
      <c r="P3" s="4">
        <v>0.05</v>
      </c>
      <c r="Q3" s="4">
        <v>0.05</v>
      </c>
      <c r="R3" s="4">
        <v>0.05</v>
      </c>
      <c r="S3" s="4">
        <v>0.05</v>
      </c>
    </row>
    <row r="4" spans="1:19" x14ac:dyDescent="0.25">
      <c r="A4" s="4" t="s">
        <v>36</v>
      </c>
      <c r="B4" s="4" t="s">
        <v>317</v>
      </c>
      <c r="C4" s="10" t="s">
        <v>47</v>
      </c>
      <c r="D4" s="10" t="s">
        <v>51</v>
      </c>
      <c r="E4" s="4" t="s">
        <v>14</v>
      </c>
      <c r="F4" s="4"/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</row>
    <row r="5" spans="1:19" x14ac:dyDescent="0.25">
      <c r="A5" s="4" t="s">
        <v>37</v>
      </c>
      <c r="B5" s="4" t="s">
        <v>317</v>
      </c>
      <c r="C5" s="10" t="s">
        <v>47</v>
      </c>
      <c r="D5" s="10" t="s">
        <v>51</v>
      </c>
      <c r="E5" s="4" t="s">
        <v>14</v>
      </c>
      <c r="F5" s="4"/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</row>
    <row r="6" spans="1:19" x14ac:dyDescent="0.25">
      <c r="A6" s="4" t="s">
        <v>39</v>
      </c>
      <c r="B6" s="4" t="s">
        <v>317</v>
      </c>
      <c r="C6" s="10" t="s">
        <v>47</v>
      </c>
      <c r="D6" s="10" t="s">
        <v>51</v>
      </c>
      <c r="E6" s="4" t="s">
        <v>14</v>
      </c>
      <c r="F6" s="4"/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</row>
    <row r="7" spans="1:19" x14ac:dyDescent="0.25">
      <c r="A7" s="4" t="s">
        <v>40</v>
      </c>
      <c r="B7" s="4" t="s">
        <v>317</v>
      </c>
      <c r="C7" s="10" t="s">
        <v>47</v>
      </c>
      <c r="D7" s="10" t="s">
        <v>51</v>
      </c>
      <c r="E7" s="4" t="s">
        <v>14</v>
      </c>
      <c r="F7" s="4"/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</row>
    <row r="8" spans="1:19" x14ac:dyDescent="0.25">
      <c r="A8" s="4" t="s">
        <v>66</v>
      </c>
      <c r="B8" s="4" t="s">
        <v>317</v>
      </c>
      <c r="C8" s="10" t="s">
        <v>47</v>
      </c>
      <c r="D8" s="10" t="s">
        <v>51</v>
      </c>
      <c r="E8" s="4" t="s">
        <v>14</v>
      </c>
      <c r="F8" s="4"/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</row>
    <row r="9" spans="1:19" x14ac:dyDescent="0.25">
      <c r="A9" s="4" t="s">
        <v>67</v>
      </c>
      <c r="B9" s="4" t="s">
        <v>317</v>
      </c>
      <c r="C9" s="10" t="s">
        <v>47</v>
      </c>
      <c r="D9" s="10" t="s">
        <v>51</v>
      </c>
      <c r="E9" s="4" t="s">
        <v>14</v>
      </c>
      <c r="F9" s="4"/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</row>
    <row r="10" spans="1:19" x14ac:dyDescent="0.25">
      <c r="A10" s="4" t="s">
        <v>68</v>
      </c>
      <c r="B10" s="4" t="s">
        <v>317</v>
      </c>
      <c r="C10" s="10" t="s">
        <v>47</v>
      </c>
      <c r="D10" s="10" t="s">
        <v>51</v>
      </c>
      <c r="E10" s="4" t="s">
        <v>14</v>
      </c>
      <c r="F10" s="4"/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</row>
    <row r="11" spans="1:19" x14ac:dyDescent="0.25">
      <c r="A11" s="4" t="s">
        <v>70</v>
      </c>
      <c r="B11" s="4" t="s">
        <v>317</v>
      </c>
      <c r="C11" s="10" t="s">
        <v>47</v>
      </c>
      <c r="D11" s="10" t="s">
        <v>51</v>
      </c>
      <c r="E11" s="4" t="s">
        <v>14</v>
      </c>
      <c r="F11" s="4"/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</row>
    <row r="12" spans="1:19" x14ac:dyDescent="0.25">
      <c r="A12" s="4" t="s">
        <v>71</v>
      </c>
      <c r="B12" s="4" t="s">
        <v>317</v>
      </c>
      <c r="C12" s="10" t="s">
        <v>47</v>
      </c>
      <c r="D12" s="10" t="s">
        <v>51</v>
      </c>
      <c r="E12" s="4" t="s">
        <v>14</v>
      </c>
      <c r="F12" s="4"/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</row>
    <row r="13" spans="1:19" x14ac:dyDescent="0.25">
      <c r="A13" s="4" t="s">
        <v>38</v>
      </c>
      <c r="B13" s="4" t="s">
        <v>324</v>
      </c>
      <c r="C13" s="10" t="s">
        <v>325</v>
      </c>
      <c r="D13" s="10" t="s">
        <v>51</v>
      </c>
      <c r="E13" s="4" t="s">
        <v>14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</row>
    <row r="14" spans="1:19" x14ac:dyDescent="0.25">
      <c r="A14" s="4" t="s">
        <v>35</v>
      </c>
      <c r="B14" s="4" t="s">
        <v>324</v>
      </c>
      <c r="C14" s="10" t="s">
        <v>325</v>
      </c>
      <c r="D14" s="10" t="s">
        <v>50</v>
      </c>
      <c r="E14" s="4" t="s">
        <v>14</v>
      </c>
      <c r="F14" s="4"/>
      <c r="G14" s="4">
        <v>0.2</v>
      </c>
      <c r="H14" s="4">
        <v>0.4</v>
      </c>
      <c r="I14" s="4">
        <v>0.2</v>
      </c>
      <c r="J14" s="4">
        <v>7.0000000000000007E-2</v>
      </c>
      <c r="K14" s="4">
        <v>0.05</v>
      </c>
      <c r="L14" s="4">
        <v>0.05</v>
      </c>
      <c r="M14" s="4">
        <v>0.05</v>
      </c>
      <c r="N14" s="4">
        <v>0.05</v>
      </c>
      <c r="O14" s="4">
        <v>0.05</v>
      </c>
      <c r="P14" s="4">
        <v>0.05</v>
      </c>
      <c r="Q14" s="4">
        <v>0.05</v>
      </c>
      <c r="R14" s="4">
        <v>0.05</v>
      </c>
      <c r="S14" s="4">
        <v>0.05</v>
      </c>
    </row>
    <row r="15" spans="1:19" x14ac:dyDescent="0.25">
      <c r="A15" s="4" t="s">
        <v>36</v>
      </c>
      <c r="B15" s="4" t="s">
        <v>324</v>
      </c>
      <c r="C15" s="10" t="s">
        <v>325</v>
      </c>
      <c r="D15" s="10" t="s">
        <v>51</v>
      </c>
      <c r="E15" s="4" t="s">
        <v>14</v>
      </c>
      <c r="F15" s="4"/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</row>
    <row r="16" spans="1:19" x14ac:dyDescent="0.25">
      <c r="A16" s="4" t="s">
        <v>37</v>
      </c>
      <c r="B16" s="4" t="s">
        <v>324</v>
      </c>
      <c r="C16" s="10" t="s">
        <v>325</v>
      </c>
      <c r="D16" s="10" t="s">
        <v>51</v>
      </c>
      <c r="E16" s="4" t="s">
        <v>14</v>
      </c>
      <c r="F16" s="4"/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</row>
    <row r="17" spans="1:19" x14ac:dyDescent="0.25">
      <c r="A17" s="4" t="s">
        <v>39</v>
      </c>
      <c r="B17" s="4" t="s">
        <v>324</v>
      </c>
      <c r="C17" s="10" t="s">
        <v>325</v>
      </c>
      <c r="D17" s="10" t="s">
        <v>51</v>
      </c>
      <c r="E17" s="4" t="s">
        <v>14</v>
      </c>
      <c r="F17" s="4"/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</row>
    <row r="18" spans="1:19" x14ac:dyDescent="0.25">
      <c r="A18" s="4" t="s">
        <v>40</v>
      </c>
      <c r="B18" s="4" t="s">
        <v>324</v>
      </c>
      <c r="C18" s="10" t="s">
        <v>325</v>
      </c>
      <c r="D18" s="10" t="s">
        <v>51</v>
      </c>
      <c r="E18" s="4" t="s">
        <v>14</v>
      </c>
      <c r="F18" s="4"/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</row>
    <row r="19" spans="1:19" x14ac:dyDescent="0.25">
      <c r="A19" s="4" t="s">
        <v>66</v>
      </c>
      <c r="B19" s="4" t="s">
        <v>324</v>
      </c>
      <c r="C19" s="10" t="s">
        <v>325</v>
      </c>
      <c r="D19" s="10" t="s">
        <v>51</v>
      </c>
      <c r="E19" s="4" t="s">
        <v>14</v>
      </c>
      <c r="F19" s="4"/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</row>
    <row r="20" spans="1:19" x14ac:dyDescent="0.25">
      <c r="A20" s="4" t="s">
        <v>67</v>
      </c>
      <c r="B20" s="4" t="s">
        <v>324</v>
      </c>
      <c r="C20" s="10" t="s">
        <v>325</v>
      </c>
      <c r="D20" s="10" t="s">
        <v>51</v>
      </c>
      <c r="E20" s="4" t="s">
        <v>14</v>
      </c>
      <c r="F20" s="4"/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</row>
    <row r="21" spans="1:19" x14ac:dyDescent="0.25">
      <c r="A21" s="4" t="s">
        <v>68</v>
      </c>
      <c r="B21" s="4" t="s">
        <v>324</v>
      </c>
      <c r="C21" s="10" t="s">
        <v>325</v>
      </c>
      <c r="D21" s="10" t="s">
        <v>51</v>
      </c>
      <c r="E21" s="4" t="s">
        <v>14</v>
      </c>
      <c r="F21" s="4"/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</row>
    <row r="22" spans="1:19" x14ac:dyDescent="0.25">
      <c r="A22" s="4" t="s">
        <v>70</v>
      </c>
      <c r="B22" s="4" t="s">
        <v>324</v>
      </c>
      <c r="C22" s="10" t="s">
        <v>325</v>
      </c>
      <c r="D22" s="10" t="s">
        <v>51</v>
      </c>
      <c r="E22" s="4" t="s">
        <v>14</v>
      </c>
      <c r="F22" s="4"/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</row>
    <row r="23" spans="1:19" x14ac:dyDescent="0.25">
      <c r="A23" s="4" t="s">
        <v>71</v>
      </c>
      <c r="B23" s="4" t="s">
        <v>324</v>
      </c>
      <c r="C23" s="10" t="s">
        <v>325</v>
      </c>
      <c r="D23" s="10" t="s">
        <v>51</v>
      </c>
      <c r="E23" s="4" t="s">
        <v>14</v>
      </c>
      <c r="F23" s="4"/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</row>
    <row r="24" spans="1:19" x14ac:dyDescent="0.25">
      <c r="A24" s="4" t="s">
        <v>64</v>
      </c>
      <c r="B24" s="4" t="s">
        <v>112</v>
      </c>
      <c r="C24" s="10" t="s">
        <v>96</v>
      </c>
      <c r="D24" s="10" t="s">
        <v>97</v>
      </c>
      <c r="E24" s="4" t="s">
        <v>14</v>
      </c>
      <c r="F24" s="4"/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</row>
    <row r="25" spans="1:19" x14ac:dyDescent="0.25">
      <c r="A25" s="4" t="s">
        <v>65</v>
      </c>
      <c r="B25" s="4" t="s">
        <v>112</v>
      </c>
      <c r="C25" s="10" t="s">
        <v>96</v>
      </c>
      <c r="D25" s="10" t="s">
        <v>97</v>
      </c>
      <c r="E25" s="4" t="s">
        <v>14</v>
      </c>
      <c r="F25" s="4"/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</row>
    <row r="26" spans="1:19" x14ac:dyDescent="0.25">
      <c r="A26" s="4" t="s">
        <v>66</v>
      </c>
      <c r="B26" s="4" t="s">
        <v>112</v>
      </c>
      <c r="C26" s="10" t="s">
        <v>96</v>
      </c>
      <c r="D26" s="10" t="s">
        <v>51</v>
      </c>
      <c r="E26" s="4" t="s">
        <v>14</v>
      </c>
      <c r="F26" s="4"/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4" t="s">
        <v>67</v>
      </c>
      <c r="B27" s="4" t="s">
        <v>112</v>
      </c>
      <c r="C27" s="10" t="s">
        <v>96</v>
      </c>
      <c r="D27" s="10" t="s">
        <v>51</v>
      </c>
      <c r="E27" s="4" t="s">
        <v>14</v>
      </c>
      <c r="F27" s="4"/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</row>
    <row r="28" spans="1:19" x14ac:dyDescent="0.25">
      <c r="A28" s="4" t="s">
        <v>68</v>
      </c>
      <c r="B28" s="4" t="s">
        <v>112</v>
      </c>
      <c r="C28" s="10" t="s">
        <v>96</v>
      </c>
      <c r="D28" s="10" t="s">
        <v>51</v>
      </c>
      <c r="E28" s="4" t="s">
        <v>14</v>
      </c>
      <c r="F28" s="4"/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</row>
    <row r="29" spans="1:19" x14ac:dyDescent="0.25">
      <c r="A29" s="4" t="s">
        <v>69</v>
      </c>
      <c r="B29" s="4" t="s">
        <v>112</v>
      </c>
      <c r="C29" s="10" t="s">
        <v>96</v>
      </c>
      <c r="D29" s="10" t="s">
        <v>97</v>
      </c>
      <c r="E29" s="4" t="s">
        <v>14</v>
      </c>
      <c r="F29" s="4"/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</row>
    <row r="30" spans="1:19" x14ac:dyDescent="0.25">
      <c r="A30" s="4" t="s">
        <v>70</v>
      </c>
      <c r="B30" s="4" t="s">
        <v>112</v>
      </c>
      <c r="C30" s="10" t="s">
        <v>96</v>
      </c>
      <c r="D30" s="10" t="s">
        <v>51</v>
      </c>
      <c r="E30" s="4" t="s">
        <v>14</v>
      </c>
      <c r="F30" s="4"/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</row>
    <row r="31" spans="1:19" x14ac:dyDescent="0.25">
      <c r="A31" s="4" t="s">
        <v>71</v>
      </c>
      <c r="B31" s="4" t="s">
        <v>112</v>
      </c>
      <c r="C31" s="10" t="s">
        <v>96</v>
      </c>
      <c r="D31" s="10" t="s">
        <v>51</v>
      </c>
      <c r="E31" s="4" t="s">
        <v>14</v>
      </c>
      <c r="F31" s="4"/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</row>
    <row r="32" spans="1:19" x14ac:dyDescent="0.25">
      <c r="A32" s="4"/>
      <c r="B32" s="4"/>
      <c r="C32" s="10"/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4"/>
      <c r="B33" s="4"/>
      <c r="C33" s="10"/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10"/>
      <c r="D34" s="10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10"/>
      <c r="D35" s="1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10"/>
      <c r="D36" s="1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</sheetData>
  <conditionalFormatting sqref="F2:F34">
    <cfRule type="expression" dxfId="26" priority="3">
      <formula>#REF!="Y"</formula>
    </cfRule>
  </conditionalFormatting>
  <conditionalFormatting sqref="F2:F36">
    <cfRule type="expression" dxfId="25" priority="4">
      <formula>#REF!="Y"</formula>
    </cfRule>
    <cfRule type="expression" dxfId="24" priority="5">
      <formula>$E2="Y"</formula>
    </cfRule>
  </conditionalFormatting>
  <conditionalFormatting sqref="F2:S31">
    <cfRule type="expression" dxfId="23" priority="1">
      <formula>#REF!="Y"</formula>
    </cfRule>
  </conditionalFormatting>
  <conditionalFormatting sqref="G2:S36">
    <cfRule type="expression" dxfId="22" priority="2">
      <formula>$E2="N"</formula>
    </cfRule>
  </conditionalFormatting>
  <dataValidations count="2">
    <dataValidation type="list" allowBlank="1" showInputMessage="1" showErrorMessage="1" sqref="A2:A1048576" xr:uid="{0C0F7E81-A3FF-4142-BF51-79369FEF4458}">
      <formula1>disease</formula1>
    </dataValidation>
    <dataValidation type="list" allowBlank="1" showInputMessage="1" showErrorMessage="1" sqref="E2:E1048576" xr:uid="{D1D67C9F-2A20-4C75-A44A-F1B3FF7C6D21}">
      <formula1>yesno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2EAC-2BE0-4135-B868-E5A90B2AEFD4}">
  <dimension ref="A1:U124"/>
  <sheetViews>
    <sheetView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C24" sqref="C24"/>
    </sheetView>
  </sheetViews>
  <sheetFormatPr defaultRowHeight="15" x14ac:dyDescent="0.25"/>
  <cols>
    <col min="1" max="1" width="24.42578125" bestFit="1" customWidth="1"/>
    <col min="2" max="2" width="14.28515625" bestFit="1" customWidth="1"/>
    <col min="3" max="3" width="56.140625" bestFit="1" customWidth="1"/>
    <col min="4" max="4" width="51.140625" bestFit="1" customWidth="1"/>
    <col min="5" max="5" width="13.85546875" style="1" bestFit="1" customWidth="1"/>
    <col min="6" max="6" width="11.5703125" style="20" bestFit="1" customWidth="1"/>
    <col min="7" max="7" width="13.140625" style="23" bestFit="1" customWidth="1"/>
    <col min="8" max="8" width="17.5703125" style="23" bestFit="1" customWidth="1"/>
    <col min="9" max="9" width="18.7109375" style="23" bestFit="1" customWidth="1"/>
    <col min="10" max="10" width="15.5703125" style="23" bestFit="1" customWidth="1"/>
    <col min="11" max="18" width="18" style="23" bestFit="1" customWidth="1"/>
    <col min="19" max="19" width="19.140625" style="23" bestFit="1" customWidth="1"/>
    <col min="20" max="20" width="224.140625" bestFit="1" customWidth="1"/>
    <col min="21" max="21" width="195.7109375" bestFit="1" customWidth="1"/>
  </cols>
  <sheetData>
    <row r="1" spans="1:21" x14ac:dyDescent="0.25">
      <c r="A1" s="6" t="s">
        <v>9</v>
      </c>
      <c r="B1" s="6" t="s">
        <v>0</v>
      </c>
      <c r="C1" s="9" t="s">
        <v>1</v>
      </c>
      <c r="D1" s="9" t="s">
        <v>46</v>
      </c>
      <c r="E1" s="6" t="s">
        <v>3</v>
      </c>
      <c r="F1" s="15" t="s">
        <v>4</v>
      </c>
      <c r="G1" s="16" t="s">
        <v>5</v>
      </c>
      <c r="H1" s="16" t="s">
        <v>6</v>
      </c>
      <c r="I1" s="16" t="s">
        <v>7</v>
      </c>
      <c r="J1" s="16" t="s">
        <v>116</v>
      </c>
      <c r="K1" s="16" t="s">
        <v>136</v>
      </c>
      <c r="L1" s="16" t="s">
        <v>137</v>
      </c>
      <c r="M1" s="16" t="s">
        <v>117</v>
      </c>
      <c r="N1" s="16" t="s">
        <v>118</v>
      </c>
      <c r="O1" s="16" t="s">
        <v>119</v>
      </c>
      <c r="P1" s="16" t="s">
        <v>120</v>
      </c>
      <c r="Q1" s="16" t="s">
        <v>138</v>
      </c>
      <c r="R1" s="16" t="s">
        <v>139</v>
      </c>
      <c r="S1" s="16" t="s">
        <v>140</v>
      </c>
      <c r="T1" s="6" t="s">
        <v>168</v>
      </c>
      <c r="U1" s="6" t="s">
        <v>169</v>
      </c>
    </row>
    <row r="2" spans="1:21" x14ac:dyDescent="0.25">
      <c r="A2" s="4" t="s">
        <v>37</v>
      </c>
      <c r="B2" s="4" t="s">
        <v>302</v>
      </c>
      <c r="C2" s="4" t="s">
        <v>304</v>
      </c>
      <c r="D2" s="4" t="s">
        <v>298</v>
      </c>
      <c r="E2" s="4" t="s">
        <v>15</v>
      </c>
      <c r="F2" s="17">
        <v>5.0000000000000001E-3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4" t="s">
        <v>307</v>
      </c>
      <c r="U2" s="4" t="s">
        <v>308</v>
      </c>
    </row>
    <row r="3" spans="1:21" x14ac:dyDescent="0.25">
      <c r="A3" s="4" t="s">
        <v>33</v>
      </c>
      <c r="B3" s="4" t="s">
        <v>302</v>
      </c>
      <c r="C3" s="4" t="s">
        <v>304</v>
      </c>
      <c r="D3" s="4" t="s">
        <v>298</v>
      </c>
      <c r="E3" s="4" t="s">
        <v>15</v>
      </c>
      <c r="F3" s="17">
        <v>8.3000000000000001E-3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4" t="s">
        <v>310</v>
      </c>
      <c r="U3" s="4" t="s">
        <v>309</v>
      </c>
    </row>
    <row r="4" spans="1:21" x14ac:dyDescent="0.25">
      <c r="A4" s="4" t="s">
        <v>37</v>
      </c>
      <c r="B4" s="4" t="s">
        <v>301</v>
      </c>
      <c r="C4" s="4" t="s">
        <v>303</v>
      </c>
      <c r="D4" s="4" t="s">
        <v>298</v>
      </c>
      <c r="E4" s="4" t="s">
        <v>15</v>
      </c>
      <c r="F4" s="17">
        <v>3.0000000000000001E-3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4" t="s">
        <v>305</v>
      </c>
      <c r="U4" s="4" t="s">
        <v>306</v>
      </c>
    </row>
    <row r="5" spans="1:21" x14ac:dyDescent="0.25">
      <c r="A5" s="4" t="s">
        <v>33</v>
      </c>
      <c r="B5" s="4" t="s">
        <v>301</v>
      </c>
      <c r="C5" s="4" t="s">
        <v>303</v>
      </c>
      <c r="D5" s="4" t="s">
        <v>298</v>
      </c>
      <c r="E5" s="4" t="s">
        <v>15</v>
      </c>
      <c r="F5" s="17">
        <v>1.8E-3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4" t="s">
        <v>310</v>
      </c>
      <c r="U5" s="4" t="s">
        <v>311</v>
      </c>
    </row>
    <row r="6" spans="1:21" x14ac:dyDescent="0.25">
      <c r="A6" s="4" t="s">
        <v>40</v>
      </c>
      <c r="B6" s="4" t="s">
        <v>167</v>
      </c>
      <c r="C6" s="10" t="s">
        <v>189</v>
      </c>
      <c r="D6" s="4" t="s">
        <v>165</v>
      </c>
      <c r="E6" s="4" t="s">
        <v>15</v>
      </c>
      <c r="F6" s="17">
        <v>7.3999999999999996E-2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4" t="s">
        <v>190</v>
      </c>
      <c r="U6" s="4" t="s">
        <v>191</v>
      </c>
    </row>
    <row r="7" spans="1:21" x14ac:dyDescent="0.25">
      <c r="A7" s="4" t="s">
        <v>37</v>
      </c>
      <c r="B7" s="4" t="s">
        <v>167</v>
      </c>
      <c r="C7" s="10" t="s">
        <v>189</v>
      </c>
      <c r="D7" s="4" t="s">
        <v>165</v>
      </c>
      <c r="E7" s="4" t="s">
        <v>15</v>
      </c>
      <c r="F7" s="17">
        <v>0.1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" t="s">
        <v>192</v>
      </c>
      <c r="U7" s="4" t="s">
        <v>193</v>
      </c>
    </row>
    <row r="8" spans="1:21" x14ac:dyDescent="0.25">
      <c r="A8" s="4" t="s">
        <v>32</v>
      </c>
      <c r="B8" s="4" t="s">
        <v>167</v>
      </c>
      <c r="C8" s="10" t="s">
        <v>189</v>
      </c>
      <c r="D8" s="4" t="s">
        <v>165</v>
      </c>
      <c r="E8" s="4" t="s">
        <v>15</v>
      </c>
      <c r="F8" s="17">
        <v>0.5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24"/>
      <c r="U8" s="4" t="s">
        <v>194</v>
      </c>
    </row>
    <row r="9" spans="1:21" x14ac:dyDescent="0.25">
      <c r="A9" s="4" t="s">
        <v>35</v>
      </c>
      <c r="B9" s="4" t="s">
        <v>167</v>
      </c>
      <c r="C9" s="10" t="s">
        <v>189</v>
      </c>
      <c r="D9" s="4" t="s">
        <v>165</v>
      </c>
      <c r="E9" s="4" t="s">
        <v>15</v>
      </c>
      <c r="F9" s="17">
        <v>1.7999999999999999E-2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" t="s">
        <v>194</v>
      </c>
      <c r="U9" s="4" t="s">
        <v>195</v>
      </c>
    </row>
    <row r="10" spans="1:21" x14ac:dyDescent="0.25">
      <c r="A10" s="4" t="s">
        <v>36</v>
      </c>
      <c r="B10" s="4" t="s">
        <v>167</v>
      </c>
      <c r="C10" s="10" t="s">
        <v>189</v>
      </c>
      <c r="D10" s="4" t="s">
        <v>165</v>
      </c>
      <c r="E10" s="4" t="s">
        <v>15</v>
      </c>
      <c r="F10" s="17">
        <v>6.8000000000000005E-2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4" t="s">
        <v>196</v>
      </c>
      <c r="U10" s="4" t="s">
        <v>197</v>
      </c>
    </row>
    <row r="11" spans="1:21" x14ac:dyDescent="0.25">
      <c r="A11" s="4" t="s">
        <v>33</v>
      </c>
      <c r="B11" s="4" t="s">
        <v>167</v>
      </c>
      <c r="C11" s="10" t="s">
        <v>189</v>
      </c>
      <c r="D11" s="4" t="s">
        <v>165</v>
      </c>
      <c r="E11" s="4" t="s">
        <v>15</v>
      </c>
      <c r="F11" s="17">
        <v>0.1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4" t="s">
        <v>179</v>
      </c>
      <c r="U11" s="4" t="s">
        <v>198</v>
      </c>
    </row>
    <row r="12" spans="1:21" x14ac:dyDescent="0.25">
      <c r="A12" s="4" t="s">
        <v>38</v>
      </c>
      <c r="B12" s="4" t="s">
        <v>167</v>
      </c>
      <c r="C12" s="10" t="s">
        <v>189</v>
      </c>
      <c r="D12" s="4" t="s">
        <v>165</v>
      </c>
      <c r="E12" s="4" t="s">
        <v>15</v>
      </c>
      <c r="F12" s="17">
        <v>0.5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4" t="s">
        <v>181</v>
      </c>
      <c r="U12" s="4" t="s">
        <v>199</v>
      </c>
    </row>
    <row r="13" spans="1:21" x14ac:dyDescent="0.25">
      <c r="A13" s="4" t="s">
        <v>34</v>
      </c>
      <c r="B13" s="4" t="s">
        <v>167</v>
      </c>
      <c r="C13" s="10" t="s">
        <v>189</v>
      </c>
      <c r="D13" s="4" t="s">
        <v>165</v>
      </c>
      <c r="E13" s="4" t="s">
        <v>15</v>
      </c>
      <c r="F13" s="17">
        <v>0.15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 t="s">
        <v>200</v>
      </c>
      <c r="U13" s="4" t="s">
        <v>201</v>
      </c>
    </row>
    <row r="14" spans="1:21" x14ac:dyDescent="0.25">
      <c r="A14" s="4" t="s">
        <v>142</v>
      </c>
      <c r="B14" s="4" t="s">
        <v>167</v>
      </c>
      <c r="C14" s="10" t="s">
        <v>189</v>
      </c>
      <c r="D14" s="4" t="s">
        <v>165</v>
      </c>
      <c r="E14" s="4" t="s">
        <v>15</v>
      </c>
      <c r="F14" s="17">
        <v>0.4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4" t="s">
        <v>202</v>
      </c>
      <c r="U14" s="4" t="s">
        <v>203</v>
      </c>
    </row>
    <row r="15" spans="1:21" x14ac:dyDescent="0.25">
      <c r="A15" s="4" t="s">
        <v>141</v>
      </c>
      <c r="B15" s="4" t="s">
        <v>167</v>
      </c>
      <c r="C15" s="10" t="s">
        <v>189</v>
      </c>
      <c r="D15" s="4" t="s">
        <v>165</v>
      </c>
      <c r="E15" s="4" t="s">
        <v>15</v>
      </c>
      <c r="F15" s="17">
        <v>0.4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4" t="s">
        <v>202</v>
      </c>
      <c r="U15" s="4" t="s">
        <v>203</v>
      </c>
    </row>
    <row r="16" spans="1:21" x14ac:dyDescent="0.25">
      <c r="A16" s="4" t="s">
        <v>39</v>
      </c>
      <c r="B16" s="4" t="s">
        <v>167</v>
      </c>
      <c r="C16" s="10" t="s">
        <v>189</v>
      </c>
      <c r="D16" s="4" t="s">
        <v>165</v>
      </c>
      <c r="E16" s="4" t="s">
        <v>15</v>
      </c>
      <c r="F16" s="17">
        <v>8.8999999999999996E-2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9" t="s">
        <v>204</v>
      </c>
      <c r="U16" s="4" t="s">
        <v>205</v>
      </c>
    </row>
    <row r="17" spans="1:21" x14ac:dyDescent="0.25">
      <c r="A17" s="4" t="s">
        <v>40</v>
      </c>
      <c r="B17" s="4" t="s">
        <v>166</v>
      </c>
      <c r="C17" s="10" t="s">
        <v>206</v>
      </c>
      <c r="D17" s="4" t="s">
        <v>164</v>
      </c>
      <c r="E17" s="4" t="s">
        <v>15</v>
      </c>
      <c r="F17" s="17">
        <v>6.0000000000000001E-3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4" t="s">
        <v>190</v>
      </c>
      <c r="U17" s="4" t="s">
        <v>191</v>
      </c>
    </row>
    <row r="18" spans="1:21" x14ac:dyDescent="0.25">
      <c r="A18" s="4" t="s">
        <v>37</v>
      </c>
      <c r="B18" s="4" t="s">
        <v>166</v>
      </c>
      <c r="C18" s="10" t="s">
        <v>206</v>
      </c>
      <c r="D18" s="4" t="s">
        <v>164</v>
      </c>
      <c r="E18" s="4" t="s">
        <v>15</v>
      </c>
      <c r="F18" s="17">
        <v>5.0000000000000001E-3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4" t="s">
        <v>192</v>
      </c>
      <c r="U18" s="4" t="s">
        <v>193</v>
      </c>
    </row>
    <row r="19" spans="1:21" x14ac:dyDescent="0.25">
      <c r="A19" s="4" t="s">
        <v>32</v>
      </c>
      <c r="B19" s="4" t="s">
        <v>166</v>
      </c>
      <c r="C19" s="10" t="s">
        <v>206</v>
      </c>
      <c r="D19" s="4" t="s">
        <v>164</v>
      </c>
      <c r="E19" s="4" t="s">
        <v>15</v>
      </c>
      <c r="F19" s="17">
        <v>0.05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9"/>
      <c r="U19" s="4" t="s">
        <v>194</v>
      </c>
    </row>
    <row r="20" spans="1:21" x14ac:dyDescent="0.25">
      <c r="A20" s="4" t="s">
        <v>35</v>
      </c>
      <c r="B20" s="4" t="s">
        <v>166</v>
      </c>
      <c r="C20" s="10" t="s">
        <v>206</v>
      </c>
      <c r="D20" s="4" t="s">
        <v>164</v>
      </c>
      <c r="E20" s="4" t="s">
        <v>15</v>
      </c>
      <c r="F20" s="17">
        <v>2.0000000000000001E-4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4" t="s">
        <v>207</v>
      </c>
      <c r="U20" s="4" t="s">
        <v>208</v>
      </c>
    </row>
    <row r="21" spans="1:21" x14ac:dyDescent="0.25">
      <c r="A21" s="4" t="s">
        <v>36</v>
      </c>
      <c r="B21" s="4" t="s">
        <v>166</v>
      </c>
      <c r="C21" s="10" t="s">
        <v>206</v>
      </c>
      <c r="D21" s="4" t="s">
        <v>164</v>
      </c>
      <c r="E21" s="4" t="s">
        <v>15</v>
      </c>
      <c r="F21" s="17">
        <v>1.4999999999999999E-2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4" t="s">
        <v>196</v>
      </c>
      <c r="U21" s="4" t="s">
        <v>197</v>
      </c>
    </row>
    <row r="22" spans="1:21" x14ac:dyDescent="0.25">
      <c r="A22" s="4" t="s">
        <v>33</v>
      </c>
      <c r="B22" s="4" t="s">
        <v>166</v>
      </c>
      <c r="C22" s="10" t="s">
        <v>206</v>
      </c>
      <c r="D22" s="4" t="s">
        <v>164</v>
      </c>
      <c r="E22" s="4" t="s">
        <v>15</v>
      </c>
      <c r="F22" s="17">
        <v>1E-3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4" t="s">
        <v>179</v>
      </c>
      <c r="U22" s="4" t="s">
        <v>198</v>
      </c>
    </row>
    <row r="23" spans="1:21" x14ac:dyDescent="0.25">
      <c r="A23" s="4" t="s">
        <v>38</v>
      </c>
      <c r="B23" s="4" t="s">
        <v>166</v>
      </c>
      <c r="C23" s="10" t="s">
        <v>206</v>
      </c>
      <c r="D23" s="4" t="s">
        <v>164</v>
      </c>
      <c r="E23" s="4" t="s">
        <v>15</v>
      </c>
      <c r="F23" s="17">
        <v>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4" t="s">
        <v>181</v>
      </c>
      <c r="U23" s="4" t="s">
        <v>199</v>
      </c>
    </row>
    <row r="24" spans="1:21" x14ac:dyDescent="0.25">
      <c r="A24" s="4" t="s">
        <v>34</v>
      </c>
      <c r="B24" s="4" t="s">
        <v>166</v>
      </c>
      <c r="C24" s="10" t="s">
        <v>206</v>
      </c>
      <c r="D24" s="4" t="s">
        <v>164</v>
      </c>
      <c r="E24" s="4" t="s">
        <v>15</v>
      </c>
      <c r="F24" s="17">
        <v>7.0000000000000001E-3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4" t="s">
        <v>209</v>
      </c>
      <c r="U24" s="4" t="s">
        <v>210</v>
      </c>
    </row>
    <row r="25" spans="1:21" x14ac:dyDescent="0.25">
      <c r="A25" s="4" t="s">
        <v>142</v>
      </c>
      <c r="B25" s="4" t="s">
        <v>166</v>
      </c>
      <c r="C25" s="10" t="s">
        <v>206</v>
      </c>
      <c r="D25" s="4" t="s">
        <v>164</v>
      </c>
      <c r="E25" s="4" t="s">
        <v>15</v>
      </c>
      <c r="F25" s="17">
        <v>0.06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4" t="s">
        <v>202</v>
      </c>
      <c r="U25" s="4" t="s">
        <v>211</v>
      </c>
    </row>
    <row r="26" spans="1:21" x14ac:dyDescent="0.25">
      <c r="A26" s="4" t="s">
        <v>141</v>
      </c>
      <c r="B26" s="4" t="s">
        <v>166</v>
      </c>
      <c r="C26" s="10" t="s">
        <v>206</v>
      </c>
      <c r="D26" s="4" t="s">
        <v>164</v>
      </c>
      <c r="E26" s="4" t="s">
        <v>15</v>
      </c>
      <c r="F26" s="17">
        <v>0.06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4" t="s">
        <v>202</v>
      </c>
      <c r="U26" s="4" t="s">
        <v>211</v>
      </c>
    </row>
    <row r="27" spans="1:21" x14ac:dyDescent="0.25">
      <c r="A27" s="4" t="s">
        <v>39</v>
      </c>
      <c r="B27" s="4" t="s">
        <v>166</v>
      </c>
      <c r="C27" s="10" t="s">
        <v>206</v>
      </c>
      <c r="D27" s="4" t="s">
        <v>164</v>
      </c>
      <c r="E27" s="4" t="s">
        <v>15</v>
      </c>
      <c r="F27" s="17">
        <v>6.0000000000000001E-3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4" t="s">
        <v>204</v>
      </c>
      <c r="U27" s="4" t="s">
        <v>212</v>
      </c>
    </row>
    <row r="28" spans="1:21" x14ac:dyDescent="0.25">
      <c r="A28" s="4" t="s">
        <v>40</v>
      </c>
      <c r="B28" s="4" t="s">
        <v>315</v>
      </c>
      <c r="C28" s="10" t="s">
        <v>316</v>
      </c>
      <c r="D28" s="4" t="s">
        <v>170</v>
      </c>
      <c r="E28" s="4" t="s">
        <v>14</v>
      </c>
      <c r="F28" s="17"/>
      <c r="G28" s="18">
        <v>1.72</v>
      </c>
      <c r="H28" s="18">
        <v>1.72</v>
      </c>
      <c r="I28" s="18">
        <v>1</v>
      </c>
      <c r="J28" s="18">
        <v>0.69</v>
      </c>
      <c r="K28" s="18">
        <v>0.69</v>
      </c>
      <c r="L28" s="18">
        <v>0.44</v>
      </c>
      <c r="M28" s="18">
        <v>0.44</v>
      </c>
      <c r="N28" s="18">
        <v>0.44</v>
      </c>
      <c r="O28" s="18">
        <v>0.44</v>
      </c>
      <c r="P28" s="18">
        <v>0.44</v>
      </c>
      <c r="Q28" s="18">
        <v>0.44</v>
      </c>
      <c r="R28" s="18">
        <v>0.44</v>
      </c>
      <c r="S28" s="18">
        <v>0.44</v>
      </c>
      <c r="T28" s="4" t="s">
        <v>171</v>
      </c>
      <c r="U28" s="4" t="s">
        <v>172</v>
      </c>
    </row>
    <row r="29" spans="1:21" x14ac:dyDescent="0.25">
      <c r="A29" s="4" t="s">
        <v>37</v>
      </c>
      <c r="B29" s="4" t="s">
        <v>315</v>
      </c>
      <c r="C29" s="10" t="s">
        <v>316</v>
      </c>
      <c r="D29" s="4" t="s">
        <v>170</v>
      </c>
      <c r="E29" s="4" t="s">
        <v>14</v>
      </c>
      <c r="F29" s="17"/>
      <c r="G29" s="18">
        <v>1</v>
      </c>
      <c r="H29" s="18">
        <v>1</v>
      </c>
      <c r="I29" s="18">
        <v>1</v>
      </c>
      <c r="J29" s="18">
        <v>1</v>
      </c>
      <c r="K29" s="18">
        <v>1</v>
      </c>
      <c r="L29" s="18">
        <v>1</v>
      </c>
      <c r="M29" s="18">
        <v>1</v>
      </c>
      <c r="N29" s="18">
        <v>1</v>
      </c>
      <c r="O29" s="18">
        <v>1.8</v>
      </c>
      <c r="P29" s="18">
        <v>1.8</v>
      </c>
      <c r="Q29" s="18">
        <v>3</v>
      </c>
      <c r="R29" s="18">
        <v>3</v>
      </c>
      <c r="S29" s="18">
        <v>3</v>
      </c>
      <c r="T29" s="19" t="s">
        <v>173</v>
      </c>
      <c r="U29" s="4" t="s">
        <v>174</v>
      </c>
    </row>
    <row r="30" spans="1:21" x14ac:dyDescent="0.25">
      <c r="A30" s="4" t="s">
        <v>32</v>
      </c>
      <c r="B30" s="4" t="s">
        <v>315</v>
      </c>
      <c r="C30" s="10" t="s">
        <v>316</v>
      </c>
      <c r="D30" s="4" t="s">
        <v>170</v>
      </c>
      <c r="E30" s="4" t="s">
        <v>14</v>
      </c>
      <c r="F30" s="17"/>
      <c r="G30" s="18">
        <v>1</v>
      </c>
      <c r="H30" s="18">
        <v>1</v>
      </c>
      <c r="I30" s="18">
        <v>1</v>
      </c>
      <c r="J30" s="18">
        <v>0.34</v>
      </c>
      <c r="K30" s="18">
        <v>0.34</v>
      </c>
      <c r="L30" s="18">
        <v>0.34</v>
      </c>
      <c r="M30" s="18">
        <v>0.42</v>
      </c>
      <c r="N30" s="18">
        <v>0.42</v>
      </c>
      <c r="O30" s="18">
        <v>0.42</v>
      </c>
      <c r="P30" s="18">
        <v>0.42</v>
      </c>
      <c r="Q30" s="18">
        <v>0.42</v>
      </c>
      <c r="R30" s="18">
        <v>0.42</v>
      </c>
      <c r="S30" s="18">
        <v>0.42</v>
      </c>
      <c r="T30" s="4"/>
      <c r="U30" s="4"/>
    </row>
    <row r="31" spans="1:21" x14ac:dyDescent="0.25">
      <c r="A31" s="4" t="s">
        <v>35</v>
      </c>
      <c r="B31" s="4" t="s">
        <v>315</v>
      </c>
      <c r="C31" s="10" t="s">
        <v>316</v>
      </c>
      <c r="D31" s="4" t="s">
        <v>170</v>
      </c>
      <c r="E31" s="4" t="s">
        <v>14</v>
      </c>
      <c r="F31" s="17"/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1.35</v>
      </c>
      <c r="N31" s="18">
        <v>1.35</v>
      </c>
      <c r="O31" s="18">
        <v>7.89</v>
      </c>
      <c r="P31" s="18">
        <v>7.89</v>
      </c>
      <c r="Q31" s="18">
        <v>14.88</v>
      </c>
      <c r="R31" s="18">
        <v>14.88</v>
      </c>
      <c r="S31" s="18">
        <v>14.88</v>
      </c>
      <c r="T31" s="19" t="s">
        <v>175</v>
      </c>
      <c r="U31" s="4" t="s">
        <v>176</v>
      </c>
    </row>
    <row r="32" spans="1:21" x14ac:dyDescent="0.25">
      <c r="A32" s="4" t="s">
        <v>36</v>
      </c>
      <c r="B32" s="4" t="s">
        <v>315</v>
      </c>
      <c r="C32" s="10" t="s">
        <v>316</v>
      </c>
      <c r="D32" s="4" t="s">
        <v>170</v>
      </c>
      <c r="E32" s="4" t="s">
        <v>14</v>
      </c>
      <c r="F32" s="17"/>
      <c r="G32" s="18">
        <v>1</v>
      </c>
      <c r="H32" s="18">
        <v>1</v>
      </c>
      <c r="I32" s="18">
        <v>1</v>
      </c>
      <c r="J32" s="18">
        <v>1</v>
      </c>
      <c r="K32" s="18">
        <v>1</v>
      </c>
      <c r="L32" s="18">
        <v>1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18">
        <v>1</v>
      </c>
      <c r="T32" s="4" t="s">
        <v>177</v>
      </c>
      <c r="U32" s="4" t="s">
        <v>178</v>
      </c>
    </row>
    <row r="33" spans="1:21" x14ac:dyDescent="0.25">
      <c r="A33" s="4" t="s">
        <v>33</v>
      </c>
      <c r="B33" s="4" t="s">
        <v>315</v>
      </c>
      <c r="C33" s="10" t="s">
        <v>316</v>
      </c>
      <c r="D33" s="4" t="s">
        <v>170</v>
      </c>
      <c r="E33" s="4" t="s">
        <v>14</v>
      </c>
      <c r="F33" s="17"/>
      <c r="G33" s="18">
        <v>1</v>
      </c>
      <c r="H33" s="18">
        <v>1</v>
      </c>
      <c r="I33" s="18">
        <v>1</v>
      </c>
      <c r="J33" s="18">
        <v>0.26</v>
      </c>
      <c r="K33" s="18">
        <v>0.26</v>
      </c>
      <c r="L33" s="18">
        <v>0.26</v>
      </c>
      <c r="M33" s="18">
        <v>0.26</v>
      </c>
      <c r="N33" s="18">
        <v>0.26</v>
      </c>
      <c r="O33" s="18">
        <v>0.26</v>
      </c>
      <c r="P33" s="18">
        <v>0.26</v>
      </c>
      <c r="Q33" s="18">
        <v>0.26</v>
      </c>
      <c r="R33" s="18">
        <v>0.26</v>
      </c>
      <c r="S33" s="18">
        <v>0.26</v>
      </c>
      <c r="T33" s="19" t="s">
        <v>179</v>
      </c>
      <c r="U33" s="4" t="s">
        <v>180</v>
      </c>
    </row>
    <row r="34" spans="1:21" x14ac:dyDescent="0.25">
      <c r="A34" s="4" t="s">
        <v>38</v>
      </c>
      <c r="B34" s="4" t="s">
        <v>315</v>
      </c>
      <c r="C34" s="10" t="s">
        <v>316</v>
      </c>
      <c r="D34" s="4" t="s">
        <v>170</v>
      </c>
      <c r="E34" s="4" t="s">
        <v>14</v>
      </c>
      <c r="F34" s="17"/>
      <c r="G34" s="18">
        <v>1</v>
      </c>
      <c r="H34" s="18">
        <v>1</v>
      </c>
      <c r="I34" s="18">
        <v>1</v>
      </c>
      <c r="J34" s="18">
        <v>1</v>
      </c>
      <c r="K34" s="18">
        <v>1</v>
      </c>
      <c r="L34" s="18">
        <v>1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18">
        <v>1</v>
      </c>
      <c r="T34" s="4" t="s">
        <v>181</v>
      </c>
      <c r="U34" s="4" t="s">
        <v>182</v>
      </c>
    </row>
    <row r="35" spans="1:21" x14ac:dyDescent="0.25">
      <c r="A35" s="4" t="s">
        <v>34</v>
      </c>
      <c r="B35" s="4" t="s">
        <v>315</v>
      </c>
      <c r="C35" s="10" t="s">
        <v>316</v>
      </c>
      <c r="D35" s="4" t="s">
        <v>170</v>
      </c>
      <c r="E35" s="4" t="s">
        <v>14</v>
      </c>
      <c r="F35" s="17"/>
      <c r="G35" s="18">
        <v>3.7</v>
      </c>
      <c r="H35" s="18">
        <v>3.7</v>
      </c>
      <c r="I35" s="18">
        <v>1</v>
      </c>
      <c r="J35" s="18">
        <v>0.1</v>
      </c>
      <c r="K35" s="18">
        <v>0.1</v>
      </c>
      <c r="L35" s="18">
        <v>0.1</v>
      </c>
      <c r="M35" s="18">
        <v>0.1</v>
      </c>
      <c r="N35" s="18">
        <v>0.1</v>
      </c>
      <c r="O35" s="18">
        <v>0.1</v>
      </c>
      <c r="P35" s="18">
        <v>0.1</v>
      </c>
      <c r="Q35" s="18">
        <v>0.1</v>
      </c>
      <c r="R35" s="18">
        <v>0.1</v>
      </c>
      <c r="S35" s="18">
        <v>0.1</v>
      </c>
      <c r="T35" s="19" t="s">
        <v>183</v>
      </c>
      <c r="U35" s="4" t="s">
        <v>184</v>
      </c>
    </row>
    <row r="36" spans="1:21" x14ac:dyDescent="0.25">
      <c r="A36" s="4" t="s">
        <v>142</v>
      </c>
      <c r="B36" s="4" t="s">
        <v>315</v>
      </c>
      <c r="C36" s="10" t="s">
        <v>316</v>
      </c>
      <c r="D36" s="4" t="s">
        <v>170</v>
      </c>
      <c r="E36" s="4" t="s">
        <v>14</v>
      </c>
      <c r="F36" s="17"/>
      <c r="G36" s="18">
        <v>0.9</v>
      </c>
      <c r="H36" s="18">
        <v>0.9</v>
      </c>
      <c r="I36" s="18">
        <v>1</v>
      </c>
      <c r="J36" s="18">
        <v>2</v>
      </c>
      <c r="K36" s="18">
        <v>2.2000000000000002</v>
      </c>
      <c r="L36" s="18">
        <v>3.6</v>
      </c>
      <c r="M36" s="18">
        <v>3.6</v>
      </c>
      <c r="N36" s="18">
        <v>4.7</v>
      </c>
      <c r="O36" s="18">
        <v>4.7</v>
      </c>
      <c r="P36" s="18">
        <v>4.7</v>
      </c>
      <c r="Q36" s="18">
        <v>4.7</v>
      </c>
      <c r="R36" s="18">
        <v>4.7</v>
      </c>
      <c r="S36" s="18">
        <v>4.7</v>
      </c>
      <c r="T36" s="4" t="s">
        <v>185</v>
      </c>
      <c r="U36" s="4" t="s">
        <v>186</v>
      </c>
    </row>
    <row r="37" spans="1:21" x14ac:dyDescent="0.25">
      <c r="A37" s="4" t="s">
        <v>141</v>
      </c>
      <c r="B37" s="4" t="s">
        <v>315</v>
      </c>
      <c r="C37" s="10" t="s">
        <v>316</v>
      </c>
      <c r="D37" s="4" t="s">
        <v>170</v>
      </c>
      <c r="E37" s="4" t="s">
        <v>14</v>
      </c>
      <c r="F37" s="17"/>
      <c r="G37" s="18">
        <v>0.9</v>
      </c>
      <c r="H37" s="18">
        <v>0.9</v>
      </c>
      <c r="I37" s="18">
        <v>1</v>
      </c>
      <c r="J37" s="18">
        <v>2</v>
      </c>
      <c r="K37" s="18">
        <v>2.2000000000000002</v>
      </c>
      <c r="L37" s="18">
        <v>3.6</v>
      </c>
      <c r="M37" s="18">
        <v>3.6</v>
      </c>
      <c r="N37" s="18">
        <v>4.7</v>
      </c>
      <c r="O37" s="18">
        <v>4.7</v>
      </c>
      <c r="P37" s="18">
        <v>4.7</v>
      </c>
      <c r="Q37" s="18">
        <v>4.7</v>
      </c>
      <c r="R37" s="18">
        <v>4.7</v>
      </c>
      <c r="S37" s="18">
        <v>4.7</v>
      </c>
      <c r="T37" s="4" t="s">
        <v>185</v>
      </c>
      <c r="U37" s="4" t="s">
        <v>186</v>
      </c>
    </row>
    <row r="38" spans="1:21" x14ac:dyDescent="0.25">
      <c r="A38" s="4" t="s">
        <v>39</v>
      </c>
      <c r="B38" s="4" t="s">
        <v>315</v>
      </c>
      <c r="C38" s="10" t="s">
        <v>316</v>
      </c>
      <c r="D38" s="4" t="s">
        <v>170</v>
      </c>
      <c r="E38" s="4" t="s">
        <v>14</v>
      </c>
      <c r="F38" s="17"/>
      <c r="G38" s="18">
        <v>1</v>
      </c>
      <c r="H38" s="18">
        <v>1</v>
      </c>
      <c r="I38" s="18">
        <v>1</v>
      </c>
      <c r="J38" s="18">
        <v>1</v>
      </c>
      <c r="K38" s="18">
        <v>1</v>
      </c>
      <c r="L38" s="18">
        <v>1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18">
        <v>1</v>
      </c>
      <c r="S38" s="18">
        <v>1</v>
      </c>
      <c r="T38" s="19" t="s">
        <v>187</v>
      </c>
      <c r="U38" s="4" t="s">
        <v>188</v>
      </c>
    </row>
    <row r="39" spans="1:21" x14ac:dyDescent="0.25">
      <c r="A39" s="4" t="s">
        <v>40</v>
      </c>
      <c r="B39" s="4" t="s">
        <v>213</v>
      </c>
      <c r="C39" s="10" t="s">
        <v>214</v>
      </c>
      <c r="D39" s="4" t="s">
        <v>162</v>
      </c>
      <c r="E39" s="4" t="s">
        <v>15</v>
      </c>
      <c r="F39" s="17">
        <v>0.45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4" t="s">
        <v>215</v>
      </c>
      <c r="U39" s="4" t="s">
        <v>216</v>
      </c>
    </row>
    <row r="40" spans="1:21" x14ac:dyDescent="0.25">
      <c r="A40" s="4" t="s">
        <v>37</v>
      </c>
      <c r="B40" s="4" t="s">
        <v>213</v>
      </c>
      <c r="C40" s="10" t="s">
        <v>214</v>
      </c>
      <c r="D40" s="4" t="s">
        <v>162</v>
      </c>
      <c r="E40" s="4" t="s">
        <v>15</v>
      </c>
      <c r="F40" s="17">
        <v>0.58899999999999997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4" t="s">
        <v>217</v>
      </c>
      <c r="U40" s="4" t="s">
        <v>218</v>
      </c>
    </row>
    <row r="41" spans="1:21" x14ac:dyDescent="0.25">
      <c r="A41" s="4" t="s">
        <v>32</v>
      </c>
      <c r="B41" s="4" t="s">
        <v>213</v>
      </c>
      <c r="C41" s="10" t="s">
        <v>214</v>
      </c>
      <c r="D41" s="4" t="s">
        <v>162</v>
      </c>
      <c r="E41" s="4" t="s">
        <v>15</v>
      </c>
      <c r="F41" s="17">
        <v>0.7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9" t="s">
        <v>219</v>
      </c>
      <c r="U41" s="4" t="s">
        <v>220</v>
      </c>
    </row>
    <row r="42" spans="1:21" x14ac:dyDescent="0.25">
      <c r="A42" s="4" t="s">
        <v>35</v>
      </c>
      <c r="B42" s="4" t="s">
        <v>213</v>
      </c>
      <c r="C42" s="10" t="s">
        <v>214</v>
      </c>
      <c r="D42" s="4" t="s">
        <v>162</v>
      </c>
      <c r="E42" s="4" t="s">
        <v>15</v>
      </c>
      <c r="F42" s="17">
        <v>0.7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4" t="s">
        <v>207</v>
      </c>
      <c r="U42" s="4" t="s">
        <v>221</v>
      </c>
    </row>
    <row r="43" spans="1:21" x14ac:dyDescent="0.25">
      <c r="A43" s="4" t="s">
        <v>36</v>
      </c>
      <c r="B43" s="4" t="s">
        <v>213</v>
      </c>
      <c r="C43" s="10" t="s">
        <v>214</v>
      </c>
      <c r="D43" s="4" t="s">
        <v>162</v>
      </c>
      <c r="E43" s="4" t="s">
        <v>15</v>
      </c>
      <c r="F43" s="17">
        <v>0.54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4" t="s">
        <v>196</v>
      </c>
      <c r="U43" s="4"/>
    </row>
    <row r="44" spans="1:21" x14ac:dyDescent="0.25">
      <c r="A44" s="4" t="s">
        <v>33</v>
      </c>
      <c r="B44" s="4" t="s">
        <v>213</v>
      </c>
      <c r="C44" s="10" t="s">
        <v>214</v>
      </c>
      <c r="D44" s="4" t="s">
        <v>162</v>
      </c>
      <c r="E44" s="4" t="s">
        <v>15</v>
      </c>
      <c r="F44" s="17">
        <v>0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9" t="s">
        <v>222</v>
      </c>
      <c r="U44" s="4" t="s">
        <v>223</v>
      </c>
    </row>
    <row r="45" spans="1:21" x14ac:dyDescent="0.25">
      <c r="A45" s="4" t="s">
        <v>38</v>
      </c>
      <c r="B45" s="4" t="s">
        <v>213</v>
      </c>
      <c r="C45" s="10" t="s">
        <v>214</v>
      </c>
      <c r="D45" s="4" t="s">
        <v>162</v>
      </c>
      <c r="E45" s="4" t="s">
        <v>15</v>
      </c>
      <c r="F45" s="17">
        <v>0.32900000000000001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4" t="s">
        <v>181</v>
      </c>
      <c r="U45" s="4" t="s">
        <v>224</v>
      </c>
    </row>
    <row r="46" spans="1:21" x14ac:dyDescent="0.25">
      <c r="A46" s="4" t="s">
        <v>34</v>
      </c>
      <c r="B46" s="4" t="s">
        <v>213</v>
      </c>
      <c r="C46" s="10" t="s">
        <v>214</v>
      </c>
      <c r="D46" s="4" t="s">
        <v>162</v>
      </c>
      <c r="E46" s="4" t="s">
        <v>15</v>
      </c>
      <c r="F46" s="17">
        <v>0.95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4" t="s">
        <v>225</v>
      </c>
      <c r="U46" s="4" t="s">
        <v>226</v>
      </c>
    </row>
    <row r="47" spans="1:21" x14ac:dyDescent="0.25">
      <c r="A47" s="4" t="s">
        <v>142</v>
      </c>
      <c r="B47" s="4" t="s">
        <v>213</v>
      </c>
      <c r="C47" s="10" t="s">
        <v>214</v>
      </c>
      <c r="D47" s="4" t="s">
        <v>162</v>
      </c>
      <c r="E47" s="4" t="s">
        <v>15</v>
      </c>
      <c r="F47" s="17">
        <v>0.02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4" t="s">
        <v>185</v>
      </c>
      <c r="U47" s="4" t="s">
        <v>227</v>
      </c>
    </row>
    <row r="48" spans="1:21" x14ac:dyDescent="0.25">
      <c r="A48" s="4" t="s">
        <v>141</v>
      </c>
      <c r="B48" s="4" t="s">
        <v>213</v>
      </c>
      <c r="C48" s="10" t="s">
        <v>214</v>
      </c>
      <c r="D48" s="4" t="s">
        <v>162</v>
      </c>
      <c r="E48" s="4" t="s">
        <v>15</v>
      </c>
      <c r="F48" s="20">
        <v>0.02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" t="s">
        <v>185</v>
      </c>
      <c r="U48" s="4" t="s">
        <v>227</v>
      </c>
    </row>
    <row r="49" spans="1:21" x14ac:dyDescent="0.25">
      <c r="A49" s="4" t="s">
        <v>39</v>
      </c>
      <c r="B49" s="4" t="s">
        <v>213</v>
      </c>
      <c r="C49" s="10" t="s">
        <v>214</v>
      </c>
      <c r="D49" s="4" t="s">
        <v>162</v>
      </c>
      <c r="E49" s="4" t="s">
        <v>15</v>
      </c>
      <c r="F49" s="17">
        <v>0.98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4" t="s">
        <v>194</v>
      </c>
      <c r="U49" s="4" t="s">
        <v>228</v>
      </c>
    </row>
    <row r="50" spans="1:21" x14ac:dyDescent="0.25">
      <c r="A50" s="4" t="s">
        <v>40</v>
      </c>
      <c r="B50" s="4" t="s">
        <v>229</v>
      </c>
      <c r="C50" s="10" t="s">
        <v>230</v>
      </c>
      <c r="D50" s="4" t="s">
        <v>160</v>
      </c>
      <c r="E50" s="4" t="s">
        <v>15</v>
      </c>
      <c r="F50" s="17">
        <v>0.188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4" t="s">
        <v>231</v>
      </c>
      <c r="U50" s="4" t="s">
        <v>232</v>
      </c>
    </row>
    <row r="51" spans="1:21" x14ac:dyDescent="0.25">
      <c r="A51" s="4" t="s">
        <v>37</v>
      </c>
      <c r="B51" s="4" t="s">
        <v>229</v>
      </c>
      <c r="C51" s="10" t="s">
        <v>230</v>
      </c>
      <c r="D51" s="4" t="s">
        <v>160</v>
      </c>
      <c r="E51" s="4" t="s">
        <v>15</v>
      </c>
      <c r="F51" s="17">
        <v>0.108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4" t="s">
        <v>217</v>
      </c>
      <c r="U51" s="4" t="s">
        <v>233</v>
      </c>
    </row>
    <row r="52" spans="1:21" x14ac:dyDescent="0.25">
      <c r="A52" s="4" t="s">
        <v>32</v>
      </c>
      <c r="B52" s="4" t="s">
        <v>229</v>
      </c>
      <c r="C52" s="10" t="s">
        <v>230</v>
      </c>
      <c r="D52" s="4" t="s">
        <v>160</v>
      </c>
      <c r="E52" s="4" t="s">
        <v>15</v>
      </c>
      <c r="F52" s="17">
        <v>0.7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 t="s">
        <v>219</v>
      </c>
      <c r="U52" s="4" t="s">
        <v>220</v>
      </c>
    </row>
    <row r="53" spans="1:21" x14ac:dyDescent="0.25">
      <c r="A53" s="4" t="s">
        <v>35</v>
      </c>
      <c r="B53" s="4" t="s">
        <v>229</v>
      </c>
      <c r="C53" s="10" t="s">
        <v>230</v>
      </c>
      <c r="D53" s="4" t="s">
        <v>160</v>
      </c>
      <c r="E53" s="4" t="s">
        <v>15</v>
      </c>
      <c r="F53" s="17">
        <v>0.09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4" t="s">
        <v>234</v>
      </c>
      <c r="U53" s="4" t="s">
        <v>235</v>
      </c>
    </row>
    <row r="54" spans="1:21" x14ac:dyDescent="0.25">
      <c r="A54" s="4" t="s">
        <v>36</v>
      </c>
      <c r="B54" s="4" t="s">
        <v>229</v>
      </c>
      <c r="C54" s="10" t="s">
        <v>230</v>
      </c>
      <c r="D54" s="4" t="s">
        <v>160</v>
      </c>
      <c r="E54" s="4" t="s">
        <v>15</v>
      </c>
      <c r="F54" s="17">
        <v>0.3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4" t="s">
        <v>196</v>
      </c>
      <c r="U54" s="4"/>
    </row>
    <row r="55" spans="1:21" x14ac:dyDescent="0.25">
      <c r="A55" s="4" t="s">
        <v>33</v>
      </c>
      <c r="B55" s="4" t="s">
        <v>229</v>
      </c>
      <c r="C55" s="10" t="s">
        <v>230</v>
      </c>
      <c r="D55" s="4" t="s">
        <v>160</v>
      </c>
      <c r="E55" s="4" t="s">
        <v>15</v>
      </c>
      <c r="F55" s="17">
        <v>0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222</v>
      </c>
      <c r="U55" s="4" t="s">
        <v>223</v>
      </c>
    </row>
    <row r="56" spans="1:21" x14ac:dyDescent="0.25">
      <c r="A56" s="4" t="s">
        <v>38</v>
      </c>
      <c r="B56" s="4" t="s">
        <v>229</v>
      </c>
      <c r="C56" s="10" t="s">
        <v>230</v>
      </c>
      <c r="D56" s="4" t="s">
        <v>160</v>
      </c>
      <c r="E56" s="4" t="s">
        <v>15</v>
      </c>
      <c r="F56" s="17">
        <v>0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4" t="s">
        <v>181</v>
      </c>
      <c r="U56" s="4" t="s">
        <v>224</v>
      </c>
    </row>
    <row r="57" spans="1:21" x14ac:dyDescent="0.25">
      <c r="A57" s="4" t="s">
        <v>34</v>
      </c>
      <c r="B57" s="4" t="s">
        <v>229</v>
      </c>
      <c r="C57" s="10" t="s">
        <v>230</v>
      </c>
      <c r="D57" s="4" t="s">
        <v>160</v>
      </c>
      <c r="E57" s="4" t="s">
        <v>15</v>
      </c>
      <c r="F57" s="17">
        <v>0.7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4" t="s">
        <v>225</v>
      </c>
      <c r="U57" s="4" t="s">
        <v>226</v>
      </c>
    </row>
    <row r="58" spans="1:21" x14ac:dyDescent="0.25">
      <c r="A58" s="4" t="s">
        <v>142</v>
      </c>
      <c r="B58" s="4" t="s">
        <v>229</v>
      </c>
      <c r="C58" s="10" t="s">
        <v>230</v>
      </c>
      <c r="D58" s="4" t="s">
        <v>160</v>
      </c>
      <c r="E58" s="4" t="s">
        <v>15</v>
      </c>
      <c r="F58" s="17">
        <f>1/211</f>
        <v>4.7393364928909956E-3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4" t="s">
        <v>236</v>
      </c>
      <c r="U58" s="4" t="s">
        <v>237</v>
      </c>
    </row>
    <row r="59" spans="1:21" x14ac:dyDescent="0.25">
      <c r="A59" s="4" t="s">
        <v>141</v>
      </c>
      <c r="B59" s="4" t="s">
        <v>229</v>
      </c>
      <c r="C59" s="10" t="s">
        <v>230</v>
      </c>
      <c r="D59" s="4" t="s">
        <v>160</v>
      </c>
      <c r="E59" s="4" t="s">
        <v>15</v>
      </c>
      <c r="F59" s="17">
        <f>1/211</f>
        <v>4.7393364928909956E-3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4" t="s">
        <v>236</v>
      </c>
      <c r="U59" s="4" t="s">
        <v>237</v>
      </c>
    </row>
    <row r="60" spans="1:21" x14ac:dyDescent="0.25">
      <c r="A60" s="4" t="s">
        <v>39</v>
      </c>
      <c r="B60" s="4" t="s">
        <v>229</v>
      </c>
      <c r="C60" s="10" t="s">
        <v>230</v>
      </c>
      <c r="D60" s="4" t="s">
        <v>160</v>
      </c>
      <c r="E60" s="4" t="s">
        <v>15</v>
      </c>
      <c r="F60" s="17">
        <v>0.58299999999999996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4" t="s">
        <v>238</v>
      </c>
      <c r="U60" s="4" t="s">
        <v>228</v>
      </c>
    </row>
    <row r="61" spans="1:21" x14ac:dyDescent="0.25">
      <c r="A61" s="4" t="s">
        <v>40</v>
      </c>
      <c r="B61" s="4" t="s">
        <v>151</v>
      </c>
      <c r="C61" s="4" t="s">
        <v>150</v>
      </c>
      <c r="D61" s="4" t="s">
        <v>95</v>
      </c>
      <c r="E61" s="4" t="s">
        <v>15</v>
      </c>
      <c r="F61" s="17">
        <v>2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4" t="s">
        <v>194</v>
      </c>
      <c r="U61" s="4" t="s">
        <v>239</v>
      </c>
    </row>
    <row r="62" spans="1:21" x14ac:dyDescent="0.25">
      <c r="A62" s="4" t="s">
        <v>37</v>
      </c>
      <c r="B62" s="4" t="s">
        <v>151</v>
      </c>
      <c r="C62" s="4" t="s">
        <v>150</v>
      </c>
      <c r="D62" s="4" t="s">
        <v>95</v>
      </c>
      <c r="E62" s="4" t="s">
        <v>15</v>
      </c>
      <c r="F62" s="17">
        <v>1.4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4" t="s">
        <v>240</v>
      </c>
      <c r="U62" s="4" t="s">
        <v>241</v>
      </c>
    </row>
    <row r="63" spans="1:21" x14ac:dyDescent="0.25">
      <c r="A63" s="4" t="s">
        <v>32</v>
      </c>
      <c r="B63" s="4" t="s">
        <v>151</v>
      </c>
      <c r="C63" s="4" t="s">
        <v>150</v>
      </c>
      <c r="D63" s="4" t="s">
        <v>95</v>
      </c>
      <c r="E63" s="4" t="s">
        <v>15</v>
      </c>
      <c r="F63" s="17">
        <v>1.4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 t="s">
        <v>219</v>
      </c>
      <c r="U63" s="4" t="s">
        <v>242</v>
      </c>
    </row>
    <row r="64" spans="1:21" x14ac:dyDescent="0.25">
      <c r="A64" s="4" t="s">
        <v>35</v>
      </c>
      <c r="B64" s="4" t="s">
        <v>151</v>
      </c>
      <c r="C64" s="4" t="s">
        <v>150</v>
      </c>
      <c r="D64" s="4" t="s">
        <v>95</v>
      </c>
      <c r="E64" s="4" t="s">
        <v>15</v>
      </c>
      <c r="F64" s="17">
        <v>16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4" t="s">
        <v>243</v>
      </c>
      <c r="U64" s="4" t="s">
        <v>244</v>
      </c>
    </row>
    <row r="65" spans="1:21" x14ac:dyDescent="0.25">
      <c r="A65" s="4" t="s">
        <v>36</v>
      </c>
      <c r="B65" s="4" t="s">
        <v>151</v>
      </c>
      <c r="C65" s="4" t="s">
        <v>150</v>
      </c>
      <c r="D65" s="4" t="s">
        <v>95</v>
      </c>
      <c r="E65" s="4" t="s">
        <v>15</v>
      </c>
      <c r="F65" s="17">
        <v>34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4" t="s">
        <v>245</v>
      </c>
      <c r="U65" s="4" t="s">
        <v>246</v>
      </c>
    </row>
    <row r="66" spans="1:21" x14ac:dyDescent="0.25">
      <c r="A66" s="4" t="s">
        <v>33</v>
      </c>
      <c r="B66" s="4" t="s">
        <v>151</v>
      </c>
      <c r="C66" s="4" t="s">
        <v>150</v>
      </c>
      <c r="D66" s="4" t="s">
        <v>95</v>
      </c>
      <c r="E66" s="4" t="s">
        <v>15</v>
      </c>
      <c r="F66" s="17">
        <v>10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4" t="s">
        <v>247</v>
      </c>
      <c r="U66" s="4" t="s">
        <v>248</v>
      </c>
    </row>
    <row r="67" spans="1:21" x14ac:dyDescent="0.25">
      <c r="A67" s="4" t="s">
        <v>38</v>
      </c>
      <c r="B67" s="4" t="s">
        <v>151</v>
      </c>
      <c r="C67" s="4" t="s">
        <v>150</v>
      </c>
      <c r="D67" s="4" t="s">
        <v>95</v>
      </c>
      <c r="E67" s="4" t="s">
        <v>15</v>
      </c>
      <c r="F67" s="17">
        <v>2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4" t="s">
        <v>249</v>
      </c>
      <c r="U67" s="4" t="s">
        <v>250</v>
      </c>
    </row>
    <row r="68" spans="1:21" x14ac:dyDescent="0.25">
      <c r="A68" s="4" t="s">
        <v>34</v>
      </c>
      <c r="B68" s="4" t="s">
        <v>151</v>
      </c>
      <c r="C68" s="4" t="s">
        <v>150</v>
      </c>
      <c r="D68" s="4" t="s">
        <v>95</v>
      </c>
      <c r="E68" s="4" t="s">
        <v>15</v>
      </c>
      <c r="F68" s="17">
        <v>9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4" t="s">
        <v>251</v>
      </c>
      <c r="U68" s="4" t="s">
        <v>252</v>
      </c>
    </row>
    <row r="69" spans="1:21" x14ac:dyDescent="0.25">
      <c r="A69" s="4" t="s">
        <v>142</v>
      </c>
      <c r="B69" s="4" t="s">
        <v>151</v>
      </c>
      <c r="C69" s="4" t="s">
        <v>150</v>
      </c>
      <c r="D69" s="4" t="s">
        <v>95</v>
      </c>
      <c r="E69" s="4" t="s">
        <v>15</v>
      </c>
      <c r="F69" s="17">
        <v>4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4" t="s">
        <v>253</v>
      </c>
      <c r="U69" s="4"/>
    </row>
    <row r="70" spans="1:21" x14ac:dyDescent="0.25">
      <c r="A70" s="4" t="s">
        <v>141</v>
      </c>
      <c r="B70" s="4" t="s">
        <v>151</v>
      </c>
      <c r="C70" s="4" t="s">
        <v>150</v>
      </c>
      <c r="D70" s="4" t="s">
        <v>95</v>
      </c>
      <c r="E70" s="4" t="s">
        <v>15</v>
      </c>
      <c r="F70" s="17">
        <v>4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4" t="s">
        <v>253</v>
      </c>
      <c r="U70" s="4"/>
    </row>
    <row r="71" spans="1:21" x14ac:dyDescent="0.25">
      <c r="A71" s="4" t="s">
        <v>39</v>
      </c>
      <c r="B71" s="4" t="s">
        <v>151</v>
      </c>
      <c r="C71" s="4" t="s">
        <v>150</v>
      </c>
      <c r="D71" s="4" t="s">
        <v>95</v>
      </c>
      <c r="E71" s="4" t="s">
        <v>15</v>
      </c>
      <c r="F71" s="17">
        <v>10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4" t="s">
        <v>254</v>
      </c>
      <c r="U71" s="4" t="s">
        <v>255</v>
      </c>
    </row>
    <row r="72" spans="1:21" x14ac:dyDescent="0.25">
      <c r="A72" s="4" t="s">
        <v>37</v>
      </c>
      <c r="B72" s="4" t="s">
        <v>297</v>
      </c>
      <c r="C72" s="4" t="s">
        <v>300</v>
      </c>
      <c r="D72" s="4" t="s">
        <v>298</v>
      </c>
      <c r="E72" s="4" t="s">
        <v>15</v>
      </c>
      <c r="F72" s="17">
        <v>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4"/>
      <c r="U72" s="4" t="s">
        <v>314</v>
      </c>
    </row>
    <row r="73" spans="1:21" x14ac:dyDescent="0.25">
      <c r="A73" s="4" t="s">
        <v>33</v>
      </c>
      <c r="B73" s="4" t="s">
        <v>297</v>
      </c>
      <c r="C73" s="4" t="s">
        <v>300</v>
      </c>
      <c r="D73" s="4" t="s">
        <v>298</v>
      </c>
      <c r="E73" s="4" t="s">
        <v>15</v>
      </c>
      <c r="F73" s="17">
        <v>18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4" t="s">
        <v>312</v>
      </c>
      <c r="U73" s="4" t="s">
        <v>313</v>
      </c>
    </row>
    <row r="74" spans="1:21" x14ac:dyDescent="0.25">
      <c r="A74" s="4" t="s">
        <v>37</v>
      </c>
      <c r="B74" s="4" t="s">
        <v>296</v>
      </c>
      <c r="C74" s="4" t="s">
        <v>299</v>
      </c>
      <c r="D74" s="4" t="s">
        <v>298</v>
      </c>
      <c r="E74" s="4" t="s">
        <v>15</v>
      </c>
      <c r="F74" s="17">
        <v>0.8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4"/>
      <c r="U74" s="4" t="s">
        <v>314</v>
      </c>
    </row>
    <row r="75" spans="1:21" x14ac:dyDescent="0.25">
      <c r="A75" s="4" t="s">
        <v>33</v>
      </c>
      <c r="B75" s="4" t="s">
        <v>296</v>
      </c>
      <c r="C75" s="4" t="s">
        <v>299</v>
      </c>
      <c r="D75" s="4" t="s">
        <v>298</v>
      </c>
      <c r="E75" s="4" t="s">
        <v>15</v>
      </c>
      <c r="F75" s="17">
        <v>12.5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4" t="s">
        <v>312</v>
      </c>
      <c r="U75" s="4" t="s">
        <v>313</v>
      </c>
    </row>
    <row r="76" spans="1:21" x14ac:dyDescent="0.25">
      <c r="A76" s="4" t="s">
        <v>40</v>
      </c>
      <c r="B76" s="4" t="s">
        <v>161</v>
      </c>
      <c r="C76" s="10" t="s">
        <v>163</v>
      </c>
      <c r="D76" s="4" t="s">
        <v>162</v>
      </c>
      <c r="E76" s="4" t="s">
        <v>15</v>
      </c>
      <c r="F76" s="17">
        <v>2.2000000000000002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1" t="s">
        <v>256</v>
      </c>
      <c r="U76" s="4" t="s">
        <v>257</v>
      </c>
    </row>
    <row r="77" spans="1:21" x14ac:dyDescent="0.25">
      <c r="A77" s="4" t="s">
        <v>37</v>
      </c>
      <c r="B77" s="4" t="s">
        <v>161</v>
      </c>
      <c r="C77" s="10" t="s">
        <v>163</v>
      </c>
      <c r="D77" s="4" t="s">
        <v>162</v>
      </c>
      <c r="E77" s="4" t="s">
        <v>15</v>
      </c>
      <c r="F77" s="17">
        <v>2.73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4" t="s">
        <v>258</v>
      </c>
      <c r="U77" s="4" t="s">
        <v>259</v>
      </c>
    </row>
    <row r="78" spans="1:21" x14ac:dyDescent="0.25">
      <c r="A78" s="4" t="s">
        <v>32</v>
      </c>
      <c r="B78" s="4" t="s">
        <v>161</v>
      </c>
      <c r="C78" s="10" t="s">
        <v>163</v>
      </c>
      <c r="D78" s="4" t="s">
        <v>162</v>
      </c>
      <c r="E78" s="4" t="s">
        <v>15</v>
      </c>
      <c r="F78" s="17">
        <v>7.1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9" t="s">
        <v>260</v>
      </c>
      <c r="U78" s="4" t="s">
        <v>261</v>
      </c>
    </row>
    <row r="79" spans="1:21" x14ac:dyDescent="0.25">
      <c r="A79" s="4" t="s">
        <v>35</v>
      </c>
      <c r="B79" s="4" t="s">
        <v>161</v>
      </c>
      <c r="C79" s="10" t="s">
        <v>163</v>
      </c>
      <c r="D79" s="4" t="s">
        <v>162</v>
      </c>
      <c r="E79" s="4" t="s">
        <v>15</v>
      </c>
      <c r="F79" s="17">
        <v>2.7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4" t="s">
        <v>234</v>
      </c>
      <c r="U79" s="4" t="s">
        <v>235</v>
      </c>
    </row>
    <row r="80" spans="1:21" x14ac:dyDescent="0.25">
      <c r="A80" s="4" t="s">
        <v>36</v>
      </c>
      <c r="B80" s="4" t="s">
        <v>161</v>
      </c>
      <c r="C80" s="10" t="s">
        <v>163</v>
      </c>
      <c r="D80" s="4" t="s">
        <v>162</v>
      </c>
      <c r="E80" s="4" t="s">
        <v>15</v>
      </c>
      <c r="F80" s="17">
        <v>8.5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1" t="s">
        <v>245</v>
      </c>
      <c r="U80" s="4"/>
    </row>
    <row r="81" spans="1:21" x14ac:dyDescent="0.25">
      <c r="A81" s="4" t="s">
        <v>33</v>
      </c>
      <c r="B81" s="4" t="s">
        <v>161</v>
      </c>
      <c r="C81" s="10" t="s">
        <v>163</v>
      </c>
      <c r="D81" s="4" t="s">
        <v>162</v>
      </c>
      <c r="E81" s="4" t="s">
        <v>15</v>
      </c>
      <c r="F81" s="17">
        <v>32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4" t="s">
        <v>262</v>
      </c>
      <c r="U81" s="4" t="s">
        <v>263</v>
      </c>
    </row>
    <row r="82" spans="1:21" x14ac:dyDescent="0.25">
      <c r="A82" s="4" t="s">
        <v>38</v>
      </c>
      <c r="B82" s="4" t="s">
        <v>161</v>
      </c>
      <c r="C82" s="10" t="s">
        <v>163</v>
      </c>
      <c r="D82" s="4" t="s">
        <v>162</v>
      </c>
      <c r="E82" s="4" t="s">
        <v>15</v>
      </c>
      <c r="F82" s="17">
        <v>2.5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4" t="s">
        <v>264</v>
      </c>
      <c r="U82" s="4" t="s">
        <v>265</v>
      </c>
    </row>
    <row r="83" spans="1:21" x14ac:dyDescent="0.25">
      <c r="A83" s="4" t="s">
        <v>34</v>
      </c>
      <c r="B83" s="4" t="s">
        <v>161</v>
      </c>
      <c r="C83" s="10" t="s">
        <v>163</v>
      </c>
      <c r="D83" s="4" t="s">
        <v>162</v>
      </c>
      <c r="E83" s="4" t="s">
        <v>15</v>
      </c>
      <c r="F83" s="17">
        <v>17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4" t="s">
        <v>266</v>
      </c>
      <c r="U83" s="4"/>
    </row>
    <row r="84" spans="1:21" x14ac:dyDescent="0.25">
      <c r="A84" s="4" t="s">
        <v>142</v>
      </c>
      <c r="B84" s="4" t="s">
        <v>161</v>
      </c>
      <c r="C84" s="10" t="s">
        <v>163</v>
      </c>
      <c r="D84" s="4" t="s">
        <v>162</v>
      </c>
      <c r="E84" s="4" t="s">
        <v>15</v>
      </c>
      <c r="F84" s="17">
        <v>12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4" t="s">
        <v>267</v>
      </c>
      <c r="U84" s="5" t="s">
        <v>268</v>
      </c>
    </row>
    <row r="85" spans="1:21" x14ac:dyDescent="0.25">
      <c r="A85" s="4" t="s">
        <v>141</v>
      </c>
      <c r="B85" s="4" t="s">
        <v>161</v>
      </c>
      <c r="C85" s="10" t="s">
        <v>163</v>
      </c>
      <c r="D85" s="4" t="s">
        <v>162</v>
      </c>
      <c r="E85" s="4" t="s">
        <v>15</v>
      </c>
      <c r="F85" s="17">
        <v>12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4" t="s">
        <v>267</v>
      </c>
      <c r="U85" s="5" t="s">
        <v>268</v>
      </c>
    </row>
    <row r="86" spans="1:21" x14ac:dyDescent="0.25">
      <c r="A86" s="4" t="s">
        <v>39</v>
      </c>
      <c r="B86" s="4" t="s">
        <v>161</v>
      </c>
      <c r="C86" s="10" t="s">
        <v>163</v>
      </c>
      <c r="D86" s="4" t="s">
        <v>162</v>
      </c>
      <c r="E86" s="4" t="s">
        <v>15</v>
      </c>
      <c r="F86" s="17">
        <v>2.8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4" t="s">
        <v>269</v>
      </c>
      <c r="U86" s="4" t="s">
        <v>270</v>
      </c>
    </row>
    <row r="87" spans="1:21" x14ac:dyDescent="0.25">
      <c r="A87" s="4" t="s">
        <v>40</v>
      </c>
      <c r="B87" s="4" t="s">
        <v>158</v>
      </c>
      <c r="C87" s="10" t="s">
        <v>159</v>
      </c>
      <c r="D87" s="4" t="s">
        <v>160</v>
      </c>
      <c r="E87" s="4" t="s">
        <v>15</v>
      </c>
      <c r="F87" s="17">
        <v>1.1000000000000001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4" t="s">
        <v>256</v>
      </c>
      <c r="U87" s="4" t="s">
        <v>257</v>
      </c>
    </row>
    <row r="88" spans="1:21" x14ac:dyDescent="0.25">
      <c r="A88" s="4" t="s">
        <v>37</v>
      </c>
      <c r="B88" s="4" t="s">
        <v>158</v>
      </c>
      <c r="C88" s="10" t="s">
        <v>159</v>
      </c>
      <c r="D88" s="4" t="s">
        <v>160</v>
      </c>
      <c r="E88" s="4" t="s">
        <v>15</v>
      </c>
      <c r="F88" s="17">
        <v>1.1100000000000001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4" t="s">
        <v>258</v>
      </c>
      <c r="U88" s="4" t="s">
        <v>259</v>
      </c>
    </row>
    <row r="89" spans="1:21" x14ac:dyDescent="0.25">
      <c r="A89" s="4" t="s">
        <v>32</v>
      </c>
      <c r="B89" s="4" t="s">
        <v>158</v>
      </c>
      <c r="C89" s="10" t="s">
        <v>159</v>
      </c>
      <c r="D89" s="4" t="s">
        <v>160</v>
      </c>
      <c r="E89" s="4" t="s">
        <v>15</v>
      </c>
      <c r="F89" s="17">
        <v>1.7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9" t="s">
        <v>219</v>
      </c>
      <c r="U89" s="4"/>
    </row>
    <row r="90" spans="1:21" x14ac:dyDescent="0.25">
      <c r="A90" s="4" t="s">
        <v>35</v>
      </c>
      <c r="B90" s="4" t="s">
        <v>158</v>
      </c>
      <c r="C90" s="10" t="s">
        <v>159</v>
      </c>
      <c r="D90" s="4" t="s">
        <v>160</v>
      </c>
      <c r="E90" s="4" t="s">
        <v>15</v>
      </c>
      <c r="F90" s="17">
        <v>1.1000000000000001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4" t="s">
        <v>271</v>
      </c>
      <c r="U90" s="4" t="s">
        <v>272</v>
      </c>
    </row>
    <row r="91" spans="1:21" x14ac:dyDescent="0.25">
      <c r="A91" s="4" t="s">
        <v>36</v>
      </c>
      <c r="B91" s="4" t="s">
        <v>158</v>
      </c>
      <c r="C91" s="10" t="s">
        <v>159</v>
      </c>
      <c r="D91" s="4" t="s">
        <v>160</v>
      </c>
      <c r="E91" s="4" t="s">
        <v>15</v>
      </c>
      <c r="F91" s="17">
        <v>2.11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4" t="s">
        <v>273</v>
      </c>
      <c r="U91" s="4"/>
    </row>
    <row r="92" spans="1:21" x14ac:dyDescent="0.25">
      <c r="A92" s="4" t="s">
        <v>33</v>
      </c>
      <c r="B92" s="4" t="s">
        <v>158</v>
      </c>
      <c r="C92" s="10" t="s">
        <v>159</v>
      </c>
      <c r="D92" s="4" t="s">
        <v>160</v>
      </c>
      <c r="E92" s="4" t="s">
        <v>15</v>
      </c>
      <c r="F92" s="17">
        <v>6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4" t="s">
        <v>262</v>
      </c>
      <c r="U92" s="4" t="s">
        <v>263</v>
      </c>
    </row>
    <row r="93" spans="1:21" x14ac:dyDescent="0.25">
      <c r="A93" s="4" t="s">
        <v>38</v>
      </c>
      <c r="B93" s="4" t="s">
        <v>158</v>
      </c>
      <c r="C93" s="10" t="s">
        <v>159</v>
      </c>
      <c r="D93" s="4" t="s">
        <v>160</v>
      </c>
      <c r="E93" s="4" t="s">
        <v>15</v>
      </c>
      <c r="F93" s="17">
        <v>1.31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4" t="s">
        <v>274</v>
      </c>
      <c r="U93" s="4" t="s">
        <v>275</v>
      </c>
    </row>
    <row r="94" spans="1:21" x14ac:dyDescent="0.25">
      <c r="A94" s="4" t="s">
        <v>34</v>
      </c>
      <c r="B94" s="4" t="s">
        <v>158</v>
      </c>
      <c r="C94" s="10" t="s">
        <v>159</v>
      </c>
      <c r="D94" s="4" t="s">
        <v>160</v>
      </c>
      <c r="E94" s="4" t="s">
        <v>15</v>
      </c>
      <c r="F94" s="17">
        <v>5.5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4" t="s">
        <v>276</v>
      </c>
      <c r="U94" s="4" t="s">
        <v>277</v>
      </c>
    </row>
    <row r="95" spans="1:21" x14ac:dyDescent="0.25">
      <c r="A95" s="4" t="s">
        <v>142</v>
      </c>
      <c r="B95" s="4" t="s">
        <v>158</v>
      </c>
      <c r="C95" s="10" t="s">
        <v>159</v>
      </c>
      <c r="D95" s="4" t="s">
        <v>160</v>
      </c>
      <c r="E95" s="4" t="s">
        <v>15</v>
      </c>
      <c r="F95" s="17">
        <v>1.62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4" t="s">
        <v>278</v>
      </c>
      <c r="U95" s="4" t="s">
        <v>279</v>
      </c>
    </row>
    <row r="96" spans="1:21" x14ac:dyDescent="0.25">
      <c r="A96" s="4" t="s">
        <v>141</v>
      </c>
      <c r="B96" s="4" t="s">
        <v>158</v>
      </c>
      <c r="C96" s="10" t="s">
        <v>159</v>
      </c>
      <c r="D96" s="4" t="s">
        <v>160</v>
      </c>
      <c r="E96" s="4" t="s">
        <v>15</v>
      </c>
      <c r="F96" s="17">
        <v>1.62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4" t="s">
        <v>278</v>
      </c>
      <c r="U96" s="4" t="s">
        <v>279</v>
      </c>
    </row>
    <row r="97" spans="1:21" x14ac:dyDescent="0.25">
      <c r="A97" s="4" t="s">
        <v>39</v>
      </c>
      <c r="B97" s="4" t="s">
        <v>158</v>
      </c>
      <c r="C97" s="10" t="s">
        <v>159</v>
      </c>
      <c r="D97" s="4" t="s">
        <v>160</v>
      </c>
      <c r="E97" s="4" t="s">
        <v>15</v>
      </c>
      <c r="F97" s="17">
        <v>2.8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4" t="s">
        <v>269</v>
      </c>
      <c r="U97" s="4" t="s">
        <v>270</v>
      </c>
    </row>
    <row r="98" spans="1:21" x14ac:dyDescent="0.25">
      <c r="A98" s="4" t="s">
        <v>40</v>
      </c>
      <c r="B98" s="4" t="s">
        <v>104</v>
      </c>
      <c r="C98" s="4" t="s">
        <v>94</v>
      </c>
      <c r="D98" s="4" t="s">
        <v>95</v>
      </c>
      <c r="E98" s="4" t="s">
        <v>15</v>
      </c>
      <c r="F98" s="17">
        <v>27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4" t="s">
        <v>280</v>
      </c>
      <c r="U98" s="4" t="s">
        <v>281</v>
      </c>
    </row>
    <row r="99" spans="1:21" x14ac:dyDescent="0.25">
      <c r="A99" s="4" t="s">
        <v>37</v>
      </c>
      <c r="B99" s="4" t="s">
        <v>104</v>
      </c>
      <c r="C99" s="4" t="s">
        <v>94</v>
      </c>
      <c r="D99" s="4" t="s">
        <v>95</v>
      </c>
      <c r="E99" s="4" t="s">
        <v>15</v>
      </c>
      <c r="F99" s="17">
        <v>5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4" t="s">
        <v>282</v>
      </c>
      <c r="U99" s="4" t="s">
        <v>283</v>
      </c>
    </row>
    <row r="100" spans="1:21" x14ac:dyDescent="0.25">
      <c r="A100" s="4" t="s">
        <v>32</v>
      </c>
      <c r="B100" s="4" t="s">
        <v>104</v>
      </c>
      <c r="C100" s="4" t="s">
        <v>94</v>
      </c>
      <c r="D100" s="4" t="s">
        <v>95</v>
      </c>
      <c r="E100" s="4" t="s">
        <v>15</v>
      </c>
      <c r="F100" s="17">
        <v>12.8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4"/>
      <c r="U100" s="22" t="s">
        <v>284</v>
      </c>
    </row>
    <row r="101" spans="1:21" x14ac:dyDescent="0.25">
      <c r="A101" s="4" t="s">
        <v>35</v>
      </c>
      <c r="B101" s="4" t="s">
        <v>104</v>
      </c>
      <c r="C101" s="4" t="s">
        <v>94</v>
      </c>
      <c r="D101" s="4" t="s">
        <v>95</v>
      </c>
      <c r="E101" s="4" t="s">
        <v>15</v>
      </c>
      <c r="F101" s="17">
        <v>21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4" t="s">
        <v>243</v>
      </c>
      <c r="U101" s="22" t="s">
        <v>285</v>
      </c>
    </row>
    <row r="102" spans="1:21" x14ac:dyDescent="0.25">
      <c r="A102" s="4" t="s">
        <v>36</v>
      </c>
      <c r="B102" s="4" t="s">
        <v>104</v>
      </c>
      <c r="C102" s="4" t="s">
        <v>94</v>
      </c>
      <c r="D102" s="4" t="s">
        <v>95</v>
      </c>
      <c r="E102" s="4" t="s">
        <v>15</v>
      </c>
      <c r="F102" s="17">
        <v>40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4" t="s">
        <v>245</v>
      </c>
      <c r="U102" s="4" t="s">
        <v>246</v>
      </c>
    </row>
    <row r="103" spans="1:21" x14ac:dyDescent="0.25">
      <c r="A103" s="4" t="s">
        <v>33</v>
      </c>
      <c r="B103" s="4" t="s">
        <v>104</v>
      </c>
      <c r="C103" s="4" t="s">
        <v>94</v>
      </c>
      <c r="D103" s="4" t="s">
        <v>95</v>
      </c>
      <c r="E103" s="4" t="s">
        <v>15</v>
      </c>
      <c r="F103" s="17">
        <v>8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4" t="s">
        <v>243</v>
      </c>
      <c r="U103" s="4" t="s">
        <v>286</v>
      </c>
    </row>
    <row r="104" spans="1:21" x14ac:dyDescent="0.25">
      <c r="A104" s="4" t="s">
        <v>38</v>
      </c>
      <c r="B104" s="4" t="s">
        <v>104</v>
      </c>
      <c r="C104" s="4" t="s">
        <v>94</v>
      </c>
      <c r="D104" s="4" t="s">
        <v>95</v>
      </c>
      <c r="E104" s="4" t="s">
        <v>15</v>
      </c>
      <c r="F104" s="17">
        <v>12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4" t="s">
        <v>249</v>
      </c>
      <c r="U104" s="4" t="s">
        <v>287</v>
      </c>
    </row>
    <row r="105" spans="1:21" x14ac:dyDescent="0.25">
      <c r="A105" s="4" t="s">
        <v>34</v>
      </c>
      <c r="B105" s="4" t="s">
        <v>104</v>
      </c>
      <c r="C105" s="4" t="s">
        <v>94</v>
      </c>
      <c r="D105" s="4" t="s">
        <v>95</v>
      </c>
      <c r="E105" s="4" t="s">
        <v>15</v>
      </c>
      <c r="F105" s="17">
        <v>16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4" t="s">
        <v>251</v>
      </c>
      <c r="U105" s="4" t="s">
        <v>288</v>
      </c>
    </row>
    <row r="106" spans="1:21" x14ac:dyDescent="0.25">
      <c r="A106" s="4" t="s">
        <v>142</v>
      </c>
      <c r="B106" s="4" t="s">
        <v>104</v>
      </c>
      <c r="C106" s="4" t="s">
        <v>94</v>
      </c>
      <c r="D106" s="4" t="s">
        <v>95</v>
      </c>
      <c r="E106" s="4" t="s">
        <v>15</v>
      </c>
      <c r="F106" s="17">
        <v>16.8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4" t="s">
        <v>253</v>
      </c>
      <c r="U106" s="4"/>
    </row>
    <row r="107" spans="1:21" x14ac:dyDescent="0.25">
      <c r="A107" s="4" t="s">
        <v>141</v>
      </c>
      <c r="B107" s="4" t="s">
        <v>104</v>
      </c>
      <c r="C107" s="4" t="s">
        <v>94</v>
      </c>
      <c r="D107" s="4" t="s">
        <v>95</v>
      </c>
      <c r="E107" s="4" t="s">
        <v>15</v>
      </c>
      <c r="F107" s="17">
        <v>16.8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4" t="s">
        <v>253</v>
      </c>
      <c r="U107" s="4"/>
    </row>
    <row r="108" spans="1:21" x14ac:dyDescent="0.25">
      <c r="A108" s="4" t="s">
        <v>39</v>
      </c>
      <c r="B108" s="4" t="s">
        <v>104</v>
      </c>
      <c r="C108" s="4" t="s">
        <v>94</v>
      </c>
      <c r="D108" s="4" t="s">
        <v>95</v>
      </c>
      <c r="E108" s="4" t="s">
        <v>15</v>
      </c>
      <c r="F108" s="17">
        <v>28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4" t="s">
        <v>269</v>
      </c>
      <c r="U108" s="4"/>
    </row>
    <row r="109" spans="1:21" x14ac:dyDescent="0.25">
      <c r="A109" s="4" t="s">
        <v>40</v>
      </c>
      <c r="B109" s="4" t="s">
        <v>289</v>
      </c>
      <c r="C109" s="4" t="s">
        <v>290</v>
      </c>
      <c r="D109" s="4" t="s">
        <v>95</v>
      </c>
      <c r="E109" s="4" t="s">
        <v>15</v>
      </c>
      <c r="F109" s="17">
        <v>7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4" t="s">
        <v>280</v>
      </c>
      <c r="U109" s="4" t="s">
        <v>281</v>
      </c>
    </row>
    <row r="110" spans="1:21" x14ac:dyDescent="0.25">
      <c r="A110" s="4" t="s">
        <v>37</v>
      </c>
      <c r="B110" s="4" t="s">
        <v>289</v>
      </c>
      <c r="C110" s="4" t="s">
        <v>290</v>
      </c>
      <c r="D110" s="4" t="s">
        <v>95</v>
      </c>
      <c r="E110" s="4" t="s">
        <v>15</v>
      </c>
      <c r="F110" s="17">
        <v>3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4" t="s">
        <v>291</v>
      </c>
      <c r="U110" s="4"/>
    </row>
    <row r="111" spans="1:21" x14ac:dyDescent="0.25">
      <c r="A111" s="4" t="s">
        <v>32</v>
      </c>
      <c r="B111" s="4" t="s">
        <v>289</v>
      </c>
      <c r="C111" s="4" t="s">
        <v>290</v>
      </c>
      <c r="D111" s="4" t="s">
        <v>95</v>
      </c>
      <c r="E111" s="4" t="s">
        <v>15</v>
      </c>
      <c r="F111" s="17">
        <v>5.2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9" t="s">
        <v>219</v>
      </c>
      <c r="U111" s="22"/>
    </row>
    <row r="112" spans="1:21" x14ac:dyDescent="0.25">
      <c r="A112" s="4" t="s">
        <v>35</v>
      </c>
      <c r="B112" s="4" t="s">
        <v>289</v>
      </c>
      <c r="C112" s="4" t="s">
        <v>290</v>
      </c>
      <c r="D112" s="4" t="s">
        <v>95</v>
      </c>
      <c r="E112" s="4" t="s">
        <v>15</v>
      </c>
      <c r="F112" s="17">
        <v>21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4"/>
      <c r="U112" s="4" t="s">
        <v>292</v>
      </c>
    </row>
    <row r="113" spans="1:21" x14ac:dyDescent="0.25">
      <c r="A113" s="4" t="s">
        <v>36</v>
      </c>
      <c r="B113" s="4" t="s">
        <v>289</v>
      </c>
      <c r="C113" s="4" t="s">
        <v>290</v>
      </c>
      <c r="D113" s="4" t="s">
        <v>95</v>
      </c>
      <c r="E113" s="4" t="s">
        <v>15</v>
      </c>
      <c r="F113" s="17">
        <v>21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4"/>
      <c r="U113" s="4" t="s">
        <v>292</v>
      </c>
    </row>
    <row r="114" spans="1:21" x14ac:dyDescent="0.25">
      <c r="A114" s="4" t="s">
        <v>33</v>
      </c>
      <c r="B114" s="4" t="s">
        <v>289</v>
      </c>
      <c r="C114" s="4" t="s">
        <v>290</v>
      </c>
      <c r="D114" s="4" t="s">
        <v>95</v>
      </c>
      <c r="E114" s="4" t="s">
        <v>15</v>
      </c>
      <c r="F114" s="17">
        <v>8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4"/>
      <c r="U114" s="4" t="s">
        <v>293</v>
      </c>
    </row>
    <row r="115" spans="1:21" x14ac:dyDescent="0.25">
      <c r="A115" s="4" t="s">
        <v>38</v>
      </c>
      <c r="B115" s="4" t="s">
        <v>289</v>
      </c>
      <c r="C115" s="4" t="s">
        <v>290</v>
      </c>
      <c r="D115" s="4" t="s">
        <v>95</v>
      </c>
      <c r="E115" s="4" t="s">
        <v>15</v>
      </c>
      <c r="F115" s="17">
        <v>2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4" t="s">
        <v>243</v>
      </c>
      <c r="U115" s="4"/>
    </row>
    <row r="116" spans="1:21" x14ac:dyDescent="0.25">
      <c r="A116" s="4" t="s">
        <v>34</v>
      </c>
      <c r="B116" s="4" t="s">
        <v>289</v>
      </c>
      <c r="C116" s="4" t="s">
        <v>290</v>
      </c>
      <c r="D116" s="4" t="s">
        <v>95</v>
      </c>
      <c r="E116" s="4" t="s">
        <v>15</v>
      </c>
      <c r="F116" s="17">
        <v>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4" t="s">
        <v>194</v>
      </c>
      <c r="U116" s="4"/>
    </row>
    <row r="117" spans="1:21" x14ac:dyDescent="0.25">
      <c r="A117" s="4" t="s">
        <v>142</v>
      </c>
      <c r="B117" s="4" t="s">
        <v>289</v>
      </c>
      <c r="C117" s="4" t="s">
        <v>290</v>
      </c>
      <c r="D117" s="4" t="s">
        <v>95</v>
      </c>
      <c r="E117" s="4" t="s">
        <v>15</v>
      </c>
      <c r="F117" s="17">
        <v>16.8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4"/>
      <c r="U117" s="4" t="s">
        <v>294</v>
      </c>
    </row>
    <row r="118" spans="1:21" x14ac:dyDescent="0.25">
      <c r="A118" s="4" t="s">
        <v>141</v>
      </c>
      <c r="B118" s="4" t="s">
        <v>289</v>
      </c>
      <c r="C118" s="4" t="s">
        <v>290</v>
      </c>
      <c r="D118" s="4" t="s">
        <v>95</v>
      </c>
      <c r="E118" s="4" t="s">
        <v>15</v>
      </c>
      <c r="F118" s="17">
        <v>16.8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4"/>
      <c r="U118" s="4" t="s">
        <v>294</v>
      </c>
    </row>
    <row r="119" spans="1:21" x14ac:dyDescent="0.25">
      <c r="A119" s="4" t="s">
        <v>39</v>
      </c>
      <c r="B119" s="4" t="s">
        <v>289</v>
      </c>
      <c r="C119" s="4" t="s">
        <v>290</v>
      </c>
      <c r="D119" s="4" t="s">
        <v>95</v>
      </c>
      <c r="E119" s="4" t="s">
        <v>15</v>
      </c>
      <c r="F119" s="17">
        <v>20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4" t="s">
        <v>194</v>
      </c>
      <c r="U119" s="4" t="s">
        <v>295</v>
      </c>
    </row>
    <row r="120" spans="1:21" x14ac:dyDescent="0.25">
      <c r="A120" s="4"/>
      <c r="B120" s="4"/>
      <c r="C120" s="4"/>
      <c r="D120" s="4"/>
      <c r="E120" s="4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4"/>
      <c r="U120" s="4"/>
    </row>
    <row r="121" spans="1:21" x14ac:dyDescent="0.25">
      <c r="A121" s="4"/>
      <c r="B121" s="4"/>
      <c r="C121" s="4"/>
      <c r="D121" s="4"/>
      <c r="E121" s="4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4"/>
      <c r="U121" s="4"/>
    </row>
    <row r="122" spans="1:21" x14ac:dyDescent="0.25">
      <c r="A122" s="4"/>
      <c r="B122" s="4"/>
      <c r="C122" s="4"/>
      <c r="D122" s="4"/>
      <c r="E122" s="4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4"/>
      <c r="U122" s="4"/>
    </row>
    <row r="123" spans="1:21" x14ac:dyDescent="0.25">
      <c r="A123" s="4"/>
      <c r="B123" s="4"/>
      <c r="C123" s="4"/>
      <c r="D123" s="4"/>
      <c r="E123" s="4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4"/>
      <c r="U123" s="4"/>
    </row>
    <row r="124" spans="1:21" x14ac:dyDescent="0.25">
      <c r="A124" s="4"/>
      <c r="B124" s="4"/>
      <c r="C124" s="4"/>
      <c r="D124" s="4"/>
      <c r="E124" s="4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4"/>
      <c r="U124" s="4"/>
    </row>
  </sheetData>
  <sortState xmlns:xlrd2="http://schemas.microsoft.com/office/spreadsheetml/2017/richdata2" ref="A2:U124">
    <sortCondition ref="B2:B124"/>
  </sortState>
  <conditionalFormatting sqref="F2:F47 F50:F124">
    <cfRule type="expression" dxfId="21" priority="3">
      <formula>#REF!="Y"</formula>
    </cfRule>
    <cfRule type="expression" dxfId="20" priority="4">
      <formula>#REF!="Y"</formula>
    </cfRule>
    <cfRule type="expression" dxfId="19" priority="5">
      <formula>$E2="Y"</formula>
    </cfRule>
  </conditionalFormatting>
  <conditionalFormatting sqref="F49">
    <cfRule type="expression" dxfId="18" priority="6">
      <formula>#REF!="Y"</formula>
    </cfRule>
    <cfRule type="expression" dxfId="17" priority="7">
      <formula>#REF!="Y"</formula>
    </cfRule>
    <cfRule type="expression" dxfId="16" priority="8">
      <formula>$E48="Y"</formula>
    </cfRule>
    <cfRule type="expression" dxfId="15" priority="9">
      <formula>$D48="Y"</formula>
    </cfRule>
  </conditionalFormatting>
  <conditionalFormatting sqref="F2:S47 G48:S49 F50:S124">
    <cfRule type="expression" dxfId="14" priority="1">
      <formula>$D2="Y"</formula>
    </cfRule>
  </conditionalFormatting>
  <conditionalFormatting sqref="G2:S124">
    <cfRule type="expression" dxfId="13" priority="2">
      <formula>$E2="N"</formula>
    </cfRule>
  </conditionalFormatting>
  <dataValidations count="2">
    <dataValidation type="list" allowBlank="1" showInputMessage="1" showErrorMessage="1" sqref="A1:A111 A120:A1048576" xr:uid="{CA78E2CB-98D4-4BF4-8970-610A7AEAD961}">
      <formula1>disease</formula1>
    </dataValidation>
    <dataValidation type="list" allowBlank="1" showInputMessage="1" showErrorMessage="1" sqref="E2:E1048576" xr:uid="{FC186763-E557-4048-95C9-07771DCE1C37}">
      <formula1>yesno</formula1>
    </dataValidation>
  </dataValidations>
  <hyperlinks>
    <hyperlink ref="T89" r:id="rId1" xr:uid="{9FE8D3A0-3D2C-4418-BCB1-C757E3E0EC90}"/>
    <hyperlink ref="T78" r:id="rId2" display="https://bmcmedicine.biomedcentral.com/articles/10.1186/s12916-019-1288-7" xr:uid="{D5A52B76-3101-4E1E-BC09-3FB91E5EE429}"/>
    <hyperlink ref="T63" r:id="rId3" xr:uid="{5F2F7384-A0F1-4599-9408-837F7300188F}"/>
    <hyperlink ref="T52" r:id="rId4" xr:uid="{71E7BC35-CF36-4940-9B5C-2CB9AA934E57}"/>
    <hyperlink ref="T41" r:id="rId5" xr:uid="{1607AA65-DB13-4C5B-AF22-06328DE1F1D0}"/>
    <hyperlink ref="T111" r:id="rId6" xr:uid="{0C905382-B486-4717-B7AE-F63671F1258C}"/>
    <hyperlink ref="T33" r:id="rId7" xr:uid="{833BCCA7-0E8E-473D-98C1-2602F2979312}"/>
    <hyperlink ref="T44" r:id="rId8" xr:uid="{46531A92-5C01-45FB-AC93-36A6C3F157BB}"/>
    <hyperlink ref="T55" r:id="rId9" xr:uid="{E934D860-4B58-4A56-8A27-26253C5B91CB}"/>
    <hyperlink ref="T13" r:id="rId10" xr:uid="{D8B89E53-7346-4FC8-B413-9A3341AE9646}"/>
    <hyperlink ref="T35" r:id="rId11" location="bib54" xr:uid="{6ECDD39B-F786-4EDD-BB98-F0ED31E7597D}"/>
    <hyperlink ref="T29" r:id="rId12" xr:uid="{7EB636CE-DA5A-4691-A3E2-BCA7A1493BBA}"/>
    <hyperlink ref="T38" r:id="rId13" display="https://www.sciencedirect.com/science/article/pii/S0163445320306903?via%3Dihub" xr:uid="{1A3B8B8E-84F0-46EB-A47F-A0771EC6938A}"/>
    <hyperlink ref="T16" r:id="rId14" xr:uid="{5F7AFB34-4610-4E8C-A4D0-ABFB8756C350}"/>
    <hyperlink ref="T31" r:id="rId15" xr:uid="{F61D81DA-59F5-415C-9854-1512723C641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DC5-2941-47EB-8C83-E8CE889C2119}">
  <dimension ref="A1:AF24"/>
  <sheetViews>
    <sheetView workbookViewId="0">
      <selection activeCell="C27" sqref="C27"/>
    </sheetView>
  </sheetViews>
  <sheetFormatPr defaultRowHeight="13.5" x14ac:dyDescent="0.25"/>
  <cols>
    <col min="1" max="1" width="23.85546875" style="1" bestFit="1" customWidth="1"/>
    <col min="2" max="2" width="11.28515625" style="1" bestFit="1" customWidth="1"/>
    <col min="3" max="3" width="54.5703125" style="11" bestFit="1" customWidth="1"/>
    <col min="4" max="4" width="13.85546875" style="1" bestFit="1" customWidth="1"/>
    <col min="5" max="5" width="16.42578125" style="1" bestFit="1" customWidth="1"/>
    <col min="6" max="6" width="11.5703125" style="23" bestFit="1" customWidth="1"/>
    <col min="7" max="7" width="13.140625" style="20" bestFit="1" customWidth="1"/>
    <col min="8" max="8" width="17.5703125" style="20" bestFit="1" customWidth="1"/>
    <col min="9" max="9" width="18.7109375" style="20" bestFit="1" customWidth="1"/>
    <col min="10" max="10" width="15.5703125" style="20" bestFit="1" customWidth="1"/>
    <col min="11" max="18" width="18" style="20" bestFit="1" customWidth="1"/>
    <col min="19" max="19" width="19.140625" style="20" bestFit="1" customWidth="1"/>
    <col min="20" max="28" width="10.5703125" style="20" bestFit="1" customWidth="1"/>
    <col min="29" max="31" width="11.7109375" style="20" bestFit="1" customWidth="1"/>
    <col min="32" max="32" width="200.42578125" style="11" bestFit="1" customWidth="1"/>
    <col min="33" max="16384" width="9.140625" style="1"/>
  </cols>
  <sheetData>
    <row r="1" spans="1:32" x14ac:dyDescent="0.25">
      <c r="A1" s="6" t="s">
        <v>9</v>
      </c>
      <c r="B1" s="6" t="s">
        <v>0</v>
      </c>
      <c r="C1" s="9" t="s">
        <v>1</v>
      </c>
      <c r="D1" s="6" t="s">
        <v>3</v>
      </c>
      <c r="E1" s="6" t="s">
        <v>75</v>
      </c>
      <c r="F1" s="16" t="s">
        <v>4</v>
      </c>
      <c r="G1" s="15" t="s">
        <v>5</v>
      </c>
      <c r="H1" s="15" t="s">
        <v>6</v>
      </c>
      <c r="I1" s="15" t="s">
        <v>7</v>
      </c>
      <c r="J1" s="15" t="s">
        <v>116</v>
      </c>
      <c r="K1" s="15" t="s">
        <v>136</v>
      </c>
      <c r="L1" s="15" t="s">
        <v>137</v>
      </c>
      <c r="M1" s="15" t="s">
        <v>117</v>
      </c>
      <c r="N1" s="15" t="s">
        <v>118</v>
      </c>
      <c r="O1" s="15" t="s">
        <v>119</v>
      </c>
      <c r="P1" s="15" t="s">
        <v>120</v>
      </c>
      <c r="Q1" s="15" t="s">
        <v>138</v>
      </c>
      <c r="R1" s="15" t="s">
        <v>139</v>
      </c>
      <c r="S1" s="15" t="s">
        <v>140</v>
      </c>
      <c r="T1" s="15" t="s">
        <v>121</v>
      </c>
      <c r="U1" s="15" t="s">
        <v>122</v>
      </c>
      <c r="V1" s="15" t="s">
        <v>123</v>
      </c>
      <c r="W1" s="15" t="s">
        <v>124</v>
      </c>
      <c r="X1" s="15" t="s">
        <v>125</v>
      </c>
      <c r="Y1" s="15" t="s">
        <v>126</v>
      </c>
      <c r="Z1" s="15" t="s">
        <v>127</v>
      </c>
      <c r="AA1" s="15" t="s">
        <v>128</v>
      </c>
      <c r="AB1" s="15" t="s">
        <v>129</v>
      </c>
      <c r="AC1" s="15" t="s">
        <v>130</v>
      </c>
      <c r="AD1" s="15" t="s">
        <v>131</v>
      </c>
      <c r="AE1" s="15" t="s">
        <v>132</v>
      </c>
      <c r="AF1" s="9" t="s">
        <v>169</v>
      </c>
    </row>
    <row r="2" spans="1:32" ht="14.25" x14ac:dyDescent="0.25">
      <c r="A2" s="4" t="s">
        <v>64</v>
      </c>
      <c r="B2" s="4" t="s">
        <v>335</v>
      </c>
      <c r="C2" s="10" t="s">
        <v>337</v>
      </c>
      <c r="D2" s="4" t="s">
        <v>14</v>
      </c>
      <c r="E2" s="4" t="s">
        <v>15</v>
      </c>
      <c r="F2" s="18"/>
      <c r="G2" s="17">
        <v>0.1</v>
      </c>
      <c r="H2" s="17">
        <v>0.6</v>
      </c>
      <c r="I2" s="17">
        <v>0.3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27" t="s">
        <v>336</v>
      </c>
    </row>
    <row r="3" spans="1:32" ht="14.25" x14ac:dyDescent="0.25">
      <c r="A3" s="4" t="s">
        <v>65</v>
      </c>
      <c r="B3" s="4" t="s">
        <v>335</v>
      </c>
      <c r="C3" s="10" t="s">
        <v>337</v>
      </c>
      <c r="D3" s="4" t="s">
        <v>14</v>
      </c>
      <c r="E3" s="4" t="s">
        <v>15</v>
      </c>
      <c r="F3" s="18"/>
      <c r="G3" s="17">
        <v>2.0910232582323088E-3</v>
      </c>
      <c r="H3" s="17">
        <v>2.3001615741288312E-2</v>
      </c>
      <c r="I3" s="17">
        <v>9.6214422334387692E-2</v>
      </c>
      <c r="J3" s="17">
        <v>2.3562715673727599E-2</v>
      </c>
      <c r="K3" s="17">
        <v>1.472669729607975E-2</v>
      </c>
      <c r="L3" s="17">
        <v>9.8177981973865004E-3</v>
      </c>
      <c r="M3" s="17">
        <v>2.1599156034250298E-2</v>
      </c>
      <c r="N3" s="17">
        <v>3.5344073510591399E-2</v>
      </c>
      <c r="O3" s="17">
        <v>5.1052550626409794E-2</v>
      </c>
      <c r="P3" s="17">
        <v>8.8360183776478501E-2</v>
      </c>
      <c r="Q3" s="17">
        <v>0.15119409223975208</v>
      </c>
      <c r="R3" s="17">
        <v>0.1885017253898208</v>
      </c>
      <c r="S3" s="17">
        <v>0.29453394592159499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27" t="s">
        <v>343</v>
      </c>
    </row>
    <row r="4" spans="1:32" ht="14.25" x14ac:dyDescent="0.25">
      <c r="A4" s="4" t="s">
        <v>66</v>
      </c>
      <c r="B4" s="4" t="s">
        <v>335</v>
      </c>
      <c r="C4" s="10" t="s">
        <v>337</v>
      </c>
      <c r="D4" s="4" t="s">
        <v>14</v>
      </c>
      <c r="E4" s="4" t="s">
        <v>15</v>
      </c>
      <c r="F4" s="18"/>
      <c r="G4" s="17">
        <v>1.1307761001848353E-2</v>
      </c>
      <c r="H4" s="17">
        <v>0.12438731727867988</v>
      </c>
      <c r="I4" s="17">
        <v>0.52030492171947174</v>
      </c>
      <c r="J4" s="17">
        <v>0.152</v>
      </c>
      <c r="K4" s="17">
        <v>8.0000000000000002E-3</v>
      </c>
      <c r="L4" s="17">
        <v>8.0000000000000002E-3</v>
      </c>
      <c r="M4" s="17">
        <v>0</v>
      </c>
      <c r="N4" s="17">
        <v>2.4E-2</v>
      </c>
      <c r="O4" s="17">
        <v>0</v>
      </c>
      <c r="P4" s="17">
        <v>1.6E-2</v>
      </c>
      <c r="Q4" s="17">
        <v>2.2666666666666668E-2</v>
      </c>
      <c r="R4" s="17">
        <v>4.018181818181818E-2</v>
      </c>
      <c r="S4" s="17">
        <v>7.3151515151515162E-2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27" t="s">
        <v>342</v>
      </c>
    </row>
    <row r="5" spans="1:32" x14ac:dyDescent="0.25">
      <c r="A5" s="4" t="s">
        <v>67</v>
      </c>
      <c r="B5" s="4" t="s">
        <v>335</v>
      </c>
      <c r="C5" s="10" t="s">
        <v>337</v>
      </c>
      <c r="D5" s="4" t="s">
        <v>14</v>
      </c>
      <c r="E5" s="4" t="s">
        <v>15</v>
      </c>
      <c r="F5" s="18"/>
      <c r="G5" s="17">
        <v>0</v>
      </c>
      <c r="H5" s="17">
        <v>0</v>
      </c>
      <c r="I5" s="17">
        <v>9.8684210526315784E-3</v>
      </c>
      <c r="J5" s="17">
        <v>0</v>
      </c>
      <c r="K5" s="17">
        <v>0</v>
      </c>
      <c r="L5" s="17">
        <v>0</v>
      </c>
      <c r="M5" s="17">
        <v>1.3157894736842105E-2</v>
      </c>
      <c r="N5" s="17">
        <v>2.3026315789473683E-2</v>
      </c>
      <c r="O5" s="17">
        <v>3.2894736842105261E-2</v>
      </c>
      <c r="P5" s="17">
        <v>8.2236842105263164E-2</v>
      </c>
      <c r="Q5" s="17">
        <v>0.19078947368421054</v>
      </c>
      <c r="R5" s="17">
        <v>0.29276315789473684</v>
      </c>
      <c r="S5" s="17">
        <v>0.35526315789473684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0" t="s">
        <v>331</v>
      </c>
    </row>
    <row r="6" spans="1:32" ht="14.25" x14ac:dyDescent="0.25">
      <c r="A6" s="4" t="s">
        <v>68</v>
      </c>
      <c r="B6" s="4" t="s">
        <v>335</v>
      </c>
      <c r="C6" s="10" t="s">
        <v>337</v>
      </c>
      <c r="D6" s="4" t="s">
        <v>14</v>
      </c>
      <c r="E6" s="4" t="s">
        <v>15</v>
      </c>
      <c r="F6" s="18"/>
      <c r="G6" s="17">
        <v>3.1027392992876573E-4</v>
      </c>
      <c r="H6" s="17">
        <v>3.4130666326467034E-3</v>
      </c>
      <c r="I6" s="17">
        <v>1.4276659437424529E-2</v>
      </c>
      <c r="J6" s="17">
        <v>2.9930928626247123E-2</v>
      </c>
      <c r="K6" s="17">
        <v>1.5349194167306216E-2</v>
      </c>
      <c r="L6" s="17">
        <v>1.9186492709132769E-2</v>
      </c>
      <c r="M6" s="17">
        <v>6.1396776669224863E-2</v>
      </c>
      <c r="N6" s="17">
        <v>0.13123561013046814</v>
      </c>
      <c r="O6" s="17">
        <v>0.13775901765157328</v>
      </c>
      <c r="P6" s="17">
        <v>0.24904067536454336</v>
      </c>
      <c r="Q6" s="17">
        <v>6.8851851851851859E-2</v>
      </c>
      <c r="R6" s="17">
        <v>0.10953703703703703</v>
      </c>
      <c r="S6" s="17">
        <v>0.15961111111111109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27" t="s">
        <v>342</v>
      </c>
    </row>
    <row r="7" spans="1:32" ht="14.25" x14ac:dyDescent="0.25">
      <c r="A7" s="4" t="s">
        <v>69</v>
      </c>
      <c r="B7" s="4" t="s">
        <v>335</v>
      </c>
      <c r="C7" s="10" t="s">
        <v>337</v>
      </c>
      <c r="D7" s="4" t="s">
        <v>14</v>
      </c>
      <c r="E7" s="4" t="s">
        <v>15</v>
      </c>
      <c r="F7" s="18"/>
      <c r="G7" s="17">
        <v>1.0281982083409391E-2</v>
      </c>
      <c r="H7" s="17">
        <v>0.11310357262182059</v>
      </c>
      <c r="I7" s="17">
        <v>0.47310567336494541</v>
      </c>
      <c r="J7" s="17">
        <v>2.9661170294956338E-2</v>
      </c>
      <c r="K7" s="17">
        <v>2.8903525709945012E-2</v>
      </c>
      <c r="L7" s="17">
        <v>2.4601760315692001E-2</v>
      </c>
      <c r="M7" s="17">
        <v>4.001731465143242E-2</v>
      </c>
      <c r="N7" s="17">
        <v>3.1496576293493284E-2</v>
      </c>
      <c r="O7" s="17">
        <v>1.8937673630058167E-2</v>
      </c>
      <c r="P7" s="17">
        <v>1.2306667286179076E-2</v>
      </c>
      <c r="Q7" s="17">
        <v>7.0753118182437036E-3</v>
      </c>
      <c r="R7" s="17">
        <v>0.16470134045476936</v>
      </c>
      <c r="S7" s="17">
        <v>4.6298659545230623E-2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27" t="s">
        <v>344</v>
      </c>
    </row>
    <row r="8" spans="1:32" ht="14.25" x14ac:dyDescent="0.25">
      <c r="A8" s="4" t="s">
        <v>70</v>
      </c>
      <c r="B8" s="4" t="s">
        <v>335</v>
      </c>
      <c r="C8" s="10" t="s">
        <v>337</v>
      </c>
      <c r="D8" s="4" t="s">
        <v>14</v>
      </c>
      <c r="E8" s="4" t="s">
        <v>15</v>
      </c>
      <c r="F8" s="18"/>
      <c r="G8" s="17">
        <v>1.0281982083409391E-2</v>
      </c>
      <c r="H8" s="17">
        <v>0.11310357262182059</v>
      </c>
      <c r="I8" s="17">
        <v>0.47310567336494541</v>
      </c>
      <c r="J8" s="17">
        <v>2.9661170294956338E-2</v>
      </c>
      <c r="K8" s="17">
        <v>2.8903525709945012E-2</v>
      </c>
      <c r="L8" s="17">
        <v>2.4601760315692001E-2</v>
      </c>
      <c r="M8" s="17">
        <v>4.001731465143242E-2</v>
      </c>
      <c r="N8" s="17">
        <v>3.1496576293493284E-2</v>
      </c>
      <c r="O8" s="17">
        <v>1.8937673630058167E-2</v>
      </c>
      <c r="P8" s="17">
        <v>1.2306667286179076E-2</v>
      </c>
      <c r="Q8" s="17">
        <v>7.0753118182437036E-3</v>
      </c>
      <c r="R8" s="17">
        <v>0.16470134045476936</v>
      </c>
      <c r="S8" s="17">
        <v>4.6298659545230623E-2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27" t="s">
        <v>344</v>
      </c>
    </row>
    <row r="9" spans="1:32" ht="14.25" x14ac:dyDescent="0.25">
      <c r="A9" s="4" t="s">
        <v>71</v>
      </c>
      <c r="B9" s="4" t="s">
        <v>335</v>
      </c>
      <c r="C9" s="10" t="s">
        <v>337</v>
      </c>
      <c r="D9" s="4" t="s">
        <v>14</v>
      </c>
      <c r="E9" s="4" t="s">
        <v>15</v>
      </c>
      <c r="F9" s="18"/>
      <c r="G9" s="17">
        <v>1.0281982083409391E-2</v>
      </c>
      <c r="H9" s="17">
        <v>0.11310357262182059</v>
      </c>
      <c r="I9" s="17">
        <v>0.47310567336494541</v>
      </c>
      <c r="J9" s="17">
        <v>2.9661170294956338E-2</v>
      </c>
      <c r="K9" s="17">
        <v>2.8903525709945012E-2</v>
      </c>
      <c r="L9" s="17">
        <v>2.4601760315692001E-2</v>
      </c>
      <c r="M9" s="17">
        <v>4.001731465143242E-2</v>
      </c>
      <c r="N9" s="17">
        <v>3.1496576293493284E-2</v>
      </c>
      <c r="O9" s="17">
        <v>1.8937673630058167E-2</v>
      </c>
      <c r="P9" s="17">
        <v>1.2306667286179076E-2</v>
      </c>
      <c r="Q9" s="17">
        <v>7.0753118182437036E-3</v>
      </c>
      <c r="R9" s="17">
        <v>0.16470134045476936</v>
      </c>
      <c r="S9" s="17">
        <v>4.6298659545230623E-2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27" t="s">
        <v>344</v>
      </c>
    </row>
    <row r="10" spans="1:32" ht="14.25" x14ac:dyDescent="0.25">
      <c r="A10" s="4" t="s">
        <v>64</v>
      </c>
      <c r="B10" s="4" t="s">
        <v>332</v>
      </c>
      <c r="C10" s="10" t="s">
        <v>333</v>
      </c>
      <c r="D10" s="4" t="s">
        <v>15</v>
      </c>
      <c r="E10" s="4" t="s">
        <v>15</v>
      </c>
      <c r="F10" s="18">
        <v>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27" t="s">
        <v>328</v>
      </c>
    </row>
    <row r="11" spans="1:32" ht="14.25" x14ac:dyDescent="0.25">
      <c r="A11" s="4" t="s">
        <v>65</v>
      </c>
      <c r="B11" s="4" t="s">
        <v>332</v>
      </c>
      <c r="C11" s="10" t="s">
        <v>333</v>
      </c>
      <c r="D11" s="4" t="s">
        <v>15</v>
      </c>
      <c r="E11" s="4" t="s">
        <v>15</v>
      </c>
      <c r="F11" s="18">
        <v>0.5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7" t="s">
        <v>340</v>
      </c>
    </row>
    <row r="12" spans="1:32" ht="14.25" x14ac:dyDescent="0.25">
      <c r="A12" s="4" t="s">
        <v>66</v>
      </c>
      <c r="B12" s="4" t="s">
        <v>332</v>
      </c>
      <c r="C12" s="10" t="s">
        <v>333</v>
      </c>
      <c r="D12" s="4" t="s">
        <v>15</v>
      </c>
      <c r="E12" s="4" t="s">
        <v>15</v>
      </c>
      <c r="F12" s="18">
        <v>0.13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27" t="s">
        <v>338</v>
      </c>
    </row>
    <row r="13" spans="1:32" x14ac:dyDescent="0.25">
      <c r="A13" s="4" t="s">
        <v>68</v>
      </c>
      <c r="B13" s="4" t="s">
        <v>332</v>
      </c>
      <c r="C13" s="10" t="s">
        <v>333</v>
      </c>
      <c r="D13" s="4" t="s">
        <v>15</v>
      </c>
      <c r="E13" s="4" t="s">
        <v>15</v>
      </c>
      <c r="F13" s="18">
        <f>1-F11-F12</f>
        <v>0.37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0" t="s">
        <v>341</v>
      </c>
    </row>
    <row r="14" spans="1:32" ht="14.25" x14ac:dyDescent="0.25">
      <c r="A14" s="4" t="s">
        <v>69</v>
      </c>
      <c r="B14" s="4" t="s">
        <v>332</v>
      </c>
      <c r="C14" s="10" t="s">
        <v>334</v>
      </c>
      <c r="D14" s="4" t="s">
        <v>15</v>
      </c>
      <c r="E14" s="4" t="s">
        <v>15</v>
      </c>
      <c r="F14" s="18">
        <v>0.2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27" t="s">
        <v>339</v>
      </c>
    </row>
    <row r="15" spans="1:32" ht="14.25" x14ac:dyDescent="0.25">
      <c r="A15" s="4" t="s">
        <v>70</v>
      </c>
      <c r="B15" s="4" t="s">
        <v>332</v>
      </c>
      <c r="C15" s="10" t="s">
        <v>334</v>
      </c>
      <c r="D15" s="4" t="s">
        <v>15</v>
      </c>
      <c r="E15" s="4" t="s">
        <v>15</v>
      </c>
      <c r="F15" s="18">
        <v>0.4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27" t="s">
        <v>345</v>
      </c>
    </row>
    <row r="16" spans="1:32" ht="14.25" x14ac:dyDescent="0.25">
      <c r="A16" s="4" t="s">
        <v>71</v>
      </c>
      <c r="B16" s="4" t="s">
        <v>332</v>
      </c>
      <c r="C16" s="10" t="s">
        <v>334</v>
      </c>
      <c r="D16" s="4" t="s">
        <v>15</v>
      </c>
      <c r="E16" s="4" t="s">
        <v>15</v>
      </c>
      <c r="F16" s="18">
        <v>0.4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27" t="s">
        <v>345</v>
      </c>
    </row>
    <row r="17" spans="1:32" ht="14.25" x14ac:dyDescent="0.25">
      <c r="A17" s="4" t="s">
        <v>64</v>
      </c>
      <c r="B17" s="4" t="s">
        <v>110</v>
      </c>
      <c r="C17" s="10" t="s">
        <v>74</v>
      </c>
      <c r="D17" s="4" t="s">
        <v>15</v>
      </c>
      <c r="E17" s="4" t="s">
        <v>14</v>
      </c>
      <c r="F17" s="18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>
        <f>1/12</f>
        <v>8.3333333333333329E-2</v>
      </c>
      <c r="U17" s="17">
        <f t="shared" ref="U17:AE24" si="0">1/12</f>
        <v>8.3333333333333329E-2</v>
      </c>
      <c r="V17" s="17">
        <f t="shared" si="0"/>
        <v>8.3333333333333329E-2</v>
      </c>
      <c r="W17" s="17">
        <f t="shared" si="0"/>
        <v>8.3333333333333329E-2</v>
      </c>
      <c r="X17" s="17">
        <f t="shared" si="0"/>
        <v>8.3333333333333329E-2</v>
      </c>
      <c r="Y17" s="17">
        <f t="shared" si="0"/>
        <v>8.3333333333333329E-2</v>
      </c>
      <c r="Z17" s="17">
        <f t="shared" si="0"/>
        <v>8.3333333333333329E-2</v>
      </c>
      <c r="AA17" s="17">
        <f t="shared" si="0"/>
        <v>8.3333333333333329E-2</v>
      </c>
      <c r="AB17" s="17">
        <f t="shared" si="0"/>
        <v>8.3333333333333329E-2</v>
      </c>
      <c r="AC17" s="17">
        <f t="shared" si="0"/>
        <v>8.3333333333333329E-2</v>
      </c>
      <c r="AD17" s="17">
        <f t="shared" si="0"/>
        <v>8.3333333333333329E-2</v>
      </c>
      <c r="AE17" s="17">
        <f t="shared" si="0"/>
        <v>8.3333333333333329E-2</v>
      </c>
      <c r="AF17" s="27" t="s">
        <v>328</v>
      </c>
    </row>
    <row r="18" spans="1:32" x14ac:dyDescent="0.25">
      <c r="A18" s="4" t="s">
        <v>65</v>
      </c>
      <c r="B18" s="4" t="s">
        <v>110</v>
      </c>
      <c r="C18" s="10" t="s">
        <v>74</v>
      </c>
      <c r="D18" s="4" t="s">
        <v>15</v>
      </c>
      <c r="E18" s="4" t="s">
        <v>14</v>
      </c>
      <c r="F18" s="18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>
        <f t="shared" ref="T18:T24" si="1">1/12</f>
        <v>8.3333333333333329E-2</v>
      </c>
      <c r="U18" s="17">
        <f t="shared" si="0"/>
        <v>8.3333333333333329E-2</v>
      </c>
      <c r="V18" s="17">
        <f t="shared" si="0"/>
        <v>8.3333333333333329E-2</v>
      </c>
      <c r="W18" s="17">
        <f t="shared" si="0"/>
        <v>8.3333333333333329E-2</v>
      </c>
      <c r="X18" s="17">
        <f t="shared" si="0"/>
        <v>8.3333333333333329E-2</v>
      </c>
      <c r="Y18" s="17">
        <f t="shared" si="0"/>
        <v>8.3333333333333329E-2</v>
      </c>
      <c r="Z18" s="17">
        <f t="shared" si="0"/>
        <v>8.3333333333333329E-2</v>
      </c>
      <c r="AA18" s="17">
        <f t="shared" si="0"/>
        <v>8.3333333333333329E-2</v>
      </c>
      <c r="AB18" s="17">
        <f t="shared" si="0"/>
        <v>8.3333333333333329E-2</v>
      </c>
      <c r="AC18" s="17">
        <f t="shared" si="0"/>
        <v>8.3333333333333329E-2</v>
      </c>
      <c r="AD18" s="17">
        <f t="shared" si="0"/>
        <v>8.3333333333333329E-2</v>
      </c>
      <c r="AE18" s="17">
        <f t="shared" si="0"/>
        <v>8.3333333333333329E-2</v>
      </c>
      <c r="AF18" s="26" t="s">
        <v>327</v>
      </c>
    </row>
    <row r="19" spans="1:32" x14ac:dyDescent="0.25">
      <c r="A19" s="4" t="s">
        <v>66</v>
      </c>
      <c r="B19" s="4" t="s">
        <v>110</v>
      </c>
      <c r="C19" s="10" t="s">
        <v>74</v>
      </c>
      <c r="D19" s="4" t="s">
        <v>15</v>
      </c>
      <c r="E19" s="4" t="s">
        <v>14</v>
      </c>
      <c r="F19" s="18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0.31625835189309576</v>
      </c>
      <c r="U19" s="17">
        <v>0.14031180400890869</v>
      </c>
      <c r="V19" s="17">
        <v>0.15812917594654788</v>
      </c>
      <c r="W19" s="17">
        <v>0.111358574610245</v>
      </c>
      <c r="X19" s="17">
        <v>2.2271714922048998E-2</v>
      </c>
      <c r="Y19" s="17">
        <v>8.9086859688195987E-3</v>
      </c>
      <c r="Z19" s="17">
        <v>6.6815144766146995E-3</v>
      </c>
      <c r="AA19" s="17">
        <v>6.6815144766146995E-3</v>
      </c>
      <c r="AB19" s="17">
        <v>6.6815144766146995E-3</v>
      </c>
      <c r="AC19" s="17">
        <v>2.2271714922048997E-3</v>
      </c>
      <c r="AD19" s="17">
        <v>3.34075723830735E-2</v>
      </c>
      <c r="AE19" s="17">
        <v>0.18708240534521159</v>
      </c>
      <c r="AF19" s="26" t="s">
        <v>327</v>
      </c>
    </row>
    <row r="20" spans="1:32" x14ac:dyDescent="0.25">
      <c r="A20" s="4" t="s">
        <v>67</v>
      </c>
      <c r="B20" s="4" t="s">
        <v>110</v>
      </c>
      <c r="C20" s="10" t="s">
        <v>74</v>
      </c>
      <c r="D20" s="4" t="s">
        <v>15</v>
      </c>
      <c r="E20" s="4" t="s">
        <v>14</v>
      </c>
      <c r="F20" s="18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>
        <v>0.1544129307715767</v>
      </c>
      <c r="U20" s="17">
        <v>0.52319609637084474</v>
      </c>
      <c r="V20" s="17">
        <v>4.2073802988716075E-2</v>
      </c>
      <c r="W20" s="17">
        <v>3.0009149130832569E-3</v>
      </c>
      <c r="X20" s="17">
        <v>5.3674900884415977E-4</v>
      </c>
      <c r="Y20" s="17">
        <v>7.0753278438548341E-4</v>
      </c>
      <c r="Z20" s="17">
        <v>0.18394632509911557</v>
      </c>
      <c r="AA20" s="17">
        <v>8.8587984141506551E-2</v>
      </c>
      <c r="AB20" s="17">
        <v>3.0985056419640133E-3</v>
      </c>
      <c r="AC20" s="17">
        <v>1.8298261665141812E-4</v>
      </c>
      <c r="AD20" s="17">
        <v>1.7078377554132358E-4</v>
      </c>
      <c r="AE20" s="17">
        <v>8.5391887770661789E-5</v>
      </c>
      <c r="AF20" s="10" t="s">
        <v>326</v>
      </c>
    </row>
    <row r="21" spans="1:32" x14ac:dyDescent="0.25">
      <c r="A21" s="4" t="s">
        <v>68</v>
      </c>
      <c r="B21" s="4" t="s">
        <v>110</v>
      </c>
      <c r="C21" s="10" t="s">
        <v>74</v>
      </c>
      <c r="D21" s="4" t="s">
        <v>15</v>
      </c>
      <c r="E21" s="4" t="s">
        <v>14</v>
      </c>
      <c r="F21" s="18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>
        <v>0.33766592920353983</v>
      </c>
      <c r="U21" s="17">
        <v>0.16261061946902655</v>
      </c>
      <c r="V21" s="17">
        <v>0.13716814159292035</v>
      </c>
      <c r="W21" s="17">
        <v>5.4203539823008851E-2</v>
      </c>
      <c r="X21" s="17">
        <v>2.1847345132743362E-2</v>
      </c>
      <c r="Y21" s="17">
        <v>3.8716814159292035E-3</v>
      </c>
      <c r="Z21" s="17">
        <v>1.3827433628318584E-3</v>
      </c>
      <c r="AA21" s="17">
        <v>1.3827433628318584E-3</v>
      </c>
      <c r="AB21" s="17">
        <v>3.3185840707964601E-3</v>
      </c>
      <c r="AC21" s="17">
        <v>5.2544247787610623E-3</v>
      </c>
      <c r="AD21" s="17">
        <v>3.125E-2</v>
      </c>
      <c r="AE21" s="17">
        <v>0.24004424778761063</v>
      </c>
      <c r="AF21" s="26" t="s">
        <v>327</v>
      </c>
    </row>
    <row r="22" spans="1:32" x14ac:dyDescent="0.25">
      <c r="A22" s="4" t="s">
        <v>69</v>
      </c>
      <c r="B22" s="4" t="s">
        <v>110</v>
      </c>
      <c r="C22" s="10" t="s">
        <v>74</v>
      </c>
      <c r="D22" s="4" t="s">
        <v>15</v>
      </c>
      <c r="E22" s="4" t="s">
        <v>14</v>
      </c>
      <c r="F22" s="18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>
        <f t="shared" si="1"/>
        <v>8.3333333333333329E-2</v>
      </c>
      <c r="U22" s="17">
        <f t="shared" si="0"/>
        <v>8.3333333333333329E-2</v>
      </c>
      <c r="V22" s="17">
        <f t="shared" si="0"/>
        <v>8.3333333333333329E-2</v>
      </c>
      <c r="W22" s="17">
        <f t="shared" si="0"/>
        <v>8.3333333333333329E-2</v>
      </c>
      <c r="X22" s="17">
        <f t="shared" si="0"/>
        <v>8.3333333333333329E-2</v>
      </c>
      <c r="Y22" s="17">
        <f t="shared" si="0"/>
        <v>8.3333333333333329E-2</v>
      </c>
      <c r="Z22" s="17">
        <f t="shared" si="0"/>
        <v>8.3333333333333329E-2</v>
      </c>
      <c r="AA22" s="17">
        <f t="shared" si="0"/>
        <v>8.3333333333333329E-2</v>
      </c>
      <c r="AB22" s="17">
        <f t="shared" si="0"/>
        <v>8.3333333333333329E-2</v>
      </c>
      <c r="AC22" s="17">
        <f t="shared" si="0"/>
        <v>8.3333333333333329E-2</v>
      </c>
      <c r="AD22" s="17">
        <f t="shared" si="0"/>
        <v>8.3333333333333329E-2</v>
      </c>
      <c r="AE22" s="17">
        <f t="shared" si="0"/>
        <v>8.3333333333333329E-2</v>
      </c>
      <c r="AF22" s="10" t="s">
        <v>329</v>
      </c>
    </row>
    <row r="23" spans="1:32" x14ac:dyDescent="0.25">
      <c r="A23" s="4" t="s">
        <v>70</v>
      </c>
      <c r="B23" s="4" t="s">
        <v>110</v>
      </c>
      <c r="C23" s="10" t="s">
        <v>74</v>
      </c>
      <c r="D23" s="4" t="s">
        <v>15</v>
      </c>
      <c r="E23" s="4" t="s">
        <v>14</v>
      </c>
      <c r="F23" s="1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>
        <f t="shared" si="1"/>
        <v>8.3333333333333329E-2</v>
      </c>
      <c r="U23" s="17">
        <f t="shared" si="0"/>
        <v>8.3333333333333329E-2</v>
      </c>
      <c r="V23" s="17">
        <f t="shared" si="0"/>
        <v>8.3333333333333329E-2</v>
      </c>
      <c r="W23" s="17">
        <f t="shared" si="0"/>
        <v>8.3333333333333329E-2</v>
      </c>
      <c r="X23" s="17">
        <f t="shared" si="0"/>
        <v>8.3333333333333329E-2</v>
      </c>
      <c r="Y23" s="17">
        <f t="shared" si="0"/>
        <v>8.3333333333333329E-2</v>
      </c>
      <c r="Z23" s="17">
        <f t="shared" si="0"/>
        <v>8.3333333333333329E-2</v>
      </c>
      <c r="AA23" s="17">
        <f t="shared" si="0"/>
        <v>8.3333333333333329E-2</v>
      </c>
      <c r="AB23" s="17">
        <f t="shared" si="0"/>
        <v>8.3333333333333329E-2</v>
      </c>
      <c r="AC23" s="17">
        <f t="shared" si="0"/>
        <v>8.3333333333333329E-2</v>
      </c>
      <c r="AD23" s="17">
        <f t="shared" si="0"/>
        <v>8.3333333333333329E-2</v>
      </c>
      <c r="AE23" s="17">
        <f t="shared" si="0"/>
        <v>8.3333333333333329E-2</v>
      </c>
      <c r="AF23" s="10" t="s">
        <v>330</v>
      </c>
    </row>
    <row r="24" spans="1:32" x14ac:dyDescent="0.25">
      <c r="A24" s="4" t="s">
        <v>71</v>
      </c>
      <c r="B24" s="4" t="s">
        <v>110</v>
      </c>
      <c r="C24" s="10" t="s">
        <v>74</v>
      </c>
      <c r="D24" s="4" t="s">
        <v>15</v>
      </c>
      <c r="E24" s="4" t="s">
        <v>14</v>
      </c>
      <c r="F24" s="18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>
        <f t="shared" si="1"/>
        <v>8.3333333333333329E-2</v>
      </c>
      <c r="U24" s="17">
        <f t="shared" si="0"/>
        <v>8.3333333333333329E-2</v>
      </c>
      <c r="V24" s="17">
        <f t="shared" si="0"/>
        <v>8.3333333333333329E-2</v>
      </c>
      <c r="W24" s="17">
        <f t="shared" si="0"/>
        <v>8.3333333333333329E-2</v>
      </c>
      <c r="X24" s="17">
        <f t="shared" si="0"/>
        <v>8.3333333333333329E-2</v>
      </c>
      <c r="Y24" s="17">
        <f t="shared" si="0"/>
        <v>8.3333333333333329E-2</v>
      </c>
      <c r="Z24" s="17">
        <f t="shared" si="0"/>
        <v>8.3333333333333329E-2</v>
      </c>
      <c r="AA24" s="17">
        <f t="shared" si="0"/>
        <v>8.3333333333333329E-2</v>
      </c>
      <c r="AB24" s="17">
        <f t="shared" si="0"/>
        <v>8.3333333333333329E-2</v>
      </c>
      <c r="AC24" s="17">
        <f t="shared" si="0"/>
        <v>8.3333333333333329E-2</v>
      </c>
      <c r="AD24" s="17">
        <f t="shared" si="0"/>
        <v>8.3333333333333329E-2</v>
      </c>
      <c r="AE24" s="17">
        <f t="shared" si="0"/>
        <v>8.3333333333333329E-2</v>
      </c>
      <c r="AF24" s="10" t="s">
        <v>330</v>
      </c>
    </row>
  </sheetData>
  <conditionalFormatting sqref="F2:F24">
    <cfRule type="expression" dxfId="12" priority="24">
      <formula>$E2="Y"</formula>
    </cfRule>
    <cfRule type="expression" dxfId="11" priority="25">
      <formula>#REF!="Y"</formula>
    </cfRule>
    <cfRule type="expression" dxfId="10" priority="26">
      <formula>$D2="Y"</formula>
    </cfRule>
  </conditionalFormatting>
  <conditionalFormatting sqref="F2:AE24">
    <cfRule type="expression" dxfId="9" priority="20">
      <formula>#REF!="Y"</formula>
    </cfRule>
  </conditionalFormatting>
  <conditionalFormatting sqref="G2:S24">
    <cfRule type="expression" dxfId="8" priority="18">
      <formula>$D2="N"</formula>
    </cfRule>
  </conditionalFormatting>
  <conditionalFormatting sqref="T2:AE24">
    <cfRule type="expression" dxfId="7" priority="14">
      <formula>$E2="N"</formula>
    </cfRule>
  </conditionalFormatting>
  <dataValidations count="2">
    <dataValidation type="list" allowBlank="1" showInputMessage="1" showErrorMessage="1" sqref="A2:A1048576" xr:uid="{0389B3D5-E49A-4667-90BA-6D394B5EAC2D}">
      <formula1>disease</formula1>
    </dataValidation>
    <dataValidation type="list" allowBlank="1" showInputMessage="1" showErrorMessage="1" sqref="D2:E1048576" xr:uid="{04538167-AA08-41A1-BCD9-C5A4495C51CA}">
      <formula1>yesno</formula1>
    </dataValidation>
  </dataValidations>
  <hyperlinks>
    <hyperlink ref="AF21" r:id="rId1" xr:uid="{C2C7E224-BD5E-4129-A15F-BDD0C0E28A32}"/>
    <hyperlink ref="AF19" r:id="rId2" xr:uid="{D04C4AAC-64B9-458F-AEC1-596B0633EAB6}"/>
    <hyperlink ref="AF18" r:id="rId3" xr:uid="{5C483B01-9DFD-4A1F-84DD-87B2AA2DCC4D}"/>
    <hyperlink ref="AF17" r:id="rId4" xr:uid="{962656B5-C52B-436C-8886-E2F491B94E13}"/>
    <hyperlink ref="AF10" r:id="rId5" xr:uid="{53841FB3-38C7-41B0-8D99-61EA1FC3045B}"/>
    <hyperlink ref="AF2" r:id="rId6" xr:uid="{EF6AD8DD-650D-479F-A6A8-0DE7001032D7}"/>
    <hyperlink ref="AF4" r:id="rId7" display="share of ALRI cases, 2011-2016, W Bank: Abu Seir et al." xr:uid="{6C1438A0-C392-4C77-B1AC-A47B309CD276}"/>
    <hyperlink ref="AF12" r:id="rId8" xr:uid="{A3F6CAD9-6BA5-44CB-B9B2-6EE11460A2D8}"/>
    <hyperlink ref="AF14" r:id="rId9" xr:uid="{6B73FE1B-18B2-49E8-9A14-1A7EF4E432C8}"/>
    <hyperlink ref="AF11" r:id="rId10" xr:uid="{A3B73B0A-7220-4EE5-8A63-F5144AABC02A}"/>
    <hyperlink ref="AF6" r:id="rId11" display="share of ALRI cases, 2011-2016, W Bank: Abu Seir et al." xr:uid="{EE5D9735-4E8E-4880-96FA-5E3A8B01F34B}"/>
    <hyperlink ref="AF3" r:id="rId12" xr:uid="{682A9375-A0A1-4C49-9BB9-D7AA947FE067}"/>
    <hyperlink ref="AF7" r:id="rId13" display="Assumed based on GBD 2016" xr:uid="{C63DE452-BCB1-4EDF-983C-FF1EAFC01A35}"/>
    <hyperlink ref="AF8" r:id="rId14" display="Assumed based on GBD 2016" xr:uid="{322EC402-096E-417A-A9F9-4582C182B20D}"/>
    <hyperlink ref="AF9" r:id="rId15" display="Assumed based on GBD 2016" xr:uid="{9C09FA7D-9EF2-47EE-998C-72E5541BE04B}"/>
    <hyperlink ref="AF15" r:id="rId16" xr:uid="{3A273A66-B840-4AB4-9DD0-B10C2C57A56B}"/>
    <hyperlink ref="AF16" r:id="rId17" xr:uid="{547BB2BB-4E60-4AAB-AF2B-95EE688DBCAC}"/>
  </hyperlinks>
  <pageMargins left="0.7" right="0.7" top="0.75" bottom="0.75" header="0.3" footer="0.3"/>
  <pageSetup paperSize="9"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EAD6-DA28-4D36-992C-BB8C6C629B7E}">
  <dimension ref="A1:G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22.7109375" defaultRowHeight="15" x14ac:dyDescent="0.25"/>
  <cols>
    <col min="1" max="1" width="24.42578125" bestFit="1" customWidth="1"/>
    <col min="2" max="2" width="93.85546875" bestFit="1" customWidth="1"/>
    <col min="3" max="3" width="9.7109375" bestFit="1" customWidth="1"/>
    <col min="4" max="4" width="15.7109375" bestFit="1" customWidth="1"/>
    <col min="5" max="5" width="18.28515625" bestFit="1" customWidth="1"/>
    <col min="6" max="6" width="10.28515625" bestFit="1" customWidth="1"/>
  </cols>
  <sheetData>
    <row r="1" spans="1:7" x14ac:dyDescent="0.25">
      <c r="A1" s="6" t="s">
        <v>9</v>
      </c>
      <c r="B1" s="6" t="s">
        <v>145</v>
      </c>
      <c r="C1" s="7" t="s">
        <v>2</v>
      </c>
      <c r="D1" s="6" t="s">
        <v>154</v>
      </c>
      <c r="E1" s="6" t="s">
        <v>146</v>
      </c>
      <c r="F1" s="7" t="s">
        <v>157</v>
      </c>
      <c r="G1" s="6"/>
    </row>
    <row r="2" spans="1:7" x14ac:dyDescent="0.25">
      <c r="A2" s="4" t="s">
        <v>32</v>
      </c>
      <c r="B2" s="4" t="s">
        <v>85</v>
      </c>
      <c r="C2" s="5" t="s">
        <v>54</v>
      </c>
      <c r="D2" s="4" t="s">
        <v>147</v>
      </c>
      <c r="E2" s="4" t="s">
        <v>149</v>
      </c>
      <c r="F2" s="5" t="s">
        <v>15</v>
      </c>
      <c r="G2" s="4"/>
    </row>
    <row r="3" spans="1:7" x14ac:dyDescent="0.25">
      <c r="A3" s="4" t="s">
        <v>33</v>
      </c>
      <c r="B3" s="4" t="s">
        <v>86</v>
      </c>
      <c r="C3" s="5" t="s">
        <v>54</v>
      </c>
      <c r="D3" s="4" t="s">
        <v>147</v>
      </c>
      <c r="E3" s="4" t="s">
        <v>149</v>
      </c>
      <c r="F3" s="5" t="s">
        <v>14</v>
      </c>
      <c r="G3" s="4"/>
    </row>
    <row r="4" spans="1:7" x14ac:dyDescent="0.25">
      <c r="A4" s="4" t="s">
        <v>34</v>
      </c>
      <c r="B4" s="4" t="s">
        <v>87</v>
      </c>
      <c r="C4" s="5" t="s">
        <v>54</v>
      </c>
      <c r="D4" s="4" t="s">
        <v>147</v>
      </c>
      <c r="E4" s="4" t="s">
        <v>149</v>
      </c>
      <c r="F4" s="5" t="s">
        <v>15</v>
      </c>
      <c r="G4" s="4"/>
    </row>
    <row r="5" spans="1:7" x14ac:dyDescent="0.25">
      <c r="A5" s="4" t="s">
        <v>38</v>
      </c>
      <c r="B5" s="4" t="s">
        <v>88</v>
      </c>
      <c r="C5" s="5" t="s">
        <v>54</v>
      </c>
      <c r="D5" s="4" t="s">
        <v>147</v>
      </c>
      <c r="E5" s="4" t="s">
        <v>51</v>
      </c>
      <c r="F5" s="5" t="s">
        <v>15</v>
      </c>
      <c r="G5" s="4"/>
    </row>
    <row r="6" spans="1:7" x14ac:dyDescent="0.25">
      <c r="A6" s="4" t="s">
        <v>141</v>
      </c>
      <c r="B6" s="4" t="s">
        <v>143</v>
      </c>
      <c r="C6" s="5" t="s">
        <v>54</v>
      </c>
      <c r="D6" s="4" t="s">
        <v>148</v>
      </c>
      <c r="E6" s="4" t="s">
        <v>149</v>
      </c>
      <c r="F6" s="5" t="s">
        <v>15</v>
      </c>
      <c r="G6" s="4"/>
    </row>
    <row r="7" spans="1:7" x14ac:dyDescent="0.25">
      <c r="A7" s="4" t="s">
        <v>142</v>
      </c>
      <c r="B7" s="4" t="s">
        <v>144</v>
      </c>
      <c r="C7" s="5" t="s">
        <v>54</v>
      </c>
      <c r="D7" s="4" t="s">
        <v>148</v>
      </c>
      <c r="E7" s="4" t="s">
        <v>149</v>
      </c>
      <c r="F7" s="5" t="s">
        <v>15</v>
      </c>
      <c r="G7" s="4"/>
    </row>
    <row r="8" spans="1:7" x14ac:dyDescent="0.25">
      <c r="A8" s="4" t="s">
        <v>35</v>
      </c>
      <c r="B8" s="4" t="s">
        <v>89</v>
      </c>
      <c r="C8" s="5" t="s">
        <v>54</v>
      </c>
      <c r="D8" s="4" t="s">
        <v>148</v>
      </c>
      <c r="E8" s="4" t="s">
        <v>51</v>
      </c>
      <c r="F8" s="5" t="s">
        <v>15</v>
      </c>
      <c r="G8" s="4"/>
    </row>
    <row r="9" spans="1:7" x14ac:dyDescent="0.25">
      <c r="A9" s="4" t="s">
        <v>36</v>
      </c>
      <c r="B9" s="4" t="s">
        <v>90</v>
      </c>
      <c r="C9" s="5" t="s">
        <v>54</v>
      </c>
      <c r="D9" s="4" t="s">
        <v>148</v>
      </c>
      <c r="E9" s="4" t="s">
        <v>51</v>
      </c>
      <c r="F9" s="5" t="s">
        <v>15</v>
      </c>
      <c r="G9" s="4"/>
    </row>
    <row r="10" spans="1:7" x14ac:dyDescent="0.25">
      <c r="A10" s="4" t="s">
        <v>37</v>
      </c>
      <c r="B10" s="4" t="s">
        <v>91</v>
      </c>
      <c r="C10" s="5" t="s">
        <v>54</v>
      </c>
      <c r="D10" s="4" t="s">
        <v>148</v>
      </c>
      <c r="E10" s="4" t="s">
        <v>51</v>
      </c>
      <c r="F10" s="5" t="s">
        <v>14</v>
      </c>
      <c r="G10" s="4"/>
    </row>
    <row r="11" spans="1:7" x14ac:dyDescent="0.25">
      <c r="A11" s="4" t="s">
        <v>39</v>
      </c>
      <c r="B11" s="4" t="s">
        <v>92</v>
      </c>
      <c r="C11" s="5" t="s">
        <v>54</v>
      </c>
      <c r="D11" s="4" t="s">
        <v>148</v>
      </c>
      <c r="E11" s="4" t="s">
        <v>51</v>
      </c>
      <c r="F11" s="5" t="s">
        <v>15</v>
      </c>
      <c r="G11" s="4"/>
    </row>
    <row r="12" spans="1:7" x14ac:dyDescent="0.25">
      <c r="A12" s="4" t="s">
        <v>40</v>
      </c>
      <c r="B12" s="4" t="s">
        <v>93</v>
      </c>
      <c r="C12" s="5" t="s">
        <v>54</v>
      </c>
      <c r="D12" s="4" t="s">
        <v>148</v>
      </c>
      <c r="E12" s="4" t="s">
        <v>51</v>
      </c>
      <c r="F12" s="5" t="s">
        <v>15</v>
      </c>
      <c r="G12" s="4"/>
    </row>
    <row r="13" spans="1:7" x14ac:dyDescent="0.25">
      <c r="A13" s="4" t="s">
        <v>64</v>
      </c>
      <c r="B13" s="4" t="s">
        <v>78</v>
      </c>
      <c r="C13" s="5" t="s">
        <v>62</v>
      </c>
      <c r="D13" s="4" t="s">
        <v>147</v>
      </c>
      <c r="E13" s="4" t="s">
        <v>149</v>
      </c>
      <c r="F13" s="5" t="s">
        <v>15</v>
      </c>
      <c r="G13" s="4"/>
    </row>
    <row r="14" spans="1:7" x14ac:dyDescent="0.25">
      <c r="A14" s="4" t="s">
        <v>65</v>
      </c>
      <c r="B14" s="4" t="s">
        <v>79</v>
      </c>
      <c r="C14" s="5" t="s">
        <v>62</v>
      </c>
      <c r="D14" s="4" t="s">
        <v>147</v>
      </c>
      <c r="E14" s="4" t="s">
        <v>149</v>
      </c>
      <c r="F14" s="5" t="s">
        <v>15</v>
      </c>
      <c r="G14" s="4"/>
    </row>
    <row r="15" spans="1:7" x14ac:dyDescent="0.25">
      <c r="A15" s="4" t="s">
        <v>66</v>
      </c>
      <c r="B15" s="4" t="s">
        <v>77</v>
      </c>
      <c r="C15" s="5" t="s">
        <v>62</v>
      </c>
      <c r="D15" s="4" t="s">
        <v>147</v>
      </c>
      <c r="E15" s="4" t="s">
        <v>51</v>
      </c>
      <c r="F15" s="5" t="s">
        <v>15</v>
      </c>
      <c r="G15" s="4"/>
    </row>
    <row r="16" spans="1:7" x14ac:dyDescent="0.25">
      <c r="A16" s="4" t="s">
        <v>67</v>
      </c>
      <c r="B16" s="4" t="s">
        <v>80</v>
      </c>
      <c r="C16" s="5" t="s">
        <v>62</v>
      </c>
      <c r="D16" s="4" t="s">
        <v>147</v>
      </c>
      <c r="E16" s="4" t="s">
        <v>51</v>
      </c>
      <c r="F16" s="5" t="s">
        <v>15</v>
      </c>
      <c r="G16" s="4"/>
    </row>
    <row r="17" spans="1:7" x14ac:dyDescent="0.25">
      <c r="A17" s="4" t="s">
        <v>68</v>
      </c>
      <c r="B17" s="4" t="s">
        <v>81</v>
      </c>
      <c r="C17" s="5" t="s">
        <v>62</v>
      </c>
      <c r="D17" s="4" t="s">
        <v>147</v>
      </c>
      <c r="E17" s="4" t="s">
        <v>51</v>
      </c>
      <c r="F17" s="5" t="s">
        <v>15</v>
      </c>
      <c r="G17" s="4"/>
    </row>
    <row r="18" spans="1:7" x14ac:dyDescent="0.25">
      <c r="A18" s="4" t="s">
        <v>69</v>
      </c>
      <c r="B18" s="4" t="s">
        <v>82</v>
      </c>
      <c r="C18" s="5" t="s">
        <v>62</v>
      </c>
      <c r="D18" s="4" t="s">
        <v>148</v>
      </c>
      <c r="E18" s="4" t="s">
        <v>149</v>
      </c>
      <c r="F18" s="5" t="s">
        <v>15</v>
      </c>
      <c r="G18" s="4"/>
    </row>
    <row r="19" spans="1:7" x14ac:dyDescent="0.25">
      <c r="A19" s="4" t="s">
        <v>70</v>
      </c>
      <c r="B19" s="4" t="s">
        <v>84</v>
      </c>
      <c r="C19" s="5" t="s">
        <v>62</v>
      </c>
      <c r="D19" s="4" t="s">
        <v>148</v>
      </c>
      <c r="E19" s="4" t="s">
        <v>51</v>
      </c>
      <c r="F19" s="5" t="s">
        <v>15</v>
      </c>
      <c r="G19" s="4"/>
    </row>
    <row r="20" spans="1:7" x14ac:dyDescent="0.25">
      <c r="A20" s="4" t="s">
        <v>71</v>
      </c>
      <c r="B20" s="4" t="s">
        <v>83</v>
      </c>
      <c r="C20" s="5" t="s">
        <v>62</v>
      </c>
      <c r="D20" s="4" t="s">
        <v>148</v>
      </c>
      <c r="E20" s="4" t="s">
        <v>51</v>
      </c>
      <c r="F20" s="5" t="s">
        <v>15</v>
      </c>
      <c r="G20" s="4"/>
    </row>
  </sheetData>
  <dataValidations count="2">
    <dataValidation type="list" allowBlank="1" showInputMessage="1" showErrorMessage="1" sqref="D2:D1048576" xr:uid="{C460D45F-23D7-4DC8-8D1E-5888711B7B60}">
      <formula1>route</formula1>
    </dataValidation>
    <dataValidation type="list" allowBlank="1" showInputMessage="1" showErrorMessage="1" sqref="F2:F1048576" xr:uid="{231077F5-1AB8-4B43-BD82-DCAF849EA3F3}">
      <formula1>yesno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8"/>
  <sheetViews>
    <sheetView topLeftCell="A3" workbookViewId="0">
      <selection activeCell="F8" sqref="F8"/>
    </sheetView>
  </sheetViews>
  <sheetFormatPr defaultRowHeight="15" x14ac:dyDescent="0.25"/>
  <cols>
    <col min="1" max="1" width="11.5703125" customWidth="1"/>
    <col min="2" max="2" width="24.42578125" bestFit="1" customWidth="1"/>
    <col min="3" max="3" width="69.7109375" style="3" customWidth="1"/>
  </cols>
  <sheetData>
    <row r="1" spans="1:3" x14ac:dyDescent="0.25">
      <c r="A1" s="6" t="s">
        <v>16</v>
      </c>
      <c r="B1" s="6" t="s">
        <v>17</v>
      </c>
      <c r="C1" s="7" t="s">
        <v>1</v>
      </c>
    </row>
    <row r="2" spans="1:3" x14ac:dyDescent="0.25">
      <c r="A2" s="4" t="s">
        <v>2</v>
      </c>
      <c r="B2" s="4" t="s">
        <v>10</v>
      </c>
      <c r="C2" s="5" t="s">
        <v>18</v>
      </c>
    </row>
    <row r="3" spans="1:3" x14ac:dyDescent="0.25">
      <c r="A3" s="4" t="s">
        <v>2</v>
      </c>
      <c r="B3" s="4" t="s">
        <v>52</v>
      </c>
      <c r="C3" s="5" t="s">
        <v>53</v>
      </c>
    </row>
    <row r="4" spans="1:3" x14ac:dyDescent="0.25">
      <c r="A4" s="4" t="s">
        <v>2</v>
      </c>
      <c r="B4" s="4" t="s">
        <v>54</v>
      </c>
      <c r="C4" s="5" t="s">
        <v>55</v>
      </c>
    </row>
    <row r="5" spans="1:3" x14ac:dyDescent="0.25">
      <c r="A5" s="4" t="s">
        <v>2</v>
      </c>
      <c r="B5" s="4" t="s">
        <v>62</v>
      </c>
      <c r="C5" s="5" t="s">
        <v>63</v>
      </c>
    </row>
    <row r="6" spans="1:3" x14ac:dyDescent="0.25">
      <c r="A6" s="4" t="s">
        <v>8</v>
      </c>
      <c r="B6" s="4" t="s">
        <v>11</v>
      </c>
      <c r="C6" s="5" t="s">
        <v>19</v>
      </c>
    </row>
    <row r="7" spans="1:3" x14ac:dyDescent="0.25">
      <c r="A7" s="4" t="s">
        <v>8</v>
      </c>
      <c r="B7" s="4" t="s">
        <v>22</v>
      </c>
      <c r="C7" s="5" t="s">
        <v>20</v>
      </c>
    </row>
    <row r="8" spans="1:3" x14ac:dyDescent="0.25">
      <c r="A8" s="4" t="s">
        <v>8</v>
      </c>
      <c r="B8" s="4" t="s">
        <v>21</v>
      </c>
      <c r="C8" s="5" t="s">
        <v>24</v>
      </c>
    </row>
    <row r="9" spans="1:3" x14ac:dyDescent="0.25">
      <c r="A9" s="4" t="s">
        <v>8</v>
      </c>
      <c r="B9" s="4" t="s">
        <v>23</v>
      </c>
      <c r="C9" s="5" t="s">
        <v>25</v>
      </c>
    </row>
    <row r="10" spans="1:3" x14ac:dyDescent="0.25">
      <c r="A10" s="4" t="s">
        <v>8</v>
      </c>
      <c r="B10" s="4" t="s">
        <v>26</v>
      </c>
      <c r="C10" s="5" t="s">
        <v>27</v>
      </c>
    </row>
    <row r="11" spans="1:3" x14ac:dyDescent="0.25">
      <c r="A11" s="4" t="s">
        <v>29</v>
      </c>
      <c r="B11" s="4" t="s">
        <v>14</v>
      </c>
      <c r="C11" s="5" t="s">
        <v>30</v>
      </c>
    </row>
    <row r="12" spans="1:3" x14ac:dyDescent="0.25">
      <c r="A12" s="4" t="s">
        <v>29</v>
      </c>
      <c r="B12" s="4" t="s">
        <v>15</v>
      </c>
      <c r="C12" s="5" t="s">
        <v>31</v>
      </c>
    </row>
    <row r="13" spans="1:3" x14ac:dyDescent="0.25">
      <c r="A13" s="4" t="s">
        <v>154</v>
      </c>
      <c r="B13" s="4" t="s">
        <v>147</v>
      </c>
      <c r="C13" s="5" t="s">
        <v>155</v>
      </c>
    </row>
    <row r="14" spans="1:3" x14ac:dyDescent="0.25">
      <c r="A14" s="4" t="s">
        <v>154</v>
      </c>
      <c r="B14" s="4" t="s">
        <v>148</v>
      </c>
      <c r="C14" s="5" t="s">
        <v>156</v>
      </c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1"/>
      <c r="B24" s="1"/>
      <c r="C24" s="2"/>
    </row>
    <row r="25" spans="1:3" x14ac:dyDescent="0.25">
      <c r="A25" s="1"/>
      <c r="B25" s="1"/>
      <c r="C25" s="2"/>
    </row>
    <row r="26" spans="1:3" x14ac:dyDescent="0.25">
      <c r="A26" s="1"/>
      <c r="B26" s="1"/>
      <c r="C26" s="2"/>
    </row>
    <row r="27" spans="1:3" x14ac:dyDescent="0.25">
      <c r="A27" s="1"/>
      <c r="B27" s="1"/>
      <c r="C27" s="2"/>
    </row>
    <row r="28" spans="1:3" x14ac:dyDescent="0.25">
      <c r="A28" s="1"/>
      <c r="B28" s="1"/>
      <c r="C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BFD9-3FA1-4E63-A4F8-92797074941F}">
  <dimension ref="A1:AM211"/>
  <sheetViews>
    <sheetView topLeftCell="A65" workbookViewId="0">
      <selection activeCell="E73" sqref="E73"/>
    </sheetView>
  </sheetViews>
  <sheetFormatPr defaultRowHeight="13.5" x14ac:dyDescent="0.25"/>
  <cols>
    <col min="1" max="1" width="9.7109375" style="1" bestFit="1" customWidth="1"/>
    <col min="2" max="2" width="13.42578125" style="1" bestFit="1" customWidth="1"/>
    <col min="3" max="3" width="24.42578125" style="1" bestFit="1" customWidth="1"/>
    <col min="4" max="4" width="11.28515625" style="1" bestFit="1" customWidth="1"/>
    <col min="5" max="5" width="35.7109375" style="11" customWidth="1"/>
    <col min="6" max="6" width="25.7109375" style="11" bestFit="1" customWidth="1"/>
    <col min="7" max="7" width="13.140625" style="1" bestFit="1" customWidth="1"/>
    <col min="8" max="8" width="13.85546875" style="1" bestFit="1" customWidth="1"/>
    <col min="9" max="9" width="15" style="1" bestFit="1" customWidth="1"/>
    <col min="10" max="10" width="16.42578125" style="1" bestFit="1" customWidth="1"/>
    <col min="11" max="11" width="11.5703125" style="1" bestFit="1" customWidth="1"/>
    <col min="12" max="12" width="13.140625" style="1" bestFit="1" customWidth="1"/>
    <col min="13" max="13" width="17.5703125" style="1" bestFit="1" customWidth="1"/>
    <col min="14" max="14" width="18.7109375" style="1" bestFit="1" customWidth="1"/>
    <col min="15" max="17" width="16.7109375" style="1" bestFit="1" customWidth="1"/>
    <col min="18" max="24" width="18" style="1" bestFit="1" customWidth="1"/>
    <col min="25" max="25" width="14.28515625" style="1" bestFit="1" customWidth="1"/>
    <col min="26" max="26" width="15.42578125" style="1" bestFit="1" customWidth="1"/>
    <col min="27" max="27" width="14.5703125" style="1" bestFit="1" customWidth="1"/>
    <col min="28" max="28" width="10.7109375" style="1" bestFit="1" customWidth="1"/>
    <col min="29" max="29" width="11" style="1" bestFit="1" customWidth="1"/>
    <col min="30" max="30" width="11.42578125" style="1" bestFit="1" customWidth="1"/>
    <col min="31" max="31" width="11" style="1" bestFit="1" customWidth="1"/>
    <col min="32" max="32" width="11.5703125" style="1" bestFit="1" customWidth="1"/>
    <col min="33" max="33" width="10.85546875" style="1" bestFit="1" customWidth="1"/>
    <col min="34" max="34" width="10.140625" style="1" bestFit="1" customWidth="1"/>
    <col min="35" max="36" width="11.42578125" style="1" bestFit="1" customWidth="1"/>
    <col min="37" max="37" width="10.85546875" style="1" bestFit="1" customWidth="1"/>
    <col min="38" max="38" width="11.5703125" style="1" bestFit="1" customWidth="1"/>
    <col min="39" max="39" width="11.42578125" style="1" bestFit="1" customWidth="1"/>
    <col min="40" max="16384" width="9.140625" style="1"/>
  </cols>
  <sheetData>
    <row r="1" spans="1:39" x14ac:dyDescent="0.25">
      <c r="A1" s="6" t="s">
        <v>2</v>
      </c>
      <c r="B1" s="6" t="s">
        <v>8</v>
      </c>
      <c r="C1" s="6" t="s">
        <v>9</v>
      </c>
      <c r="D1" s="6" t="s">
        <v>0</v>
      </c>
      <c r="E1" s="9" t="s">
        <v>1</v>
      </c>
      <c r="F1" s="9" t="s">
        <v>46</v>
      </c>
      <c r="G1" s="6" t="s">
        <v>102</v>
      </c>
      <c r="H1" s="6" t="s">
        <v>3</v>
      </c>
      <c r="I1" s="6" t="s">
        <v>28</v>
      </c>
      <c r="J1" s="6" t="s">
        <v>75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116</v>
      </c>
      <c r="P1" s="6" t="s">
        <v>136</v>
      </c>
      <c r="Q1" s="6" t="s">
        <v>137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138</v>
      </c>
      <c r="W1" s="6" t="s">
        <v>139</v>
      </c>
      <c r="X1" s="6" t="s">
        <v>140</v>
      </c>
      <c r="Y1" s="6" t="s">
        <v>133</v>
      </c>
      <c r="Z1" s="6" t="s">
        <v>134</v>
      </c>
      <c r="AA1" s="6" t="s">
        <v>135</v>
      </c>
      <c r="AB1" s="6" t="s">
        <v>121</v>
      </c>
      <c r="AC1" s="6" t="s">
        <v>122</v>
      </c>
      <c r="AD1" s="6" t="s">
        <v>123</v>
      </c>
      <c r="AE1" s="6" t="s">
        <v>124</v>
      </c>
      <c r="AF1" s="6" t="s">
        <v>125</v>
      </c>
      <c r="AG1" s="6" t="s">
        <v>126</v>
      </c>
      <c r="AH1" s="6" t="s">
        <v>127</v>
      </c>
      <c r="AI1" s="6" t="s">
        <v>128</v>
      </c>
      <c r="AJ1" s="6" t="s">
        <v>129</v>
      </c>
      <c r="AK1" s="6" t="s">
        <v>130</v>
      </c>
      <c r="AL1" s="6" t="s">
        <v>131</v>
      </c>
      <c r="AM1" s="6" t="s">
        <v>132</v>
      </c>
    </row>
    <row r="2" spans="1:39" x14ac:dyDescent="0.25">
      <c r="A2" s="4" t="s">
        <v>10</v>
      </c>
      <c r="B2" s="4" t="s">
        <v>11</v>
      </c>
      <c r="C2" s="4"/>
      <c r="D2" s="4" t="s">
        <v>12</v>
      </c>
      <c r="E2" s="10" t="s">
        <v>13</v>
      </c>
      <c r="F2" s="10"/>
      <c r="G2" s="4" t="str">
        <f>IF(ISNUMBER(SEARCH("placeholder",F2)),"Y","N")</f>
        <v>N</v>
      </c>
      <c r="H2" s="4" t="s">
        <v>14</v>
      </c>
      <c r="I2" s="4" t="s">
        <v>15</v>
      </c>
      <c r="J2" s="4" t="s">
        <v>15</v>
      </c>
      <c r="K2" s="4"/>
      <c r="L2" s="4">
        <f>2000000*0.005</f>
        <v>10000</v>
      </c>
      <c r="M2" s="4">
        <f>2000000*0.03</f>
        <v>60000</v>
      </c>
      <c r="N2" s="4">
        <f>2000000*0.13</f>
        <v>260000</v>
      </c>
      <c r="O2" s="4">
        <f>2000000*0.15</f>
        <v>300000</v>
      </c>
      <c r="P2" s="4">
        <f>2000000*0.12</f>
        <v>240000</v>
      </c>
      <c r="Q2" s="4">
        <v>255000</v>
      </c>
      <c r="R2" s="4">
        <v>460000</v>
      </c>
      <c r="S2" s="4">
        <v>440000</v>
      </c>
      <c r="T2" s="4">
        <v>400000</v>
      </c>
      <c r="U2" s="4">
        <v>310000</v>
      </c>
      <c r="V2" s="4">
        <v>80000</v>
      </c>
      <c r="W2" s="4">
        <v>40000</v>
      </c>
      <c r="X2" s="4">
        <v>20000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ht="27" x14ac:dyDescent="0.25">
      <c r="A3" s="4" t="s">
        <v>10</v>
      </c>
      <c r="B3" s="4" t="s">
        <v>22</v>
      </c>
      <c r="C3" s="4"/>
      <c r="D3" s="4" t="s">
        <v>48</v>
      </c>
      <c r="E3" s="10" t="s">
        <v>45</v>
      </c>
      <c r="F3" s="10"/>
      <c r="G3" s="4" t="str">
        <f t="shared" ref="G3:G66" si="0">IF(ISNUMBER(SEARCH("placeholder",F3)),"Y","N")</f>
        <v>N</v>
      </c>
      <c r="H3" s="4" t="s">
        <v>15</v>
      </c>
      <c r="I3" s="4" t="s">
        <v>14</v>
      </c>
      <c r="J3" s="4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4" t="s">
        <v>10</v>
      </c>
      <c r="B4" s="4" t="s">
        <v>22</v>
      </c>
      <c r="C4" s="4"/>
      <c r="D4" s="4" t="s">
        <v>41</v>
      </c>
      <c r="E4" s="10" t="s">
        <v>43</v>
      </c>
      <c r="F4" s="10"/>
      <c r="G4" s="4" t="str">
        <f t="shared" si="0"/>
        <v>N</v>
      </c>
      <c r="H4" s="4" t="s">
        <v>15</v>
      </c>
      <c r="I4" s="4" t="s">
        <v>15</v>
      </c>
      <c r="J4" s="4" t="s">
        <v>15</v>
      </c>
      <c r="K4" s="8">
        <v>45306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5">
      <c r="A5" s="4" t="s">
        <v>10</v>
      </c>
      <c r="B5" s="4" t="s">
        <v>22</v>
      </c>
      <c r="C5" s="4"/>
      <c r="D5" s="4" t="s">
        <v>42</v>
      </c>
      <c r="E5" s="10" t="s">
        <v>44</v>
      </c>
      <c r="F5" s="10"/>
      <c r="G5" s="4" t="str">
        <f t="shared" si="0"/>
        <v>N</v>
      </c>
      <c r="H5" s="4" t="s">
        <v>15</v>
      </c>
      <c r="I5" s="4" t="s">
        <v>15</v>
      </c>
      <c r="J5" s="4" t="s">
        <v>15</v>
      </c>
      <c r="K5" s="8">
        <v>45487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4" t="s">
        <v>10</v>
      </c>
      <c r="B6" s="4" t="s">
        <v>26</v>
      </c>
      <c r="C6" s="4"/>
      <c r="D6" s="4" t="s">
        <v>100</v>
      </c>
      <c r="E6" s="10" t="s">
        <v>101</v>
      </c>
      <c r="F6" s="10"/>
      <c r="G6" s="4" t="str">
        <f t="shared" si="0"/>
        <v>N</v>
      </c>
      <c r="H6" s="4" t="s">
        <v>15</v>
      </c>
      <c r="I6" s="4" t="s">
        <v>15</v>
      </c>
      <c r="J6" s="4" t="s">
        <v>15</v>
      </c>
      <c r="K6" s="4">
        <v>100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ht="27" x14ac:dyDescent="0.25">
      <c r="A7" s="4" t="s">
        <v>52</v>
      </c>
      <c r="B7" s="4" t="s">
        <v>26</v>
      </c>
      <c r="C7" s="4" t="s">
        <v>32</v>
      </c>
      <c r="D7" s="4" t="s">
        <v>103</v>
      </c>
      <c r="E7" s="10" t="s">
        <v>47</v>
      </c>
      <c r="F7" s="10" t="s">
        <v>49</v>
      </c>
      <c r="G7" s="4" t="str">
        <f t="shared" si="0"/>
        <v>Y</v>
      </c>
      <c r="H7" s="4" t="s">
        <v>14</v>
      </c>
      <c r="I7" s="4" t="s">
        <v>15</v>
      </c>
      <c r="J7" s="4" t="s">
        <v>15</v>
      </c>
      <c r="K7" s="4"/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27" x14ac:dyDescent="0.25">
      <c r="A8" s="4" t="s">
        <v>52</v>
      </c>
      <c r="B8" s="4" t="s">
        <v>26</v>
      </c>
      <c r="C8" s="4" t="s">
        <v>33</v>
      </c>
      <c r="D8" s="4" t="s">
        <v>103</v>
      </c>
      <c r="E8" s="10" t="s">
        <v>47</v>
      </c>
      <c r="F8" s="10" t="s">
        <v>49</v>
      </c>
      <c r="G8" s="4" t="str">
        <f t="shared" si="0"/>
        <v>Y</v>
      </c>
      <c r="H8" s="4" t="s">
        <v>14</v>
      </c>
      <c r="I8" s="4" t="s">
        <v>15</v>
      </c>
      <c r="J8" s="4" t="s">
        <v>15</v>
      </c>
      <c r="K8" s="4"/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ht="27" x14ac:dyDescent="0.25">
      <c r="A9" s="4" t="s">
        <v>52</v>
      </c>
      <c r="B9" s="4" t="s">
        <v>26</v>
      </c>
      <c r="C9" s="4" t="s">
        <v>34</v>
      </c>
      <c r="D9" s="4" t="s">
        <v>103</v>
      </c>
      <c r="E9" s="10" t="s">
        <v>47</v>
      </c>
      <c r="F9" s="10" t="s">
        <v>49</v>
      </c>
      <c r="G9" s="4" t="str">
        <f t="shared" si="0"/>
        <v>Y</v>
      </c>
      <c r="H9" s="4" t="s">
        <v>14</v>
      </c>
      <c r="I9" s="4" t="s">
        <v>15</v>
      </c>
      <c r="J9" s="4" t="s">
        <v>15</v>
      </c>
      <c r="K9" s="4"/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ht="27" x14ac:dyDescent="0.25">
      <c r="A10" s="4" t="s">
        <v>52</v>
      </c>
      <c r="B10" s="4" t="s">
        <v>26</v>
      </c>
      <c r="C10" s="4" t="s">
        <v>38</v>
      </c>
      <c r="D10" s="4" t="s">
        <v>103</v>
      </c>
      <c r="E10" s="10" t="s">
        <v>47</v>
      </c>
      <c r="F10" s="10" t="s">
        <v>51</v>
      </c>
      <c r="G10" s="4" t="str">
        <f t="shared" si="0"/>
        <v>N</v>
      </c>
      <c r="H10" s="4" t="s">
        <v>14</v>
      </c>
      <c r="I10" s="4" t="s">
        <v>15</v>
      </c>
      <c r="J10" s="4" t="s">
        <v>15</v>
      </c>
      <c r="K10" s="4"/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ht="27" x14ac:dyDescent="0.25">
      <c r="A11" s="4" t="s">
        <v>52</v>
      </c>
      <c r="B11" s="4" t="s">
        <v>26</v>
      </c>
      <c r="C11" s="4" t="s">
        <v>141</v>
      </c>
      <c r="D11" s="4" t="s">
        <v>103</v>
      </c>
      <c r="E11" s="10" t="s">
        <v>47</v>
      </c>
      <c r="F11" s="10" t="s">
        <v>49</v>
      </c>
      <c r="G11" s="4" t="str">
        <f t="shared" si="0"/>
        <v>Y</v>
      </c>
      <c r="H11" s="4" t="s">
        <v>14</v>
      </c>
      <c r="I11" s="4" t="s">
        <v>15</v>
      </c>
      <c r="J11" s="4" t="s">
        <v>15</v>
      </c>
      <c r="K11" s="4"/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ht="27" x14ac:dyDescent="0.25">
      <c r="A12" s="4" t="s">
        <v>52</v>
      </c>
      <c r="B12" s="4" t="s">
        <v>26</v>
      </c>
      <c r="C12" s="4" t="s">
        <v>142</v>
      </c>
      <c r="D12" s="4" t="s">
        <v>103</v>
      </c>
      <c r="E12" s="10" t="s">
        <v>47</v>
      </c>
      <c r="F12" s="10" t="s">
        <v>49</v>
      </c>
      <c r="G12" s="4" t="str">
        <f t="shared" si="0"/>
        <v>Y</v>
      </c>
      <c r="H12" s="4" t="s">
        <v>14</v>
      </c>
      <c r="I12" s="4" t="s">
        <v>15</v>
      </c>
      <c r="J12" s="4" t="s">
        <v>15</v>
      </c>
      <c r="K12" s="4"/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ht="27" x14ac:dyDescent="0.25">
      <c r="A13" s="4" t="s">
        <v>52</v>
      </c>
      <c r="B13" s="4" t="s">
        <v>26</v>
      </c>
      <c r="C13" s="4" t="s">
        <v>35</v>
      </c>
      <c r="D13" s="4" t="s">
        <v>103</v>
      </c>
      <c r="E13" s="10" t="s">
        <v>47</v>
      </c>
      <c r="F13" s="10" t="s">
        <v>50</v>
      </c>
      <c r="G13" s="4" t="str">
        <f t="shared" si="0"/>
        <v>N</v>
      </c>
      <c r="H13" s="4" t="s">
        <v>14</v>
      </c>
      <c r="I13" s="4" t="s">
        <v>15</v>
      </c>
      <c r="J13" s="4" t="s">
        <v>15</v>
      </c>
      <c r="K13" s="4"/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7" x14ac:dyDescent="0.25">
      <c r="A14" s="4" t="s">
        <v>52</v>
      </c>
      <c r="B14" s="4" t="s">
        <v>26</v>
      </c>
      <c r="C14" s="4" t="s">
        <v>36</v>
      </c>
      <c r="D14" s="4" t="s">
        <v>103</v>
      </c>
      <c r="E14" s="10" t="s">
        <v>47</v>
      </c>
      <c r="F14" s="10" t="s">
        <v>51</v>
      </c>
      <c r="G14" s="4" t="str">
        <f t="shared" si="0"/>
        <v>N</v>
      </c>
      <c r="H14" s="4" t="s">
        <v>14</v>
      </c>
      <c r="I14" s="4" t="s">
        <v>15</v>
      </c>
      <c r="J14" s="4" t="s">
        <v>15</v>
      </c>
      <c r="K14" s="4"/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x14ac:dyDescent="0.25">
      <c r="A15" s="4" t="s">
        <v>52</v>
      </c>
      <c r="B15" s="4" t="s">
        <v>26</v>
      </c>
      <c r="C15" s="4" t="s">
        <v>37</v>
      </c>
      <c r="D15" s="4" t="s">
        <v>103</v>
      </c>
      <c r="E15" s="10" t="s">
        <v>47</v>
      </c>
      <c r="F15" s="10" t="s">
        <v>51</v>
      </c>
      <c r="G15" s="4" t="str">
        <f t="shared" si="0"/>
        <v>N</v>
      </c>
      <c r="H15" s="4" t="s">
        <v>14</v>
      </c>
      <c r="I15" s="4" t="s">
        <v>15</v>
      </c>
      <c r="J15" s="4" t="s">
        <v>15</v>
      </c>
      <c r="K15" s="4"/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7" x14ac:dyDescent="0.25">
      <c r="A16" s="4" t="s">
        <v>52</v>
      </c>
      <c r="B16" s="4" t="s">
        <v>26</v>
      </c>
      <c r="C16" s="4" t="s">
        <v>39</v>
      </c>
      <c r="D16" s="4" t="s">
        <v>103</v>
      </c>
      <c r="E16" s="10" t="s">
        <v>47</v>
      </c>
      <c r="F16" s="10" t="s">
        <v>51</v>
      </c>
      <c r="G16" s="4" t="str">
        <f t="shared" si="0"/>
        <v>N</v>
      </c>
      <c r="H16" s="4" t="s">
        <v>14</v>
      </c>
      <c r="I16" s="4" t="s">
        <v>15</v>
      </c>
      <c r="J16" s="4" t="s">
        <v>15</v>
      </c>
      <c r="K16" s="4"/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7" x14ac:dyDescent="0.25">
      <c r="A17" s="4" t="s">
        <v>52</v>
      </c>
      <c r="B17" s="4" t="s">
        <v>26</v>
      </c>
      <c r="C17" s="4" t="s">
        <v>40</v>
      </c>
      <c r="D17" s="4" t="s">
        <v>103</v>
      </c>
      <c r="E17" s="10" t="s">
        <v>47</v>
      </c>
      <c r="F17" s="10" t="s">
        <v>51</v>
      </c>
      <c r="G17" s="4" t="str">
        <f t="shared" si="0"/>
        <v>N</v>
      </c>
      <c r="H17" s="4" t="s">
        <v>14</v>
      </c>
      <c r="I17" s="4" t="s">
        <v>15</v>
      </c>
      <c r="J17" s="4" t="s">
        <v>15</v>
      </c>
      <c r="K17" s="4"/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7" x14ac:dyDescent="0.25">
      <c r="A18" s="4" t="s">
        <v>54</v>
      </c>
      <c r="B18" s="4" t="s">
        <v>26</v>
      </c>
      <c r="C18" s="4" t="s">
        <v>32</v>
      </c>
      <c r="D18" s="4" t="s">
        <v>109</v>
      </c>
      <c r="E18" s="10" t="s">
        <v>56</v>
      </c>
      <c r="F18" s="10" t="s">
        <v>57</v>
      </c>
      <c r="G18" s="4" t="str">
        <f t="shared" si="0"/>
        <v>Y</v>
      </c>
      <c r="H18" s="4" t="s">
        <v>15</v>
      </c>
      <c r="I18" s="4" t="s">
        <v>15</v>
      </c>
      <c r="J18" s="4" t="s">
        <v>15</v>
      </c>
      <c r="K18" s="4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x14ac:dyDescent="0.25">
      <c r="A19" s="4" t="s">
        <v>54</v>
      </c>
      <c r="B19" s="4" t="s">
        <v>26</v>
      </c>
      <c r="C19" s="4" t="s">
        <v>33</v>
      </c>
      <c r="D19" s="4" t="s">
        <v>109</v>
      </c>
      <c r="E19" s="10" t="s">
        <v>56</v>
      </c>
      <c r="F19" s="10" t="s">
        <v>57</v>
      </c>
      <c r="G19" s="4" t="str">
        <f t="shared" si="0"/>
        <v>Y</v>
      </c>
      <c r="H19" s="4" t="s">
        <v>15</v>
      </c>
      <c r="I19" s="4" t="s">
        <v>15</v>
      </c>
      <c r="J19" s="4" t="s">
        <v>15</v>
      </c>
      <c r="K19" s="4"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x14ac:dyDescent="0.25">
      <c r="A20" s="4" t="s">
        <v>54</v>
      </c>
      <c r="B20" s="4" t="s">
        <v>26</v>
      </c>
      <c r="C20" s="4" t="s">
        <v>34</v>
      </c>
      <c r="D20" s="4" t="s">
        <v>109</v>
      </c>
      <c r="E20" s="10" t="s">
        <v>56</v>
      </c>
      <c r="F20" s="10" t="s">
        <v>57</v>
      </c>
      <c r="G20" s="4" t="str">
        <f t="shared" si="0"/>
        <v>Y</v>
      </c>
      <c r="H20" s="4" t="s">
        <v>15</v>
      </c>
      <c r="I20" s="4" t="s">
        <v>15</v>
      </c>
      <c r="J20" s="4" t="s">
        <v>15</v>
      </c>
      <c r="K20" s="4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x14ac:dyDescent="0.25">
      <c r="A21" s="4" t="s">
        <v>54</v>
      </c>
      <c r="B21" s="4" t="s">
        <v>26</v>
      </c>
      <c r="C21" s="4" t="s">
        <v>38</v>
      </c>
      <c r="D21" s="4" t="s">
        <v>109</v>
      </c>
      <c r="E21" s="10" t="s">
        <v>56</v>
      </c>
      <c r="F21" s="10" t="s">
        <v>57</v>
      </c>
      <c r="G21" s="4" t="str">
        <f t="shared" si="0"/>
        <v>Y</v>
      </c>
      <c r="H21" s="4" t="s">
        <v>15</v>
      </c>
      <c r="I21" s="4" t="s">
        <v>15</v>
      </c>
      <c r="J21" s="4" t="s">
        <v>15</v>
      </c>
      <c r="K21" s="4"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7" x14ac:dyDescent="0.25">
      <c r="A22" s="4" t="s">
        <v>54</v>
      </c>
      <c r="B22" s="4" t="s">
        <v>26</v>
      </c>
      <c r="C22" s="4" t="s">
        <v>141</v>
      </c>
      <c r="D22" s="4" t="s">
        <v>109</v>
      </c>
      <c r="E22" s="10" t="s">
        <v>56</v>
      </c>
      <c r="F22" s="10" t="s">
        <v>57</v>
      </c>
      <c r="G22" s="4" t="str">
        <f t="shared" si="0"/>
        <v>Y</v>
      </c>
      <c r="H22" s="4" t="s">
        <v>15</v>
      </c>
      <c r="I22" s="4" t="s">
        <v>15</v>
      </c>
      <c r="J22" s="4" t="s">
        <v>15</v>
      </c>
      <c r="K22" s="4">
        <v>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x14ac:dyDescent="0.25">
      <c r="A23" s="4" t="s">
        <v>54</v>
      </c>
      <c r="B23" s="4" t="s">
        <v>26</v>
      </c>
      <c r="C23" s="4" t="s">
        <v>142</v>
      </c>
      <c r="D23" s="4" t="s">
        <v>109</v>
      </c>
      <c r="E23" s="10" t="s">
        <v>56</v>
      </c>
      <c r="F23" s="10" t="s">
        <v>57</v>
      </c>
      <c r="G23" s="4" t="str">
        <f t="shared" si="0"/>
        <v>Y</v>
      </c>
      <c r="H23" s="4" t="s">
        <v>15</v>
      </c>
      <c r="I23" s="4" t="s">
        <v>15</v>
      </c>
      <c r="J23" s="4" t="s">
        <v>15</v>
      </c>
      <c r="K23" s="4"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x14ac:dyDescent="0.25">
      <c r="A24" s="4" t="s">
        <v>54</v>
      </c>
      <c r="B24" s="4" t="s">
        <v>26</v>
      </c>
      <c r="C24" s="4" t="s">
        <v>35</v>
      </c>
      <c r="D24" s="4" t="s">
        <v>109</v>
      </c>
      <c r="E24" s="10" t="s">
        <v>56</v>
      </c>
      <c r="F24" s="10" t="s">
        <v>57</v>
      </c>
      <c r="G24" s="4" t="str">
        <f t="shared" si="0"/>
        <v>Y</v>
      </c>
      <c r="H24" s="4" t="s">
        <v>15</v>
      </c>
      <c r="I24" s="4" t="s">
        <v>15</v>
      </c>
      <c r="J24" s="4" t="s">
        <v>15</v>
      </c>
      <c r="K24" s="4"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x14ac:dyDescent="0.25">
      <c r="A25" s="4" t="s">
        <v>54</v>
      </c>
      <c r="B25" s="4" t="s">
        <v>26</v>
      </c>
      <c r="C25" s="4" t="s">
        <v>36</v>
      </c>
      <c r="D25" s="4" t="s">
        <v>109</v>
      </c>
      <c r="E25" s="10" t="s">
        <v>56</v>
      </c>
      <c r="F25" s="10" t="s">
        <v>57</v>
      </c>
      <c r="G25" s="4" t="str">
        <f t="shared" si="0"/>
        <v>Y</v>
      </c>
      <c r="H25" s="4" t="s">
        <v>15</v>
      </c>
      <c r="I25" s="4" t="s">
        <v>15</v>
      </c>
      <c r="J25" s="4" t="s">
        <v>15</v>
      </c>
      <c r="K25" s="4"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x14ac:dyDescent="0.25">
      <c r="A26" s="4" t="s">
        <v>54</v>
      </c>
      <c r="B26" s="4" t="s">
        <v>26</v>
      </c>
      <c r="C26" s="4" t="s">
        <v>37</v>
      </c>
      <c r="D26" s="4" t="s">
        <v>109</v>
      </c>
      <c r="E26" s="10" t="s">
        <v>56</v>
      </c>
      <c r="F26" s="10" t="s">
        <v>57</v>
      </c>
      <c r="G26" s="4" t="str">
        <f t="shared" si="0"/>
        <v>Y</v>
      </c>
      <c r="H26" s="4" t="s">
        <v>15</v>
      </c>
      <c r="I26" s="4" t="s">
        <v>15</v>
      </c>
      <c r="J26" s="4" t="s">
        <v>15</v>
      </c>
      <c r="K26" s="4"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7" x14ac:dyDescent="0.25">
      <c r="A27" s="4" t="s">
        <v>54</v>
      </c>
      <c r="B27" s="4" t="s">
        <v>26</v>
      </c>
      <c r="C27" s="4" t="s">
        <v>39</v>
      </c>
      <c r="D27" s="4" t="s">
        <v>109</v>
      </c>
      <c r="E27" s="10" t="s">
        <v>56</v>
      </c>
      <c r="F27" s="10" t="s">
        <v>57</v>
      </c>
      <c r="G27" s="4" t="str">
        <f t="shared" si="0"/>
        <v>Y</v>
      </c>
      <c r="H27" s="4" t="s">
        <v>15</v>
      </c>
      <c r="I27" s="4" t="s">
        <v>15</v>
      </c>
      <c r="J27" s="4" t="s">
        <v>15</v>
      </c>
      <c r="K27" s="4"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27" x14ac:dyDescent="0.25">
      <c r="A28" s="4" t="s">
        <v>54</v>
      </c>
      <c r="B28" s="4" t="s">
        <v>26</v>
      </c>
      <c r="C28" s="4" t="s">
        <v>40</v>
      </c>
      <c r="D28" s="4" t="s">
        <v>109</v>
      </c>
      <c r="E28" s="10" t="s">
        <v>56</v>
      </c>
      <c r="F28" s="10" t="s">
        <v>57</v>
      </c>
      <c r="G28" s="4" t="str">
        <f t="shared" si="0"/>
        <v>Y</v>
      </c>
      <c r="H28" s="4" t="s">
        <v>15</v>
      </c>
      <c r="I28" s="4" t="s">
        <v>15</v>
      </c>
      <c r="J28" s="4" t="s">
        <v>15</v>
      </c>
      <c r="K28" s="4"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5">
      <c r="A29" s="4" t="s">
        <v>54</v>
      </c>
      <c r="B29" s="4" t="s">
        <v>21</v>
      </c>
      <c r="C29" s="4" t="s">
        <v>32</v>
      </c>
      <c r="D29" s="4" t="s">
        <v>105</v>
      </c>
      <c r="E29" s="10" t="s">
        <v>58</v>
      </c>
      <c r="F29" s="10" t="s">
        <v>59</v>
      </c>
      <c r="G29" s="4" t="str">
        <f t="shared" si="0"/>
        <v>Y</v>
      </c>
      <c r="H29" s="4" t="s">
        <v>15</v>
      </c>
      <c r="I29" s="4" t="s">
        <v>15</v>
      </c>
      <c r="J29" s="4" t="s">
        <v>15</v>
      </c>
      <c r="K29" s="4">
        <v>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s="4" t="s">
        <v>54</v>
      </c>
      <c r="B30" s="4" t="s">
        <v>21</v>
      </c>
      <c r="C30" s="4" t="s">
        <v>33</v>
      </c>
      <c r="D30" s="4" t="s">
        <v>105</v>
      </c>
      <c r="E30" s="10" t="s">
        <v>58</v>
      </c>
      <c r="F30" s="10" t="s">
        <v>59</v>
      </c>
      <c r="G30" s="4" t="str">
        <f t="shared" si="0"/>
        <v>Y</v>
      </c>
      <c r="H30" s="4" t="s">
        <v>15</v>
      </c>
      <c r="I30" s="4" t="s">
        <v>15</v>
      </c>
      <c r="J30" s="4" t="s">
        <v>15</v>
      </c>
      <c r="K30" s="4">
        <v>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5">
      <c r="A31" s="4" t="s">
        <v>54</v>
      </c>
      <c r="B31" s="4" t="s">
        <v>21</v>
      </c>
      <c r="C31" s="4" t="s">
        <v>34</v>
      </c>
      <c r="D31" s="4" t="s">
        <v>105</v>
      </c>
      <c r="E31" s="10" t="s">
        <v>58</v>
      </c>
      <c r="F31" s="10" t="s">
        <v>59</v>
      </c>
      <c r="G31" s="4" t="str">
        <f t="shared" si="0"/>
        <v>Y</v>
      </c>
      <c r="H31" s="4" t="s">
        <v>15</v>
      </c>
      <c r="I31" s="4" t="s">
        <v>15</v>
      </c>
      <c r="J31" s="4" t="s">
        <v>15</v>
      </c>
      <c r="K31" s="4"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s="4" t="s">
        <v>54</v>
      </c>
      <c r="B32" s="4" t="s">
        <v>21</v>
      </c>
      <c r="C32" s="4" t="s">
        <v>38</v>
      </c>
      <c r="D32" s="4" t="s">
        <v>105</v>
      </c>
      <c r="E32" s="10" t="s">
        <v>58</v>
      </c>
      <c r="F32" s="10" t="s">
        <v>59</v>
      </c>
      <c r="G32" s="4" t="str">
        <f t="shared" si="0"/>
        <v>Y</v>
      </c>
      <c r="H32" s="4" t="s">
        <v>15</v>
      </c>
      <c r="I32" s="4" t="s">
        <v>15</v>
      </c>
      <c r="J32" s="4" t="s">
        <v>15</v>
      </c>
      <c r="K32" s="4">
        <v>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5">
      <c r="A33" s="4" t="s">
        <v>54</v>
      </c>
      <c r="B33" s="4" t="s">
        <v>21</v>
      </c>
      <c r="C33" s="4" t="s">
        <v>141</v>
      </c>
      <c r="D33" s="4" t="s">
        <v>105</v>
      </c>
      <c r="E33" s="10" t="s">
        <v>58</v>
      </c>
      <c r="F33" s="10" t="s">
        <v>59</v>
      </c>
      <c r="G33" s="4" t="str">
        <f t="shared" si="0"/>
        <v>Y</v>
      </c>
      <c r="H33" s="4" t="s">
        <v>15</v>
      </c>
      <c r="I33" s="4" t="s">
        <v>15</v>
      </c>
      <c r="J33" s="4" t="s">
        <v>15</v>
      </c>
      <c r="K33" s="4"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s="4" t="s">
        <v>54</v>
      </c>
      <c r="B34" s="4" t="s">
        <v>21</v>
      </c>
      <c r="C34" s="4" t="s">
        <v>142</v>
      </c>
      <c r="D34" s="4" t="s">
        <v>105</v>
      </c>
      <c r="E34" s="10" t="s">
        <v>58</v>
      </c>
      <c r="F34" s="10" t="s">
        <v>59</v>
      </c>
      <c r="G34" s="4" t="str">
        <f t="shared" si="0"/>
        <v>Y</v>
      </c>
      <c r="H34" s="4" t="s">
        <v>15</v>
      </c>
      <c r="I34" s="4" t="s">
        <v>15</v>
      </c>
      <c r="J34" s="4" t="s">
        <v>15</v>
      </c>
      <c r="K34" s="4">
        <v>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5">
      <c r="A35" s="4" t="s">
        <v>54</v>
      </c>
      <c r="B35" s="4" t="s">
        <v>21</v>
      </c>
      <c r="C35" s="4" t="s">
        <v>35</v>
      </c>
      <c r="D35" s="4" t="s">
        <v>105</v>
      </c>
      <c r="E35" s="10" t="s">
        <v>58</v>
      </c>
      <c r="F35" s="10" t="s">
        <v>59</v>
      </c>
      <c r="G35" s="4" t="str">
        <f t="shared" si="0"/>
        <v>Y</v>
      </c>
      <c r="H35" s="4" t="s">
        <v>15</v>
      </c>
      <c r="I35" s="4" t="s">
        <v>15</v>
      </c>
      <c r="J35" s="4" t="s">
        <v>15</v>
      </c>
      <c r="K35" s="4"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s="4" t="s">
        <v>54</v>
      </c>
      <c r="B36" s="4" t="s">
        <v>21</v>
      </c>
      <c r="C36" s="4" t="s">
        <v>36</v>
      </c>
      <c r="D36" s="4" t="s">
        <v>105</v>
      </c>
      <c r="E36" s="10" t="s">
        <v>58</v>
      </c>
      <c r="F36" s="10" t="s">
        <v>59</v>
      </c>
      <c r="G36" s="4" t="str">
        <f t="shared" si="0"/>
        <v>Y</v>
      </c>
      <c r="H36" s="4" t="s">
        <v>15</v>
      </c>
      <c r="I36" s="4" t="s">
        <v>15</v>
      </c>
      <c r="J36" s="4" t="s">
        <v>15</v>
      </c>
      <c r="K36" s="4"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5">
      <c r="A37" s="4" t="s">
        <v>54</v>
      </c>
      <c r="B37" s="4" t="s">
        <v>21</v>
      </c>
      <c r="C37" s="4" t="s">
        <v>37</v>
      </c>
      <c r="D37" s="4" t="s">
        <v>105</v>
      </c>
      <c r="E37" s="10" t="s">
        <v>58</v>
      </c>
      <c r="F37" s="10" t="s">
        <v>59</v>
      </c>
      <c r="G37" s="4" t="str">
        <f t="shared" si="0"/>
        <v>Y</v>
      </c>
      <c r="H37" s="4" t="s">
        <v>15</v>
      </c>
      <c r="I37" s="4" t="s">
        <v>15</v>
      </c>
      <c r="J37" s="4" t="s">
        <v>15</v>
      </c>
      <c r="K37" s="4">
        <v>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s="4" t="s">
        <v>54</v>
      </c>
      <c r="B38" s="4" t="s">
        <v>21</v>
      </c>
      <c r="C38" s="4" t="s">
        <v>39</v>
      </c>
      <c r="D38" s="4" t="s">
        <v>105</v>
      </c>
      <c r="E38" s="10" t="s">
        <v>58</v>
      </c>
      <c r="F38" s="10" t="s">
        <v>59</v>
      </c>
      <c r="G38" s="4" t="str">
        <f t="shared" si="0"/>
        <v>Y</v>
      </c>
      <c r="H38" s="4" t="s">
        <v>15</v>
      </c>
      <c r="I38" s="4" t="s">
        <v>15</v>
      </c>
      <c r="J38" s="4" t="s">
        <v>15</v>
      </c>
      <c r="K38" s="4">
        <v>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5">
      <c r="A39" s="4" t="s">
        <v>54</v>
      </c>
      <c r="B39" s="4" t="s">
        <v>21</v>
      </c>
      <c r="C39" s="4" t="s">
        <v>40</v>
      </c>
      <c r="D39" s="4" t="s">
        <v>105</v>
      </c>
      <c r="E39" s="10" t="s">
        <v>58</v>
      </c>
      <c r="F39" s="10" t="s">
        <v>59</v>
      </c>
      <c r="G39" s="4" t="str">
        <f t="shared" si="0"/>
        <v>Y</v>
      </c>
      <c r="H39" s="4" t="s">
        <v>15</v>
      </c>
      <c r="I39" s="4" t="s">
        <v>15</v>
      </c>
      <c r="J39" s="4" t="s">
        <v>15</v>
      </c>
      <c r="K39" s="4">
        <v>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s="4" t="s">
        <v>54</v>
      </c>
      <c r="B40" s="4" t="s">
        <v>23</v>
      </c>
      <c r="C40" s="4" t="s">
        <v>32</v>
      </c>
      <c r="D40" s="4" t="s">
        <v>105</v>
      </c>
      <c r="E40" s="10" t="s">
        <v>58</v>
      </c>
      <c r="F40" s="10" t="s">
        <v>59</v>
      </c>
      <c r="G40" s="4" t="str">
        <f t="shared" si="0"/>
        <v>Y</v>
      </c>
      <c r="H40" s="4" t="s">
        <v>15</v>
      </c>
      <c r="I40" s="4" t="s">
        <v>15</v>
      </c>
      <c r="J40" s="4" t="s">
        <v>15</v>
      </c>
      <c r="K40" s="4"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5">
      <c r="A41" s="4" t="s">
        <v>54</v>
      </c>
      <c r="B41" s="4" t="s">
        <v>23</v>
      </c>
      <c r="C41" s="4" t="s">
        <v>33</v>
      </c>
      <c r="D41" s="4" t="s">
        <v>105</v>
      </c>
      <c r="E41" s="10" t="s">
        <v>58</v>
      </c>
      <c r="F41" s="10" t="s">
        <v>59</v>
      </c>
      <c r="G41" s="4" t="str">
        <f t="shared" si="0"/>
        <v>Y</v>
      </c>
      <c r="H41" s="4" t="s">
        <v>15</v>
      </c>
      <c r="I41" s="4" t="s">
        <v>15</v>
      </c>
      <c r="J41" s="4" t="s">
        <v>15</v>
      </c>
      <c r="K41" s="4">
        <v>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4" t="s">
        <v>54</v>
      </c>
      <c r="B42" s="4" t="s">
        <v>23</v>
      </c>
      <c r="C42" s="4" t="s">
        <v>34</v>
      </c>
      <c r="D42" s="4" t="s">
        <v>105</v>
      </c>
      <c r="E42" s="10" t="s">
        <v>58</v>
      </c>
      <c r="F42" s="10" t="s">
        <v>59</v>
      </c>
      <c r="G42" s="4" t="str">
        <f t="shared" si="0"/>
        <v>Y</v>
      </c>
      <c r="H42" s="4" t="s">
        <v>15</v>
      </c>
      <c r="I42" s="4" t="s">
        <v>15</v>
      </c>
      <c r="J42" s="4" t="s">
        <v>15</v>
      </c>
      <c r="K42" s="4">
        <v>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5">
      <c r="A43" s="4" t="s">
        <v>54</v>
      </c>
      <c r="B43" s="4" t="s">
        <v>23</v>
      </c>
      <c r="C43" s="4" t="s">
        <v>38</v>
      </c>
      <c r="D43" s="4" t="s">
        <v>105</v>
      </c>
      <c r="E43" s="10" t="s">
        <v>58</v>
      </c>
      <c r="F43" s="10" t="s">
        <v>59</v>
      </c>
      <c r="G43" s="4" t="str">
        <f t="shared" si="0"/>
        <v>Y</v>
      </c>
      <c r="H43" s="4" t="s">
        <v>15</v>
      </c>
      <c r="I43" s="4" t="s">
        <v>15</v>
      </c>
      <c r="J43" s="4" t="s">
        <v>15</v>
      </c>
      <c r="K43" s="4">
        <v>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s="4" t="s">
        <v>54</v>
      </c>
      <c r="B44" s="4" t="s">
        <v>23</v>
      </c>
      <c r="C44" s="4" t="s">
        <v>141</v>
      </c>
      <c r="D44" s="4" t="s">
        <v>105</v>
      </c>
      <c r="E44" s="10" t="s">
        <v>58</v>
      </c>
      <c r="F44" s="10" t="s">
        <v>59</v>
      </c>
      <c r="G44" s="4" t="str">
        <f t="shared" si="0"/>
        <v>Y</v>
      </c>
      <c r="H44" s="4" t="s">
        <v>15</v>
      </c>
      <c r="I44" s="4" t="s">
        <v>15</v>
      </c>
      <c r="J44" s="4" t="s">
        <v>15</v>
      </c>
      <c r="K44" s="4">
        <v>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5">
      <c r="A45" s="4" t="s">
        <v>54</v>
      </c>
      <c r="B45" s="4" t="s">
        <v>23</v>
      </c>
      <c r="C45" s="4" t="s">
        <v>142</v>
      </c>
      <c r="D45" s="4" t="s">
        <v>105</v>
      </c>
      <c r="E45" s="10" t="s">
        <v>58</v>
      </c>
      <c r="F45" s="10" t="s">
        <v>59</v>
      </c>
      <c r="G45" s="4" t="str">
        <f t="shared" si="0"/>
        <v>Y</v>
      </c>
      <c r="H45" s="4" t="s">
        <v>15</v>
      </c>
      <c r="I45" s="4" t="s">
        <v>15</v>
      </c>
      <c r="J45" s="4" t="s">
        <v>15</v>
      </c>
      <c r="K45" s="4">
        <v>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5">
      <c r="A46" s="4" t="s">
        <v>54</v>
      </c>
      <c r="B46" s="4" t="s">
        <v>23</v>
      </c>
      <c r="C46" s="4" t="s">
        <v>35</v>
      </c>
      <c r="D46" s="4" t="s">
        <v>105</v>
      </c>
      <c r="E46" s="10" t="s">
        <v>58</v>
      </c>
      <c r="F46" s="10" t="s">
        <v>59</v>
      </c>
      <c r="G46" s="4" t="str">
        <f t="shared" si="0"/>
        <v>Y</v>
      </c>
      <c r="H46" s="4" t="s">
        <v>15</v>
      </c>
      <c r="I46" s="4" t="s">
        <v>15</v>
      </c>
      <c r="J46" s="4" t="s">
        <v>15</v>
      </c>
      <c r="K46" s="4">
        <v>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5">
      <c r="A47" s="4" t="s">
        <v>54</v>
      </c>
      <c r="B47" s="4" t="s">
        <v>23</v>
      </c>
      <c r="C47" s="4" t="s">
        <v>36</v>
      </c>
      <c r="D47" s="4" t="s">
        <v>105</v>
      </c>
      <c r="E47" s="10" t="s">
        <v>58</v>
      </c>
      <c r="F47" s="10" t="s">
        <v>59</v>
      </c>
      <c r="G47" s="4" t="str">
        <f t="shared" si="0"/>
        <v>Y</v>
      </c>
      <c r="H47" s="4" t="s">
        <v>15</v>
      </c>
      <c r="I47" s="4" t="s">
        <v>15</v>
      </c>
      <c r="J47" s="4" t="s">
        <v>15</v>
      </c>
      <c r="K47" s="4">
        <v>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5">
      <c r="A48" s="4" t="s">
        <v>54</v>
      </c>
      <c r="B48" s="4" t="s">
        <v>23</v>
      </c>
      <c r="C48" s="4" t="s">
        <v>37</v>
      </c>
      <c r="D48" s="4" t="s">
        <v>105</v>
      </c>
      <c r="E48" s="10" t="s">
        <v>58</v>
      </c>
      <c r="F48" s="10" t="s">
        <v>59</v>
      </c>
      <c r="G48" s="4" t="str">
        <f t="shared" si="0"/>
        <v>Y</v>
      </c>
      <c r="H48" s="4" t="s">
        <v>15</v>
      </c>
      <c r="I48" s="4" t="s">
        <v>15</v>
      </c>
      <c r="J48" s="4" t="s">
        <v>15</v>
      </c>
      <c r="K48" s="4">
        <v>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5">
      <c r="A49" s="4" t="s">
        <v>54</v>
      </c>
      <c r="B49" s="4" t="s">
        <v>23</v>
      </c>
      <c r="C49" s="4" t="s">
        <v>39</v>
      </c>
      <c r="D49" s="4" t="s">
        <v>105</v>
      </c>
      <c r="E49" s="10" t="s">
        <v>58</v>
      </c>
      <c r="F49" s="10" t="s">
        <v>59</v>
      </c>
      <c r="G49" s="4" t="str">
        <f t="shared" si="0"/>
        <v>Y</v>
      </c>
      <c r="H49" s="4" t="s">
        <v>15</v>
      </c>
      <c r="I49" s="4" t="s">
        <v>15</v>
      </c>
      <c r="J49" s="4" t="s">
        <v>15</v>
      </c>
      <c r="K49" s="4"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5">
      <c r="A50" s="4" t="s">
        <v>54</v>
      </c>
      <c r="B50" s="4" t="s">
        <v>23</v>
      </c>
      <c r="C50" s="4" t="s">
        <v>40</v>
      </c>
      <c r="D50" s="4" t="s">
        <v>105</v>
      </c>
      <c r="E50" s="10" t="s">
        <v>58</v>
      </c>
      <c r="F50" s="10" t="s">
        <v>59</v>
      </c>
      <c r="G50" s="4" t="str">
        <f t="shared" si="0"/>
        <v>Y</v>
      </c>
      <c r="H50" s="4" t="s">
        <v>15</v>
      </c>
      <c r="I50" s="4" t="s">
        <v>15</v>
      </c>
      <c r="J50" s="4" t="s">
        <v>15</v>
      </c>
      <c r="K50" s="4"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5">
      <c r="A51" s="4" t="s">
        <v>54</v>
      </c>
      <c r="B51" s="4" t="s">
        <v>21</v>
      </c>
      <c r="C51" s="4" t="s">
        <v>32</v>
      </c>
      <c r="D51" s="4" t="s">
        <v>106</v>
      </c>
      <c r="E51" s="10" t="s">
        <v>60</v>
      </c>
      <c r="F51" s="10" t="s">
        <v>59</v>
      </c>
      <c r="G51" s="4" t="str">
        <f t="shared" si="0"/>
        <v>Y</v>
      </c>
      <c r="H51" s="4" t="s">
        <v>14</v>
      </c>
      <c r="I51" s="4" t="s">
        <v>15</v>
      </c>
      <c r="J51" s="4" t="s">
        <v>15</v>
      </c>
      <c r="K51" s="4"/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5">
      <c r="A52" s="4" t="s">
        <v>54</v>
      </c>
      <c r="B52" s="4" t="s">
        <v>21</v>
      </c>
      <c r="C52" s="4" t="s">
        <v>33</v>
      </c>
      <c r="D52" s="4" t="s">
        <v>106</v>
      </c>
      <c r="E52" s="10" t="s">
        <v>60</v>
      </c>
      <c r="F52" s="10" t="s">
        <v>59</v>
      </c>
      <c r="G52" s="4" t="str">
        <f t="shared" si="0"/>
        <v>Y</v>
      </c>
      <c r="H52" s="4" t="s">
        <v>14</v>
      </c>
      <c r="I52" s="4" t="s">
        <v>15</v>
      </c>
      <c r="J52" s="4" t="s">
        <v>15</v>
      </c>
      <c r="K52" s="4"/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5">
      <c r="A53" s="4" t="s">
        <v>54</v>
      </c>
      <c r="B53" s="4" t="s">
        <v>21</v>
      </c>
      <c r="C53" s="4" t="s">
        <v>34</v>
      </c>
      <c r="D53" s="4" t="s">
        <v>106</v>
      </c>
      <c r="E53" s="10" t="s">
        <v>60</v>
      </c>
      <c r="F53" s="10" t="s">
        <v>59</v>
      </c>
      <c r="G53" s="4" t="str">
        <f t="shared" si="0"/>
        <v>Y</v>
      </c>
      <c r="H53" s="4" t="s">
        <v>14</v>
      </c>
      <c r="I53" s="4" t="s">
        <v>15</v>
      </c>
      <c r="J53" s="4" t="s">
        <v>15</v>
      </c>
      <c r="K53" s="4"/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5">
      <c r="A54" s="4" t="s">
        <v>54</v>
      </c>
      <c r="B54" s="4" t="s">
        <v>21</v>
      </c>
      <c r="C54" s="4" t="s">
        <v>38</v>
      </c>
      <c r="D54" s="4" t="s">
        <v>106</v>
      </c>
      <c r="E54" s="10" t="s">
        <v>60</v>
      </c>
      <c r="F54" s="10" t="s">
        <v>59</v>
      </c>
      <c r="G54" s="4" t="str">
        <f t="shared" si="0"/>
        <v>Y</v>
      </c>
      <c r="H54" s="4" t="s">
        <v>14</v>
      </c>
      <c r="I54" s="4" t="s">
        <v>15</v>
      </c>
      <c r="J54" s="4" t="s">
        <v>15</v>
      </c>
      <c r="K54" s="4"/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5">
      <c r="A55" s="4" t="s">
        <v>54</v>
      </c>
      <c r="B55" s="4" t="s">
        <v>21</v>
      </c>
      <c r="C55" s="4" t="s">
        <v>141</v>
      </c>
      <c r="D55" s="4" t="s">
        <v>106</v>
      </c>
      <c r="E55" s="10" t="s">
        <v>60</v>
      </c>
      <c r="F55" s="10" t="s">
        <v>59</v>
      </c>
      <c r="G55" s="4" t="str">
        <f t="shared" si="0"/>
        <v>Y</v>
      </c>
      <c r="H55" s="4" t="s">
        <v>14</v>
      </c>
      <c r="I55" s="4" t="s">
        <v>15</v>
      </c>
      <c r="J55" s="4" t="s">
        <v>15</v>
      </c>
      <c r="K55" s="4"/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5">
      <c r="A56" s="4" t="s">
        <v>54</v>
      </c>
      <c r="B56" s="4" t="s">
        <v>21</v>
      </c>
      <c r="C56" s="4" t="s">
        <v>142</v>
      </c>
      <c r="D56" s="4" t="s">
        <v>106</v>
      </c>
      <c r="E56" s="10" t="s">
        <v>60</v>
      </c>
      <c r="F56" s="10" t="s">
        <v>59</v>
      </c>
      <c r="G56" s="4" t="str">
        <f t="shared" si="0"/>
        <v>Y</v>
      </c>
      <c r="H56" s="4" t="s">
        <v>14</v>
      </c>
      <c r="I56" s="4" t="s">
        <v>15</v>
      </c>
      <c r="J56" s="4" t="s">
        <v>15</v>
      </c>
      <c r="K56" s="4"/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5">
      <c r="A57" s="4" t="s">
        <v>54</v>
      </c>
      <c r="B57" s="4" t="s">
        <v>21</v>
      </c>
      <c r="C57" s="4" t="s">
        <v>35</v>
      </c>
      <c r="D57" s="4" t="s">
        <v>106</v>
      </c>
      <c r="E57" s="10" t="s">
        <v>60</v>
      </c>
      <c r="F57" s="10" t="s">
        <v>59</v>
      </c>
      <c r="G57" s="4" t="str">
        <f t="shared" si="0"/>
        <v>Y</v>
      </c>
      <c r="H57" s="4" t="s">
        <v>14</v>
      </c>
      <c r="I57" s="4" t="s">
        <v>15</v>
      </c>
      <c r="J57" s="4" t="s">
        <v>15</v>
      </c>
      <c r="K57" s="4"/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5">
      <c r="A58" s="4" t="s">
        <v>54</v>
      </c>
      <c r="B58" s="4" t="s">
        <v>21</v>
      </c>
      <c r="C58" s="4" t="s">
        <v>36</v>
      </c>
      <c r="D58" s="4" t="s">
        <v>106</v>
      </c>
      <c r="E58" s="10" t="s">
        <v>60</v>
      </c>
      <c r="F58" s="10" t="s">
        <v>59</v>
      </c>
      <c r="G58" s="4" t="str">
        <f t="shared" si="0"/>
        <v>Y</v>
      </c>
      <c r="H58" s="4" t="s">
        <v>14</v>
      </c>
      <c r="I58" s="4" t="s">
        <v>15</v>
      </c>
      <c r="J58" s="4" t="s">
        <v>15</v>
      </c>
      <c r="K58" s="4"/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x14ac:dyDescent="0.25">
      <c r="A59" s="4" t="s">
        <v>54</v>
      </c>
      <c r="B59" s="4" t="s">
        <v>21</v>
      </c>
      <c r="C59" s="4" t="s">
        <v>37</v>
      </c>
      <c r="D59" s="4" t="s">
        <v>106</v>
      </c>
      <c r="E59" s="10" t="s">
        <v>60</v>
      </c>
      <c r="F59" s="10" t="s">
        <v>59</v>
      </c>
      <c r="G59" s="4" t="str">
        <f t="shared" si="0"/>
        <v>Y</v>
      </c>
      <c r="H59" s="4" t="s">
        <v>14</v>
      </c>
      <c r="I59" s="4" t="s">
        <v>15</v>
      </c>
      <c r="J59" s="4" t="s">
        <v>15</v>
      </c>
      <c r="K59" s="4"/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5">
      <c r="A60" s="4" t="s">
        <v>54</v>
      </c>
      <c r="B60" s="4" t="s">
        <v>21</v>
      </c>
      <c r="C60" s="4" t="s">
        <v>39</v>
      </c>
      <c r="D60" s="4" t="s">
        <v>106</v>
      </c>
      <c r="E60" s="10" t="s">
        <v>60</v>
      </c>
      <c r="F60" s="10" t="s">
        <v>59</v>
      </c>
      <c r="G60" s="4" t="str">
        <f t="shared" si="0"/>
        <v>Y</v>
      </c>
      <c r="H60" s="4" t="s">
        <v>14</v>
      </c>
      <c r="I60" s="4" t="s">
        <v>15</v>
      </c>
      <c r="J60" s="4" t="s">
        <v>15</v>
      </c>
      <c r="K60" s="4"/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5">
      <c r="A61" s="4" t="s">
        <v>54</v>
      </c>
      <c r="B61" s="4" t="s">
        <v>21</v>
      </c>
      <c r="C61" s="4" t="s">
        <v>40</v>
      </c>
      <c r="D61" s="4" t="s">
        <v>106</v>
      </c>
      <c r="E61" s="10" t="s">
        <v>60</v>
      </c>
      <c r="F61" s="10" t="s">
        <v>59</v>
      </c>
      <c r="G61" s="4" t="str">
        <f t="shared" si="0"/>
        <v>Y</v>
      </c>
      <c r="H61" s="4" t="s">
        <v>14</v>
      </c>
      <c r="I61" s="4" t="s">
        <v>15</v>
      </c>
      <c r="J61" s="4" t="s">
        <v>15</v>
      </c>
      <c r="K61" s="4"/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5">
      <c r="A62" s="4" t="s">
        <v>54</v>
      </c>
      <c r="B62" s="4" t="s">
        <v>23</v>
      </c>
      <c r="C62" s="4" t="s">
        <v>32</v>
      </c>
      <c r="D62" s="4" t="s">
        <v>106</v>
      </c>
      <c r="E62" s="10" t="s">
        <v>60</v>
      </c>
      <c r="F62" s="10" t="s">
        <v>59</v>
      </c>
      <c r="G62" s="4" t="str">
        <f t="shared" si="0"/>
        <v>Y</v>
      </c>
      <c r="H62" s="4" t="s">
        <v>14</v>
      </c>
      <c r="I62" s="4" t="s">
        <v>15</v>
      </c>
      <c r="J62" s="4" t="s">
        <v>15</v>
      </c>
      <c r="K62" s="4"/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5">
      <c r="A63" s="4" t="s">
        <v>54</v>
      </c>
      <c r="B63" s="4" t="s">
        <v>23</v>
      </c>
      <c r="C63" s="4" t="s">
        <v>33</v>
      </c>
      <c r="D63" s="4" t="s">
        <v>106</v>
      </c>
      <c r="E63" s="10" t="s">
        <v>60</v>
      </c>
      <c r="F63" s="10" t="s">
        <v>59</v>
      </c>
      <c r="G63" s="4" t="str">
        <f t="shared" si="0"/>
        <v>Y</v>
      </c>
      <c r="H63" s="4" t="s">
        <v>14</v>
      </c>
      <c r="I63" s="4" t="s">
        <v>15</v>
      </c>
      <c r="J63" s="4" t="s">
        <v>15</v>
      </c>
      <c r="K63" s="4"/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5">
      <c r="A64" s="4" t="s">
        <v>54</v>
      </c>
      <c r="B64" s="4" t="s">
        <v>23</v>
      </c>
      <c r="C64" s="4" t="s">
        <v>34</v>
      </c>
      <c r="D64" s="4" t="s">
        <v>106</v>
      </c>
      <c r="E64" s="10" t="s">
        <v>60</v>
      </c>
      <c r="F64" s="10" t="s">
        <v>59</v>
      </c>
      <c r="G64" s="4" t="str">
        <f t="shared" si="0"/>
        <v>Y</v>
      </c>
      <c r="H64" s="4" t="s">
        <v>14</v>
      </c>
      <c r="I64" s="4" t="s">
        <v>15</v>
      </c>
      <c r="J64" s="4" t="s">
        <v>15</v>
      </c>
      <c r="K64" s="4"/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5">
      <c r="A65" s="4" t="s">
        <v>54</v>
      </c>
      <c r="B65" s="4" t="s">
        <v>23</v>
      </c>
      <c r="C65" s="4" t="s">
        <v>38</v>
      </c>
      <c r="D65" s="4" t="s">
        <v>106</v>
      </c>
      <c r="E65" s="10" t="s">
        <v>60</v>
      </c>
      <c r="F65" s="10" t="s">
        <v>59</v>
      </c>
      <c r="G65" s="4" t="str">
        <f t="shared" si="0"/>
        <v>Y</v>
      </c>
      <c r="H65" s="4" t="s">
        <v>14</v>
      </c>
      <c r="I65" s="4" t="s">
        <v>15</v>
      </c>
      <c r="J65" s="4" t="s">
        <v>15</v>
      </c>
      <c r="K65" s="4"/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5">
      <c r="A66" s="4" t="s">
        <v>54</v>
      </c>
      <c r="B66" s="4" t="s">
        <v>23</v>
      </c>
      <c r="C66" s="4" t="s">
        <v>141</v>
      </c>
      <c r="D66" s="4" t="s">
        <v>106</v>
      </c>
      <c r="E66" s="10" t="s">
        <v>60</v>
      </c>
      <c r="F66" s="10" t="s">
        <v>59</v>
      </c>
      <c r="G66" s="4" t="str">
        <f t="shared" si="0"/>
        <v>Y</v>
      </c>
      <c r="H66" s="4" t="s">
        <v>14</v>
      </c>
      <c r="I66" s="4" t="s">
        <v>15</v>
      </c>
      <c r="J66" s="4" t="s">
        <v>15</v>
      </c>
      <c r="K66" s="4"/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x14ac:dyDescent="0.25">
      <c r="A67" s="4" t="s">
        <v>54</v>
      </c>
      <c r="B67" s="4" t="s">
        <v>23</v>
      </c>
      <c r="C67" s="4" t="s">
        <v>142</v>
      </c>
      <c r="D67" s="4" t="s">
        <v>106</v>
      </c>
      <c r="E67" s="10" t="s">
        <v>60</v>
      </c>
      <c r="F67" s="10" t="s">
        <v>59</v>
      </c>
      <c r="G67" s="4" t="str">
        <f t="shared" ref="G67:G133" si="1">IF(ISNUMBER(SEARCH("placeholder",F67)),"Y","N")</f>
        <v>Y</v>
      </c>
      <c r="H67" s="4" t="s">
        <v>14</v>
      </c>
      <c r="I67" s="4" t="s">
        <v>15</v>
      </c>
      <c r="J67" s="4" t="s">
        <v>15</v>
      </c>
      <c r="K67" s="4"/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x14ac:dyDescent="0.25">
      <c r="A68" s="4" t="s">
        <v>54</v>
      </c>
      <c r="B68" s="4" t="s">
        <v>23</v>
      </c>
      <c r="C68" s="4" t="s">
        <v>35</v>
      </c>
      <c r="D68" s="4" t="s">
        <v>106</v>
      </c>
      <c r="E68" s="10" t="s">
        <v>60</v>
      </c>
      <c r="F68" s="10" t="s">
        <v>59</v>
      </c>
      <c r="G68" s="4" t="str">
        <f t="shared" si="1"/>
        <v>Y</v>
      </c>
      <c r="H68" s="4" t="s">
        <v>14</v>
      </c>
      <c r="I68" s="4" t="s">
        <v>15</v>
      </c>
      <c r="J68" s="4" t="s">
        <v>15</v>
      </c>
      <c r="K68" s="4"/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x14ac:dyDescent="0.25">
      <c r="A69" s="4" t="s">
        <v>54</v>
      </c>
      <c r="B69" s="4" t="s">
        <v>23</v>
      </c>
      <c r="C69" s="4" t="s">
        <v>36</v>
      </c>
      <c r="D69" s="4" t="s">
        <v>106</v>
      </c>
      <c r="E69" s="10" t="s">
        <v>60</v>
      </c>
      <c r="F69" s="10" t="s">
        <v>59</v>
      </c>
      <c r="G69" s="4" t="str">
        <f t="shared" si="1"/>
        <v>Y</v>
      </c>
      <c r="H69" s="4" t="s">
        <v>14</v>
      </c>
      <c r="I69" s="4" t="s">
        <v>15</v>
      </c>
      <c r="J69" s="4" t="s">
        <v>15</v>
      </c>
      <c r="K69" s="4"/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x14ac:dyDescent="0.25">
      <c r="A70" s="4" t="s">
        <v>54</v>
      </c>
      <c r="B70" s="4" t="s">
        <v>23</v>
      </c>
      <c r="C70" s="4" t="s">
        <v>37</v>
      </c>
      <c r="D70" s="4" t="s">
        <v>106</v>
      </c>
      <c r="E70" s="10" t="s">
        <v>60</v>
      </c>
      <c r="F70" s="10" t="s">
        <v>59</v>
      </c>
      <c r="G70" s="4" t="str">
        <f t="shared" si="1"/>
        <v>Y</v>
      </c>
      <c r="H70" s="4" t="s">
        <v>14</v>
      </c>
      <c r="I70" s="4" t="s">
        <v>15</v>
      </c>
      <c r="J70" s="4" t="s">
        <v>15</v>
      </c>
      <c r="K70" s="4"/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x14ac:dyDescent="0.25">
      <c r="A71" s="4" t="s">
        <v>54</v>
      </c>
      <c r="B71" s="4" t="s">
        <v>23</v>
      </c>
      <c r="C71" s="4" t="s">
        <v>39</v>
      </c>
      <c r="D71" s="4" t="s">
        <v>106</v>
      </c>
      <c r="E71" s="10" t="s">
        <v>60</v>
      </c>
      <c r="F71" s="10" t="s">
        <v>59</v>
      </c>
      <c r="G71" s="4" t="str">
        <f t="shared" si="1"/>
        <v>Y</v>
      </c>
      <c r="H71" s="4" t="s">
        <v>14</v>
      </c>
      <c r="I71" s="4" t="s">
        <v>15</v>
      </c>
      <c r="J71" s="4" t="s">
        <v>15</v>
      </c>
      <c r="K71" s="4"/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x14ac:dyDescent="0.25">
      <c r="A72" s="4" t="s">
        <v>54</v>
      </c>
      <c r="B72" s="4" t="s">
        <v>23</v>
      </c>
      <c r="C72" s="4" t="s">
        <v>40</v>
      </c>
      <c r="D72" s="4" t="s">
        <v>106</v>
      </c>
      <c r="E72" s="10" t="s">
        <v>60</v>
      </c>
      <c r="F72" s="10" t="s">
        <v>59</v>
      </c>
      <c r="G72" s="4" t="str">
        <f t="shared" si="1"/>
        <v>Y</v>
      </c>
      <c r="H72" s="4" t="s">
        <v>14</v>
      </c>
      <c r="I72" s="4" t="s">
        <v>15</v>
      </c>
      <c r="J72" s="4" t="s">
        <v>15</v>
      </c>
      <c r="K72" s="4"/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x14ac:dyDescent="0.25">
      <c r="A73" s="4" t="s">
        <v>54</v>
      </c>
      <c r="B73" s="4" t="s">
        <v>21</v>
      </c>
      <c r="C73" s="4" t="s">
        <v>32</v>
      </c>
      <c r="D73" s="4" t="s">
        <v>107</v>
      </c>
      <c r="E73" s="10" t="s">
        <v>61</v>
      </c>
      <c r="F73" s="10" t="s">
        <v>59</v>
      </c>
      <c r="G73" s="4" t="str">
        <f t="shared" si="1"/>
        <v>Y</v>
      </c>
      <c r="H73" s="4" t="s">
        <v>14</v>
      </c>
      <c r="I73" s="4" t="s">
        <v>15</v>
      </c>
      <c r="J73" s="4" t="s">
        <v>15</v>
      </c>
      <c r="K73" s="4"/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x14ac:dyDescent="0.25">
      <c r="A74" s="4" t="s">
        <v>54</v>
      </c>
      <c r="B74" s="4" t="s">
        <v>21</v>
      </c>
      <c r="C74" s="4" t="s">
        <v>33</v>
      </c>
      <c r="D74" s="4" t="s">
        <v>107</v>
      </c>
      <c r="E74" s="10" t="s">
        <v>61</v>
      </c>
      <c r="F74" s="10" t="s">
        <v>59</v>
      </c>
      <c r="G74" s="4" t="str">
        <f t="shared" si="1"/>
        <v>Y</v>
      </c>
      <c r="H74" s="4" t="s">
        <v>14</v>
      </c>
      <c r="I74" s="4" t="s">
        <v>15</v>
      </c>
      <c r="J74" s="4" t="s">
        <v>15</v>
      </c>
      <c r="K74" s="4"/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x14ac:dyDescent="0.25">
      <c r="A75" s="4" t="s">
        <v>54</v>
      </c>
      <c r="B75" s="4" t="s">
        <v>21</v>
      </c>
      <c r="C75" s="4" t="s">
        <v>34</v>
      </c>
      <c r="D75" s="4" t="s">
        <v>107</v>
      </c>
      <c r="E75" s="10" t="s">
        <v>61</v>
      </c>
      <c r="F75" s="10" t="s">
        <v>59</v>
      </c>
      <c r="G75" s="4" t="str">
        <f t="shared" si="1"/>
        <v>Y</v>
      </c>
      <c r="H75" s="4" t="s">
        <v>14</v>
      </c>
      <c r="I75" s="4" t="s">
        <v>15</v>
      </c>
      <c r="J75" s="4" t="s">
        <v>15</v>
      </c>
      <c r="K75" s="4"/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x14ac:dyDescent="0.25">
      <c r="A76" s="4" t="s">
        <v>54</v>
      </c>
      <c r="B76" s="4" t="s">
        <v>21</v>
      </c>
      <c r="C76" s="4" t="s">
        <v>38</v>
      </c>
      <c r="D76" s="4" t="s">
        <v>107</v>
      </c>
      <c r="E76" s="10" t="s">
        <v>61</v>
      </c>
      <c r="F76" s="10" t="s">
        <v>59</v>
      </c>
      <c r="G76" s="4" t="str">
        <f t="shared" si="1"/>
        <v>Y</v>
      </c>
      <c r="H76" s="4" t="s">
        <v>14</v>
      </c>
      <c r="I76" s="4" t="s">
        <v>15</v>
      </c>
      <c r="J76" s="4" t="s">
        <v>15</v>
      </c>
      <c r="K76" s="4"/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x14ac:dyDescent="0.25">
      <c r="A77" s="4" t="s">
        <v>54</v>
      </c>
      <c r="B77" s="4" t="s">
        <v>21</v>
      </c>
      <c r="C77" s="4" t="s">
        <v>141</v>
      </c>
      <c r="D77" s="4" t="s">
        <v>107</v>
      </c>
      <c r="E77" s="10" t="s">
        <v>61</v>
      </c>
      <c r="F77" s="10" t="s">
        <v>59</v>
      </c>
      <c r="G77" s="4" t="str">
        <f t="shared" si="1"/>
        <v>Y</v>
      </c>
      <c r="H77" s="4" t="s">
        <v>14</v>
      </c>
      <c r="I77" s="4" t="s">
        <v>15</v>
      </c>
      <c r="J77" s="4" t="s">
        <v>15</v>
      </c>
      <c r="K77" s="4"/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x14ac:dyDescent="0.25">
      <c r="A78" s="4" t="s">
        <v>54</v>
      </c>
      <c r="B78" s="4" t="s">
        <v>21</v>
      </c>
      <c r="C78" s="4" t="s">
        <v>142</v>
      </c>
      <c r="D78" s="4" t="s">
        <v>107</v>
      </c>
      <c r="E78" s="10" t="s">
        <v>61</v>
      </c>
      <c r="F78" s="10" t="s">
        <v>59</v>
      </c>
      <c r="G78" s="4" t="str">
        <f t="shared" si="1"/>
        <v>Y</v>
      </c>
      <c r="H78" s="4" t="s">
        <v>14</v>
      </c>
      <c r="I78" s="4" t="s">
        <v>15</v>
      </c>
      <c r="J78" s="4" t="s">
        <v>15</v>
      </c>
      <c r="K78" s="4"/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x14ac:dyDescent="0.25">
      <c r="A79" s="4" t="s">
        <v>54</v>
      </c>
      <c r="B79" s="4" t="s">
        <v>21</v>
      </c>
      <c r="C79" s="4" t="s">
        <v>35</v>
      </c>
      <c r="D79" s="4" t="s">
        <v>107</v>
      </c>
      <c r="E79" s="10" t="s">
        <v>61</v>
      </c>
      <c r="F79" s="10" t="s">
        <v>59</v>
      </c>
      <c r="G79" s="4" t="str">
        <f t="shared" si="1"/>
        <v>Y</v>
      </c>
      <c r="H79" s="4" t="s">
        <v>14</v>
      </c>
      <c r="I79" s="4" t="s">
        <v>15</v>
      </c>
      <c r="J79" s="4" t="s">
        <v>15</v>
      </c>
      <c r="K79" s="4"/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x14ac:dyDescent="0.25">
      <c r="A80" s="4" t="s">
        <v>54</v>
      </c>
      <c r="B80" s="4" t="s">
        <v>21</v>
      </c>
      <c r="C80" s="4" t="s">
        <v>36</v>
      </c>
      <c r="D80" s="4" t="s">
        <v>107</v>
      </c>
      <c r="E80" s="10" t="s">
        <v>61</v>
      </c>
      <c r="F80" s="10" t="s">
        <v>59</v>
      </c>
      <c r="G80" s="4" t="str">
        <f t="shared" si="1"/>
        <v>Y</v>
      </c>
      <c r="H80" s="4" t="s">
        <v>14</v>
      </c>
      <c r="I80" s="4" t="s">
        <v>15</v>
      </c>
      <c r="J80" s="4" t="s">
        <v>15</v>
      </c>
      <c r="K80" s="4"/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 x14ac:dyDescent="0.25">
      <c r="A81" s="4" t="s">
        <v>54</v>
      </c>
      <c r="B81" s="4" t="s">
        <v>21</v>
      </c>
      <c r="C81" s="4" t="s">
        <v>37</v>
      </c>
      <c r="D81" s="4" t="s">
        <v>107</v>
      </c>
      <c r="E81" s="10" t="s">
        <v>61</v>
      </c>
      <c r="F81" s="10" t="s">
        <v>59</v>
      </c>
      <c r="G81" s="4" t="str">
        <f t="shared" si="1"/>
        <v>Y</v>
      </c>
      <c r="H81" s="4" t="s">
        <v>14</v>
      </c>
      <c r="I81" s="4" t="s">
        <v>15</v>
      </c>
      <c r="J81" s="4" t="s">
        <v>15</v>
      </c>
      <c r="K81" s="4"/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x14ac:dyDescent="0.25">
      <c r="A82" s="4" t="s">
        <v>54</v>
      </c>
      <c r="B82" s="4" t="s">
        <v>21</v>
      </c>
      <c r="C82" s="4" t="s">
        <v>39</v>
      </c>
      <c r="D82" s="4" t="s">
        <v>107</v>
      </c>
      <c r="E82" s="10" t="s">
        <v>61</v>
      </c>
      <c r="F82" s="10" t="s">
        <v>59</v>
      </c>
      <c r="G82" s="4" t="str">
        <f t="shared" si="1"/>
        <v>Y</v>
      </c>
      <c r="H82" s="4" t="s">
        <v>14</v>
      </c>
      <c r="I82" s="4" t="s">
        <v>15</v>
      </c>
      <c r="J82" s="4" t="s">
        <v>15</v>
      </c>
      <c r="K82" s="4"/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x14ac:dyDescent="0.25">
      <c r="A83" s="4" t="s">
        <v>54</v>
      </c>
      <c r="B83" s="4" t="s">
        <v>21</v>
      </c>
      <c r="C83" s="4" t="s">
        <v>40</v>
      </c>
      <c r="D83" s="4" t="s">
        <v>107</v>
      </c>
      <c r="E83" s="10" t="s">
        <v>61</v>
      </c>
      <c r="F83" s="10" t="s">
        <v>59</v>
      </c>
      <c r="G83" s="4" t="str">
        <f t="shared" si="1"/>
        <v>Y</v>
      </c>
      <c r="H83" s="4" t="s">
        <v>14</v>
      </c>
      <c r="I83" s="4" t="s">
        <v>15</v>
      </c>
      <c r="J83" s="4" t="s">
        <v>15</v>
      </c>
      <c r="K83" s="4"/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x14ac:dyDescent="0.25">
      <c r="A84" s="4" t="s">
        <v>54</v>
      </c>
      <c r="B84" s="4" t="s">
        <v>23</v>
      </c>
      <c r="C84" s="4" t="s">
        <v>32</v>
      </c>
      <c r="D84" s="4" t="s">
        <v>107</v>
      </c>
      <c r="E84" s="10" t="s">
        <v>61</v>
      </c>
      <c r="F84" s="10" t="s">
        <v>59</v>
      </c>
      <c r="G84" s="4" t="str">
        <f t="shared" si="1"/>
        <v>Y</v>
      </c>
      <c r="H84" s="4" t="s">
        <v>14</v>
      </c>
      <c r="I84" s="4" t="s">
        <v>15</v>
      </c>
      <c r="J84" s="4" t="s">
        <v>15</v>
      </c>
      <c r="K84" s="4"/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x14ac:dyDescent="0.25">
      <c r="A85" s="4" t="s">
        <v>54</v>
      </c>
      <c r="B85" s="4" t="s">
        <v>23</v>
      </c>
      <c r="C85" s="4" t="s">
        <v>33</v>
      </c>
      <c r="D85" s="4" t="s">
        <v>107</v>
      </c>
      <c r="E85" s="10" t="s">
        <v>61</v>
      </c>
      <c r="F85" s="10" t="s">
        <v>59</v>
      </c>
      <c r="G85" s="4" t="str">
        <f t="shared" si="1"/>
        <v>Y</v>
      </c>
      <c r="H85" s="4" t="s">
        <v>14</v>
      </c>
      <c r="I85" s="4" t="s">
        <v>15</v>
      </c>
      <c r="J85" s="4" t="s">
        <v>15</v>
      </c>
      <c r="K85" s="4"/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x14ac:dyDescent="0.25">
      <c r="A86" s="4" t="s">
        <v>54</v>
      </c>
      <c r="B86" s="4" t="s">
        <v>23</v>
      </c>
      <c r="C86" s="4" t="s">
        <v>34</v>
      </c>
      <c r="D86" s="4" t="s">
        <v>107</v>
      </c>
      <c r="E86" s="10" t="s">
        <v>61</v>
      </c>
      <c r="F86" s="10" t="s">
        <v>59</v>
      </c>
      <c r="G86" s="4" t="str">
        <f t="shared" si="1"/>
        <v>Y</v>
      </c>
      <c r="H86" s="4" t="s">
        <v>14</v>
      </c>
      <c r="I86" s="4" t="s">
        <v>15</v>
      </c>
      <c r="J86" s="4" t="s">
        <v>15</v>
      </c>
      <c r="K86" s="4"/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x14ac:dyDescent="0.25">
      <c r="A87" s="4" t="s">
        <v>54</v>
      </c>
      <c r="B87" s="4" t="s">
        <v>23</v>
      </c>
      <c r="C87" s="4" t="s">
        <v>38</v>
      </c>
      <c r="D87" s="4" t="s">
        <v>107</v>
      </c>
      <c r="E87" s="10" t="s">
        <v>61</v>
      </c>
      <c r="F87" s="10" t="s">
        <v>59</v>
      </c>
      <c r="G87" s="4" t="str">
        <f t="shared" si="1"/>
        <v>Y</v>
      </c>
      <c r="H87" s="4" t="s">
        <v>14</v>
      </c>
      <c r="I87" s="4" t="s">
        <v>15</v>
      </c>
      <c r="J87" s="4" t="s">
        <v>15</v>
      </c>
      <c r="K87" s="4"/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 x14ac:dyDescent="0.25">
      <c r="A88" s="4" t="s">
        <v>54</v>
      </c>
      <c r="B88" s="4" t="s">
        <v>23</v>
      </c>
      <c r="C88" s="4" t="s">
        <v>141</v>
      </c>
      <c r="D88" s="4" t="s">
        <v>107</v>
      </c>
      <c r="E88" s="10" t="s">
        <v>61</v>
      </c>
      <c r="F88" s="10" t="s">
        <v>59</v>
      </c>
      <c r="G88" s="4" t="str">
        <f t="shared" si="1"/>
        <v>Y</v>
      </c>
      <c r="H88" s="4" t="s">
        <v>14</v>
      </c>
      <c r="I88" s="4" t="s">
        <v>15</v>
      </c>
      <c r="J88" s="4" t="s">
        <v>15</v>
      </c>
      <c r="K88" s="4"/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 x14ac:dyDescent="0.25">
      <c r="A89" s="4" t="s">
        <v>54</v>
      </c>
      <c r="B89" s="4" t="s">
        <v>23</v>
      </c>
      <c r="C89" s="4" t="s">
        <v>142</v>
      </c>
      <c r="D89" s="4" t="s">
        <v>107</v>
      </c>
      <c r="E89" s="10" t="s">
        <v>61</v>
      </c>
      <c r="F89" s="10" t="s">
        <v>59</v>
      </c>
      <c r="G89" s="4" t="str">
        <f t="shared" si="1"/>
        <v>Y</v>
      </c>
      <c r="H89" s="4" t="s">
        <v>14</v>
      </c>
      <c r="I89" s="4" t="s">
        <v>15</v>
      </c>
      <c r="J89" s="4" t="s">
        <v>15</v>
      </c>
      <c r="K89" s="4"/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x14ac:dyDescent="0.25">
      <c r="A90" s="4" t="s">
        <v>54</v>
      </c>
      <c r="B90" s="4" t="s">
        <v>23</v>
      </c>
      <c r="C90" s="4" t="s">
        <v>35</v>
      </c>
      <c r="D90" s="4" t="s">
        <v>107</v>
      </c>
      <c r="E90" s="10" t="s">
        <v>61</v>
      </c>
      <c r="F90" s="10" t="s">
        <v>59</v>
      </c>
      <c r="G90" s="4" t="str">
        <f t="shared" si="1"/>
        <v>Y</v>
      </c>
      <c r="H90" s="4" t="s">
        <v>14</v>
      </c>
      <c r="I90" s="4" t="s">
        <v>15</v>
      </c>
      <c r="J90" s="4" t="s">
        <v>15</v>
      </c>
      <c r="K90" s="4"/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x14ac:dyDescent="0.25">
      <c r="A91" s="4" t="s">
        <v>54</v>
      </c>
      <c r="B91" s="4" t="s">
        <v>23</v>
      </c>
      <c r="C91" s="4" t="s">
        <v>36</v>
      </c>
      <c r="D91" s="4" t="s">
        <v>107</v>
      </c>
      <c r="E91" s="10" t="s">
        <v>61</v>
      </c>
      <c r="F91" s="10" t="s">
        <v>59</v>
      </c>
      <c r="G91" s="4" t="str">
        <f t="shared" si="1"/>
        <v>Y</v>
      </c>
      <c r="H91" s="4" t="s">
        <v>14</v>
      </c>
      <c r="I91" s="4" t="s">
        <v>15</v>
      </c>
      <c r="J91" s="4" t="s">
        <v>15</v>
      </c>
      <c r="K91" s="4"/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x14ac:dyDescent="0.25">
      <c r="A92" s="4" t="s">
        <v>54</v>
      </c>
      <c r="B92" s="4" t="s">
        <v>23</v>
      </c>
      <c r="C92" s="4" t="s">
        <v>37</v>
      </c>
      <c r="D92" s="4" t="s">
        <v>107</v>
      </c>
      <c r="E92" s="10" t="s">
        <v>61</v>
      </c>
      <c r="F92" s="10" t="s">
        <v>59</v>
      </c>
      <c r="G92" s="4" t="str">
        <f t="shared" si="1"/>
        <v>Y</v>
      </c>
      <c r="H92" s="4" t="s">
        <v>14</v>
      </c>
      <c r="I92" s="4" t="s">
        <v>15</v>
      </c>
      <c r="J92" s="4" t="s">
        <v>15</v>
      </c>
      <c r="K92" s="4"/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 x14ac:dyDescent="0.25">
      <c r="A93" s="4" t="s">
        <v>54</v>
      </c>
      <c r="B93" s="4" t="s">
        <v>23</v>
      </c>
      <c r="C93" s="4" t="s">
        <v>39</v>
      </c>
      <c r="D93" s="4" t="s">
        <v>107</v>
      </c>
      <c r="E93" s="10" t="s">
        <v>61</v>
      </c>
      <c r="F93" s="10" t="s">
        <v>59</v>
      </c>
      <c r="G93" s="4" t="str">
        <f t="shared" si="1"/>
        <v>Y</v>
      </c>
      <c r="H93" s="4" t="s">
        <v>14</v>
      </c>
      <c r="I93" s="4" t="s">
        <v>15</v>
      </c>
      <c r="J93" s="4" t="s">
        <v>15</v>
      </c>
      <c r="K93" s="4"/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 x14ac:dyDescent="0.25">
      <c r="A94" s="4" t="s">
        <v>54</v>
      </c>
      <c r="B94" s="4" t="s">
        <v>23</v>
      </c>
      <c r="C94" s="4" t="s">
        <v>40</v>
      </c>
      <c r="D94" s="4" t="s">
        <v>107</v>
      </c>
      <c r="E94" s="10" t="s">
        <v>61</v>
      </c>
      <c r="F94" s="10" t="s">
        <v>59</v>
      </c>
      <c r="G94" s="4" t="str">
        <f t="shared" si="1"/>
        <v>Y</v>
      </c>
      <c r="H94" s="4" t="s">
        <v>14</v>
      </c>
      <c r="I94" s="4" t="s">
        <v>15</v>
      </c>
      <c r="J94" s="4" t="s">
        <v>15</v>
      </c>
      <c r="K94" s="4"/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x14ac:dyDescent="0.25">
      <c r="A95" s="4" t="s">
        <v>62</v>
      </c>
      <c r="B95" s="4" t="s">
        <v>11</v>
      </c>
      <c r="C95" s="4" t="s">
        <v>64</v>
      </c>
      <c r="D95" s="4" t="s">
        <v>108</v>
      </c>
      <c r="E95" s="10" t="s">
        <v>73</v>
      </c>
      <c r="F95" s="10" t="s">
        <v>72</v>
      </c>
      <c r="G95" s="4" t="str">
        <f t="shared" si="1"/>
        <v>N</v>
      </c>
      <c r="H95" s="4" t="s">
        <v>14</v>
      </c>
      <c r="I95" s="4" t="s">
        <v>15</v>
      </c>
      <c r="J95" s="4" t="s">
        <v>15</v>
      </c>
      <c r="K95" s="4"/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 x14ac:dyDescent="0.25">
      <c r="A96" s="4" t="s">
        <v>62</v>
      </c>
      <c r="B96" s="4" t="s">
        <v>11</v>
      </c>
      <c r="C96" s="4" t="s">
        <v>65</v>
      </c>
      <c r="D96" s="4" t="s">
        <v>108</v>
      </c>
      <c r="E96" s="10" t="s">
        <v>73</v>
      </c>
      <c r="F96" s="10" t="s">
        <v>72</v>
      </c>
      <c r="G96" s="4" t="str">
        <f t="shared" si="1"/>
        <v>N</v>
      </c>
      <c r="H96" s="4" t="s">
        <v>14</v>
      </c>
      <c r="I96" s="4" t="s">
        <v>15</v>
      </c>
      <c r="J96" s="4" t="s">
        <v>15</v>
      </c>
      <c r="K96" s="4"/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 x14ac:dyDescent="0.25">
      <c r="A97" s="4" t="s">
        <v>62</v>
      </c>
      <c r="B97" s="4" t="s">
        <v>11</v>
      </c>
      <c r="C97" s="4" t="s">
        <v>66</v>
      </c>
      <c r="D97" s="4" t="s">
        <v>108</v>
      </c>
      <c r="E97" s="10" t="s">
        <v>73</v>
      </c>
      <c r="F97" s="10" t="s">
        <v>72</v>
      </c>
      <c r="G97" s="4" t="str">
        <f t="shared" si="1"/>
        <v>N</v>
      </c>
      <c r="H97" s="4" t="s">
        <v>14</v>
      </c>
      <c r="I97" s="4" t="s">
        <v>15</v>
      </c>
      <c r="J97" s="4" t="s">
        <v>15</v>
      </c>
      <c r="K97" s="4"/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 x14ac:dyDescent="0.25">
      <c r="A98" s="4" t="s">
        <v>62</v>
      </c>
      <c r="B98" s="4" t="s">
        <v>11</v>
      </c>
      <c r="C98" s="4" t="s">
        <v>67</v>
      </c>
      <c r="D98" s="4" t="s">
        <v>108</v>
      </c>
      <c r="E98" s="10" t="s">
        <v>73</v>
      </c>
      <c r="F98" s="10" t="s">
        <v>72</v>
      </c>
      <c r="G98" s="4" t="str">
        <f t="shared" si="1"/>
        <v>N</v>
      </c>
      <c r="H98" s="4" t="s">
        <v>14</v>
      </c>
      <c r="I98" s="4" t="s">
        <v>15</v>
      </c>
      <c r="J98" s="4" t="s">
        <v>15</v>
      </c>
      <c r="K98" s="4"/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 x14ac:dyDescent="0.25">
      <c r="A99" s="4" t="s">
        <v>62</v>
      </c>
      <c r="B99" s="4" t="s">
        <v>11</v>
      </c>
      <c r="C99" s="4" t="s">
        <v>68</v>
      </c>
      <c r="D99" s="4" t="s">
        <v>108</v>
      </c>
      <c r="E99" s="10" t="s">
        <v>73</v>
      </c>
      <c r="F99" s="10" t="s">
        <v>72</v>
      </c>
      <c r="G99" s="4" t="str">
        <f t="shared" si="1"/>
        <v>N</v>
      </c>
      <c r="H99" s="4" t="s">
        <v>14</v>
      </c>
      <c r="I99" s="4" t="s">
        <v>15</v>
      </c>
      <c r="J99" s="4" t="s">
        <v>15</v>
      </c>
      <c r="K99" s="4"/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 x14ac:dyDescent="0.25">
      <c r="A100" s="4" t="s">
        <v>62</v>
      </c>
      <c r="B100" s="4" t="s">
        <v>11</v>
      </c>
      <c r="C100" s="4" t="s">
        <v>69</v>
      </c>
      <c r="D100" s="4" t="s">
        <v>108</v>
      </c>
      <c r="E100" s="10" t="s">
        <v>73</v>
      </c>
      <c r="F100" s="10" t="s">
        <v>72</v>
      </c>
      <c r="G100" s="4" t="str">
        <f t="shared" si="1"/>
        <v>N</v>
      </c>
      <c r="H100" s="4" t="s">
        <v>14</v>
      </c>
      <c r="I100" s="4" t="s">
        <v>15</v>
      </c>
      <c r="J100" s="4" t="s">
        <v>15</v>
      </c>
      <c r="K100" s="4"/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 x14ac:dyDescent="0.25">
      <c r="A101" s="4" t="s">
        <v>62</v>
      </c>
      <c r="B101" s="4" t="s">
        <v>11</v>
      </c>
      <c r="C101" s="4" t="s">
        <v>70</v>
      </c>
      <c r="D101" s="4" t="s">
        <v>108</v>
      </c>
      <c r="E101" s="10" t="s">
        <v>73</v>
      </c>
      <c r="F101" s="10" t="s">
        <v>72</v>
      </c>
      <c r="G101" s="4" t="str">
        <f t="shared" si="1"/>
        <v>N</v>
      </c>
      <c r="H101" s="4" t="s">
        <v>14</v>
      </c>
      <c r="I101" s="4" t="s">
        <v>15</v>
      </c>
      <c r="J101" s="4" t="s">
        <v>15</v>
      </c>
      <c r="K101" s="4"/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 x14ac:dyDescent="0.25">
      <c r="A102" s="4" t="s">
        <v>62</v>
      </c>
      <c r="B102" s="4" t="s">
        <v>11</v>
      </c>
      <c r="C102" s="4" t="s">
        <v>71</v>
      </c>
      <c r="D102" s="4" t="s">
        <v>108</v>
      </c>
      <c r="E102" s="10" t="s">
        <v>73</v>
      </c>
      <c r="F102" s="10" t="s">
        <v>72</v>
      </c>
      <c r="G102" s="4" t="str">
        <f t="shared" si="1"/>
        <v>N</v>
      </c>
      <c r="H102" s="4" t="s">
        <v>14</v>
      </c>
      <c r="I102" s="4" t="s">
        <v>15</v>
      </c>
      <c r="J102" s="4" t="s">
        <v>15</v>
      </c>
      <c r="K102" s="4"/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 ht="27" x14ac:dyDescent="0.25">
      <c r="A103" s="4" t="s">
        <v>62</v>
      </c>
      <c r="B103" s="4" t="s">
        <v>11</v>
      </c>
      <c r="C103" s="4" t="s">
        <v>64</v>
      </c>
      <c r="D103" s="4" t="s">
        <v>110</v>
      </c>
      <c r="E103" s="10" t="s">
        <v>74</v>
      </c>
      <c r="F103" s="10"/>
      <c r="G103" s="4" t="str">
        <f t="shared" si="1"/>
        <v>N</v>
      </c>
      <c r="H103" s="4" t="s">
        <v>15</v>
      </c>
      <c r="I103" s="4" t="s">
        <v>15</v>
      </c>
      <c r="J103" s="4" t="s">
        <v>14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>
        <f>1/12</f>
        <v>8.3333333333333329E-2</v>
      </c>
      <c r="AC103" s="4">
        <f t="shared" ref="AC103:AM110" si="2">1/12</f>
        <v>8.3333333333333329E-2</v>
      </c>
      <c r="AD103" s="4">
        <f t="shared" si="2"/>
        <v>8.3333333333333329E-2</v>
      </c>
      <c r="AE103" s="4">
        <f t="shared" si="2"/>
        <v>8.3333333333333329E-2</v>
      </c>
      <c r="AF103" s="4">
        <f t="shared" si="2"/>
        <v>8.3333333333333329E-2</v>
      </c>
      <c r="AG103" s="4">
        <f t="shared" si="2"/>
        <v>8.3333333333333329E-2</v>
      </c>
      <c r="AH103" s="4">
        <f t="shared" si="2"/>
        <v>8.3333333333333329E-2</v>
      </c>
      <c r="AI103" s="4">
        <f t="shared" si="2"/>
        <v>8.3333333333333329E-2</v>
      </c>
      <c r="AJ103" s="4">
        <f t="shared" si="2"/>
        <v>8.3333333333333329E-2</v>
      </c>
      <c r="AK103" s="4">
        <f t="shared" si="2"/>
        <v>8.3333333333333329E-2</v>
      </c>
      <c r="AL103" s="4">
        <f t="shared" si="2"/>
        <v>8.3333333333333329E-2</v>
      </c>
      <c r="AM103" s="4">
        <f t="shared" si="2"/>
        <v>8.3333333333333329E-2</v>
      </c>
    </row>
    <row r="104" spans="1:39" ht="27" x14ac:dyDescent="0.25">
      <c r="A104" s="4" t="s">
        <v>62</v>
      </c>
      <c r="B104" s="4" t="s">
        <v>11</v>
      </c>
      <c r="C104" s="4" t="s">
        <v>65</v>
      </c>
      <c r="D104" s="4" t="s">
        <v>110</v>
      </c>
      <c r="E104" s="10" t="s">
        <v>74</v>
      </c>
      <c r="F104" s="10"/>
      <c r="G104" s="4" t="str">
        <f t="shared" si="1"/>
        <v>N</v>
      </c>
      <c r="H104" s="4" t="s">
        <v>15</v>
      </c>
      <c r="I104" s="4" t="s">
        <v>15</v>
      </c>
      <c r="J104" s="4" t="s">
        <v>14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>
        <f t="shared" ref="AB104:AB110" si="3">1/12</f>
        <v>8.3333333333333329E-2</v>
      </c>
      <c r="AC104" s="4">
        <f t="shared" si="2"/>
        <v>8.3333333333333329E-2</v>
      </c>
      <c r="AD104" s="4">
        <f t="shared" si="2"/>
        <v>8.3333333333333329E-2</v>
      </c>
      <c r="AE104" s="4">
        <f t="shared" si="2"/>
        <v>8.3333333333333329E-2</v>
      </c>
      <c r="AF104" s="4">
        <f t="shared" si="2"/>
        <v>8.3333333333333329E-2</v>
      </c>
      <c r="AG104" s="4">
        <f t="shared" si="2"/>
        <v>8.3333333333333329E-2</v>
      </c>
      <c r="AH104" s="4">
        <f t="shared" si="2"/>
        <v>8.3333333333333329E-2</v>
      </c>
      <c r="AI104" s="4">
        <f t="shared" si="2"/>
        <v>8.3333333333333329E-2</v>
      </c>
      <c r="AJ104" s="4">
        <f t="shared" si="2"/>
        <v>8.3333333333333329E-2</v>
      </c>
      <c r="AK104" s="4">
        <f t="shared" si="2"/>
        <v>8.3333333333333329E-2</v>
      </c>
      <c r="AL104" s="4">
        <f t="shared" si="2"/>
        <v>8.3333333333333329E-2</v>
      </c>
      <c r="AM104" s="4">
        <f t="shared" si="2"/>
        <v>8.3333333333333329E-2</v>
      </c>
    </row>
    <row r="105" spans="1:39" ht="27" x14ac:dyDescent="0.25">
      <c r="A105" s="4" t="s">
        <v>62</v>
      </c>
      <c r="B105" s="4" t="s">
        <v>11</v>
      </c>
      <c r="C105" s="4" t="s">
        <v>66</v>
      </c>
      <c r="D105" s="4" t="s">
        <v>110</v>
      </c>
      <c r="E105" s="10" t="s">
        <v>74</v>
      </c>
      <c r="F105" s="10"/>
      <c r="G105" s="4" t="str">
        <f t="shared" si="1"/>
        <v>N</v>
      </c>
      <c r="H105" s="4" t="s">
        <v>15</v>
      </c>
      <c r="I105" s="4" t="s">
        <v>15</v>
      </c>
      <c r="J105" s="4" t="s">
        <v>14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>
        <f t="shared" si="3"/>
        <v>8.3333333333333329E-2</v>
      </c>
      <c r="AC105" s="4">
        <f t="shared" si="2"/>
        <v>8.3333333333333329E-2</v>
      </c>
      <c r="AD105" s="4">
        <f t="shared" si="2"/>
        <v>8.3333333333333329E-2</v>
      </c>
      <c r="AE105" s="4">
        <f t="shared" si="2"/>
        <v>8.3333333333333329E-2</v>
      </c>
      <c r="AF105" s="4">
        <f t="shared" si="2"/>
        <v>8.3333333333333329E-2</v>
      </c>
      <c r="AG105" s="4">
        <f t="shared" si="2"/>
        <v>8.3333333333333329E-2</v>
      </c>
      <c r="AH105" s="4">
        <f t="shared" si="2"/>
        <v>8.3333333333333329E-2</v>
      </c>
      <c r="AI105" s="4">
        <f t="shared" si="2"/>
        <v>8.3333333333333329E-2</v>
      </c>
      <c r="AJ105" s="4">
        <f t="shared" si="2"/>
        <v>8.3333333333333329E-2</v>
      </c>
      <c r="AK105" s="4">
        <f t="shared" si="2"/>
        <v>8.3333333333333329E-2</v>
      </c>
      <c r="AL105" s="4">
        <f t="shared" si="2"/>
        <v>8.3333333333333329E-2</v>
      </c>
      <c r="AM105" s="4">
        <f t="shared" si="2"/>
        <v>8.3333333333333329E-2</v>
      </c>
    </row>
    <row r="106" spans="1:39" ht="27" x14ac:dyDescent="0.25">
      <c r="A106" s="4" t="s">
        <v>62</v>
      </c>
      <c r="B106" s="4" t="s">
        <v>11</v>
      </c>
      <c r="C106" s="4" t="s">
        <v>67</v>
      </c>
      <c r="D106" s="4" t="s">
        <v>110</v>
      </c>
      <c r="E106" s="10" t="s">
        <v>74</v>
      </c>
      <c r="F106" s="10"/>
      <c r="G106" s="4" t="str">
        <f t="shared" si="1"/>
        <v>N</v>
      </c>
      <c r="H106" s="4" t="s">
        <v>15</v>
      </c>
      <c r="I106" s="4" t="s">
        <v>15</v>
      </c>
      <c r="J106" s="4" t="s">
        <v>14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>
        <f t="shared" si="3"/>
        <v>8.3333333333333329E-2</v>
      </c>
      <c r="AC106" s="4">
        <f t="shared" si="2"/>
        <v>8.3333333333333329E-2</v>
      </c>
      <c r="AD106" s="4">
        <f t="shared" si="2"/>
        <v>8.3333333333333329E-2</v>
      </c>
      <c r="AE106" s="4">
        <f t="shared" si="2"/>
        <v>8.3333333333333329E-2</v>
      </c>
      <c r="AF106" s="4">
        <f t="shared" si="2"/>
        <v>8.3333333333333329E-2</v>
      </c>
      <c r="AG106" s="4">
        <f t="shared" si="2"/>
        <v>8.3333333333333329E-2</v>
      </c>
      <c r="AH106" s="4">
        <f t="shared" si="2"/>
        <v>8.3333333333333329E-2</v>
      </c>
      <c r="AI106" s="4">
        <f t="shared" si="2"/>
        <v>8.3333333333333329E-2</v>
      </c>
      <c r="AJ106" s="4">
        <f t="shared" si="2"/>
        <v>8.3333333333333329E-2</v>
      </c>
      <c r="AK106" s="4">
        <f t="shared" si="2"/>
        <v>8.3333333333333329E-2</v>
      </c>
      <c r="AL106" s="4">
        <f t="shared" si="2"/>
        <v>8.3333333333333329E-2</v>
      </c>
      <c r="AM106" s="4">
        <f t="shared" si="2"/>
        <v>8.3333333333333329E-2</v>
      </c>
    </row>
    <row r="107" spans="1:39" ht="27" x14ac:dyDescent="0.25">
      <c r="A107" s="4" t="s">
        <v>62</v>
      </c>
      <c r="B107" s="4" t="s">
        <v>11</v>
      </c>
      <c r="C107" s="4" t="s">
        <v>68</v>
      </c>
      <c r="D107" s="4" t="s">
        <v>110</v>
      </c>
      <c r="E107" s="10" t="s">
        <v>74</v>
      </c>
      <c r="F107" s="10"/>
      <c r="G107" s="4" t="str">
        <f t="shared" si="1"/>
        <v>N</v>
      </c>
      <c r="H107" s="4" t="s">
        <v>15</v>
      </c>
      <c r="I107" s="4" t="s">
        <v>15</v>
      </c>
      <c r="J107" s="4" t="s">
        <v>14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>
        <f t="shared" si="3"/>
        <v>8.3333333333333329E-2</v>
      </c>
      <c r="AC107" s="4">
        <f t="shared" si="2"/>
        <v>8.3333333333333329E-2</v>
      </c>
      <c r="AD107" s="4">
        <f t="shared" si="2"/>
        <v>8.3333333333333329E-2</v>
      </c>
      <c r="AE107" s="4">
        <f t="shared" si="2"/>
        <v>8.3333333333333329E-2</v>
      </c>
      <c r="AF107" s="4">
        <f t="shared" si="2"/>
        <v>8.3333333333333329E-2</v>
      </c>
      <c r="AG107" s="4">
        <f t="shared" si="2"/>
        <v>8.3333333333333329E-2</v>
      </c>
      <c r="AH107" s="4">
        <f t="shared" si="2"/>
        <v>8.3333333333333329E-2</v>
      </c>
      <c r="AI107" s="4">
        <f t="shared" si="2"/>
        <v>8.3333333333333329E-2</v>
      </c>
      <c r="AJ107" s="4">
        <f t="shared" si="2"/>
        <v>8.3333333333333329E-2</v>
      </c>
      <c r="AK107" s="4">
        <f t="shared" si="2"/>
        <v>8.3333333333333329E-2</v>
      </c>
      <c r="AL107" s="4">
        <f t="shared" si="2"/>
        <v>8.3333333333333329E-2</v>
      </c>
      <c r="AM107" s="4">
        <f t="shared" si="2"/>
        <v>8.3333333333333329E-2</v>
      </c>
    </row>
    <row r="108" spans="1:39" ht="27" x14ac:dyDescent="0.25">
      <c r="A108" s="4" t="s">
        <v>62</v>
      </c>
      <c r="B108" s="4" t="s">
        <v>11</v>
      </c>
      <c r="C108" s="4" t="s">
        <v>69</v>
      </c>
      <c r="D108" s="4" t="s">
        <v>110</v>
      </c>
      <c r="E108" s="10" t="s">
        <v>74</v>
      </c>
      <c r="F108" s="10"/>
      <c r="G108" s="4" t="str">
        <f t="shared" si="1"/>
        <v>N</v>
      </c>
      <c r="H108" s="4" t="s">
        <v>15</v>
      </c>
      <c r="I108" s="4" t="s">
        <v>15</v>
      </c>
      <c r="J108" s="4" t="s">
        <v>14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>
        <f t="shared" si="3"/>
        <v>8.3333333333333329E-2</v>
      </c>
      <c r="AC108" s="4">
        <f t="shared" si="2"/>
        <v>8.3333333333333329E-2</v>
      </c>
      <c r="AD108" s="4">
        <f t="shared" si="2"/>
        <v>8.3333333333333329E-2</v>
      </c>
      <c r="AE108" s="4">
        <f t="shared" si="2"/>
        <v>8.3333333333333329E-2</v>
      </c>
      <c r="AF108" s="4">
        <f t="shared" si="2"/>
        <v>8.3333333333333329E-2</v>
      </c>
      <c r="AG108" s="4">
        <f t="shared" si="2"/>
        <v>8.3333333333333329E-2</v>
      </c>
      <c r="AH108" s="4">
        <f t="shared" si="2"/>
        <v>8.3333333333333329E-2</v>
      </c>
      <c r="AI108" s="4">
        <f t="shared" si="2"/>
        <v>8.3333333333333329E-2</v>
      </c>
      <c r="AJ108" s="4">
        <f t="shared" si="2"/>
        <v>8.3333333333333329E-2</v>
      </c>
      <c r="AK108" s="4">
        <f t="shared" si="2"/>
        <v>8.3333333333333329E-2</v>
      </c>
      <c r="AL108" s="4">
        <f t="shared" si="2"/>
        <v>8.3333333333333329E-2</v>
      </c>
      <c r="AM108" s="4">
        <f t="shared" si="2"/>
        <v>8.3333333333333329E-2</v>
      </c>
    </row>
    <row r="109" spans="1:39" ht="27" x14ac:dyDescent="0.25">
      <c r="A109" s="4" t="s">
        <v>62</v>
      </c>
      <c r="B109" s="4" t="s">
        <v>11</v>
      </c>
      <c r="C109" s="4" t="s">
        <v>70</v>
      </c>
      <c r="D109" s="4" t="s">
        <v>110</v>
      </c>
      <c r="E109" s="10" t="s">
        <v>74</v>
      </c>
      <c r="F109" s="10"/>
      <c r="G109" s="4" t="str">
        <f t="shared" si="1"/>
        <v>N</v>
      </c>
      <c r="H109" s="4" t="s">
        <v>15</v>
      </c>
      <c r="I109" s="4" t="s">
        <v>15</v>
      </c>
      <c r="J109" s="4" t="s">
        <v>14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>
        <f t="shared" si="3"/>
        <v>8.3333333333333329E-2</v>
      </c>
      <c r="AC109" s="4">
        <f t="shared" si="2"/>
        <v>8.3333333333333329E-2</v>
      </c>
      <c r="AD109" s="4">
        <f t="shared" si="2"/>
        <v>8.3333333333333329E-2</v>
      </c>
      <c r="AE109" s="4">
        <f t="shared" si="2"/>
        <v>8.3333333333333329E-2</v>
      </c>
      <c r="AF109" s="4">
        <f t="shared" si="2"/>
        <v>8.3333333333333329E-2</v>
      </c>
      <c r="AG109" s="4">
        <f t="shared" si="2"/>
        <v>8.3333333333333329E-2</v>
      </c>
      <c r="AH109" s="4">
        <f t="shared" si="2"/>
        <v>8.3333333333333329E-2</v>
      </c>
      <c r="AI109" s="4">
        <f t="shared" si="2"/>
        <v>8.3333333333333329E-2</v>
      </c>
      <c r="AJ109" s="4">
        <f t="shared" si="2"/>
        <v>8.3333333333333329E-2</v>
      </c>
      <c r="AK109" s="4">
        <f t="shared" si="2"/>
        <v>8.3333333333333329E-2</v>
      </c>
      <c r="AL109" s="4">
        <f t="shared" si="2"/>
        <v>8.3333333333333329E-2</v>
      </c>
      <c r="AM109" s="4">
        <f t="shared" si="2"/>
        <v>8.3333333333333329E-2</v>
      </c>
    </row>
    <row r="110" spans="1:39" ht="27" x14ac:dyDescent="0.25">
      <c r="A110" s="4" t="s">
        <v>62</v>
      </c>
      <c r="B110" s="4" t="s">
        <v>11</v>
      </c>
      <c r="C110" s="4" t="s">
        <v>71</v>
      </c>
      <c r="D110" s="4" t="s">
        <v>110</v>
      </c>
      <c r="E110" s="10" t="s">
        <v>74</v>
      </c>
      <c r="F110" s="10"/>
      <c r="G110" s="4" t="str">
        <f t="shared" si="1"/>
        <v>N</v>
      </c>
      <c r="H110" s="4" t="s">
        <v>15</v>
      </c>
      <c r="I110" s="4" t="s">
        <v>15</v>
      </c>
      <c r="J110" s="4" t="s">
        <v>14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>
        <f t="shared" si="3"/>
        <v>8.3333333333333329E-2</v>
      </c>
      <c r="AC110" s="4">
        <f t="shared" si="2"/>
        <v>8.3333333333333329E-2</v>
      </c>
      <c r="AD110" s="4">
        <f t="shared" si="2"/>
        <v>8.3333333333333329E-2</v>
      </c>
      <c r="AE110" s="4">
        <f t="shared" si="2"/>
        <v>8.3333333333333329E-2</v>
      </c>
      <c r="AF110" s="4">
        <f t="shared" si="2"/>
        <v>8.3333333333333329E-2</v>
      </c>
      <c r="AG110" s="4">
        <f t="shared" si="2"/>
        <v>8.3333333333333329E-2</v>
      </c>
      <c r="AH110" s="4">
        <f t="shared" si="2"/>
        <v>8.3333333333333329E-2</v>
      </c>
      <c r="AI110" s="4">
        <f t="shared" si="2"/>
        <v>8.3333333333333329E-2</v>
      </c>
      <c r="AJ110" s="4">
        <f t="shared" si="2"/>
        <v>8.3333333333333329E-2</v>
      </c>
      <c r="AK110" s="4">
        <f t="shared" si="2"/>
        <v>8.3333333333333329E-2</v>
      </c>
      <c r="AL110" s="4">
        <f t="shared" si="2"/>
        <v>8.3333333333333329E-2</v>
      </c>
      <c r="AM110" s="4">
        <f t="shared" si="2"/>
        <v>8.3333333333333329E-2</v>
      </c>
    </row>
    <row r="111" spans="1:39" ht="27" x14ac:dyDescent="0.25">
      <c r="A111" s="4" t="s">
        <v>52</v>
      </c>
      <c r="B111" s="4" t="s">
        <v>11</v>
      </c>
      <c r="C111" s="4" t="s">
        <v>64</v>
      </c>
      <c r="D111" s="4" t="s">
        <v>103</v>
      </c>
      <c r="E111" s="10" t="s">
        <v>47</v>
      </c>
      <c r="F111" s="10" t="s">
        <v>49</v>
      </c>
      <c r="G111" s="4" t="str">
        <f t="shared" si="1"/>
        <v>Y</v>
      </c>
      <c r="H111" s="4" t="s">
        <v>14</v>
      </c>
      <c r="I111" s="4" t="s">
        <v>15</v>
      </c>
      <c r="J111" s="4" t="s">
        <v>15</v>
      </c>
      <c r="K111" s="4"/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 ht="27" x14ac:dyDescent="0.25">
      <c r="A112" s="4" t="s">
        <v>52</v>
      </c>
      <c r="B112" s="4" t="s">
        <v>11</v>
      </c>
      <c r="C112" s="4" t="s">
        <v>65</v>
      </c>
      <c r="D112" s="4" t="s">
        <v>103</v>
      </c>
      <c r="E112" s="10" t="s">
        <v>47</v>
      </c>
      <c r="F112" s="10" t="s">
        <v>49</v>
      </c>
      <c r="G112" s="4" t="str">
        <f t="shared" si="1"/>
        <v>Y</v>
      </c>
      <c r="H112" s="4" t="s">
        <v>14</v>
      </c>
      <c r="I112" s="4" t="s">
        <v>15</v>
      </c>
      <c r="J112" s="4" t="s">
        <v>15</v>
      </c>
      <c r="K112" s="4"/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 ht="27" x14ac:dyDescent="0.25">
      <c r="A113" s="4" t="s">
        <v>52</v>
      </c>
      <c r="B113" s="4" t="s">
        <v>11</v>
      </c>
      <c r="C113" s="4" t="s">
        <v>66</v>
      </c>
      <c r="D113" s="4" t="s">
        <v>103</v>
      </c>
      <c r="E113" s="10" t="s">
        <v>47</v>
      </c>
      <c r="F113" s="10" t="s">
        <v>51</v>
      </c>
      <c r="G113" s="4" t="str">
        <f t="shared" si="1"/>
        <v>N</v>
      </c>
      <c r="H113" s="4" t="s">
        <v>14</v>
      </c>
      <c r="I113" s="4" t="s">
        <v>15</v>
      </c>
      <c r="J113" s="4" t="s">
        <v>15</v>
      </c>
      <c r="K113" s="4"/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 ht="27" x14ac:dyDescent="0.25">
      <c r="A114" s="4" t="s">
        <v>52</v>
      </c>
      <c r="B114" s="4" t="s">
        <v>11</v>
      </c>
      <c r="C114" s="4" t="s">
        <v>67</v>
      </c>
      <c r="D114" s="4" t="s">
        <v>103</v>
      </c>
      <c r="E114" s="10" t="s">
        <v>47</v>
      </c>
      <c r="F114" s="10" t="s">
        <v>51</v>
      </c>
      <c r="G114" s="4" t="str">
        <f t="shared" si="1"/>
        <v>N</v>
      </c>
      <c r="H114" s="4" t="s">
        <v>14</v>
      </c>
      <c r="I114" s="4" t="s">
        <v>15</v>
      </c>
      <c r="J114" s="4" t="s">
        <v>15</v>
      </c>
      <c r="K114" s="4"/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 ht="27" x14ac:dyDescent="0.25">
      <c r="A115" s="4" t="s">
        <v>52</v>
      </c>
      <c r="B115" s="4" t="s">
        <v>11</v>
      </c>
      <c r="C115" s="4" t="s">
        <v>68</v>
      </c>
      <c r="D115" s="4" t="s">
        <v>103</v>
      </c>
      <c r="E115" s="10" t="s">
        <v>47</v>
      </c>
      <c r="F115" s="10" t="s">
        <v>51</v>
      </c>
      <c r="G115" s="4" t="str">
        <f t="shared" si="1"/>
        <v>N</v>
      </c>
      <c r="H115" s="4" t="s">
        <v>14</v>
      </c>
      <c r="I115" s="4" t="s">
        <v>15</v>
      </c>
      <c r="J115" s="4" t="s">
        <v>15</v>
      </c>
      <c r="K115" s="4"/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 ht="27" x14ac:dyDescent="0.25">
      <c r="A116" s="4" t="s">
        <v>52</v>
      </c>
      <c r="B116" s="4" t="s">
        <v>11</v>
      </c>
      <c r="C116" s="4" t="s">
        <v>69</v>
      </c>
      <c r="D116" s="4" t="s">
        <v>103</v>
      </c>
      <c r="E116" s="10" t="s">
        <v>47</v>
      </c>
      <c r="F116" s="10" t="s">
        <v>49</v>
      </c>
      <c r="G116" s="4" t="str">
        <f t="shared" si="1"/>
        <v>Y</v>
      </c>
      <c r="H116" s="4" t="s">
        <v>14</v>
      </c>
      <c r="I116" s="4" t="s">
        <v>15</v>
      </c>
      <c r="J116" s="4" t="s">
        <v>15</v>
      </c>
      <c r="K116" s="4"/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 ht="27" x14ac:dyDescent="0.25">
      <c r="A117" s="4" t="s">
        <v>52</v>
      </c>
      <c r="B117" s="4" t="s">
        <v>11</v>
      </c>
      <c r="C117" s="4" t="s">
        <v>70</v>
      </c>
      <c r="D117" s="4" t="s">
        <v>103</v>
      </c>
      <c r="E117" s="10" t="s">
        <v>47</v>
      </c>
      <c r="F117" s="10" t="s">
        <v>51</v>
      </c>
      <c r="G117" s="4" t="str">
        <f t="shared" si="1"/>
        <v>N</v>
      </c>
      <c r="H117" s="4" t="s">
        <v>14</v>
      </c>
      <c r="I117" s="4" t="s">
        <v>15</v>
      </c>
      <c r="J117" s="4" t="s">
        <v>15</v>
      </c>
      <c r="K117" s="4"/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 ht="27" x14ac:dyDescent="0.25">
      <c r="A118" s="4" t="s">
        <v>52</v>
      </c>
      <c r="B118" s="4" t="s">
        <v>11</v>
      </c>
      <c r="C118" s="4" t="s">
        <v>71</v>
      </c>
      <c r="D118" s="4" t="s">
        <v>103</v>
      </c>
      <c r="E118" s="10" t="s">
        <v>47</v>
      </c>
      <c r="F118" s="10" t="s">
        <v>51</v>
      </c>
      <c r="G118" s="4" t="str">
        <f t="shared" si="1"/>
        <v>N</v>
      </c>
      <c r="H118" s="4" t="s">
        <v>14</v>
      </c>
      <c r="I118" s="4" t="s">
        <v>15</v>
      </c>
      <c r="J118" s="4" t="s">
        <v>15</v>
      </c>
      <c r="K118" s="4"/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 ht="27" x14ac:dyDescent="0.25">
      <c r="A119" s="4" t="s">
        <v>52</v>
      </c>
      <c r="B119" s="4" t="s">
        <v>11</v>
      </c>
      <c r="C119" s="4" t="s">
        <v>64</v>
      </c>
      <c r="D119" s="4" t="s">
        <v>111</v>
      </c>
      <c r="E119" s="10" t="s">
        <v>76</v>
      </c>
      <c r="F119" s="10" t="s">
        <v>49</v>
      </c>
      <c r="G119" s="4" t="str">
        <f t="shared" si="1"/>
        <v>Y</v>
      </c>
      <c r="H119" s="4" t="s">
        <v>14</v>
      </c>
      <c r="I119" s="4" t="s">
        <v>15</v>
      </c>
      <c r="J119" s="4" t="s">
        <v>15</v>
      </c>
      <c r="K119" s="4"/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 ht="27" x14ac:dyDescent="0.25">
      <c r="A120" s="4" t="s">
        <v>52</v>
      </c>
      <c r="B120" s="4" t="s">
        <v>11</v>
      </c>
      <c r="C120" s="4" t="s">
        <v>65</v>
      </c>
      <c r="D120" s="4" t="s">
        <v>111</v>
      </c>
      <c r="E120" s="10" t="s">
        <v>76</v>
      </c>
      <c r="F120" s="10" t="s">
        <v>49</v>
      </c>
      <c r="G120" s="4" t="str">
        <f t="shared" si="1"/>
        <v>Y</v>
      </c>
      <c r="H120" s="4" t="s">
        <v>14</v>
      </c>
      <c r="I120" s="4" t="s">
        <v>15</v>
      </c>
      <c r="J120" s="4" t="s">
        <v>15</v>
      </c>
      <c r="K120" s="4"/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 ht="27" x14ac:dyDescent="0.25">
      <c r="A121" s="4" t="s">
        <v>52</v>
      </c>
      <c r="B121" s="4" t="s">
        <v>11</v>
      </c>
      <c r="C121" s="4" t="s">
        <v>66</v>
      </c>
      <c r="D121" s="4" t="s">
        <v>111</v>
      </c>
      <c r="E121" s="10" t="s">
        <v>76</v>
      </c>
      <c r="F121" s="10" t="s">
        <v>51</v>
      </c>
      <c r="G121" s="4" t="str">
        <f t="shared" si="1"/>
        <v>N</v>
      </c>
      <c r="H121" s="4" t="s">
        <v>14</v>
      </c>
      <c r="I121" s="4" t="s">
        <v>15</v>
      </c>
      <c r="J121" s="4" t="s">
        <v>15</v>
      </c>
      <c r="K121" s="4"/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 ht="27" x14ac:dyDescent="0.25">
      <c r="A122" s="4" t="s">
        <v>52</v>
      </c>
      <c r="B122" s="4" t="s">
        <v>11</v>
      </c>
      <c r="C122" s="4" t="s">
        <v>67</v>
      </c>
      <c r="D122" s="4" t="s">
        <v>111</v>
      </c>
      <c r="E122" s="10" t="s">
        <v>76</v>
      </c>
      <c r="F122" s="10" t="s">
        <v>51</v>
      </c>
      <c r="G122" s="4" t="str">
        <f t="shared" si="1"/>
        <v>N</v>
      </c>
      <c r="H122" s="4" t="s">
        <v>14</v>
      </c>
      <c r="I122" s="4" t="s">
        <v>15</v>
      </c>
      <c r="J122" s="4" t="s">
        <v>15</v>
      </c>
      <c r="K122" s="4"/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 ht="27" x14ac:dyDescent="0.25">
      <c r="A123" s="4" t="s">
        <v>52</v>
      </c>
      <c r="B123" s="4" t="s">
        <v>11</v>
      </c>
      <c r="C123" s="4" t="s">
        <v>68</v>
      </c>
      <c r="D123" s="4" t="s">
        <v>111</v>
      </c>
      <c r="E123" s="10" t="s">
        <v>76</v>
      </c>
      <c r="F123" s="10" t="s">
        <v>51</v>
      </c>
      <c r="G123" s="4" t="str">
        <f t="shared" si="1"/>
        <v>N</v>
      </c>
      <c r="H123" s="4" t="s">
        <v>14</v>
      </c>
      <c r="I123" s="4" t="s">
        <v>15</v>
      </c>
      <c r="J123" s="4" t="s">
        <v>15</v>
      </c>
      <c r="K123" s="4"/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 ht="27" x14ac:dyDescent="0.25">
      <c r="A124" s="4" t="s">
        <v>52</v>
      </c>
      <c r="B124" s="4" t="s">
        <v>11</v>
      </c>
      <c r="C124" s="4" t="s">
        <v>69</v>
      </c>
      <c r="D124" s="4" t="s">
        <v>111</v>
      </c>
      <c r="E124" s="10" t="s">
        <v>76</v>
      </c>
      <c r="F124" s="10" t="s">
        <v>49</v>
      </c>
      <c r="G124" s="4" t="str">
        <f t="shared" si="1"/>
        <v>Y</v>
      </c>
      <c r="H124" s="4" t="s">
        <v>14</v>
      </c>
      <c r="I124" s="4" t="s">
        <v>15</v>
      </c>
      <c r="J124" s="4" t="s">
        <v>15</v>
      </c>
      <c r="K124" s="4"/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ht="27" x14ac:dyDescent="0.25">
      <c r="A125" s="4" t="s">
        <v>52</v>
      </c>
      <c r="B125" s="4" t="s">
        <v>11</v>
      </c>
      <c r="C125" s="4" t="s">
        <v>70</v>
      </c>
      <c r="D125" s="4" t="s">
        <v>111</v>
      </c>
      <c r="E125" s="10" t="s">
        <v>76</v>
      </c>
      <c r="F125" s="10" t="s">
        <v>51</v>
      </c>
      <c r="G125" s="4" t="str">
        <f t="shared" si="1"/>
        <v>N</v>
      </c>
      <c r="H125" s="4" t="s">
        <v>14</v>
      </c>
      <c r="I125" s="4" t="s">
        <v>15</v>
      </c>
      <c r="J125" s="4" t="s">
        <v>15</v>
      </c>
      <c r="K125" s="4"/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 ht="27" x14ac:dyDescent="0.25">
      <c r="A126" s="4" t="s">
        <v>52</v>
      </c>
      <c r="B126" s="4" t="s">
        <v>11</v>
      </c>
      <c r="C126" s="4" t="s">
        <v>71</v>
      </c>
      <c r="D126" s="4" t="s">
        <v>111</v>
      </c>
      <c r="E126" s="10" t="s">
        <v>76</v>
      </c>
      <c r="F126" s="10" t="s">
        <v>51</v>
      </c>
      <c r="G126" s="4" t="str">
        <f t="shared" si="1"/>
        <v>N</v>
      </c>
      <c r="H126" s="4" t="s">
        <v>14</v>
      </c>
      <c r="I126" s="4" t="s">
        <v>15</v>
      </c>
      <c r="J126" s="4" t="s">
        <v>15</v>
      </c>
      <c r="K126" s="4"/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ht="27" x14ac:dyDescent="0.25">
      <c r="A127" s="4" t="s">
        <v>52</v>
      </c>
      <c r="B127" s="4" t="s">
        <v>26</v>
      </c>
      <c r="C127" s="4" t="s">
        <v>64</v>
      </c>
      <c r="D127" s="4" t="s">
        <v>103</v>
      </c>
      <c r="E127" s="10" t="s">
        <v>47</v>
      </c>
      <c r="F127" s="10" t="s">
        <v>49</v>
      </c>
      <c r="G127" s="4" t="str">
        <f t="shared" si="1"/>
        <v>Y</v>
      </c>
      <c r="H127" s="4" t="s">
        <v>14</v>
      </c>
      <c r="I127" s="4" t="s">
        <v>15</v>
      </c>
      <c r="J127" s="4" t="s">
        <v>15</v>
      </c>
      <c r="K127" s="4"/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 ht="27" x14ac:dyDescent="0.25">
      <c r="A128" s="4" t="s">
        <v>52</v>
      </c>
      <c r="B128" s="4" t="s">
        <v>26</v>
      </c>
      <c r="C128" s="4" t="s">
        <v>65</v>
      </c>
      <c r="D128" s="4" t="s">
        <v>103</v>
      </c>
      <c r="E128" s="10" t="s">
        <v>47</v>
      </c>
      <c r="F128" s="10" t="s">
        <v>49</v>
      </c>
      <c r="G128" s="4" t="str">
        <f t="shared" si="1"/>
        <v>Y</v>
      </c>
      <c r="H128" s="4" t="s">
        <v>14</v>
      </c>
      <c r="I128" s="4" t="s">
        <v>15</v>
      </c>
      <c r="J128" s="4" t="s">
        <v>15</v>
      </c>
      <c r="K128" s="4"/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 ht="27" x14ac:dyDescent="0.25">
      <c r="A129" s="4" t="s">
        <v>52</v>
      </c>
      <c r="B129" s="4" t="s">
        <v>26</v>
      </c>
      <c r="C129" s="4" t="s">
        <v>66</v>
      </c>
      <c r="D129" s="4" t="s">
        <v>103</v>
      </c>
      <c r="E129" s="10" t="s">
        <v>47</v>
      </c>
      <c r="F129" s="10" t="s">
        <v>51</v>
      </c>
      <c r="G129" s="4" t="str">
        <f t="shared" si="1"/>
        <v>N</v>
      </c>
      <c r="H129" s="4" t="s">
        <v>14</v>
      </c>
      <c r="I129" s="4" t="s">
        <v>15</v>
      </c>
      <c r="J129" s="4" t="s">
        <v>15</v>
      </c>
      <c r="K129" s="4"/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 ht="27" x14ac:dyDescent="0.25">
      <c r="A130" s="4" t="s">
        <v>52</v>
      </c>
      <c r="B130" s="4" t="s">
        <v>26</v>
      </c>
      <c r="C130" s="4" t="s">
        <v>67</v>
      </c>
      <c r="D130" s="4" t="s">
        <v>103</v>
      </c>
      <c r="E130" s="10" t="s">
        <v>47</v>
      </c>
      <c r="F130" s="10" t="s">
        <v>51</v>
      </c>
      <c r="G130" s="4" t="str">
        <f t="shared" si="1"/>
        <v>N</v>
      </c>
      <c r="H130" s="4" t="s">
        <v>14</v>
      </c>
      <c r="I130" s="4" t="s">
        <v>15</v>
      </c>
      <c r="J130" s="4" t="s">
        <v>15</v>
      </c>
      <c r="K130" s="4"/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 ht="27" x14ac:dyDescent="0.25">
      <c r="A131" s="4" t="s">
        <v>52</v>
      </c>
      <c r="B131" s="4" t="s">
        <v>26</v>
      </c>
      <c r="C131" s="4" t="s">
        <v>68</v>
      </c>
      <c r="D131" s="4" t="s">
        <v>103</v>
      </c>
      <c r="E131" s="10" t="s">
        <v>47</v>
      </c>
      <c r="F131" s="10" t="s">
        <v>51</v>
      </c>
      <c r="G131" s="4" t="str">
        <f t="shared" si="1"/>
        <v>N</v>
      </c>
      <c r="H131" s="4" t="s">
        <v>14</v>
      </c>
      <c r="I131" s="4" t="s">
        <v>15</v>
      </c>
      <c r="J131" s="4" t="s">
        <v>15</v>
      </c>
      <c r="K131" s="4"/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 ht="27" x14ac:dyDescent="0.25">
      <c r="A132" s="4" t="s">
        <v>52</v>
      </c>
      <c r="B132" s="4" t="s">
        <v>26</v>
      </c>
      <c r="C132" s="4" t="s">
        <v>69</v>
      </c>
      <c r="D132" s="4" t="s">
        <v>103</v>
      </c>
      <c r="E132" s="10" t="s">
        <v>47</v>
      </c>
      <c r="F132" s="10" t="s">
        <v>49</v>
      </c>
      <c r="G132" s="4" t="str">
        <f t="shared" si="1"/>
        <v>Y</v>
      </c>
      <c r="H132" s="4" t="s">
        <v>14</v>
      </c>
      <c r="I132" s="4" t="s">
        <v>15</v>
      </c>
      <c r="J132" s="4" t="s">
        <v>15</v>
      </c>
      <c r="K132" s="4"/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 ht="27" x14ac:dyDescent="0.25">
      <c r="A133" s="4" t="s">
        <v>52</v>
      </c>
      <c r="B133" s="4" t="s">
        <v>26</v>
      </c>
      <c r="C133" s="4" t="s">
        <v>70</v>
      </c>
      <c r="D133" s="4" t="s">
        <v>103</v>
      </c>
      <c r="E133" s="10" t="s">
        <v>47</v>
      </c>
      <c r="F133" s="10" t="s">
        <v>51</v>
      </c>
      <c r="G133" s="4" t="str">
        <f t="shared" si="1"/>
        <v>N</v>
      </c>
      <c r="H133" s="4" t="s">
        <v>14</v>
      </c>
      <c r="I133" s="4" t="s">
        <v>15</v>
      </c>
      <c r="J133" s="4" t="s">
        <v>15</v>
      </c>
      <c r="K133" s="4"/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 ht="27" x14ac:dyDescent="0.25">
      <c r="A134" s="4" t="s">
        <v>52</v>
      </c>
      <c r="B134" s="4" t="s">
        <v>26</v>
      </c>
      <c r="C134" s="4" t="s">
        <v>71</v>
      </c>
      <c r="D134" s="4" t="s">
        <v>103</v>
      </c>
      <c r="E134" s="10" t="s">
        <v>47</v>
      </c>
      <c r="F134" s="10" t="s">
        <v>51</v>
      </c>
      <c r="G134" s="4" t="str">
        <f t="shared" ref="G134:G197" si="4">IF(ISNUMBER(SEARCH("placeholder",F134)),"Y","N")</f>
        <v>N</v>
      </c>
      <c r="H134" s="4" t="s">
        <v>14</v>
      </c>
      <c r="I134" s="4" t="s">
        <v>15</v>
      </c>
      <c r="J134" s="4" t="s">
        <v>15</v>
      </c>
      <c r="K134" s="4"/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 ht="27" x14ac:dyDescent="0.25">
      <c r="A135" s="4" t="s">
        <v>52</v>
      </c>
      <c r="B135" s="4" t="s">
        <v>26</v>
      </c>
      <c r="C135" s="4" t="s">
        <v>64</v>
      </c>
      <c r="D135" s="4" t="s">
        <v>111</v>
      </c>
      <c r="E135" s="10" t="s">
        <v>76</v>
      </c>
      <c r="F135" s="10" t="s">
        <v>49</v>
      </c>
      <c r="G135" s="4" t="str">
        <f t="shared" si="4"/>
        <v>Y</v>
      </c>
      <c r="H135" s="4" t="s">
        <v>14</v>
      </c>
      <c r="I135" s="4" t="s">
        <v>15</v>
      </c>
      <c r="J135" s="4" t="s">
        <v>15</v>
      </c>
      <c r="K135" s="4"/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 ht="27" x14ac:dyDescent="0.25">
      <c r="A136" s="4" t="s">
        <v>52</v>
      </c>
      <c r="B136" s="4" t="s">
        <v>26</v>
      </c>
      <c r="C136" s="4" t="s">
        <v>65</v>
      </c>
      <c r="D136" s="4" t="s">
        <v>111</v>
      </c>
      <c r="E136" s="10" t="s">
        <v>76</v>
      </c>
      <c r="F136" s="10" t="s">
        <v>49</v>
      </c>
      <c r="G136" s="4" t="str">
        <f t="shared" si="4"/>
        <v>Y</v>
      </c>
      <c r="H136" s="4" t="s">
        <v>14</v>
      </c>
      <c r="I136" s="4" t="s">
        <v>15</v>
      </c>
      <c r="J136" s="4" t="s">
        <v>15</v>
      </c>
      <c r="K136" s="4"/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 ht="27" x14ac:dyDescent="0.25">
      <c r="A137" s="4" t="s">
        <v>52</v>
      </c>
      <c r="B137" s="4" t="s">
        <v>26</v>
      </c>
      <c r="C137" s="4" t="s">
        <v>66</v>
      </c>
      <c r="D137" s="4" t="s">
        <v>111</v>
      </c>
      <c r="E137" s="10" t="s">
        <v>76</v>
      </c>
      <c r="F137" s="10" t="s">
        <v>51</v>
      </c>
      <c r="G137" s="4" t="str">
        <f t="shared" si="4"/>
        <v>N</v>
      </c>
      <c r="H137" s="4" t="s">
        <v>14</v>
      </c>
      <c r="I137" s="4" t="s">
        <v>15</v>
      </c>
      <c r="J137" s="4" t="s">
        <v>15</v>
      </c>
      <c r="K137" s="4"/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 ht="27" x14ac:dyDescent="0.25">
      <c r="A138" s="4" t="s">
        <v>52</v>
      </c>
      <c r="B138" s="4" t="s">
        <v>26</v>
      </c>
      <c r="C138" s="4" t="s">
        <v>67</v>
      </c>
      <c r="D138" s="4" t="s">
        <v>111</v>
      </c>
      <c r="E138" s="10" t="s">
        <v>76</v>
      </c>
      <c r="F138" s="10" t="s">
        <v>51</v>
      </c>
      <c r="G138" s="4" t="str">
        <f t="shared" si="4"/>
        <v>N</v>
      </c>
      <c r="H138" s="4" t="s">
        <v>14</v>
      </c>
      <c r="I138" s="4" t="s">
        <v>15</v>
      </c>
      <c r="J138" s="4" t="s">
        <v>15</v>
      </c>
      <c r="K138" s="4"/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 ht="27" x14ac:dyDescent="0.25">
      <c r="A139" s="4" t="s">
        <v>52</v>
      </c>
      <c r="B139" s="4" t="s">
        <v>26</v>
      </c>
      <c r="C139" s="4" t="s">
        <v>68</v>
      </c>
      <c r="D139" s="4" t="s">
        <v>111</v>
      </c>
      <c r="E139" s="10" t="s">
        <v>76</v>
      </c>
      <c r="F139" s="10" t="s">
        <v>51</v>
      </c>
      <c r="G139" s="4" t="str">
        <f t="shared" si="4"/>
        <v>N</v>
      </c>
      <c r="H139" s="4" t="s">
        <v>14</v>
      </c>
      <c r="I139" s="4" t="s">
        <v>15</v>
      </c>
      <c r="J139" s="4" t="s">
        <v>15</v>
      </c>
      <c r="K139" s="4"/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 ht="27" x14ac:dyDescent="0.25">
      <c r="A140" s="4" t="s">
        <v>52</v>
      </c>
      <c r="B140" s="4" t="s">
        <v>26</v>
      </c>
      <c r="C140" s="4" t="s">
        <v>69</v>
      </c>
      <c r="D140" s="4" t="s">
        <v>111</v>
      </c>
      <c r="E140" s="10" t="s">
        <v>76</v>
      </c>
      <c r="F140" s="10" t="s">
        <v>49</v>
      </c>
      <c r="G140" s="4" t="str">
        <f t="shared" si="4"/>
        <v>Y</v>
      </c>
      <c r="H140" s="4" t="s">
        <v>14</v>
      </c>
      <c r="I140" s="4" t="s">
        <v>15</v>
      </c>
      <c r="J140" s="4" t="s">
        <v>15</v>
      </c>
      <c r="K140" s="4"/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 ht="27" x14ac:dyDescent="0.25">
      <c r="A141" s="4" t="s">
        <v>52</v>
      </c>
      <c r="B141" s="4" t="s">
        <v>26</v>
      </c>
      <c r="C141" s="4" t="s">
        <v>70</v>
      </c>
      <c r="D141" s="4" t="s">
        <v>111</v>
      </c>
      <c r="E141" s="10" t="s">
        <v>76</v>
      </c>
      <c r="F141" s="10" t="s">
        <v>51</v>
      </c>
      <c r="G141" s="4" t="str">
        <f t="shared" si="4"/>
        <v>N</v>
      </c>
      <c r="H141" s="4" t="s">
        <v>14</v>
      </c>
      <c r="I141" s="4" t="s">
        <v>15</v>
      </c>
      <c r="J141" s="4" t="s">
        <v>15</v>
      </c>
      <c r="K141" s="4"/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 ht="27" x14ac:dyDescent="0.25">
      <c r="A142" s="4" t="s">
        <v>52</v>
      </c>
      <c r="B142" s="4" t="s">
        <v>26</v>
      </c>
      <c r="C142" s="4" t="s">
        <v>71</v>
      </c>
      <c r="D142" s="4" t="s">
        <v>111</v>
      </c>
      <c r="E142" s="10" t="s">
        <v>76</v>
      </c>
      <c r="F142" s="10" t="s">
        <v>51</v>
      </c>
      <c r="G142" s="4" t="str">
        <f t="shared" si="4"/>
        <v>N</v>
      </c>
      <c r="H142" s="4" t="s">
        <v>14</v>
      </c>
      <c r="I142" s="4" t="s">
        <v>15</v>
      </c>
      <c r="J142" s="4" t="s">
        <v>15</v>
      </c>
      <c r="K142" s="4"/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 ht="27" x14ac:dyDescent="0.25">
      <c r="A143" s="4" t="s">
        <v>52</v>
      </c>
      <c r="B143" s="4" t="s">
        <v>11</v>
      </c>
      <c r="C143" s="4" t="s">
        <v>64</v>
      </c>
      <c r="D143" s="4" t="s">
        <v>112</v>
      </c>
      <c r="E143" s="10" t="s">
        <v>96</v>
      </c>
      <c r="F143" s="10" t="s">
        <v>97</v>
      </c>
      <c r="G143" s="4" t="str">
        <f t="shared" si="4"/>
        <v>N</v>
      </c>
      <c r="H143" s="4" t="s">
        <v>14</v>
      </c>
      <c r="I143" s="4" t="s">
        <v>15</v>
      </c>
      <c r="J143" s="4" t="s">
        <v>15</v>
      </c>
      <c r="K143" s="4"/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 ht="27" x14ac:dyDescent="0.25">
      <c r="A144" s="4" t="s">
        <v>52</v>
      </c>
      <c r="B144" s="4" t="s">
        <v>11</v>
      </c>
      <c r="C144" s="4" t="s">
        <v>65</v>
      </c>
      <c r="D144" s="4" t="s">
        <v>112</v>
      </c>
      <c r="E144" s="10" t="s">
        <v>96</v>
      </c>
      <c r="F144" s="10" t="s">
        <v>97</v>
      </c>
      <c r="G144" s="4" t="str">
        <f t="shared" si="4"/>
        <v>N</v>
      </c>
      <c r="H144" s="4" t="s">
        <v>14</v>
      </c>
      <c r="I144" s="4" t="s">
        <v>15</v>
      </c>
      <c r="J144" s="4" t="s">
        <v>15</v>
      </c>
      <c r="K144" s="4"/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 ht="27" x14ac:dyDescent="0.25">
      <c r="A145" s="4" t="s">
        <v>52</v>
      </c>
      <c r="B145" s="4" t="s">
        <v>11</v>
      </c>
      <c r="C145" s="4" t="s">
        <v>66</v>
      </c>
      <c r="D145" s="4" t="s">
        <v>112</v>
      </c>
      <c r="E145" s="10" t="s">
        <v>96</v>
      </c>
      <c r="F145" s="10" t="s">
        <v>51</v>
      </c>
      <c r="G145" s="4" t="str">
        <f t="shared" si="4"/>
        <v>N</v>
      </c>
      <c r="H145" s="4" t="s">
        <v>14</v>
      </c>
      <c r="I145" s="4" t="s">
        <v>15</v>
      </c>
      <c r="J145" s="4" t="s">
        <v>15</v>
      </c>
      <c r="K145" s="4"/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 ht="27" x14ac:dyDescent="0.25">
      <c r="A146" s="4" t="s">
        <v>52</v>
      </c>
      <c r="B146" s="4" t="s">
        <v>11</v>
      </c>
      <c r="C146" s="4" t="s">
        <v>67</v>
      </c>
      <c r="D146" s="4" t="s">
        <v>112</v>
      </c>
      <c r="E146" s="10" t="s">
        <v>96</v>
      </c>
      <c r="F146" s="10" t="s">
        <v>51</v>
      </c>
      <c r="G146" s="4" t="str">
        <f t="shared" si="4"/>
        <v>N</v>
      </c>
      <c r="H146" s="4" t="s">
        <v>14</v>
      </c>
      <c r="I146" s="4" t="s">
        <v>15</v>
      </c>
      <c r="J146" s="4" t="s">
        <v>15</v>
      </c>
      <c r="K146" s="4"/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 ht="27" x14ac:dyDescent="0.25">
      <c r="A147" s="4" t="s">
        <v>52</v>
      </c>
      <c r="B147" s="4" t="s">
        <v>11</v>
      </c>
      <c r="C147" s="4" t="s">
        <v>68</v>
      </c>
      <c r="D147" s="4" t="s">
        <v>112</v>
      </c>
      <c r="E147" s="10" t="s">
        <v>96</v>
      </c>
      <c r="F147" s="10" t="s">
        <v>51</v>
      </c>
      <c r="G147" s="4" t="str">
        <f t="shared" si="4"/>
        <v>N</v>
      </c>
      <c r="H147" s="4" t="s">
        <v>14</v>
      </c>
      <c r="I147" s="4" t="s">
        <v>15</v>
      </c>
      <c r="J147" s="4" t="s">
        <v>15</v>
      </c>
      <c r="K147" s="4"/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 ht="27" x14ac:dyDescent="0.25">
      <c r="A148" s="4" t="s">
        <v>52</v>
      </c>
      <c r="B148" s="4" t="s">
        <v>11</v>
      </c>
      <c r="C148" s="4" t="s">
        <v>69</v>
      </c>
      <c r="D148" s="4" t="s">
        <v>112</v>
      </c>
      <c r="E148" s="10" t="s">
        <v>96</v>
      </c>
      <c r="F148" s="10" t="s">
        <v>97</v>
      </c>
      <c r="G148" s="4" t="str">
        <f t="shared" si="4"/>
        <v>N</v>
      </c>
      <c r="H148" s="4" t="s">
        <v>14</v>
      </c>
      <c r="I148" s="4" t="s">
        <v>15</v>
      </c>
      <c r="J148" s="4" t="s">
        <v>15</v>
      </c>
      <c r="K148" s="4"/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 ht="27" x14ac:dyDescent="0.25">
      <c r="A149" s="4" t="s">
        <v>52</v>
      </c>
      <c r="B149" s="4" t="s">
        <v>11</v>
      </c>
      <c r="C149" s="4" t="s">
        <v>70</v>
      </c>
      <c r="D149" s="4" t="s">
        <v>112</v>
      </c>
      <c r="E149" s="10" t="s">
        <v>96</v>
      </c>
      <c r="F149" s="10" t="s">
        <v>51</v>
      </c>
      <c r="G149" s="4" t="str">
        <f t="shared" si="4"/>
        <v>N</v>
      </c>
      <c r="H149" s="4" t="s">
        <v>14</v>
      </c>
      <c r="I149" s="4" t="s">
        <v>15</v>
      </c>
      <c r="J149" s="4" t="s">
        <v>15</v>
      </c>
      <c r="K149" s="4"/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 ht="27" x14ac:dyDescent="0.25">
      <c r="A150" s="4" t="s">
        <v>52</v>
      </c>
      <c r="B150" s="4" t="s">
        <v>11</v>
      </c>
      <c r="C150" s="4" t="s">
        <v>71</v>
      </c>
      <c r="D150" s="4" t="s">
        <v>112</v>
      </c>
      <c r="E150" s="10" t="s">
        <v>96</v>
      </c>
      <c r="F150" s="10" t="s">
        <v>51</v>
      </c>
      <c r="G150" s="4" t="str">
        <f t="shared" si="4"/>
        <v>N</v>
      </c>
      <c r="H150" s="4" t="s">
        <v>14</v>
      </c>
      <c r="I150" s="4" t="s">
        <v>15</v>
      </c>
      <c r="J150" s="4" t="s">
        <v>15</v>
      </c>
      <c r="K150" s="4"/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 ht="27" x14ac:dyDescent="0.25">
      <c r="A151" s="4" t="s">
        <v>52</v>
      </c>
      <c r="B151" s="4" t="s">
        <v>26</v>
      </c>
      <c r="C151" s="4" t="s">
        <v>64</v>
      </c>
      <c r="D151" s="4" t="s">
        <v>112</v>
      </c>
      <c r="E151" s="10" t="s">
        <v>96</v>
      </c>
      <c r="F151" s="10" t="s">
        <v>97</v>
      </c>
      <c r="G151" s="4" t="str">
        <f t="shared" si="4"/>
        <v>N</v>
      </c>
      <c r="H151" s="4" t="s">
        <v>14</v>
      </c>
      <c r="I151" s="4" t="s">
        <v>15</v>
      </c>
      <c r="J151" s="4" t="s">
        <v>15</v>
      </c>
      <c r="K151" s="4"/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 ht="27" x14ac:dyDescent="0.25">
      <c r="A152" s="4" t="s">
        <v>52</v>
      </c>
      <c r="B152" s="4" t="s">
        <v>26</v>
      </c>
      <c r="C152" s="4" t="s">
        <v>65</v>
      </c>
      <c r="D152" s="4" t="s">
        <v>112</v>
      </c>
      <c r="E152" s="10" t="s">
        <v>96</v>
      </c>
      <c r="F152" s="10" t="s">
        <v>97</v>
      </c>
      <c r="G152" s="4" t="str">
        <f t="shared" si="4"/>
        <v>N</v>
      </c>
      <c r="H152" s="4" t="s">
        <v>14</v>
      </c>
      <c r="I152" s="4" t="s">
        <v>15</v>
      </c>
      <c r="J152" s="4" t="s">
        <v>15</v>
      </c>
      <c r="K152" s="4"/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 ht="27" x14ac:dyDescent="0.25">
      <c r="A153" s="4" t="s">
        <v>52</v>
      </c>
      <c r="B153" s="4" t="s">
        <v>26</v>
      </c>
      <c r="C153" s="4" t="s">
        <v>66</v>
      </c>
      <c r="D153" s="4" t="s">
        <v>112</v>
      </c>
      <c r="E153" s="10" t="s">
        <v>96</v>
      </c>
      <c r="F153" s="10" t="s">
        <v>51</v>
      </c>
      <c r="G153" s="4" t="str">
        <f t="shared" si="4"/>
        <v>N</v>
      </c>
      <c r="H153" s="4" t="s">
        <v>14</v>
      </c>
      <c r="I153" s="4" t="s">
        <v>15</v>
      </c>
      <c r="J153" s="4" t="s">
        <v>15</v>
      </c>
      <c r="K153" s="4"/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 ht="27" x14ac:dyDescent="0.25">
      <c r="A154" s="4" t="s">
        <v>52</v>
      </c>
      <c r="B154" s="4" t="s">
        <v>26</v>
      </c>
      <c r="C154" s="4" t="s">
        <v>67</v>
      </c>
      <c r="D154" s="4" t="s">
        <v>112</v>
      </c>
      <c r="E154" s="10" t="s">
        <v>96</v>
      </c>
      <c r="F154" s="10" t="s">
        <v>51</v>
      </c>
      <c r="G154" s="4" t="str">
        <f t="shared" si="4"/>
        <v>N</v>
      </c>
      <c r="H154" s="4" t="s">
        <v>14</v>
      </c>
      <c r="I154" s="4" t="s">
        <v>15</v>
      </c>
      <c r="J154" s="4" t="s">
        <v>15</v>
      </c>
      <c r="K154" s="4"/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 ht="27" x14ac:dyDescent="0.25">
      <c r="A155" s="4" t="s">
        <v>52</v>
      </c>
      <c r="B155" s="4" t="s">
        <v>26</v>
      </c>
      <c r="C155" s="4" t="s">
        <v>68</v>
      </c>
      <c r="D155" s="4" t="s">
        <v>112</v>
      </c>
      <c r="E155" s="10" t="s">
        <v>96</v>
      </c>
      <c r="F155" s="10" t="s">
        <v>51</v>
      </c>
      <c r="G155" s="4" t="str">
        <f t="shared" si="4"/>
        <v>N</v>
      </c>
      <c r="H155" s="4" t="s">
        <v>14</v>
      </c>
      <c r="I155" s="4" t="s">
        <v>15</v>
      </c>
      <c r="J155" s="4" t="s">
        <v>15</v>
      </c>
      <c r="K155" s="4"/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 ht="27" x14ac:dyDescent="0.25">
      <c r="A156" s="4" t="s">
        <v>52</v>
      </c>
      <c r="B156" s="4" t="s">
        <v>26</v>
      </c>
      <c r="C156" s="4" t="s">
        <v>69</v>
      </c>
      <c r="D156" s="4" t="s">
        <v>112</v>
      </c>
      <c r="E156" s="10" t="s">
        <v>96</v>
      </c>
      <c r="F156" s="10" t="s">
        <v>97</v>
      </c>
      <c r="G156" s="4" t="str">
        <f t="shared" si="4"/>
        <v>N</v>
      </c>
      <c r="H156" s="4" t="s">
        <v>14</v>
      </c>
      <c r="I156" s="4" t="s">
        <v>15</v>
      </c>
      <c r="J156" s="4" t="s">
        <v>15</v>
      </c>
      <c r="K156" s="4"/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 ht="27" x14ac:dyDescent="0.25">
      <c r="A157" s="4" t="s">
        <v>52</v>
      </c>
      <c r="B157" s="4" t="s">
        <v>26</v>
      </c>
      <c r="C157" s="4" t="s">
        <v>70</v>
      </c>
      <c r="D157" s="4" t="s">
        <v>112</v>
      </c>
      <c r="E157" s="10" t="s">
        <v>96</v>
      </c>
      <c r="F157" s="10" t="s">
        <v>51</v>
      </c>
      <c r="G157" s="4" t="str">
        <f t="shared" si="4"/>
        <v>N</v>
      </c>
      <c r="H157" s="4" t="s">
        <v>14</v>
      </c>
      <c r="I157" s="4" t="s">
        <v>15</v>
      </c>
      <c r="J157" s="4" t="s">
        <v>15</v>
      </c>
      <c r="K157" s="4"/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 ht="27" x14ac:dyDescent="0.25">
      <c r="A158" s="4" t="s">
        <v>52</v>
      </c>
      <c r="B158" s="4" t="s">
        <v>26</v>
      </c>
      <c r="C158" s="4" t="s">
        <v>71</v>
      </c>
      <c r="D158" s="4" t="s">
        <v>112</v>
      </c>
      <c r="E158" s="10" t="s">
        <v>96</v>
      </c>
      <c r="F158" s="10" t="s">
        <v>51</v>
      </c>
      <c r="G158" s="4" t="str">
        <f t="shared" si="4"/>
        <v>N</v>
      </c>
      <c r="H158" s="4" t="s">
        <v>14</v>
      </c>
      <c r="I158" s="4" t="s">
        <v>15</v>
      </c>
      <c r="J158" s="4" t="s">
        <v>15</v>
      </c>
      <c r="K158" s="4"/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 ht="27" x14ac:dyDescent="0.25">
      <c r="A159" s="4" t="s">
        <v>62</v>
      </c>
      <c r="B159" s="4" t="s">
        <v>21</v>
      </c>
      <c r="C159" s="4" t="s">
        <v>64</v>
      </c>
      <c r="D159" s="4" t="s">
        <v>113</v>
      </c>
      <c r="E159" s="10" t="s">
        <v>98</v>
      </c>
      <c r="F159" s="10" t="s">
        <v>59</v>
      </c>
      <c r="G159" s="4" t="str">
        <f t="shared" si="4"/>
        <v>Y</v>
      </c>
      <c r="H159" s="4" t="s">
        <v>15</v>
      </c>
      <c r="I159" s="4" t="s">
        <v>15</v>
      </c>
      <c r="J159" s="4" t="s">
        <v>15</v>
      </c>
      <c r="K159" s="4">
        <v>1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 ht="27" x14ac:dyDescent="0.25">
      <c r="A160" s="4" t="s">
        <v>62</v>
      </c>
      <c r="B160" s="4" t="s">
        <v>21</v>
      </c>
      <c r="C160" s="4" t="s">
        <v>65</v>
      </c>
      <c r="D160" s="4" t="s">
        <v>113</v>
      </c>
      <c r="E160" s="10" t="s">
        <v>98</v>
      </c>
      <c r="F160" s="10" t="s">
        <v>59</v>
      </c>
      <c r="G160" s="4" t="str">
        <f t="shared" si="4"/>
        <v>Y</v>
      </c>
      <c r="H160" s="4" t="s">
        <v>15</v>
      </c>
      <c r="I160" s="4" t="s">
        <v>15</v>
      </c>
      <c r="J160" s="4" t="s">
        <v>15</v>
      </c>
      <c r="K160" s="4">
        <v>1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 ht="27" x14ac:dyDescent="0.25">
      <c r="A161" s="4" t="s">
        <v>62</v>
      </c>
      <c r="B161" s="4" t="s">
        <v>21</v>
      </c>
      <c r="C161" s="4" t="s">
        <v>66</v>
      </c>
      <c r="D161" s="4" t="s">
        <v>113</v>
      </c>
      <c r="E161" s="10" t="s">
        <v>98</v>
      </c>
      <c r="F161" s="10" t="s">
        <v>59</v>
      </c>
      <c r="G161" s="4" t="str">
        <f t="shared" si="4"/>
        <v>Y</v>
      </c>
      <c r="H161" s="4" t="s">
        <v>15</v>
      </c>
      <c r="I161" s="4" t="s">
        <v>15</v>
      </c>
      <c r="J161" s="4" t="s">
        <v>15</v>
      </c>
      <c r="K161" s="4">
        <v>1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 ht="27" x14ac:dyDescent="0.25">
      <c r="A162" s="4" t="s">
        <v>62</v>
      </c>
      <c r="B162" s="4" t="s">
        <v>21</v>
      </c>
      <c r="C162" s="4" t="s">
        <v>67</v>
      </c>
      <c r="D162" s="4" t="s">
        <v>113</v>
      </c>
      <c r="E162" s="10" t="s">
        <v>98</v>
      </c>
      <c r="F162" s="10" t="s">
        <v>59</v>
      </c>
      <c r="G162" s="4" t="str">
        <f t="shared" si="4"/>
        <v>Y</v>
      </c>
      <c r="H162" s="4" t="s">
        <v>15</v>
      </c>
      <c r="I162" s="4" t="s">
        <v>15</v>
      </c>
      <c r="J162" s="4" t="s">
        <v>15</v>
      </c>
      <c r="K162" s="4">
        <v>1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 ht="27" x14ac:dyDescent="0.25">
      <c r="A163" s="4" t="s">
        <v>62</v>
      </c>
      <c r="B163" s="4" t="s">
        <v>21</v>
      </c>
      <c r="C163" s="4" t="s">
        <v>68</v>
      </c>
      <c r="D163" s="4" t="s">
        <v>113</v>
      </c>
      <c r="E163" s="10" t="s">
        <v>98</v>
      </c>
      <c r="F163" s="10" t="s">
        <v>59</v>
      </c>
      <c r="G163" s="4" t="str">
        <f t="shared" si="4"/>
        <v>Y</v>
      </c>
      <c r="H163" s="4" t="s">
        <v>15</v>
      </c>
      <c r="I163" s="4" t="s">
        <v>15</v>
      </c>
      <c r="J163" s="4" t="s">
        <v>15</v>
      </c>
      <c r="K163" s="4">
        <v>1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 ht="27" x14ac:dyDescent="0.25">
      <c r="A164" s="4" t="s">
        <v>62</v>
      </c>
      <c r="B164" s="4" t="s">
        <v>21</v>
      </c>
      <c r="C164" s="4" t="s">
        <v>69</v>
      </c>
      <c r="D164" s="4" t="s">
        <v>113</v>
      </c>
      <c r="E164" s="10" t="s">
        <v>98</v>
      </c>
      <c r="F164" s="10" t="s">
        <v>59</v>
      </c>
      <c r="G164" s="4" t="str">
        <f t="shared" si="4"/>
        <v>Y</v>
      </c>
      <c r="H164" s="4" t="s">
        <v>15</v>
      </c>
      <c r="I164" s="4" t="s">
        <v>15</v>
      </c>
      <c r="J164" s="4" t="s">
        <v>15</v>
      </c>
      <c r="K164" s="4">
        <v>1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 ht="27" x14ac:dyDescent="0.25">
      <c r="A165" s="4" t="s">
        <v>62</v>
      </c>
      <c r="B165" s="4" t="s">
        <v>21</v>
      </c>
      <c r="C165" s="4" t="s">
        <v>70</v>
      </c>
      <c r="D165" s="4" t="s">
        <v>113</v>
      </c>
      <c r="E165" s="10" t="s">
        <v>98</v>
      </c>
      <c r="F165" s="10" t="s">
        <v>59</v>
      </c>
      <c r="G165" s="4" t="str">
        <f t="shared" si="4"/>
        <v>Y</v>
      </c>
      <c r="H165" s="4" t="s">
        <v>15</v>
      </c>
      <c r="I165" s="4" t="s">
        <v>15</v>
      </c>
      <c r="J165" s="4" t="s">
        <v>15</v>
      </c>
      <c r="K165" s="4">
        <v>1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 ht="27" x14ac:dyDescent="0.25">
      <c r="A166" s="4" t="s">
        <v>62</v>
      </c>
      <c r="B166" s="4" t="s">
        <v>21</v>
      </c>
      <c r="C166" s="4" t="s">
        <v>71</v>
      </c>
      <c r="D166" s="4" t="s">
        <v>113</v>
      </c>
      <c r="E166" s="10" t="s">
        <v>98</v>
      </c>
      <c r="F166" s="10" t="s">
        <v>59</v>
      </c>
      <c r="G166" s="4" t="str">
        <f t="shared" si="4"/>
        <v>Y</v>
      </c>
      <c r="H166" s="4" t="s">
        <v>15</v>
      </c>
      <c r="I166" s="4" t="s">
        <v>15</v>
      </c>
      <c r="J166" s="4" t="s">
        <v>15</v>
      </c>
      <c r="K166" s="4">
        <v>1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 ht="27" x14ac:dyDescent="0.25">
      <c r="A167" s="4" t="s">
        <v>62</v>
      </c>
      <c r="B167" s="4" t="s">
        <v>23</v>
      </c>
      <c r="C167" s="4" t="s">
        <v>64</v>
      </c>
      <c r="D167" s="4" t="s">
        <v>113</v>
      </c>
      <c r="E167" s="10" t="s">
        <v>98</v>
      </c>
      <c r="F167" s="10" t="s">
        <v>59</v>
      </c>
      <c r="G167" s="4" t="str">
        <f t="shared" si="4"/>
        <v>Y</v>
      </c>
      <c r="H167" s="4" t="s">
        <v>15</v>
      </c>
      <c r="I167" s="4" t="s">
        <v>15</v>
      </c>
      <c r="J167" s="4" t="s">
        <v>15</v>
      </c>
      <c r="K167" s="4">
        <v>1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 ht="27" x14ac:dyDescent="0.25">
      <c r="A168" s="4" t="s">
        <v>62</v>
      </c>
      <c r="B168" s="4" t="s">
        <v>23</v>
      </c>
      <c r="C168" s="4" t="s">
        <v>65</v>
      </c>
      <c r="D168" s="4" t="s">
        <v>113</v>
      </c>
      <c r="E168" s="10" t="s">
        <v>98</v>
      </c>
      <c r="F168" s="10" t="s">
        <v>59</v>
      </c>
      <c r="G168" s="4" t="str">
        <f t="shared" si="4"/>
        <v>Y</v>
      </c>
      <c r="H168" s="4" t="s">
        <v>15</v>
      </c>
      <c r="I168" s="4" t="s">
        <v>15</v>
      </c>
      <c r="J168" s="4" t="s">
        <v>15</v>
      </c>
      <c r="K168" s="4">
        <v>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 ht="27" x14ac:dyDescent="0.25">
      <c r="A169" s="4" t="s">
        <v>62</v>
      </c>
      <c r="B169" s="4" t="s">
        <v>23</v>
      </c>
      <c r="C169" s="4" t="s">
        <v>66</v>
      </c>
      <c r="D169" s="4" t="s">
        <v>113</v>
      </c>
      <c r="E169" s="10" t="s">
        <v>98</v>
      </c>
      <c r="F169" s="10" t="s">
        <v>59</v>
      </c>
      <c r="G169" s="4" t="str">
        <f t="shared" si="4"/>
        <v>Y</v>
      </c>
      <c r="H169" s="4" t="s">
        <v>15</v>
      </c>
      <c r="I169" s="4" t="s">
        <v>15</v>
      </c>
      <c r="J169" s="4" t="s">
        <v>15</v>
      </c>
      <c r="K169" s="4">
        <v>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 ht="27" x14ac:dyDescent="0.25">
      <c r="A170" s="4" t="s">
        <v>62</v>
      </c>
      <c r="B170" s="4" t="s">
        <v>23</v>
      </c>
      <c r="C170" s="4" t="s">
        <v>67</v>
      </c>
      <c r="D170" s="4" t="s">
        <v>113</v>
      </c>
      <c r="E170" s="10" t="s">
        <v>98</v>
      </c>
      <c r="F170" s="10" t="s">
        <v>59</v>
      </c>
      <c r="G170" s="4" t="str">
        <f t="shared" si="4"/>
        <v>Y</v>
      </c>
      <c r="H170" s="4" t="s">
        <v>15</v>
      </c>
      <c r="I170" s="4" t="s">
        <v>15</v>
      </c>
      <c r="J170" s="4" t="s">
        <v>15</v>
      </c>
      <c r="K170" s="4">
        <v>1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 ht="27" x14ac:dyDescent="0.25">
      <c r="A171" s="4" t="s">
        <v>62</v>
      </c>
      <c r="B171" s="4" t="s">
        <v>23</v>
      </c>
      <c r="C171" s="4" t="s">
        <v>68</v>
      </c>
      <c r="D171" s="4" t="s">
        <v>113</v>
      </c>
      <c r="E171" s="10" t="s">
        <v>98</v>
      </c>
      <c r="F171" s="10" t="s">
        <v>59</v>
      </c>
      <c r="G171" s="4" t="str">
        <f t="shared" si="4"/>
        <v>Y</v>
      </c>
      <c r="H171" s="4" t="s">
        <v>15</v>
      </c>
      <c r="I171" s="4" t="s">
        <v>15</v>
      </c>
      <c r="J171" s="4" t="s">
        <v>15</v>
      </c>
      <c r="K171" s="4">
        <v>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 ht="27" x14ac:dyDescent="0.25">
      <c r="A172" s="4" t="s">
        <v>62</v>
      </c>
      <c r="B172" s="4" t="s">
        <v>23</v>
      </c>
      <c r="C172" s="4" t="s">
        <v>69</v>
      </c>
      <c r="D172" s="4" t="s">
        <v>113</v>
      </c>
      <c r="E172" s="10" t="s">
        <v>98</v>
      </c>
      <c r="F172" s="10" t="s">
        <v>59</v>
      </c>
      <c r="G172" s="4" t="str">
        <f t="shared" si="4"/>
        <v>Y</v>
      </c>
      <c r="H172" s="4" t="s">
        <v>15</v>
      </c>
      <c r="I172" s="4" t="s">
        <v>15</v>
      </c>
      <c r="J172" s="4" t="s">
        <v>15</v>
      </c>
      <c r="K172" s="4">
        <v>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 ht="27" x14ac:dyDescent="0.25">
      <c r="A173" s="4" t="s">
        <v>62</v>
      </c>
      <c r="B173" s="4" t="s">
        <v>23</v>
      </c>
      <c r="C173" s="4" t="s">
        <v>70</v>
      </c>
      <c r="D173" s="4" t="s">
        <v>113</v>
      </c>
      <c r="E173" s="10" t="s">
        <v>98</v>
      </c>
      <c r="F173" s="10" t="s">
        <v>59</v>
      </c>
      <c r="G173" s="4" t="str">
        <f t="shared" si="4"/>
        <v>Y</v>
      </c>
      <c r="H173" s="4" t="s">
        <v>15</v>
      </c>
      <c r="I173" s="4" t="s">
        <v>15</v>
      </c>
      <c r="J173" s="4" t="s">
        <v>15</v>
      </c>
      <c r="K173" s="4">
        <v>1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 ht="27" x14ac:dyDescent="0.25">
      <c r="A174" s="4" t="s">
        <v>62</v>
      </c>
      <c r="B174" s="4" t="s">
        <v>23</v>
      </c>
      <c r="C174" s="4" t="s">
        <v>71</v>
      </c>
      <c r="D174" s="4" t="s">
        <v>113</v>
      </c>
      <c r="E174" s="10" t="s">
        <v>98</v>
      </c>
      <c r="F174" s="10" t="s">
        <v>59</v>
      </c>
      <c r="G174" s="4" t="str">
        <f t="shared" si="4"/>
        <v>Y</v>
      </c>
      <c r="H174" s="4" t="s">
        <v>15</v>
      </c>
      <c r="I174" s="4" t="s">
        <v>15</v>
      </c>
      <c r="J174" s="4" t="s">
        <v>15</v>
      </c>
      <c r="K174" s="4">
        <v>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 ht="27" x14ac:dyDescent="0.25">
      <c r="A175" s="4" t="s">
        <v>62</v>
      </c>
      <c r="B175" s="4" t="s">
        <v>21</v>
      </c>
      <c r="C175" s="4" t="s">
        <v>64</v>
      </c>
      <c r="D175" s="4" t="s">
        <v>114</v>
      </c>
      <c r="E175" s="10" t="s">
        <v>99</v>
      </c>
      <c r="F175" s="10" t="s">
        <v>59</v>
      </c>
      <c r="G175" s="4" t="str">
        <f t="shared" si="4"/>
        <v>Y</v>
      </c>
      <c r="H175" s="4" t="s">
        <v>15</v>
      </c>
      <c r="I175" s="4" t="s">
        <v>15</v>
      </c>
      <c r="J175" s="4" t="s">
        <v>15</v>
      </c>
      <c r="K175" s="4">
        <v>1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 ht="27" x14ac:dyDescent="0.25">
      <c r="A176" s="4" t="s">
        <v>62</v>
      </c>
      <c r="B176" s="4" t="s">
        <v>21</v>
      </c>
      <c r="C176" s="4" t="s">
        <v>65</v>
      </c>
      <c r="D176" s="4" t="s">
        <v>114</v>
      </c>
      <c r="E176" s="10" t="s">
        <v>99</v>
      </c>
      <c r="F176" s="10" t="s">
        <v>59</v>
      </c>
      <c r="G176" s="4" t="str">
        <f t="shared" si="4"/>
        <v>Y</v>
      </c>
      <c r="H176" s="4" t="s">
        <v>15</v>
      </c>
      <c r="I176" s="4" t="s">
        <v>15</v>
      </c>
      <c r="J176" s="4" t="s">
        <v>15</v>
      </c>
      <c r="K176" s="4">
        <v>1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 ht="27" x14ac:dyDescent="0.25">
      <c r="A177" s="4" t="s">
        <v>62</v>
      </c>
      <c r="B177" s="4" t="s">
        <v>21</v>
      </c>
      <c r="C177" s="4" t="s">
        <v>66</v>
      </c>
      <c r="D177" s="4" t="s">
        <v>114</v>
      </c>
      <c r="E177" s="10" t="s">
        <v>99</v>
      </c>
      <c r="F177" s="10" t="s">
        <v>59</v>
      </c>
      <c r="G177" s="4" t="str">
        <f t="shared" si="4"/>
        <v>Y</v>
      </c>
      <c r="H177" s="4" t="s">
        <v>15</v>
      </c>
      <c r="I177" s="4" t="s">
        <v>15</v>
      </c>
      <c r="J177" s="4" t="s">
        <v>15</v>
      </c>
      <c r="K177" s="4">
        <v>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 ht="27" x14ac:dyDescent="0.25">
      <c r="A178" s="4" t="s">
        <v>62</v>
      </c>
      <c r="B178" s="4" t="s">
        <v>21</v>
      </c>
      <c r="C178" s="4" t="s">
        <v>67</v>
      </c>
      <c r="D178" s="4" t="s">
        <v>114</v>
      </c>
      <c r="E178" s="10" t="s">
        <v>99</v>
      </c>
      <c r="F178" s="10" t="s">
        <v>59</v>
      </c>
      <c r="G178" s="4" t="str">
        <f t="shared" si="4"/>
        <v>Y</v>
      </c>
      <c r="H178" s="4" t="s">
        <v>15</v>
      </c>
      <c r="I178" s="4" t="s">
        <v>15</v>
      </c>
      <c r="J178" s="4" t="s">
        <v>15</v>
      </c>
      <c r="K178" s="4">
        <v>1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 ht="27" x14ac:dyDescent="0.25">
      <c r="A179" s="4" t="s">
        <v>62</v>
      </c>
      <c r="B179" s="4" t="s">
        <v>21</v>
      </c>
      <c r="C179" s="4" t="s">
        <v>68</v>
      </c>
      <c r="D179" s="4" t="s">
        <v>114</v>
      </c>
      <c r="E179" s="10" t="s">
        <v>99</v>
      </c>
      <c r="F179" s="10" t="s">
        <v>59</v>
      </c>
      <c r="G179" s="4" t="str">
        <f t="shared" si="4"/>
        <v>Y</v>
      </c>
      <c r="H179" s="4" t="s">
        <v>15</v>
      </c>
      <c r="I179" s="4" t="s">
        <v>15</v>
      </c>
      <c r="J179" s="4" t="s">
        <v>15</v>
      </c>
      <c r="K179" s="4">
        <v>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 ht="27" x14ac:dyDescent="0.25">
      <c r="A180" s="4" t="s">
        <v>62</v>
      </c>
      <c r="B180" s="4" t="s">
        <v>21</v>
      </c>
      <c r="C180" s="4" t="s">
        <v>69</v>
      </c>
      <c r="D180" s="4" t="s">
        <v>114</v>
      </c>
      <c r="E180" s="10" t="s">
        <v>99</v>
      </c>
      <c r="F180" s="10" t="s">
        <v>59</v>
      </c>
      <c r="G180" s="4" t="str">
        <f t="shared" si="4"/>
        <v>Y</v>
      </c>
      <c r="H180" s="4" t="s">
        <v>15</v>
      </c>
      <c r="I180" s="4" t="s">
        <v>15</v>
      </c>
      <c r="J180" s="4" t="s">
        <v>15</v>
      </c>
      <c r="K180" s="4">
        <v>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 ht="27" x14ac:dyDescent="0.25">
      <c r="A181" s="4" t="s">
        <v>62</v>
      </c>
      <c r="B181" s="4" t="s">
        <v>21</v>
      </c>
      <c r="C181" s="4" t="s">
        <v>70</v>
      </c>
      <c r="D181" s="4" t="s">
        <v>114</v>
      </c>
      <c r="E181" s="10" t="s">
        <v>99</v>
      </c>
      <c r="F181" s="10" t="s">
        <v>59</v>
      </c>
      <c r="G181" s="4" t="str">
        <f t="shared" si="4"/>
        <v>Y</v>
      </c>
      <c r="H181" s="4" t="s">
        <v>15</v>
      </c>
      <c r="I181" s="4" t="s">
        <v>15</v>
      </c>
      <c r="J181" s="4" t="s">
        <v>15</v>
      </c>
      <c r="K181" s="4">
        <v>1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 ht="27" x14ac:dyDescent="0.25">
      <c r="A182" s="4" t="s">
        <v>62</v>
      </c>
      <c r="B182" s="4" t="s">
        <v>21</v>
      </c>
      <c r="C182" s="4" t="s">
        <v>71</v>
      </c>
      <c r="D182" s="4" t="s">
        <v>114</v>
      </c>
      <c r="E182" s="10" t="s">
        <v>99</v>
      </c>
      <c r="F182" s="10" t="s">
        <v>59</v>
      </c>
      <c r="G182" s="4" t="str">
        <f t="shared" si="4"/>
        <v>Y</v>
      </c>
      <c r="H182" s="4" t="s">
        <v>15</v>
      </c>
      <c r="I182" s="4" t="s">
        <v>15</v>
      </c>
      <c r="J182" s="4" t="s">
        <v>15</v>
      </c>
      <c r="K182" s="4">
        <v>1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 ht="27" x14ac:dyDescent="0.25">
      <c r="A183" s="4" t="s">
        <v>62</v>
      </c>
      <c r="B183" s="4" t="s">
        <v>23</v>
      </c>
      <c r="C183" s="4" t="s">
        <v>64</v>
      </c>
      <c r="D183" s="4" t="s">
        <v>114</v>
      </c>
      <c r="E183" s="10" t="s">
        <v>99</v>
      </c>
      <c r="F183" s="10" t="s">
        <v>59</v>
      </c>
      <c r="G183" s="4" t="str">
        <f t="shared" si="4"/>
        <v>Y</v>
      </c>
      <c r="H183" s="4" t="s">
        <v>15</v>
      </c>
      <c r="I183" s="4" t="s">
        <v>15</v>
      </c>
      <c r="J183" s="4" t="s">
        <v>15</v>
      </c>
      <c r="K183" s="4">
        <v>1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 ht="27" x14ac:dyDescent="0.25">
      <c r="A184" s="4" t="s">
        <v>62</v>
      </c>
      <c r="B184" s="4" t="s">
        <v>23</v>
      </c>
      <c r="C184" s="4" t="s">
        <v>65</v>
      </c>
      <c r="D184" s="4" t="s">
        <v>114</v>
      </c>
      <c r="E184" s="10" t="s">
        <v>99</v>
      </c>
      <c r="F184" s="10" t="s">
        <v>59</v>
      </c>
      <c r="G184" s="4" t="str">
        <f t="shared" si="4"/>
        <v>Y</v>
      </c>
      <c r="H184" s="4" t="s">
        <v>15</v>
      </c>
      <c r="I184" s="4" t="s">
        <v>15</v>
      </c>
      <c r="J184" s="4" t="s">
        <v>15</v>
      </c>
      <c r="K184" s="4">
        <v>1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 ht="27" x14ac:dyDescent="0.25">
      <c r="A185" s="4" t="s">
        <v>62</v>
      </c>
      <c r="B185" s="4" t="s">
        <v>23</v>
      </c>
      <c r="C185" s="4" t="s">
        <v>66</v>
      </c>
      <c r="D185" s="4" t="s">
        <v>114</v>
      </c>
      <c r="E185" s="10" t="s">
        <v>99</v>
      </c>
      <c r="F185" s="10" t="s">
        <v>59</v>
      </c>
      <c r="G185" s="4" t="str">
        <f t="shared" si="4"/>
        <v>Y</v>
      </c>
      <c r="H185" s="4" t="s">
        <v>15</v>
      </c>
      <c r="I185" s="4" t="s">
        <v>15</v>
      </c>
      <c r="J185" s="4" t="s">
        <v>15</v>
      </c>
      <c r="K185" s="4">
        <v>1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 ht="27" x14ac:dyDescent="0.25">
      <c r="A186" s="4" t="s">
        <v>62</v>
      </c>
      <c r="B186" s="4" t="s">
        <v>23</v>
      </c>
      <c r="C186" s="4" t="s">
        <v>67</v>
      </c>
      <c r="D186" s="4" t="s">
        <v>114</v>
      </c>
      <c r="E186" s="10" t="s">
        <v>99</v>
      </c>
      <c r="F186" s="10" t="s">
        <v>59</v>
      </c>
      <c r="G186" s="4" t="str">
        <f t="shared" si="4"/>
        <v>Y</v>
      </c>
      <c r="H186" s="4" t="s">
        <v>15</v>
      </c>
      <c r="I186" s="4" t="s">
        <v>15</v>
      </c>
      <c r="J186" s="4" t="s">
        <v>15</v>
      </c>
      <c r="K186" s="4">
        <v>1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 ht="27" x14ac:dyDescent="0.25">
      <c r="A187" s="4" t="s">
        <v>62</v>
      </c>
      <c r="B187" s="4" t="s">
        <v>23</v>
      </c>
      <c r="C187" s="4" t="s">
        <v>68</v>
      </c>
      <c r="D187" s="4" t="s">
        <v>114</v>
      </c>
      <c r="E187" s="10" t="s">
        <v>99</v>
      </c>
      <c r="F187" s="10" t="s">
        <v>59</v>
      </c>
      <c r="G187" s="4" t="str">
        <f t="shared" si="4"/>
        <v>Y</v>
      </c>
      <c r="H187" s="4" t="s">
        <v>15</v>
      </c>
      <c r="I187" s="4" t="s">
        <v>15</v>
      </c>
      <c r="J187" s="4" t="s">
        <v>15</v>
      </c>
      <c r="K187" s="4">
        <v>1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 ht="27" x14ac:dyDescent="0.25">
      <c r="A188" s="4" t="s">
        <v>62</v>
      </c>
      <c r="B188" s="4" t="s">
        <v>23</v>
      </c>
      <c r="C188" s="4" t="s">
        <v>69</v>
      </c>
      <c r="D188" s="4" t="s">
        <v>114</v>
      </c>
      <c r="E188" s="10" t="s">
        <v>99</v>
      </c>
      <c r="F188" s="10" t="s">
        <v>59</v>
      </c>
      <c r="G188" s="4" t="str">
        <f t="shared" si="4"/>
        <v>Y</v>
      </c>
      <c r="H188" s="4" t="s">
        <v>15</v>
      </c>
      <c r="I188" s="4" t="s">
        <v>15</v>
      </c>
      <c r="J188" s="4" t="s">
        <v>15</v>
      </c>
      <c r="K188" s="4">
        <v>1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 ht="27" x14ac:dyDescent="0.25">
      <c r="A189" s="4" t="s">
        <v>62</v>
      </c>
      <c r="B189" s="4" t="s">
        <v>23</v>
      </c>
      <c r="C189" s="4" t="s">
        <v>70</v>
      </c>
      <c r="D189" s="4" t="s">
        <v>114</v>
      </c>
      <c r="E189" s="10" t="s">
        <v>99</v>
      </c>
      <c r="F189" s="10" t="s">
        <v>59</v>
      </c>
      <c r="G189" s="4" t="str">
        <f t="shared" si="4"/>
        <v>Y</v>
      </c>
      <c r="H189" s="4" t="s">
        <v>15</v>
      </c>
      <c r="I189" s="4" t="s">
        <v>15</v>
      </c>
      <c r="J189" s="4" t="s">
        <v>15</v>
      </c>
      <c r="K189" s="4">
        <v>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 ht="27" x14ac:dyDescent="0.25">
      <c r="A190" s="4" t="s">
        <v>62</v>
      </c>
      <c r="B190" s="4" t="s">
        <v>23</v>
      </c>
      <c r="C190" s="4" t="s">
        <v>71</v>
      </c>
      <c r="D190" s="4" t="s">
        <v>114</v>
      </c>
      <c r="E190" s="10" t="s">
        <v>99</v>
      </c>
      <c r="F190" s="10" t="s">
        <v>59</v>
      </c>
      <c r="G190" s="4" t="str">
        <f t="shared" si="4"/>
        <v>Y</v>
      </c>
      <c r="H190" s="4" t="s">
        <v>15</v>
      </c>
      <c r="I190" s="4" t="s">
        <v>15</v>
      </c>
      <c r="J190" s="4" t="s">
        <v>15</v>
      </c>
      <c r="K190" s="4">
        <v>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 ht="27" x14ac:dyDescent="0.25">
      <c r="A191" s="4" t="s">
        <v>62</v>
      </c>
      <c r="B191" s="4" t="s">
        <v>21</v>
      </c>
      <c r="C191" s="4" t="s">
        <v>64</v>
      </c>
      <c r="D191" s="4" t="s">
        <v>115</v>
      </c>
      <c r="E191" s="10" t="s">
        <v>99</v>
      </c>
      <c r="F191" s="10" t="s">
        <v>59</v>
      </c>
      <c r="G191" s="4" t="str">
        <f t="shared" si="4"/>
        <v>Y</v>
      </c>
      <c r="H191" s="4" t="s">
        <v>15</v>
      </c>
      <c r="I191" s="4" t="s">
        <v>15</v>
      </c>
      <c r="J191" s="4" t="s">
        <v>15</v>
      </c>
      <c r="K191" s="4">
        <v>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 ht="27" x14ac:dyDescent="0.25">
      <c r="A192" s="4" t="s">
        <v>62</v>
      </c>
      <c r="B192" s="4" t="s">
        <v>21</v>
      </c>
      <c r="C192" s="4" t="s">
        <v>65</v>
      </c>
      <c r="D192" s="4" t="s">
        <v>115</v>
      </c>
      <c r="E192" s="10" t="s">
        <v>99</v>
      </c>
      <c r="F192" s="10" t="s">
        <v>59</v>
      </c>
      <c r="G192" s="4" t="str">
        <f t="shared" si="4"/>
        <v>Y</v>
      </c>
      <c r="H192" s="4" t="s">
        <v>15</v>
      </c>
      <c r="I192" s="4" t="s">
        <v>15</v>
      </c>
      <c r="J192" s="4" t="s">
        <v>15</v>
      </c>
      <c r="K192" s="4">
        <v>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ht="27" x14ac:dyDescent="0.25">
      <c r="A193" s="4" t="s">
        <v>62</v>
      </c>
      <c r="B193" s="4" t="s">
        <v>21</v>
      </c>
      <c r="C193" s="4" t="s">
        <v>66</v>
      </c>
      <c r="D193" s="4" t="s">
        <v>115</v>
      </c>
      <c r="E193" s="10" t="s">
        <v>99</v>
      </c>
      <c r="F193" s="10" t="s">
        <v>59</v>
      </c>
      <c r="G193" s="4" t="str">
        <f t="shared" si="4"/>
        <v>Y</v>
      </c>
      <c r="H193" s="4" t="s">
        <v>15</v>
      </c>
      <c r="I193" s="4" t="s">
        <v>15</v>
      </c>
      <c r="J193" s="4" t="s">
        <v>15</v>
      </c>
      <c r="K193" s="4">
        <v>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 ht="27" x14ac:dyDescent="0.25">
      <c r="A194" s="4" t="s">
        <v>62</v>
      </c>
      <c r="B194" s="4" t="s">
        <v>21</v>
      </c>
      <c r="C194" s="4" t="s">
        <v>67</v>
      </c>
      <c r="D194" s="4" t="s">
        <v>115</v>
      </c>
      <c r="E194" s="10" t="s">
        <v>99</v>
      </c>
      <c r="F194" s="10" t="s">
        <v>59</v>
      </c>
      <c r="G194" s="4" t="str">
        <f t="shared" si="4"/>
        <v>Y</v>
      </c>
      <c r="H194" s="4" t="s">
        <v>15</v>
      </c>
      <c r="I194" s="4" t="s">
        <v>15</v>
      </c>
      <c r="J194" s="4" t="s">
        <v>15</v>
      </c>
      <c r="K194" s="4">
        <v>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 ht="27" x14ac:dyDescent="0.25">
      <c r="A195" s="4" t="s">
        <v>62</v>
      </c>
      <c r="B195" s="4" t="s">
        <v>21</v>
      </c>
      <c r="C195" s="4" t="s">
        <v>68</v>
      </c>
      <c r="D195" s="4" t="s">
        <v>115</v>
      </c>
      <c r="E195" s="10" t="s">
        <v>99</v>
      </c>
      <c r="F195" s="10" t="s">
        <v>59</v>
      </c>
      <c r="G195" s="4" t="str">
        <f t="shared" si="4"/>
        <v>Y</v>
      </c>
      <c r="H195" s="4" t="s">
        <v>15</v>
      </c>
      <c r="I195" s="4" t="s">
        <v>15</v>
      </c>
      <c r="J195" s="4" t="s">
        <v>15</v>
      </c>
      <c r="K195" s="4">
        <v>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 ht="27" x14ac:dyDescent="0.25">
      <c r="A196" s="4" t="s">
        <v>62</v>
      </c>
      <c r="B196" s="4" t="s">
        <v>21</v>
      </c>
      <c r="C196" s="4" t="s">
        <v>69</v>
      </c>
      <c r="D196" s="4" t="s">
        <v>115</v>
      </c>
      <c r="E196" s="10" t="s">
        <v>99</v>
      </c>
      <c r="F196" s="10" t="s">
        <v>59</v>
      </c>
      <c r="G196" s="4" t="str">
        <f t="shared" si="4"/>
        <v>Y</v>
      </c>
      <c r="H196" s="4" t="s">
        <v>15</v>
      </c>
      <c r="I196" s="4" t="s">
        <v>15</v>
      </c>
      <c r="J196" s="4" t="s">
        <v>15</v>
      </c>
      <c r="K196" s="4">
        <v>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 ht="27" x14ac:dyDescent="0.25">
      <c r="A197" s="4" t="s">
        <v>62</v>
      </c>
      <c r="B197" s="4" t="s">
        <v>21</v>
      </c>
      <c r="C197" s="4" t="s">
        <v>70</v>
      </c>
      <c r="D197" s="4" t="s">
        <v>115</v>
      </c>
      <c r="E197" s="10" t="s">
        <v>99</v>
      </c>
      <c r="F197" s="10" t="s">
        <v>59</v>
      </c>
      <c r="G197" s="4" t="str">
        <f t="shared" si="4"/>
        <v>Y</v>
      </c>
      <c r="H197" s="4" t="s">
        <v>15</v>
      </c>
      <c r="I197" s="4" t="s">
        <v>15</v>
      </c>
      <c r="J197" s="4" t="s">
        <v>15</v>
      </c>
      <c r="K197" s="4">
        <v>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 ht="27" x14ac:dyDescent="0.25">
      <c r="A198" s="4" t="s">
        <v>62</v>
      </c>
      <c r="B198" s="4" t="s">
        <v>21</v>
      </c>
      <c r="C198" s="4" t="s">
        <v>71</v>
      </c>
      <c r="D198" s="4" t="s">
        <v>115</v>
      </c>
      <c r="E198" s="10" t="s">
        <v>99</v>
      </c>
      <c r="F198" s="10" t="s">
        <v>59</v>
      </c>
      <c r="G198" s="4" t="str">
        <f t="shared" ref="G198:G206" si="5">IF(ISNUMBER(SEARCH("placeholder",F198)),"Y","N")</f>
        <v>Y</v>
      </c>
      <c r="H198" s="4" t="s">
        <v>15</v>
      </c>
      <c r="I198" s="4" t="s">
        <v>15</v>
      </c>
      <c r="J198" s="4" t="s">
        <v>15</v>
      </c>
      <c r="K198" s="4">
        <v>1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 ht="27" x14ac:dyDescent="0.25">
      <c r="A199" s="4" t="s">
        <v>62</v>
      </c>
      <c r="B199" s="4" t="s">
        <v>23</v>
      </c>
      <c r="C199" s="4" t="s">
        <v>64</v>
      </c>
      <c r="D199" s="4" t="s">
        <v>115</v>
      </c>
      <c r="E199" s="10" t="s">
        <v>99</v>
      </c>
      <c r="F199" s="10" t="s">
        <v>59</v>
      </c>
      <c r="G199" s="4" t="str">
        <f t="shared" si="5"/>
        <v>Y</v>
      </c>
      <c r="H199" s="4" t="s">
        <v>15</v>
      </c>
      <c r="I199" s="4" t="s">
        <v>15</v>
      </c>
      <c r="J199" s="4" t="s">
        <v>15</v>
      </c>
      <c r="K199" s="4">
        <v>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 ht="27" x14ac:dyDescent="0.25">
      <c r="A200" s="4" t="s">
        <v>62</v>
      </c>
      <c r="B200" s="4" t="s">
        <v>23</v>
      </c>
      <c r="C200" s="4" t="s">
        <v>65</v>
      </c>
      <c r="D200" s="4" t="s">
        <v>115</v>
      </c>
      <c r="E200" s="10" t="s">
        <v>99</v>
      </c>
      <c r="F200" s="10" t="s">
        <v>59</v>
      </c>
      <c r="G200" s="4" t="str">
        <f t="shared" si="5"/>
        <v>Y</v>
      </c>
      <c r="H200" s="4" t="s">
        <v>15</v>
      </c>
      <c r="I200" s="4" t="s">
        <v>15</v>
      </c>
      <c r="J200" s="4" t="s">
        <v>15</v>
      </c>
      <c r="K200" s="4">
        <v>1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 ht="27" x14ac:dyDescent="0.25">
      <c r="A201" s="4" t="s">
        <v>62</v>
      </c>
      <c r="B201" s="4" t="s">
        <v>23</v>
      </c>
      <c r="C201" s="4" t="s">
        <v>66</v>
      </c>
      <c r="D201" s="4" t="s">
        <v>115</v>
      </c>
      <c r="E201" s="10" t="s">
        <v>99</v>
      </c>
      <c r="F201" s="10" t="s">
        <v>59</v>
      </c>
      <c r="G201" s="4" t="str">
        <f t="shared" si="5"/>
        <v>Y</v>
      </c>
      <c r="H201" s="4" t="s">
        <v>15</v>
      </c>
      <c r="I201" s="4" t="s">
        <v>15</v>
      </c>
      <c r="J201" s="4" t="s">
        <v>15</v>
      </c>
      <c r="K201" s="4">
        <v>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 ht="27" x14ac:dyDescent="0.25">
      <c r="A202" s="4" t="s">
        <v>62</v>
      </c>
      <c r="B202" s="4" t="s">
        <v>23</v>
      </c>
      <c r="C202" s="4" t="s">
        <v>67</v>
      </c>
      <c r="D202" s="4" t="s">
        <v>115</v>
      </c>
      <c r="E202" s="10" t="s">
        <v>99</v>
      </c>
      <c r="F202" s="10" t="s">
        <v>59</v>
      </c>
      <c r="G202" s="4" t="str">
        <f t="shared" si="5"/>
        <v>Y</v>
      </c>
      <c r="H202" s="4" t="s">
        <v>15</v>
      </c>
      <c r="I202" s="4" t="s">
        <v>15</v>
      </c>
      <c r="J202" s="4" t="s">
        <v>15</v>
      </c>
      <c r="K202" s="4">
        <v>1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 ht="27" x14ac:dyDescent="0.25">
      <c r="A203" s="4" t="s">
        <v>62</v>
      </c>
      <c r="B203" s="4" t="s">
        <v>23</v>
      </c>
      <c r="C203" s="4" t="s">
        <v>68</v>
      </c>
      <c r="D203" s="4" t="s">
        <v>115</v>
      </c>
      <c r="E203" s="10" t="s">
        <v>99</v>
      </c>
      <c r="F203" s="10" t="s">
        <v>59</v>
      </c>
      <c r="G203" s="4" t="str">
        <f t="shared" si="5"/>
        <v>Y</v>
      </c>
      <c r="H203" s="4" t="s">
        <v>15</v>
      </c>
      <c r="I203" s="4" t="s">
        <v>15</v>
      </c>
      <c r="J203" s="4" t="s">
        <v>15</v>
      </c>
      <c r="K203" s="4">
        <v>1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 ht="27" x14ac:dyDescent="0.25">
      <c r="A204" s="4" t="s">
        <v>62</v>
      </c>
      <c r="B204" s="4" t="s">
        <v>23</v>
      </c>
      <c r="C204" s="4" t="s">
        <v>69</v>
      </c>
      <c r="D204" s="4" t="s">
        <v>115</v>
      </c>
      <c r="E204" s="10" t="s">
        <v>99</v>
      </c>
      <c r="F204" s="10" t="s">
        <v>59</v>
      </c>
      <c r="G204" s="4" t="str">
        <f t="shared" si="5"/>
        <v>Y</v>
      </c>
      <c r="H204" s="4" t="s">
        <v>15</v>
      </c>
      <c r="I204" s="4" t="s">
        <v>15</v>
      </c>
      <c r="J204" s="4" t="s">
        <v>15</v>
      </c>
      <c r="K204" s="4">
        <v>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 ht="27" x14ac:dyDescent="0.25">
      <c r="A205" s="4" t="s">
        <v>62</v>
      </c>
      <c r="B205" s="4" t="s">
        <v>23</v>
      </c>
      <c r="C205" s="4" t="s">
        <v>70</v>
      </c>
      <c r="D205" s="4" t="s">
        <v>115</v>
      </c>
      <c r="E205" s="10" t="s">
        <v>99</v>
      </c>
      <c r="F205" s="10" t="s">
        <v>59</v>
      </c>
      <c r="G205" s="4" t="str">
        <f t="shared" si="5"/>
        <v>Y</v>
      </c>
      <c r="H205" s="4" t="s">
        <v>15</v>
      </c>
      <c r="I205" s="4" t="s">
        <v>15</v>
      </c>
      <c r="J205" s="4" t="s">
        <v>15</v>
      </c>
      <c r="K205" s="4">
        <v>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 ht="27" x14ac:dyDescent="0.25">
      <c r="A206" s="4" t="s">
        <v>62</v>
      </c>
      <c r="B206" s="4" t="s">
        <v>23</v>
      </c>
      <c r="C206" s="4" t="s">
        <v>71</v>
      </c>
      <c r="D206" s="4" t="s">
        <v>115</v>
      </c>
      <c r="E206" s="10" t="s">
        <v>99</v>
      </c>
      <c r="F206" s="10" t="s">
        <v>59</v>
      </c>
      <c r="G206" s="4" t="str">
        <f t="shared" si="5"/>
        <v>Y</v>
      </c>
      <c r="H206" s="4" t="s">
        <v>15</v>
      </c>
      <c r="I206" s="4" t="s">
        <v>15</v>
      </c>
      <c r="J206" s="4" t="s">
        <v>15</v>
      </c>
      <c r="K206" s="4">
        <v>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 x14ac:dyDescent="0.25">
      <c r="A207" s="4"/>
      <c r="B207" s="4"/>
      <c r="C207" s="4"/>
      <c r="D207" s="4"/>
      <c r="E207" s="10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 x14ac:dyDescent="0.25">
      <c r="A208" s="4"/>
      <c r="B208" s="4"/>
      <c r="C208" s="4"/>
      <c r="D208" s="4"/>
      <c r="E208" s="10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 x14ac:dyDescent="0.25">
      <c r="A209" s="4"/>
      <c r="B209" s="4"/>
      <c r="C209" s="4"/>
      <c r="D209" s="4"/>
      <c r="E209" s="10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1:39" x14ac:dyDescent="0.25">
      <c r="A210" s="4"/>
      <c r="B210" s="4"/>
      <c r="C210" s="4"/>
      <c r="D210" s="4"/>
      <c r="E210" s="10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1:39" x14ac:dyDescent="0.25">
      <c r="A211" s="4"/>
      <c r="B211" s="4"/>
      <c r="C211" s="4"/>
      <c r="D211" s="4"/>
      <c r="E211" s="10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</sheetData>
  <conditionalFormatting sqref="K2:K209">
    <cfRule type="expression" dxfId="6" priority="5">
      <formula>$J2="Y"</formula>
    </cfRule>
  </conditionalFormatting>
  <conditionalFormatting sqref="K2:K211">
    <cfRule type="expression" dxfId="5" priority="6">
      <formula>$I2="Y"</formula>
    </cfRule>
    <cfRule type="expression" dxfId="4" priority="7">
      <formula>$H2="Y"</formula>
    </cfRule>
  </conditionalFormatting>
  <conditionalFormatting sqref="K2:AM206">
    <cfRule type="expression" dxfId="3" priority="1">
      <formula>$G2="Y"</formula>
    </cfRule>
  </conditionalFormatting>
  <conditionalFormatting sqref="L2:X211">
    <cfRule type="expression" dxfId="2" priority="4">
      <formula>$H2="N"</formula>
    </cfRule>
  </conditionalFormatting>
  <conditionalFormatting sqref="Y2:AA211">
    <cfRule type="expression" dxfId="1" priority="3">
      <formula>$I2="N"</formula>
    </cfRule>
  </conditionalFormatting>
  <conditionalFormatting sqref="AB2:AM211">
    <cfRule type="expression" dxfId="0" priority="2">
      <formula>$J2="N"</formula>
    </cfRule>
  </conditionalFormatting>
  <dataValidations count="4">
    <dataValidation type="list" allowBlank="1" showInputMessage="1" showErrorMessage="1" sqref="B2:B1048576" xr:uid="{288D3653-8681-448C-8F36-80D399B80E1F}">
      <formula1>period</formula1>
    </dataValidation>
    <dataValidation type="list" allowBlank="1" showInputMessage="1" showErrorMessage="1" sqref="G2:J1048576" xr:uid="{3F3281EE-0849-4998-BA79-4C5F7EFE7D9C}">
      <formula1>yesno</formula1>
    </dataValidation>
    <dataValidation type="list" allowBlank="1" showInputMessage="1" showErrorMessage="1" sqref="A2:A1048576" xr:uid="{FA3D1816-0AEC-495C-B183-04E98CFACCB8}">
      <formula1>category</formula1>
    </dataValidation>
    <dataValidation type="list" allowBlank="1" showInputMessage="1" showErrorMessage="1" sqref="C2:C1048576" xr:uid="{D8CBB022-EF00-41A0-B480-812609BAEBB1}">
      <formula1>disease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general</vt:lpstr>
      <vt:lpstr>immunity_assumptions</vt:lpstr>
      <vt:lpstr>epidemic_parameters</vt:lpstr>
      <vt:lpstr>endemic_parameters</vt:lpstr>
      <vt:lpstr>list_diseases</vt:lpstr>
      <vt:lpstr>other_lists</vt:lpstr>
      <vt:lpstr>backup</vt:lpstr>
      <vt:lpstr>category</vt:lpstr>
      <vt:lpstr>disease</vt:lpstr>
      <vt:lpstr>period</vt:lpstr>
      <vt:lpstr>route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2024-02-08T15:34:43Z</dcterms:modified>
</cp:coreProperties>
</file>