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lshtm.sharepoint.com/sites/GazaPublicHealthProjections_Group2/Shared Documents/General/public health projections/04 - projections - in progress/RMNH/"/>
    </mc:Choice>
  </mc:AlternateContent>
  <xr:revisionPtr revIDLastSave="0" documentId="8_{83E40D28-7070-4C4C-BE05-554D714912F9}" xr6:coauthVersionLast="47" xr6:coauthVersionMax="47" xr10:uidLastSave="{00000000-0000-0000-0000-000000000000}"/>
  <bookViews>
    <workbookView xWindow="-90" yWindow="-90" windowWidth="19380" windowHeight="10380" xr2:uid="{3E21B994-2A78-4D2F-84CE-0374536EBBD3}"/>
  </bookViews>
  <sheets>
    <sheet name="List Reduction" sheetId="1" r:id="rId1"/>
    <sheet name="for LiST" sheetId="3"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3" l="1"/>
  <c r="O34" i="3"/>
  <c r="O37" i="3" s="1"/>
  <c r="P34" i="3"/>
  <c r="N34" i="3"/>
  <c r="F34" i="3"/>
  <c r="G34" i="3"/>
  <c r="E34" i="3"/>
  <c r="S35" i="3"/>
  <c r="T35" i="3"/>
  <c r="R35" i="3"/>
  <c r="P44" i="3"/>
  <c r="O44" i="3"/>
  <c r="N44" i="3"/>
  <c r="N40" i="3"/>
  <c r="O40" i="3"/>
  <c r="P40" i="3"/>
  <c r="N41" i="3"/>
  <c r="O41" i="3"/>
  <c r="P41" i="3"/>
  <c r="N42" i="3"/>
  <c r="O42" i="3"/>
  <c r="P42" i="3"/>
  <c r="O39" i="3"/>
  <c r="P39" i="3"/>
  <c r="N39" i="3"/>
  <c r="P36" i="3"/>
  <c r="O36" i="3"/>
  <c r="N36" i="3"/>
  <c r="P35" i="3"/>
  <c r="O35" i="3"/>
  <c r="N35" i="3"/>
  <c r="P37" i="3"/>
  <c r="N37" i="3"/>
  <c r="O32" i="3"/>
  <c r="P32" i="3"/>
  <c r="N32" i="3"/>
  <c r="N30" i="3"/>
  <c r="O30" i="3"/>
  <c r="P30" i="3"/>
  <c r="N31" i="3"/>
  <c r="O31" i="3"/>
  <c r="P31" i="3"/>
  <c r="O29" i="3"/>
  <c r="P29" i="3"/>
  <c r="N29" i="3"/>
  <c r="N27" i="3"/>
  <c r="O27" i="3"/>
  <c r="P27" i="3"/>
  <c r="N26" i="3"/>
  <c r="O26" i="3"/>
  <c r="P26" i="3"/>
  <c r="O25" i="3"/>
  <c r="P25" i="3"/>
  <c r="N25" i="3"/>
  <c r="O24" i="3"/>
  <c r="P24" i="3"/>
  <c r="N24" i="3"/>
  <c r="O23" i="3"/>
  <c r="P23" i="3"/>
  <c r="N23" i="3"/>
  <c r="N22" i="3"/>
  <c r="O22" i="3"/>
  <c r="P22" i="3"/>
  <c r="O21" i="3"/>
  <c r="P21" i="3"/>
  <c r="N21" i="3"/>
  <c r="K32" i="3"/>
  <c r="J32" i="3"/>
  <c r="I32" i="3"/>
  <c r="K27" i="3"/>
  <c r="J27" i="3"/>
  <c r="I27" i="3"/>
  <c r="K26" i="3"/>
  <c r="J26" i="3"/>
  <c r="I26" i="3"/>
  <c r="K25" i="3"/>
  <c r="J25" i="3"/>
  <c r="I25" i="3"/>
  <c r="P19" i="3"/>
  <c r="O19" i="3"/>
  <c r="N19" i="3"/>
  <c r="K19" i="3"/>
  <c r="J19" i="3"/>
  <c r="I19" i="3"/>
  <c r="P18" i="3"/>
  <c r="O18" i="3"/>
  <c r="N18" i="3"/>
  <c r="K18" i="3"/>
  <c r="J18" i="3"/>
  <c r="I18" i="3"/>
  <c r="P17" i="3"/>
  <c r="O17" i="3"/>
  <c r="N17" i="3"/>
  <c r="K17" i="3"/>
  <c r="J17" i="3"/>
  <c r="I17" i="3"/>
  <c r="P16" i="3"/>
  <c r="O16" i="3"/>
  <c r="N16" i="3"/>
  <c r="K16" i="3"/>
  <c r="J16" i="3"/>
  <c r="I16" i="3"/>
  <c r="P15" i="3"/>
  <c r="O15" i="3"/>
  <c r="N15" i="3"/>
  <c r="K15" i="3"/>
  <c r="J15" i="3"/>
  <c r="I15" i="3"/>
  <c r="P14" i="3"/>
  <c r="O14" i="3"/>
  <c r="N14" i="3"/>
  <c r="K14" i="3"/>
  <c r="J14" i="3"/>
  <c r="I14" i="3"/>
  <c r="P13" i="3"/>
  <c r="O13" i="3"/>
  <c r="N13" i="3"/>
  <c r="K13" i="3"/>
  <c r="J13" i="3"/>
  <c r="I13" i="3"/>
  <c r="P12" i="3"/>
  <c r="O12" i="3"/>
  <c r="N12" i="3"/>
  <c r="K12" i="3"/>
  <c r="J12" i="3"/>
  <c r="I12" i="3"/>
  <c r="O11" i="3"/>
  <c r="N11" i="3"/>
  <c r="K11" i="3"/>
  <c r="J11" i="3"/>
  <c r="I11" i="3"/>
  <c r="P10" i="3"/>
  <c r="O10" i="3"/>
  <c r="N10" i="3"/>
  <c r="K10" i="3"/>
  <c r="J10" i="3"/>
  <c r="I10" i="3"/>
  <c r="P9" i="3"/>
  <c r="O9" i="3"/>
  <c r="N9" i="3"/>
  <c r="K9" i="3"/>
  <c r="J9" i="3"/>
  <c r="I9" i="3"/>
  <c r="P8" i="3"/>
  <c r="O8" i="3"/>
  <c r="N8" i="3"/>
  <c r="K8" i="3"/>
  <c r="J8" i="3"/>
  <c r="I8" i="3"/>
  <c r="P7" i="3"/>
  <c r="O7" i="3"/>
  <c r="N7" i="3"/>
  <c r="K7" i="3"/>
  <c r="J7" i="3"/>
  <c r="I7" i="3"/>
  <c r="P6" i="3"/>
  <c r="O6" i="3"/>
  <c r="N6" i="3"/>
  <c r="K6" i="3"/>
  <c r="J6" i="3"/>
  <c r="I6" i="3"/>
  <c r="P5" i="3"/>
  <c r="O5" i="3"/>
  <c r="N5" i="3"/>
  <c r="P4" i="3"/>
  <c r="O4" i="3"/>
  <c r="N4" i="3"/>
</calcChain>
</file>

<file path=xl/sharedStrings.xml><?xml version="1.0" encoding="utf-8"?>
<sst xmlns="http://schemas.openxmlformats.org/spreadsheetml/2006/main" count="258" uniqueCount="71">
  <si>
    <t>Table 3</t>
  </si>
  <si>
    <t>To be calculated based on contact</t>
  </si>
  <si>
    <t>Baseline</t>
  </si>
  <si>
    <t xml:space="preserve">Worst </t>
  </si>
  <si>
    <t xml:space="preserve">Middle </t>
  </si>
  <si>
    <t>Best</t>
  </si>
  <si>
    <t xml:space="preserve">When caculated as a function of HFD and ANC </t>
  </si>
  <si>
    <t xml:space="preserve">Average </t>
  </si>
  <si>
    <t>Health Facility Childbirth Care</t>
  </si>
  <si>
    <t xml:space="preserve"> </t>
  </si>
  <si>
    <t>Health facility delivery (HFD)</t>
  </si>
  <si>
    <t>Caesarean delivery</t>
  </si>
  <si>
    <t>Blood transfusion</t>
  </si>
  <si>
    <t>Calc via HFD</t>
  </si>
  <si>
    <t>Assisted vaginal delivery</t>
  </si>
  <si>
    <t>Manual removal of placenta</t>
  </si>
  <si>
    <t>Removal of retained products of conception</t>
  </si>
  <si>
    <t>Induction of labor for pregnancies lasting 41+ wks</t>
  </si>
  <si>
    <t>Antibiotics for preterm PROM</t>
  </si>
  <si>
    <t>Antibiotics for maternal sepsis</t>
  </si>
  <si>
    <t>MgSO4 for eclampsia</t>
  </si>
  <si>
    <t>Uterotonics for postpartum hemorrhage</t>
  </si>
  <si>
    <t>Immediate drying and additional stimulation</t>
  </si>
  <si>
    <t>Thermal protection</t>
  </si>
  <si>
    <t>Clean cord care</t>
  </si>
  <si>
    <t>Neonatal resuscitation</t>
  </si>
  <si>
    <t>Antenatal care</t>
  </si>
  <si>
    <t>Antenatal care (at least 1 visit)</t>
  </si>
  <si>
    <t>Antenatal care (at least 4 visits)</t>
  </si>
  <si>
    <t>TT - Tetanus toxoid vaccination</t>
  </si>
  <si>
    <t xml:space="preserve">no change </t>
  </si>
  <si>
    <t>Iron supplementation</t>
  </si>
  <si>
    <t>Syphilis detection and treatment</t>
  </si>
  <si>
    <t>Calc via ANC1</t>
  </si>
  <si>
    <t>Hypertensive disorder case management</t>
  </si>
  <si>
    <t>Calc via ANC4</t>
  </si>
  <si>
    <t>Diabetes case management</t>
  </si>
  <si>
    <t>Curative neonatal care</t>
  </si>
  <si>
    <t>ORS - oral rehydration solution</t>
  </si>
  <si>
    <t>Antibiotics for treatment of dysentery</t>
  </si>
  <si>
    <t>Oral antibiotics for pneumonia</t>
  </si>
  <si>
    <t>Injectable antibiotics for neonatal sepsis</t>
  </si>
  <si>
    <t>Breastfeeding</t>
  </si>
  <si>
    <t>Exclusive breastfeeding</t>
  </si>
  <si>
    <t>Predominant breastfeeding</t>
  </si>
  <si>
    <t>Partial breastfeeding</t>
  </si>
  <si>
    <t>Not breastfeeding</t>
  </si>
  <si>
    <t>Water and sanitation indicators (WASH)</t>
  </si>
  <si>
    <t>Basic sanitation (latrine or toilet)</t>
  </si>
  <si>
    <t>Point-of-use filtered water</t>
  </si>
  <si>
    <t>Piped water</t>
  </si>
  <si>
    <t>Hand washing with soap</t>
  </si>
  <si>
    <t>Food security</t>
  </si>
  <si>
    <t>% households with food insecurity</t>
  </si>
  <si>
    <t>increase by 30-40%</t>
  </si>
  <si>
    <t>increase by 20-30%</t>
  </si>
  <si>
    <t>increase by 0-10%</t>
  </si>
  <si>
    <t>Clean birth environment</t>
  </si>
  <si>
    <t>under 1 month old</t>
  </si>
  <si>
    <t>endline in percentage</t>
  </si>
  <si>
    <t>calculation for &lt;1 month</t>
  </si>
  <si>
    <t>Note: for interventions calcualted via contact such as health facility delivery or ANC vists, the value in the row represents the level of readiness to deliver the intervention. The final coverage of these interventions were calcualted as the product of contact and readiness.</t>
  </si>
  <si>
    <t>Calculated based on contact</t>
  </si>
  <si>
    <t>Exclusive breastfeeding &lt;1 month</t>
  </si>
  <si>
    <t>Predominant breastfeeding &lt;1 month</t>
  </si>
  <si>
    <t>Partial breastfeeding &lt;1 month</t>
  </si>
  <si>
    <t>Not breastfeeding &lt;1 month</t>
  </si>
  <si>
    <t xml:space="preserve">Ceasefire Average </t>
  </si>
  <si>
    <t xml:space="preserve">Status Quo  Average </t>
  </si>
  <si>
    <t xml:space="preserve">Escalation Average </t>
  </si>
  <si>
    <t>Pre-war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</si>
</sst>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b/>
      <sz val="11"/>
      <color theme="1"/>
      <name val="Aptos Narrow"/>
      <family val="2"/>
      <scheme val="minor"/>
    </font>
    <font>
      <sz val="9"/>
      <color rgb="FF262626"/>
      <name val="Arial"/>
      <family val="2"/>
    </font>
    <font>
      <sz val="9"/>
      <color rgb="FF4472C4"/>
      <name val="Arial"/>
      <family val="2"/>
    </font>
    <font>
      <b/>
      <sz val="9"/>
      <color rgb="FF262626"/>
      <name val="Arial"/>
      <family val="2"/>
    </font>
    <font>
      <sz val="9"/>
      <color rgb="FF000000"/>
      <name val="Arial"/>
      <family val="2"/>
    </font>
    <font>
      <sz val="9"/>
      <color rgb="FFC00000"/>
      <name val="Arial"/>
      <family val="2"/>
    </font>
    <font>
      <sz val="9"/>
      <color rgb="FFFF0000"/>
      <name val="Arial"/>
      <family val="2"/>
    </font>
    <font>
      <sz val="9"/>
      <color rgb="FF548235"/>
      <name val="Arial"/>
      <family val="2"/>
    </font>
    <font>
      <sz val="9"/>
      <color rgb="FF7030A0"/>
      <name val="Arial"/>
      <family val="2"/>
    </font>
    <font>
      <sz val="9"/>
      <color rgb="FFC65911"/>
      <name val="Arial"/>
      <family val="2"/>
    </font>
  </fonts>
  <fills count="7">
    <fill>
      <patternFill patternType="none"/>
    </fill>
    <fill>
      <patternFill patternType="gray125"/>
    </fill>
    <fill>
      <patternFill patternType="solid">
        <fgColor rgb="FFE3F1ED"/>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2" fillId="0" borderId="3" xfId="0" applyFont="1" applyBorder="1" applyAlignment="1">
      <alignment vertical="center"/>
    </xf>
    <xf numFmtId="0" fontId="2" fillId="2" borderId="6" xfId="0" applyFont="1" applyFill="1" applyBorder="1" applyAlignment="1">
      <alignment vertical="center"/>
    </xf>
    <xf numFmtId="0" fontId="3" fillId="0" borderId="7" xfId="0" applyFont="1" applyBorder="1" applyAlignment="1">
      <alignment vertical="center"/>
    </xf>
    <xf numFmtId="0" fontId="4" fillId="0" borderId="6" xfId="0" applyFont="1" applyBorder="1" applyAlignment="1">
      <alignment vertical="center"/>
    </xf>
    <xf numFmtId="0" fontId="5" fillId="0" borderId="6" xfId="0" applyFont="1" applyBorder="1" applyAlignment="1">
      <alignment vertical="center"/>
    </xf>
    <xf numFmtId="0" fontId="2" fillId="3" borderId="6" xfId="0" applyFont="1" applyFill="1" applyBorder="1" applyAlignment="1">
      <alignment vertical="center"/>
    </xf>
    <xf numFmtId="0" fontId="2" fillId="4" borderId="6" xfId="0" applyFont="1" applyFill="1" applyBorder="1" applyAlignment="1">
      <alignment vertical="center"/>
    </xf>
    <xf numFmtId="0" fontId="2" fillId="5" borderId="6" xfId="0" applyFont="1" applyFill="1" applyBorder="1" applyAlignment="1">
      <alignment vertical="center"/>
    </xf>
    <xf numFmtId="0" fontId="2" fillId="6" borderId="6" xfId="0" applyFont="1" applyFill="1" applyBorder="1" applyAlignment="1">
      <alignment vertical="center"/>
    </xf>
    <xf numFmtId="0" fontId="6" fillId="0" borderId="7" xfId="0" applyFont="1" applyBorder="1" applyAlignment="1">
      <alignment vertical="center"/>
    </xf>
    <xf numFmtId="0" fontId="2" fillId="0" borderId="6" xfId="0" applyFont="1" applyBorder="1" applyAlignment="1">
      <alignment vertical="center"/>
    </xf>
    <xf numFmtId="0" fontId="7" fillId="0" borderId="6" xfId="0" applyFont="1" applyBorder="1" applyAlignment="1">
      <alignment vertical="center"/>
    </xf>
    <xf numFmtId="0" fontId="5" fillId="2" borderId="6" xfId="0" applyFont="1" applyFill="1" applyBorder="1" applyAlignment="1">
      <alignment vertical="center"/>
    </xf>
    <xf numFmtId="0" fontId="5" fillId="0" borderId="7" xfId="0" applyFont="1" applyBorder="1" applyAlignment="1">
      <alignment vertical="center"/>
    </xf>
    <xf numFmtId="0" fontId="8" fillId="0" borderId="7" xfId="0" applyFont="1" applyBorder="1" applyAlignment="1">
      <alignment vertical="center"/>
    </xf>
    <xf numFmtId="0" fontId="9" fillId="0" borderId="7" xfId="0" applyFont="1" applyBorder="1" applyAlignment="1">
      <alignment vertical="center"/>
    </xf>
    <xf numFmtId="0" fontId="2" fillId="2" borderId="6" xfId="0" applyFont="1" applyFill="1" applyBorder="1" applyAlignment="1">
      <alignment vertical="center" wrapText="1"/>
    </xf>
    <xf numFmtId="0" fontId="10" fillId="0" borderId="7" xfId="0" applyFont="1" applyBorder="1" applyAlignment="1">
      <alignment vertical="center" wrapText="1"/>
    </xf>
    <xf numFmtId="0" fontId="2" fillId="0" borderId="6" xfId="0" applyFont="1" applyBorder="1" applyAlignment="1">
      <alignment vertical="center" wrapText="1"/>
    </xf>
    <xf numFmtId="0" fontId="5" fillId="0" borderId="6" xfId="0" applyFont="1" applyBorder="1" applyAlignment="1">
      <alignment vertical="center" wrapText="1"/>
    </xf>
    <xf numFmtId="0" fontId="2" fillId="0" borderId="0" xfId="0" applyFont="1" applyAlignment="1">
      <alignment vertical="center"/>
    </xf>
    <xf numFmtId="2" fontId="0" fillId="0" borderId="0" xfId="0" applyNumberFormat="1"/>
    <xf numFmtId="164" fontId="0" fillId="0" borderId="0" xfId="0" applyNumberFormat="1"/>
    <xf numFmtId="0" fontId="0" fillId="0" borderId="0" xfId="0" applyAlignment="1">
      <alignment wrapText="1"/>
    </xf>
    <xf numFmtId="2" fontId="0" fillId="5" borderId="0" xfId="0" applyNumberFormat="1" applyFill="1"/>
    <xf numFmtId="0" fontId="0" fillId="5" borderId="0" xfId="0" applyFill="1"/>
    <xf numFmtId="0" fontId="1" fillId="0" borderId="0" xfId="0" applyFont="1"/>
    <xf numFmtId="0" fontId="2" fillId="0" borderId="9" xfId="0" applyFont="1" applyBorder="1" applyAlignment="1">
      <alignment vertical="center"/>
    </xf>
    <xf numFmtId="0" fontId="0" fillId="0" borderId="9" xfId="0" applyBorder="1"/>
    <xf numFmtId="0" fontId="2" fillId="2" borderId="9" xfId="0" applyFont="1" applyFill="1" applyBorder="1" applyAlignment="1">
      <alignment vertical="center"/>
    </xf>
    <xf numFmtId="2" fontId="0" fillId="0" borderId="9" xfId="0" applyNumberFormat="1" applyBorder="1"/>
    <xf numFmtId="0" fontId="6" fillId="0" borderId="9" xfId="0" applyFont="1" applyBorder="1" applyAlignment="1">
      <alignment vertical="center"/>
    </xf>
    <xf numFmtId="0" fontId="5" fillId="0" borderId="9" xfId="0" applyFont="1" applyBorder="1" applyAlignment="1">
      <alignment vertical="center"/>
    </xf>
    <xf numFmtId="0" fontId="7" fillId="0" borderId="9" xfId="0" applyFont="1" applyBorder="1" applyAlignment="1">
      <alignment vertical="center"/>
    </xf>
    <xf numFmtId="0" fontId="2" fillId="5" borderId="9" xfId="0" applyFont="1" applyFill="1" applyBorder="1" applyAlignment="1">
      <alignment vertical="center"/>
    </xf>
    <xf numFmtId="0" fontId="3" fillId="0" borderId="9" xfId="0" applyFont="1" applyBorder="1" applyAlignment="1">
      <alignment vertical="center"/>
    </xf>
    <xf numFmtId="0" fontId="2" fillId="3" borderId="9" xfId="0" applyFont="1" applyFill="1" applyBorder="1" applyAlignment="1">
      <alignment vertical="center"/>
    </xf>
    <xf numFmtId="0" fontId="2" fillId="4" borderId="9" xfId="0" applyFont="1" applyFill="1" applyBorder="1" applyAlignment="1">
      <alignment vertical="center"/>
    </xf>
    <xf numFmtId="0" fontId="2" fillId="6" borderId="9" xfId="0" applyFont="1" applyFill="1" applyBorder="1" applyAlignment="1">
      <alignment vertical="center"/>
    </xf>
    <xf numFmtId="0" fontId="5" fillId="2" borderId="9" xfId="0" applyFont="1" applyFill="1" applyBorder="1" applyAlignment="1">
      <alignment vertical="center"/>
    </xf>
    <xf numFmtId="0" fontId="8" fillId="0" borderId="9" xfId="0" applyFont="1" applyBorder="1" applyAlignment="1">
      <alignment vertical="center"/>
    </xf>
    <xf numFmtId="0" fontId="9" fillId="0" borderId="9" xfId="0" applyFont="1" applyBorder="1" applyAlignment="1">
      <alignment vertical="center"/>
    </xf>
    <xf numFmtId="164" fontId="0" fillId="0" borderId="9" xfId="0" applyNumberFormat="1" applyBorder="1"/>
    <xf numFmtId="0" fontId="2" fillId="2" borderId="9" xfId="0" applyFont="1" applyFill="1" applyBorder="1" applyAlignment="1">
      <alignment vertical="center" wrapText="1"/>
    </xf>
    <xf numFmtId="0" fontId="10" fillId="0" borderId="9" xfId="0" applyFont="1" applyBorder="1" applyAlignment="1">
      <alignment vertical="center" wrapText="1"/>
    </xf>
    <xf numFmtId="0" fontId="2" fillId="0" borderId="9" xfId="0" applyFont="1" applyBorder="1" applyAlignment="1">
      <alignment vertical="center" wrapText="1"/>
    </xf>
    <xf numFmtId="0" fontId="5" fillId="0" borderId="9" xfId="0" applyFont="1" applyBorder="1" applyAlignment="1">
      <alignment vertical="center" wrapText="1"/>
    </xf>
    <xf numFmtId="2" fontId="0" fillId="0" borderId="9" xfId="0" applyNumberFormat="1" applyBorder="1" applyAlignment="1">
      <alignment wrapText="1"/>
    </xf>
    <xf numFmtId="0" fontId="1" fillId="3" borderId="9" xfId="0" applyFont="1" applyFill="1" applyBorder="1"/>
    <xf numFmtId="0" fontId="4" fillId="2" borderId="9" xfId="0" applyFont="1" applyFill="1" applyBorder="1" applyAlignment="1">
      <alignment vertical="center" wrapText="1"/>
    </xf>
    <xf numFmtId="0" fontId="4" fillId="2" borderId="9" xfId="0" applyFont="1" applyFill="1" applyBorder="1" applyAlignment="1">
      <alignment vertical="center"/>
    </xf>
    <xf numFmtId="0" fontId="2" fillId="2" borderId="8" xfId="0" applyFont="1" applyFill="1" applyBorder="1" applyAlignment="1">
      <alignment vertical="center" wrapText="1"/>
    </xf>
    <xf numFmtId="0" fontId="2" fillId="2" borderId="3" xfId="0" applyFont="1" applyFill="1" applyBorder="1" applyAlignment="1">
      <alignment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8" xfId="0" applyFont="1" applyFill="1" applyBorder="1" applyAlignment="1">
      <alignment vertical="center"/>
    </xf>
    <xf numFmtId="0" fontId="2" fillId="2" borderId="3"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E03B-C032-4092-8570-198826FEFF55}">
  <dimension ref="A1:P44"/>
  <sheetViews>
    <sheetView tabSelected="1" zoomScale="66" zoomScaleNormal="106" workbookViewId="0">
      <selection activeCell="J15" sqref="J15"/>
    </sheetView>
  </sheetViews>
  <sheetFormatPr defaultRowHeight="14.75" x14ac:dyDescent="0.75"/>
  <cols>
    <col min="2" max="2" width="36.26953125" bestFit="1" customWidth="1"/>
    <col min="3" max="3" width="21.1328125" bestFit="1" customWidth="1"/>
    <col min="4" max="4" width="11.1328125" customWidth="1"/>
    <col min="5" max="5" width="12.453125" bestFit="1" customWidth="1"/>
    <col min="6" max="6" width="15.26953125" bestFit="1" customWidth="1"/>
    <col min="7" max="7" width="12.40625" customWidth="1"/>
    <col min="8" max="8" width="9.1328125" customWidth="1"/>
  </cols>
  <sheetData>
    <row r="1" spans="1:16" x14ac:dyDescent="0.75">
      <c r="A1" s="28"/>
      <c r="B1" s="28"/>
      <c r="C1" s="28" t="s">
        <v>62</v>
      </c>
      <c r="D1" s="49" t="s">
        <v>70</v>
      </c>
      <c r="E1" s="49" t="s">
        <v>69</v>
      </c>
      <c r="F1" s="49" t="s">
        <v>68</v>
      </c>
      <c r="G1" s="49" t="s">
        <v>67</v>
      </c>
    </row>
    <row r="2" spans="1:16" x14ac:dyDescent="0.75">
      <c r="A2" s="51" t="s">
        <v>26</v>
      </c>
      <c r="B2" s="51"/>
      <c r="C2" s="30"/>
      <c r="D2" s="30"/>
      <c r="E2" s="30"/>
      <c r="F2" s="30"/>
      <c r="G2" s="30"/>
    </row>
    <row r="3" spans="1:16" x14ac:dyDescent="0.75">
      <c r="A3" s="32" t="s">
        <v>9</v>
      </c>
      <c r="B3" s="28" t="s">
        <v>27</v>
      </c>
      <c r="C3" s="33" t="s">
        <v>9</v>
      </c>
      <c r="D3" s="31">
        <v>0.99199999999999999</v>
      </c>
      <c r="E3" s="31">
        <v>0.15</v>
      </c>
      <c r="F3" s="31">
        <v>0.25</v>
      </c>
      <c r="G3" s="31">
        <v>0.6</v>
      </c>
    </row>
    <row r="4" spans="1:16" x14ac:dyDescent="0.75">
      <c r="A4" s="32" t="s">
        <v>9</v>
      </c>
      <c r="B4" s="28" t="s">
        <v>28</v>
      </c>
      <c r="C4" s="33" t="s">
        <v>9</v>
      </c>
      <c r="D4" s="31">
        <v>0.95499999999999996</v>
      </c>
      <c r="E4" s="31">
        <v>0.1</v>
      </c>
      <c r="F4" s="31">
        <v>0.2</v>
      </c>
      <c r="G4" s="31">
        <v>0.5</v>
      </c>
    </row>
    <row r="5" spans="1:16" x14ac:dyDescent="0.75">
      <c r="A5" s="32" t="s">
        <v>9</v>
      </c>
      <c r="B5" s="28" t="s">
        <v>29</v>
      </c>
      <c r="C5" s="33" t="s">
        <v>9</v>
      </c>
      <c r="D5" s="31">
        <v>0.99</v>
      </c>
      <c r="E5" s="29" t="s">
        <v>30</v>
      </c>
      <c r="F5" s="29" t="s">
        <v>30</v>
      </c>
      <c r="G5" s="29" t="s">
        <v>30</v>
      </c>
    </row>
    <row r="6" spans="1:16" x14ac:dyDescent="0.75">
      <c r="A6" s="32" t="s">
        <v>9</v>
      </c>
      <c r="B6" s="28" t="s">
        <v>31</v>
      </c>
      <c r="C6" s="34"/>
      <c r="D6" s="31">
        <v>1</v>
      </c>
      <c r="E6" s="31">
        <v>0.1</v>
      </c>
      <c r="F6" s="31">
        <v>0.2</v>
      </c>
      <c r="G6" s="31">
        <v>0.5</v>
      </c>
    </row>
    <row r="7" spans="1:16" x14ac:dyDescent="0.75">
      <c r="A7" s="32" t="s">
        <v>9</v>
      </c>
      <c r="B7" s="28" t="s">
        <v>32</v>
      </c>
      <c r="C7" s="33" t="s">
        <v>33</v>
      </c>
      <c r="D7" s="31">
        <v>0.88500000000000001</v>
      </c>
      <c r="E7" s="31">
        <v>0.2</v>
      </c>
      <c r="F7" s="31">
        <v>0.4</v>
      </c>
      <c r="G7" s="31">
        <v>0.6</v>
      </c>
    </row>
    <row r="8" spans="1:16" x14ac:dyDescent="0.75">
      <c r="A8" s="32" t="s">
        <v>9</v>
      </c>
      <c r="B8" s="35" t="s">
        <v>34</v>
      </c>
      <c r="C8" s="33" t="s">
        <v>35</v>
      </c>
      <c r="D8" s="31">
        <v>0.85099999999999998</v>
      </c>
      <c r="E8" s="31">
        <v>0.5</v>
      </c>
      <c r="F8" s="31">
        <v>0.6</v>
      </c>
      <c r="G8" s="31">
        <v>0.7</v>
      </c>
    </row>
    <row r="9" spans="1:16" x14ac:dyDescent="0.75">
      <c r="A9" s="32" t="s">
        <v>9</v>
      </c>
      <c r="B9" s="35" t="s">
        <v>36</v>
      </c>
      <c r="C9" s="33" t="s">
        <v>35</v>
      </c>
      <c r="D9" s="31">
        <v>0.84400000000000008</v>
      </c>
      <c r="E9" s="31">
        <v>0.5</v>
      </c>
      <c r="F9" s="31">
        <v>0.6</v>
      </c>
      <c r="G9" s="31">
        <v>0.7</v>
      </c>
    </row>
    <row r="10" spans="1:16" x14ac:dyDescent="0.75">
      <c r="A10" s="51" t="s">
        <v>8</v>
      </c>
      <c r="B10" s="51"/>
      <c r="C10" s="30" t="s">
        <v>9</v>
      </c>
      <c r="D10" s="30"/>
      <c r="E10" s="30"/>
      <c r="F10" s="30"/>
      <c r="G10" s="30"/>
    </row>
    <row r="11" spans="1:16" x14ac:dyDescent="0.75">
      <c r="A11" s="36" t="s">
        <v>9</v>
      </c>
      <c r="B11" s="28" t="s">
        <v>10</v>
      </c>
      <c r="C11" s="33" t="s">
        <v>9</v>
      </c>
      <c r="D11" s="31">
        <v>0.99400000000000011</v>
      </c>
      <c r="E11" s="31">
        <v>0.5</v>
      </c>
      <c r="F11" s="31">
        <v>0.8</v>
      </c>
      <c r="G11" s="31">
        <v>0.9</v>
      </c>
      <c r="N11" s="23"/>
      <c r="O11" s="23"/>
      <c r="P11" s="23"/>
    </row>
    <row r="12" spans="1:16" x14ac:dyDescent="0.75">
      <c r="A12" s="36" t="s">
        <v>9</v>
      </c>
      <c r="B12" s="28" t="s">
        <v>11</v>
      </c>
      <c r="C12" s="33" t="s">
        <v>9</v>
      </c>
      <c r="D12" s="31">
        <v>0.27</v>
      </c>
      <c r="E12" s="31">
        <v>0.12</v>
      </c>
      <c r="F12" s="31">
        <v>0.18</v>
      </c>
      <c r="G12" s="31">
        <v>0.27</v>
      </c>
      <c r="N12" s="23"/>
      <c r="O12" s="23"/>
      <c r="P12" s="23"/>
    </row>
    <row r="13" spans="1:16" x14ac:dyDescent="0.75">
      <c r="A13" s="36" t="s">
        <v>9</v>
      </c>
      <c r="B13" s="28" t="s">
        <v>12</v>
      </c>
      <c r="C13" s="33" t="s">
        <v>13</v>
      </c>
      <c r="D13" s="31">
        <v>0.877</v>
      </c>
      <c r="E13" s="31">
        <v>0.3</v>
      </c>
      <c r="F13" s="31">
        <v>0.5</v>
      </c>
      <c r="G13" s="31">
        <v>0.8</v>
      </c>
      <c r="I13" s="22"/>
      <c r="J13" s="22"/>
      <c r="K13" s="22"/>
      <c r="N13" s="23"/>
      <c r="O13" s="23"/>
      <c r="P13" s="23"/>
    </row>
    <row r="14" spans="1:16" x14ac:dyDescent="0.75">
      <c r="A14" s="36" t="s">
        <v>9</v>
      </c>
      <c r="B14" s="37" t="s">
        <v>14</v>
      </c>
      <c r="C14" s="33" t="s">
        <v>13</v>
      </c>
      <c r="D14" s="31">
        <v>0.89300000000000002</v>
      </c>
      <c r="E14" s="31">
        <v>0.3</v>
      </c>
      <c r="F14" s="31">
        <v>0.5</v>
      </c>
      <c r="G14" s="31">
        <v>0.8</v>
      </c>
      <c r="I14" s="22"/>
      <c r="J14" s="22"/>
      <c r="K14" s="22"/>
      <c r="N14" s="23"/>
      <c r="O14" s="23"/>
      <c r="P14" s="23"/>
    </row>
    <row r="15" spans="1:16" x14ac:dyDescent="0.75">
      <c r="A15" s="36" t="s">
        <v>9</v>
      </c>
      <c r="B15" s="37" t="s">
        <v>15</v>
      </c>
      <c r="C15" s="33" t="s">
        <v>13</v>
      </c>
      <c r="D15" s="31">
        <v>0.91</v>
      </c>
      <c r="E15" s="31">
        <v>0.3</v>
      </c>
      <c r="F15" s="31">
        <v>0.5</v>
      </c>
      <c r="G15" s="31">
        <v>0.8</v>
      </c>
      <c r="I15" s="22"/>
      <c r="J15" s="22"/>
      <c r="K15" s="22"/>
      <c r="N15" s="23"/>
      <c r="O15" s="23"/>
      <c r="P15" s="23"/>
    </row>
    <row r="16" spans="1:16" x14ac:dyDescent="0.75">
      <c r="A16" s="36" t="s">
        <v>9</v>
      </c>
      <c r="B16" s="37" t="s">
        <v>16</v>
      </c>
      <c r="C16" s="33" t="s">
        <v>13</v>
      </c>
      <c r="D16" s="31">
        <v>0.90407329999999997</v>
      </c>
      <c r="E16" s="31">
        <v>0.3</v>
      </c>
      <c r="F16" s="31">
        <v>0.5</v>
      </c>
      <c r="G16" s="31">
        <v>0.8</v>
      </c>
      <c r="I16" s="22"/>
      <c r="J16" s="22"/>
      <c r="K16" s="22"/>
      <c r="N16" s="23"/>
      <c r="O16" s="23"/>
      <c r="P16" s="23"/>
    </row>
    <row r="17" spans="1:16" x14ac:dyDescent="0.75">
      <c r="A17" s="36" t="s">
        <v>9</v>
      </c>
      <c r="B17" s="38" t="s">
        <v>17</v>
      </c>
      <c r="C17" s="33" t="s">
        <v>13</v>
      </c>
      <c r="D17" s="31">
        <v>0.86621049999999999</v>
      </c>
      <c r="E17" s="31">
        <v>0.1</v>
      </c>
      <c r="F17" s="31">
        <v>0.2</v>
      </c>
      <c r="G17" s="31">
        <v>0.6</v>
      </c>
      <c r="I17" s="22"/>
      <c r="J17" s="22"/>
      <c r="K17" s="22"/>
      <c r="N17" s="23"/>
      <c r="O17" s="23"/>
      <c r="P17" s="23"/>
    </row>
    <row r="18" spans="1:16" x14ac:dyDescent="0.75">
      <c r="A18" s="36" t="s">
        <v>9</v>
      </c>
      <c r="B18" s="38" t="s">
        <v>18</v>
      </c>
      <c r="C18" s="33" t="s">
        <v>13</v>
      </c>
      <c r="D18" s="31">
        <v>0.96388760000000007</v>
      </c>
      <c r="E18" s="31">
        <v>0.1</v>
      </c>
      <c r="F18" s="31">
        <v>0.2</v>
      </c>
      <c r="G18" s="31">
        <v>0.6</v>
      </c>
      <c r="I18" s="22"/>
      <c r="J18" s="22"/>
      <c r="K18" s="22"/>
      <c r="N18" s="23"/>
      <c r="O18" s="23"/>
      <c r="P18" s="23"/>
    </row>
    <row r="19" spans="1:16" x14ac:dyDescent="0.75">
      <c r="A19" s="36" t="s">
        <v>9</v>
      </c>
      <c r="B19" s="38" t="s">
        <v>19</v>
      </c>
      <c r="C19" s="33" t="s">
        <v>13</v>
      </c>
      <c r="D19" s="31">
        <v>0.96388760000000007</v>
      </c>
      <c r="E19" s="31">
        <v>0.1</v>
      </c>
      <c r="F19" s="31">
        <v>0.2</v>
      </c>
      <c r="G19" s="31">
        <v>0.6</v>
      </c>
      <c r="I19" s="22"/>
      <c r="J19" s="22"/>
      <c r="K19" s="22"/>
      <c r="N19" s="23"/>
      <c r="O19" s="23"/>
      <c r="P19" s="23"/>
    </row>
    <row r="20" spans="1:16" x14ac:dyDescent="0.75">
      <c r="A20" s="36" t="s">
        <v>9</v>
      </c>
      <c r="B20" s="38" t="s">
        <v>20</v>
      </c>
      <c r="C20" s="33" t="s">
        <v>13</v>
      </c>
      <c r="D20" s="31">
        <v>0.95912419999999998</v>
      </c>
      <c r="E20" s="31">
        <v>0.1</v>
      </c>
      <c r="F20" s="31">
        <v>0.2</v>
      </c>
      <c r="G20" s="31">
        <v>0.6</v>
      </c>
      <c r="I20" s="22"/>
      <c r="J20" s="22"/>
      <c r="K20" s="22"/>
      <c r="N20" s="23"/>
      <c r="O20" s="23"/>
      <c r="P20" s="23"/>
    </row>
    <row r="21" spans="1:16" x14ac:dyDescent="0.75">
      <c r="A21" s="36" t="s">
        <v>9</v>
      </c>
      <c r="B21" s="38" t="s">
        <v>21</v>
      </c>
      <c r="C21" s="33" t="s">
        <v>13</v>
      </c>
      <c r="D21" s="31">
        <v>0.98473440000000001</v>
      </c>
      <c r="E21" s="31">
        <v>0.1</v>
      </c>
      <c r="F21" s="31">
        <v>0.2</v>
      </c>
      <c r="G21" s="31">
        <v>0.6</v>
      </c>
      <c r="I21" s="22"/>
      <c r="J21" s="22"/>
      <c r="K21" s="22"/>
      <c r="N21" s="23"/>
      <c r="O21" s="23"/>
      <c r="P21" s="23"/>
    </row>
    <row r="22" spans="1:16" x14ac:dyDescent="0.75">
      <c r="A22" s="36" t="s">
        <v>9</v>
      </c>
      <c r="B22" s="35" t="s">
        <v>22</v>
      </c>
      <c r="C22" s="33" t="s">
        <v>13</v>
      </c>
      <c r="D22" s="31">
        <v>0.98789079999999996</v>
      </c>
      <c r="E22" s="31">
        <v>0.5</v>
      </c>
      <c r="F22" s="31">
        <v>0.65</v>
      </c>
      <c r="G22" s="31">
        <v>0.8</v>
      </c>
      <c r="I22" s="22"/>
      <c r="J22" s="22"/>
      <c r="K22" s="22"/>
      <c r="N22" s="23"/>
      <c r="O22" s="23"/>
      <c r="P22" s="23"/>
    </row>
    <row r="23" spans="1:16" x14ac:dyDescent="0.75">
      <c r="A23" s="36" t="s">
        <v>9</v>
      </c>
      <c r="B23" s="35" t="s">
        <v>23</v>
      </c>
      <c r="C23" s="33" t="s">
        <v>13</v>
      </c>
      <c r="D23" s="31">
        <v>0.99833569999999994</v>
      </c>
      <c r="E23" s="31">
        <v>0.5</v>
      </c>
      <c r="F23" s="31">
        <v>0.65</v>
      </c>
      <c r="G23" s="31">
        <v>0.8</v>
      </c>
      <c r="I23" s="22"/>
      <c r="J23" s="22"/>
      <c r="K23" s="22"/>
      <c r="N23" s="23"/>
      <c r="O23" s="23"/>
      <c r="P23" s="23"/>
    </row>
    <row r="24" spans="1:16" x14ac:dyDescent="0.75">
      <c r="A24" s="36" t="s">
        <v>9</v>
      </c>
      <c r="B24" s="35" t="s">
        <v>24</v>
      </c>
      <c r="C24" s="33" t="s">
        <v>13</v>
      </c>
      <c r="D24" s="31">
        <v>0.99342889999999995</v>
      </c>
      <c r="E24" s="31">
        <v>0.5</v>
      </c>
      <c r="F24" s="31">
        <v>0.65</v>
      </c>
      <c r="G24" s="31">
        <v>0.8</v>
      </c>
      <c r="I24" s="22"/>
      <c r="J24" s="22"/>
      <c r="K24" s="22"/>
      <c r="N24" s="23"/>
      <c r="O24" s="23"/>
      <c r="P24" s="23"/>
    </row>
    <row r="25" spans="1:16" x14ac:dyDescent="0.75">
      <c r="A25" s="36"/>
      <c r="B25" s="35" t="s">
        <v>57</v>
      </c>
      <c r="C25" s="33" t="s">
        <v>13</v>
      </c>
      <c r="D25" s="31">
        <v>0.97418899999999997</v>
      </c>
      <c r="E25" s="31">
        <v>0.5</v>
      </c>
      <c r="F25" s="31">
        <v>0.65</v>
      </c>
      <c r="G25" s="31">
        <v>0.8</v>
      </c>
      <c r="I25" s="22"/>
      <c r="J25" s="22"/>
      <c r="K25" s="22"/>
      <c r="N25" s="23"/>
      <c r="O25" s="23"/>
      <c r="P25" s="23"/>
    </row>
    <row r="26" spans="1:16" x14ac:dyDescent="0.75">
      <c r="A26" s="36" t="s">
        <v>9</v>
      </c>
      <c r="B26" s="39" t="s">
        <v>25</v>
      </c>
      <c r="C26" s="33" t="s">
        <v>13</v>
      </c>
      <c r="D26" s="31">
        <v>0.93542230000000004</v>
      </c>
      <c r="E26" s="31">
        <v>0.2</v>
      </c>
      <c r="F26" s="31">
        <v>0.4</v>
      </c>
      <c r="G26" s="31">
        <v>0.6</v>
      </c>
      <c r="I26" s="22"/>
      <c r="J26" s="22"/>
      <c r="K26" s="22"/>
      <c r="N26" s="23"/>
      <c r="O26" s="23"/>
      <c r="P26" s="23"/>
    </row>
    <row r="27" spans="1:16" x14ac:dyDescent="0.75">
      <c r="A27" s="51" t="s">
        <v>42</v>
      </c>
      <c r="B27" s="51"/>
      <c r="C27" s="40" t="s">
        <v>9</v>
      </c>
      <c r="D27" s="40"/>
      <c r="E27" s="40"/>
      <c r="F27" s="40"/>
      <c r="G27" s="40"/>
    </row>
    <row r="28" spans="1:16" x14ac:dyDescent="0.75">
      <c r="A28" s="32" t="s">
        <v>9</v>
      </c>
      <c r="B28" s="28" t="s">
        <v>63</v>
      </c>
      <c r="C28" s="33"/>
      <c r="D28" s="31">
        <v>0.54618813568337621</v>
      </c>
      <c r="E28" s="31">
        <v>0.22976664361680491</v>
      </c>
      <c r="F28" s="31">
        <v>0.36106186854069344</v>
      </c>
      <c r="G28" s="31">
        <v>0.36106186854069344</v>
      </c>
    </row>
    <row r="29" spans="1:16" x14ac:dyDescent="0.75">
      <c r="A29" s="32" t="s">
        <v>9</v>
      </c>
      <c r="B29" s="28" t="s">
        <v>64</v>
      </c>
      <c r="C29" s="33"/>
      <c r="D29" s="31">
        <v>8.587312496076141E-2</v>
      </c>
      <c r="E29" s="29" t="s">
        <v>30</v>
      </c>
      <c r="F29" s="29" t="s">
        <v>30</v>
      </c>
      <c r="G29" s="29" t="s">
        <v>30</v>
      </c>
    </row>
    <row r="30" spans="1:16" x14ac:dyDescent="0.75">
      <c r="A30" s="33" t="s">
        <v>9</v>
      </c>
      <c r="B30" s="28" t="s">
        <v>65</v>
      </c>
      <c r="C30" s="33"/>
      <c r="D30" s="31">
        <v>0.33687602373479608</v>
      </c>
      <c r="E30" s="29" t="s">
        <v>30</v>
      </c>
      <c r="F30" s="29" t="s">
        <v>30</v>
      </c>
      <c r="G30" s="29" t="s">
        <v>30</v>
      </c>
    </row>
    <row r="31" spans="1:16" x14ac:dyDescent="0.75">
      <c r="A31" s="41" t="s">
        <v>9</v>
      </c>
      <c r="B31" s="28" t="s">
        <v>66</v>
      </c>
      <c r="C31" s="33"/>
      <c r="D31" s="31">
        <v>3.1062715621066279E-2</v>
      </c>
      <c r="E31" s="31">
        <v>0.34748420768763766</v>
      </c>
      <c r="F31" s="31">
        <v>0.21618898276374907</v>
      </c>
      <c r="G31" s="31">
        <v>0.21618898276374907</v>
      </c>
    </row>
    <row r="32" spans="1:16" x14ac:dyDescent="0.75">
      <c r="A32" s="51" t="s">
        <v>47</v>
      </c>
      <c r="B32" s="51"/>
      <c r="C32" s="40" t="s">
        <v>9</v>
      </c>
      <c r="D32" s="40"/>
      <c r="E32" s="40"/>
      <c r="F32" s="40"/>
      <c r="G32" s="40"/>
    </row>
    <row r="33" spans="1:8" x14ac:dyDescent="0.75">
      <c r="A33" s="42" t="s">
        <v>9</v>
      </c>
      <c r="B33" s="28" t="s">
        <v>48</v>
      </c>
      <c r="C33" s="33"/>
      <c r="D33" s="31">
        <v>0.99185282792739005</v>
      </c>
      <c r="E33" s="29">
        <v>0.01</v>
      </c>
      <c r="F33" s="29">
        <v>0.01</v>
      </c>
      <c r="G33" s="29">
        <v>0.105</v>
      </c>
    </row>
    <row r="34" spans="1:8" x14ac:dyDescent="0.75">
      <c r="A34" s="42" t="s">
        <v>9</v>
      </c>
      <c r="B34" s="28" t="s">
        <v>49</v>
      </c>
      <c r="C34" s="33"/>
      <c r="D34" s="31">
        <v>2.1781527333999996E-2</v>
      </c>
      <c r="E34" s="29">
        <v>1E-3</v>
      </c>
      <c r="F34" s="29">
        <v>1E-3</v>
      </c>
      <c r="G34" s="29">
        <v>7.4999999999999997E-3</v>
      </c>
    </row>
    <row r="35" spans="1:8" x14ac:dyDescent="0.75">
      <c r="A35" s="42" t="s">
        <v>9</v>
      </c>
      <c r="B35" s="28" t="s">
        <v>50</v>
      </c>
      <c r="C35" s="33"/>
      <c r="D35" s="31">
        <v>3.3548575282451761E-2</v>
      </c>
      <c r="E35" s="29">
        <v>1E-3</v>
      </c>
      <c r="F35" s="29">
        <v>1E-3</v>
      </c>
      <c r="G35" s="29">
        <v>7.4999999999999997E-3</v>
      </c>
    </row>
    <row r="36" spans="1:8" x14ac:dyDescent="0.75">
      <c r="A36" s="42" t="s">
        <v>9</v>
      </c>
      <c r="B36" s="28" t="s">
        <v>51</v>
      </c>
      <c r="C36" s="33"/>
      <c r="D36" s="31">
        <v>0.94917770000000001</v>
      </c>
      <c r="E36" s="29">
        <v>0.2</v>
      </c>
      <c r="F36" s="29">
        <v>0.35</v>
      </c>
      <c r="G36" s="29">
        <v>0.6</v>
      </c>
    </row>
    <row r="37" spans="1:8" x14ac:dyDescent="0.75">
      <c r="A37" s="51" t="s">
        <v>37</v>
      </c>
      <c r="B37" s="51"/>
      <c r="C37" s="40" t="s">
        <v>9</v>
      </c>
      <c r="D37" s="40"/>
      <c r="E37" s="40"/>
      <c r="F37" s="40"/>
      <c r="G37" s="40"/>
    </row>
    <row r="38" spans="1:8" x14ac:dyDescent="0.75">
      <c r="A38" s="32" t="s">
        <v>9</v>
      </c>
      <c r="B38" s="28" t="s">
        <v>38</v>
      </c>
      <c r="C38" s="33" t="s">
        <v>9</v>
      </c>
      <c r="D38" s="31">
        <v>0.25290293302600003</v>
      </c>
      <c r="E38" s="31">
        <v>1.8974999999999999E-2</v>
      </c>
      <c r="F38" s="31">
        <v>7.5899999999999995E-2</v>
      </c>
      <c r="G38" s="31">
        <v>0.15179999999999999</v>
      </c>
    </row>
    <row r="39" spans="1:8" x14ac:dyDescent="0.75">
      <c r="A39" s="32" t="s">
        <v>9</v>
      </c>
      <c r="B39" s="28" t="s">
        <v>39</v>
      </c>
      <c r="C39" s="33" t="s">
        <v>9</v>
      </c>
      <c r="D39" s="31">
        <v>0.19</v>
      </c>
      <c r="E39" s="31">
        <v>1.4249999999999999E-2</v>
      </c>
      <c r="F39" s="31">
        <v>5.6999999999999995E-2</v>
      </c>
      <c r="G39" s="31">
        <v>0.11399999999999999</v>
      </c>
    </row>
    <row r="40" spans="1:8" x14ac:dyDescent="0.75">
      <c r="A40" s="32" t="s">
        <v>9</v>
      </c>
      <c r="B40" s="28" t="s">
        <v>40</v>
      </c>
      <c r="C40" s="33" t="s">
        <v>9</v>
      </c>
      <c r="D40" s="31">
        <v>0.76535457400000018</v>
      </c>
      <c r="E40" s="31">
        <v>5.7374999999999995E-2</v>
      </c>
      <c r="F40" s="31">
        <v>0.22949999999999998</v>
      </c>
      <c r="G40" s="31">
        <v>0.45899999999999996</v>
      </c>
    </row>
    <row r="41" spans="1:8" x14ac:dyDescent="0.75">
      <c r="A41" s="32" t="s">
        <v>9</v>
      </c>
      <c r="B41" s="38" t="s">
        <v>41</v>
      </c>
      <c r="C41" s="33" t="s">
        <v>13</v>
      </c>
      <c r="D41" s="31">
        <v>0.96388760000000007</v>
      </c>
      <c r="E41" s="31">
        <v>0.1</v>
      </c>
      <c r="F41" s="31">
        <v>0.2</v>
      </c>
      <c r="G41" s="43">
        <v>0.6</v>
      </c>
    </row>
    <row r="42" spans="1:8" x14ac:dyDescent="0.75">
      <c r="A42" s="50" t="s">
        <v>52</v>
      </c>
      <c r="B42" s="50"/>
      <c r="C42" s="44"/>
      <c r="D42" s="40"/>
      <c r="E42" s="40"/>
      <c r="F42" s="40"/>
      <c r="G42" s="40"/>
    </row>
    <row r="43" spans="1:8" x14ac:dyDescent="0.75">
      <c r="A43" s="45" t="s">
        <v>9</v>
      </c>
      <c r="B43" s="46" t="s">
        <v>53</v>
      </c>
      <c r="C43" s="47" t="s">
        <v>9</v>
      </c>
      <c r="D43" s="31">
        <v>0.4385</v>
      </c>
      <c r="E43" s="48">
        <v>0.6139</v>
      </c>
      <c r="F43" s="48">
        <v>0.57005000000000006</v>
      </c>
      <c r="G43" s="48">
        <v>0.48235000000000006</v>
      </c>
      <c r="H43" s="24"/>
    </row>
    <row r="44" spans="1:8" x14ac:dyDescent="0.75">
      <c r="A44" t="s">
        <v>61</v>
      </c>
    </row>
  </sheetData>
  <mergeCells count="6">
    <mergeCell ref="A42:B42"/>
    <mergeCell ref="A10:B10"/>
    <mergeCell ref="A2:B2"/>
    <mergeCell ref="A37:B37"/>
    <mergeCell ref="A27:B27"/>
    <mergeCell ref="A32: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7E929-7651-4A8F-8724-D0BC4EE3D4F3}">
  <dimension ref="A1:T44"/>
  <sheetViews>
    <sheetView workbookViewId="0">
      <selection activeCell="D25" sqref="D25"/>
    </sheetView>
  </sheetViews>
  <sheetFormatPr defaultRowHeight="14.75" x14ac:dyDescent="0.75"/>
  <cols>
    <col min="2" max="2" width="36.26953125" bestFit="1" customWidth="1"/>
    <col min="3" max="3" width="21.1328125" bestFit="1" customWidth="1"/>
    <col min="4" max="4" width="11.1328125" customWidth="1"/>
    <col min="5" max="5" width="11.7265625" customWidth="1"/>
    <col min="6" max="6" width="11.86328125" customWidth="1"/>
    <col min="7" max="7" width="12.40625" customWidth="1"/>
    <col min="8" max="13" width="9.1328125" customWidth="1"/>
  </cols>
  <sheetData>
    <row r="1" spans="1:16" ht="15.5" thickBot="1" x14ac:dyDescent="0.9">
      <c r="A1" s="54" t="s">
        <v>0</v>
      </c>
      <c r="B1" s="55"/>
      <c r="C1" s="1" t="s">
        <v>1</v>
      </c>
      <c r="D1" t="s">
        <v>2</v>
      </c>
      <c r="E1" t="s">
        <v>3</v>
      </c>
      <c r="F1" t="s">
        <v>4</v>
      </c>
      <c r="G1" t="s">
        <v>5</v>
      </c>
      <c r="I1" s="27" t="s">
        <v>6</v>
      </c>
      <c r="N1" t="s">
        <v>3</v>
      </c>
      <c r="O1" t="s">
        <v>4</v>
      </c>
      <c r="P1" t="s">
        <v>5</v>
      </c>
    </row>
    <row r="2" spans="1:16" ht="15.5" thickBot="1" x14ac:dyDescent="0.9">
      <c r="A2" s="21"/>
      <c r="B2" s="21"/>
      <c r="C2" s="11"/>
      <c r="E2" t="s">
        <v>7</v>
      </c>
      <c r="F2" t="s">
        <v>7</v>
      </c>
      <c r="G2" t="s">
        <v>7</v>
      </c>
      <c r="N2" t="s">
        <v>59</v>
      </c>
      <c r="O2" t="s">
        <v>59</v>
      </c>
      <c r="P2" t="s">
        <v>59</v>
      </c>
    </row>
    <row r="3" spans="1:16" ht="15.5" thickBot="1" x14ac:dyDescent="0.9">
      <c r="A3" s="56" t="s">
        <v>8</v>
      </c>
      <c r="B3" s="57"/>
      <c r="C3" s="2" t="s">
        <v>9</v>
      </c>
    </row>
    <row r="4" spans="1:16" ht="15.5" thickBot="1" x14ac:dyDescent="0.9">
      <c r="A4" s="3" t="s">
        <v>9</v>
      </c>
      <c r="B4" s="4" t="s">
        <v>10</v>
      </c>
      <c r="C4" s="5" t="s">
        <v>9</v>
      </c>
      <c r="D4" s="22">
        <v>0.99400000000000011</v>
      </c>
      <c r="E4" s="22">
        <v>0.85</v>
      </c>
      <c r="F4" s="22">
        <v>0.95499999999999996</v>
      </c>
      <c r="G4" s="22">
        <v>0.98</v>
      </c>
      <c r="N4" s="23">
        <f>E4*100</f>
        <v>85</v>
      </c>
      <c r="O4" s="23">
        <f t="shared" ref="O4:P5" si="0">F4*100</f>
        <v>95.5</v>
      </c>
      <c r="P4" s="23">
        <f t="shared" si="0"/>
        <v>98</v>
      </c>
    </row>
    <row r="5" spans="1:16" ht="15.5" thickBot="1" x14ac:dyDescent="0.9">
      <c r="A5" s="3" t="s">
        <v>9</v>
      </c>
      <c r="B5" s="4" t="s">
        <v>11</v>
      </c>
      <c r="C5" s="5" t="s">
        <v>9</v>
      </c>
      <c r="D5" s="22">
        <v>0.27</v>
      </c>
      <c r="E5" s="22">
        <v>0.12</v>
      </c>
      <c r="F5" s="22">
        <v>0.18</v>
      </c>
      <c r="G5" s="22">
        <v>0.27</v>
      </c>
      <c r="N5" s="23">
        <f>E5*100</f>
        <v>12</v>
      </c>
      <c r="O5" s="23">
        <f t="shared" si="0"/>
        <v>18</v>
      </c>
      <c r="P5" s="23">
        <f t="shared" si="0"/>
        <v>27</v>
      </c>
    </row>
    <row r="6" spans="1:16" ht="15.5" thickBot="1" x14ac:dyDescent="0.9">
      <c r="A6" s="3" t="s">
        <v>9</v>
      </c>
      <c r="B6" s="4" t="s">
        <v>12</v>
      </c>
      <c r="C6" s="5" t="s">
        <v>13</v>
      </c>
      <c r="D6" s="22">
        <v>0.877</v>
      </c>
      <c r="E6" s="22">
        <v>0.3</v>
      </c>
      <c r="F6" s="22">
        <v>0.5</v>
      </c>
      <c r="G6" s="22">
        <v>0.8</v>
      </c>
      <c r="I6" s="25">
        <f>E6*E$4</f>
        <v>0.255</v>
      </c>
      <c r="J6" s="25">
        <f t="shared" ref="J6:K19" si="1">F6*F$4</f>
        <v>0.47749999999999998</v>
      </c>
      <c r="K6" s="25">
        <f>G6*G$4</f>
        <v>0.78400000000000003</v>
      </c>
      <c r="N6" s="23">
        <f>E$4*E6*100</f>
        <v>25.5</v>
      </c>
      <c r="O6" s="23">
        <f>F$4*F6*100</f>
        <v>47.75</v>
      </c>
      <c r="P6" s="23">
        <f>G$4*G6*100</f>
        <v>78.400000000000006</v>
      </c>
    </row>
    <row r="7" spans="1:16" ht="15.5" thickBot="1" x14ac:dyDescent="0.9">
      <c r="A7" s="3" t="s">
        <v>9</v>
      </c>
      <c r="B7" s="6" t="s">
        <v>14</v>
      </c>
      <c r="C7" s="5" t="s">
        <v>13</v>
      </c>
      <c r="D7" s="22">
        <v>0.89300000000000002</v>
      </c>
      <c r="E7" s="22">
        <v>0.3</v>
      </c>
      <c r="F7" s="22">
        <v>0.5</v>
      </c>
      <c r="G7" s="22">
        <v>0.8</v>
      </c>
      <c r="I7" s="25">
        <f>E7*E$4</f>
        <v>0.255</v>
      </c>
      <c r="J7" s="25">
        <f t="shared" si="1"/>
        <v>0.47749999999999998</v>
      </c>
      <c r="K7" s="25">
        <f t="shared" si="1"/>
        <v>0.78400000000000003</v>
      </c>
      <c r="N7" s="23">
        <f t="shared" ref="N7:P19" si="2">E$4*E7*100</f>
        <v>25.5</v>
      </c>
      <c r="O7" s="23">
        <f t="shared" si="2"/>
        <v>47.75</v>
      </c>
      <c r="P7" s="23">
        <f t="shared" si="2"/>
        <v>78.400000000000006</v>
      </c>
    </row>
    <row r="8" spans="1:16" ht="15.5" thickBot="1" x14ac:dyDescent="0.9">
      <c r="A8" s="3" t="s">
        <v>9</v>
      </c>
      <c r="B8" s="6" t="s">
        <v>15</v>
      </c>
      <c r="C8" s="5" t="s">
        <v>13</v>
      </c>
      <c r="D8" s="22">
        <v>0.91</v>
      </c>
      <c r="E8" s="22">
        <v>0.3</v>
      </c>
      <c r="F8" s="22">
        <v>0.5</v>
      </c>
      <c r="G8" s="22">
        <v>0.8</v>
      </c>
      <c r="I8" s="25">
        <f t="shared" ref="I8:I19" si="3">E8*E$4</f>
        <v>0.255</v>
      </c>
      <c r="J8" s="25">
        <f t="shared" si="1"/>
        <v>0.47749999999999998</v>
      </c>
      <c r="K8" s="25">
        <f t="shared" si="1"/>
        <v>0.78400000000000003</v>
      </c>
      <c r="N8" s="23">
        <f t="shared" si="2"/>
        <v>25.5</v>
      </c>
      <c r="O8" s="23">
        <f t="shared" si="2"/>
        <v>47.75</v>
      </c>
      <c r="P8" s="23">
        <f t="shared" si="2"/>
        <v>78.400000000000006</v>
      </c>
    </row>
    <row r="9" spans="1:16" ht="15.5" thickBot="1" x14ac:dyDescent="0.9">
      <c r="A9" s="3" t="s">
        <v>9</v>
      </c>
      <c r="B9" s="6" t="s">
        <v>16</v>
      </c>
      <c r="C9" s="5" t="s">
        <v>13</v>
      </c>
      <c r="D9" s="22">
        <v>0.90407329999999997</v>
      </c>
      <c r="E9" s="22">
        <v>0.3</v>
      </c>
      <c r="F9" s="22">
        <v>0.5</v>
      </c>
      <c r="G9" s="22">
        <v>0.8</v>
      </c>
      <c r="I9" s="25">
        <f t="shared" si="3"/>
        <v>0.255</v>
      </c>
      <c r="J9" s="25">
        <f t="shared" si="1"/>
        <v>0.47749999999999998</v>
      </c>
      <c r="K9" s="25">
        <f t="shared" si="1"/>
        <v>0.78400000000000003</v>
      </c>
      <c r="N9" s="23">
        <f t="shared" si="2"/>
        <v>25.5</v>
      </c>
      <c r="O9" s="23">
        <f t="shared" si="2"/>
        <v>47.75</v>
      </c>
      <c r="P9" s="23">
        <f t="shared" si="2"/>
        <v>78.400000000000006</v>
      </c>
    </row>
    <row r="10" spans="1:16" ht="15.5" thickBot="1" x14ac:dyDescent="0.9">
      <c r="A10" s="3" t="s">
        <v>9</v>
      </c>
      <c r="B10" s="7" t="s">
        <v>17</v>
      </c>
      <c r="C10" s="5" t="s">
        <v>13</v>
      </c>
      <c r="D10" s="22">
        <v>0.86621049999999999</v>
      </c>
      <c r="E10" s="22">
        <v>0.1</v>
      </c>
      <c r="F10" s="22">
        <v>0.2</v>
      </c>
      <c r="G10" s="22">
        <v>0.6</v>
      </c>
      <c r="I10" s="25">
        <f t="shared" si="3"/>
        <v>8.5000000000000006E-2</v>
      </c>
      <c r="J10" s="25">
        <f t="shared" si="1"/>
        <v>0.191</v>
      </c>
      <c r="K10" s="25">
        <f t="shared" si="1"/>
        <v>0.58799999999999997</v>
      </c>
      <c r="N10" s="23">
        <f t="shared" si="2"/>
        <v>8.5</v>
      </c>
      <c r="O10" s="23">
        <f t="shared" si="2"/>
        <v>19.100000000000001</v>
      </c>
      <c r="P10" s="23">
        <f t="shared" si="2"/>
        <v>58.8</v>
      </c>
    </row>
    <row r="11" spans="1:16" ht="15.5" thickBot="1" x14ac:dyDescent="0.9">
      <c r="A11" s="3" t="s">
        <v>9</v>
      </c>
      <c r="B11" s="7" t="s">
        <v>18</v>
      </c>
      <c r="C11" s="5" t="s">
        <v>13</v>
      </c>
      <c r="D11" s="22">
        <v>0.96388760000000007</v>
      </c>
      <c r="E11" s="22">
        <v>0.1</v>
      </c>
      <c r="F11" s="22">
        <v>0.2</v>
      </c>
      <c r="G11" s="22">
        <v>0.6</v>
      </c>
      <c r="I11" s="25">
        <f t="shared" si="3"/>
        <v>8.5000000000000006E-2</v>
      </c>
      <c r="J11" s="25">
        <f t="shared" si="1"/>
        <v>0.191</v>
      </c>
      <c r="K11" s="25">
        <f t="shared" si="1"/>
        <v>0.58799999999999997</v>
      </c>
      <c r="N11" s="23">
        <f t="shared" si="2"/>
        <v>8.5</v>
      </c>
      <c r="O11" s="23">
        <f t="shared" si="2"/>
        <v>19.100000000000001</v>
      </c>
      <c r="P11" s="23">
        <f>G$4*G11*100</f>
        <v>58.8</v>
      </c>
    </row>
    <row r="12" spans="1:16" ht="15.5" thickBot="1" x14ac:dyDescent="0.9">
      <c r="A12" s="3" t="s">
        <v>9</v>
      </c>
      <c r="B12" s="7" t="s">
        <v>19</v>
      </c>
      <c r="C12" s="5" t="s">
        <v>13</v>
      </c>
      <c r="D12" s="22">
        <v>0.96388760000000007</v>
      </c>
      <c r="E12" s="22">
        <v>0.1</v>
      </c>
      <c r="F12" s="22">
        <v>0.2</v>
      </c>
      <c r="G12" s="22">
        <v>0.6</v>
      </c>
      <c r="I12" s="25">
        <f t="shared" si="3"/>
        <v>8.5000000000000006E-2</v>
      </c>
      <c r="J12" s="25">
        <f t="shared" si="1"/>
        <v>0.191</v>
      </c>
      <c r="K12" s="25">
        <f t="shared" si="1"/>
        <v>0.58799999999999997</v>
      </c>
      <c r="N12" s="23">
        <f t="shared" si="2"/>
        <v>8.5</v>
      </c>
      <c r="O12" s="23">
        <f t="shared" si="2"/>
        <v>19.100000000000001</v>
      </c>
      <c r="P12" s="23">
        <f t="shared" si="2"/>
        <v>58.8</v>
      </c>
    </row>
    <row r="13" spans="1:16" ht="15.5" thickBot="1" x14ac:dyDescent="0.9">
      <c r="A13" s="3" t="s">
        <v>9</v>
      </c>
      <c r="B13" s="7" t="s">
        <v>20</v>
      </c>
      <c r="C13" s="5" t="s">
        <v>13</v>
      </c>
      <c r="D13" s="22">
        <v>0.95912419999999998</v>
      </c>
      <c r="E13" s="22">
        <v>0.1</v>
      </c>
      <c r="F13" s="22">
        <v>0.2</v>
      </c>
      <c r="G13" s="22">
        <v>0.6</v>
      </c>
      <c r="I13" s="25">
        <f t="shared" si="3"/>
        <v>8.5000000000000006E-2</v>
      </c>
      <c r="J13" s="25">
        <f t="shared" si="1"/>
        <v>0.191</v>
      </c>
      <c r="K13" s="25">
        <f t="shared" si="1"/>
        <v>0.58799999999999997</v>
      </c>
      <c r="N13" s="23">
        <f t="shared" si="2"/>
        <v>8.5</v>
      </c>
      <c r="O13" s="23">
        <f t="shared" si="2"/>
        <v>19.100000000000001</v>
      </c>
      <c r="P13" s="23">
        <f t="shared" si="2"/>
        <v>58.8</v>
      </c>
    </row>
    <row r="14" spans="1:16" ht="15.5" thickBot="1" x14ac:dyDescent="0.9">
      <c r="A14" s="3" t="s">
        <v>9</v>
      </c>
      <c r="B14" s="7" t="s">
        <v>21</v>
      </c>
      <c r="C14" s="5" t="s">
        <v>13</v>
      </c>
      <c r="D14" s="22">
        <v>0.98473440000000001</v>
      </c>
      <c r="E14" s="22">
        <v>0.1</v>
      </c>
      <c r="F14" s="22">
        <v>0.2</v>
      </c>
      <c r="G14" s="22">
        <v>0.6</v>
      </c>
      <c r="I14" s="25">
        <f t="shared" si="3"/>
        <v>8.5000000000000006E-2</v>
      </c>
      <c r="J14" s="25">
        <f t="shared" si="1"/>
        <v>0.191</v>
      </c>
      <c r="K14" s="25">
        <f t="shared" si="1"/>
        <v>0.58799999999999997</v>
      </c>
      <c r="N14" s="23">
        <f t="shared" si="2"/>
        <v>8.5</v>
      </c>
      <c r="O14" s="23">
        <f t="shared" si="2"/>
        <v>19.100000000000001</v>
      </c>
      <c r="P14" s="23">
        <f t="shared" si="2"/>
        <v>58.8</v>
      </c>
    </row>
    <row r="15" spans="1:16" ht="15.5" thickBot="1" x14ac:dyDescent="0.9">
      <c r="A15" s="3" t="s">
        <v>9</v>
      </c>
      <c r="B15" s="8" t="s">
        <v>22</v>
      </c>
      <c r="C15" s="5" t="s">
        <v>13</v>
      </c>
      <c r="D15" s="22">
        <v>0.98789079999999996</v>
      </c>
      <c r="E15" s="22">
        <v>0.5</v>
      </c>
      <c r="F15" s="22">
        <v>0.65</v>
      </c>
      <c r="G15" s="22">
        <v>0.8</v>
      </c>
      <c r="I15" s="25">
        <f t="shared" si="3"/>
        <v>0.42499999999999999</v>
      </c>
      <c r="J15" s="25">
        <f t="shared" si="1"/>
        <v>0.62075000000000002</v>
      </c>
      <c r="K15" s="25">
        <f t="shared" si="1"/>
        <v>0.78400000000000003</v>
      </c>
      <c r="N15" s="23">
        <f t="shared" si="2"/>
        <v>42.5</v>
      </c>
      <c r="O15" s="23">
        <f t="shared" si="2"/>
        <v>62.075000000000003</v>
      </c>
      <c r="P15" s="23">
        <f t="shared" si="2"/>
        <v>78.400000000000006</v>
      </c>
    </row>
    <row r="16" spans="1:16" ht="15.5" thickBot="1" x14ac:dyDescent="0.9">
      <c r="A16" s="3" t="s">
        <v>9</v>
      </c>
      <c r="B16" s="8" t="s">
        <v>23</v>
      </c>
      <c r="C16" s="5" t="s">
        <v>13</v>
      </c>
      <c r="D16" s="22">
        <v>0.99833569999999994</v>
      </c>
      <c r="E16" s="22">
        <v>0.5</v>
      </c>
      <c r="F16" s="22">
        <v>0.65</v>
      </c>
      <c r="G16" s="22">
        <v>0.8</v>
      </c>
      <c r="I16" s="25">
        <f t="shared" si="3"/>
        <v>0.42499999999999999</v>
      </c>
      <c r="J16" s="25">
        <f t="shared" si="1"/>
        <v>0.62075000000000002</v>
      </c>
      <c r="K16" s="25">
        <f t="shared" si="1"/>
        <v>0.78400000000000003</v>
      </c>
      <c r="N16" s="23">
        <f t="shared" si="2"/>
        <v>42.5</v>
      </c>
      <c r="O16" s="23">
        <f t="shared" si="2"/>
        <v>62.075000000000003</v>
      </c>
      <c r="P16" s="23">
        <f t="shared" si="2"/>
        <v>78.400000000000006</v>
      </c>
    </row>
    <row r="17" spans="1:18" ht="15.5" thickBot="1" x14ac:dyDescent="0.9">
      <c r="A17" s="3" t="s">
        <v>9</v>
      </c>
      <c r="B17" s="8" t="s">
        <v>24</v>
      </c>
      <c r="C17" s="5" t="s">
        <v>13</v>
      </c>
      <c r="D17" s="22">
        <v>0.99342889999999995</v>
      </c>
      <c r="E17" s="22">
        <v>0.5</v>
      </c>
      <c r="F17" s="22">
        <v>0.65</v>
      </c>
      <c r="G17" s="22">
        <v>0.8</v>
      </c>
      <c r="I17" s="25">
        <f t="shared" si="3"/>
        <v>0.42499999999999999</v>
      </c>
      <c r="J17" s="25">
        <f t="shared" si="1"/>
        <v>0.62075000000000002</v>
      </c>
      <c r="K17" s="25">
        <f t="shared" si="1"/>
        <v>0.78400000000000003</v>
      </c>
      <c r="N17" s="23">
        <f t="shared" si="2"/>
        <v>42.5</v>
      </c>
      <c r="O17" s="23">
        <f t="shared" si="2"/>
        <v>62.075000000000003</v>
      </c>
      <c r="P17" s="23">
        <f t="shared" si="2"/>
        <v>78.400000000000006</v>
      </c>
    </row>
    <row r="18" spans="1:18" ht="15.5" thickBot="1" x14ac:dyDescent="0.9">
      <c r="A18" s="3"/>
      <c r="B18" s="8" t="s">
        <v>57</v>
      </c>
      <c r="C18" s="5" t="s">
        <v>13</v>
      </c>
      <c r="D18" s="22">
        <v>0.97418899999999997</v>
      </c>
      <c r="E18" s="22">
        <v>0.5</v>
      </c>
      <c r="F18" s="22">
        <v>0.65</v>
      </c>
      <c r="G18" s="22">
        <v>0.8</v>
      </c>
      <c r="I18" s="25">
        <f t="shared" si="3"/>
        <v>0.42499999999999999</v>
      </c>
      <c r="J18" s="25">
        <f t="shared" si="1"/>
        <v>0.62075000000000002</v>
      </c>
      <c r="K18" s="25">
        <f t="shared" si="1"/>
        <v>0.78400000000000003</v>
      </c>
      <c r="N18" s="23">
        <f t="shared" si="2"/>
        <v>42.5</v>
      </c>
      <c r="O18" s="23">
        <f t="shared" si="2"/>
        <v>62.075000000000003</v>
      </c>
      <c r="P18" s="23">
        <f t="shared" si="2"/>
        <v>78.400000000000006</v>
      </c>
    </row>
    <row r="19" spans="1:18" ht="15.5" thickBot="1" x14ac:dyDescent="0.9">
      <c r="A19" s="3" t="s">
        <v>9</v>
      </c>
      <c r="B19" s="9" t="s">
        <v>25</v>
      </c>
      <c r="C19" s="5" t="s">
        <v>13</v>
      </c>
      <c r="D19" s="22">
        <v>0.93542230000000004</v>
      </c>
      <c r="E19" s="22">
        <v>0.2</v>
      </c>
      <c r="F19" s="22">
        <v>0.4</v>
      </c>
      <c r="G19" s="22">
        <v>0.6</v>
      </c>
      <c r="I19" s="25">
        <f t="shared" si="3"/>
        <v>0.17</v>
      </c>
      <c r="J19" s="25">
        <f t="shared" si="1"/>
        <v>0.38200000000000001</v>
      </c>
      <c r="K19" s="25">
        <f t="shared" si="1"/>
        <v>0.58799999999999997</v>
      </c>
      <c r="N19" s="23">
        <f t="shared" si="2"/>
        <v>17</v>
      </c>
      <c r="O19" s="23">
        <f t="shared" si="2"/>
        <v>38.200000000000003</v>
      </c>
      <c r="P19" s="23">
        <f t="shared" si="2"/>
        <v>58.8</v>
      </c>
    </row>
    <row r="20" spans="1:18" ht="15.5" thickBot="1" x14ac:dyDescent="0.9">
      <c r="A20" s="58" t="s">
        <v>26</v>
      </c>
      <c r="B20" s="59"/>
      <c r="C20" s="2"/>
      <c r="D20" s="22"/>
      <c r="N20" s="23"/>
      <c r="O20" s="23"/>
      <c r="P20" s="23"/>
    </row>
    <row r="21" spans="1:18" ht="15.5" thickBot="1" x14ac:dyDescent="0.9">
      <c r="A21" s="10" t="s">
        <v>9</v>
      </c>
      <c r="B21" s="11" t="s">
        <v>27</v>
      </c>
      <c r="C21" s="5" t="s">
        <v>9</v>
      </c>
      <c r="D21" s="22">
        <v>0.99199999999999999</v>
      </c>
      <c r="E21" s="22">
        <v>0.15</v>
      </c>
      <c r="F21" s="22">
        <v>0.25</v>
      </c>
      <c r="G21" s="22">
        <v>0.6</v>
      </c>
      <c r="N21" s="23">
        <f>D21*100</f>
        <v>99.2</v>
      </c>
      <c r="O21" s="23">
        <f t="shared" ref="O21:P21" si="4">E21*100</f>
        <v>15</v>
      </c>
      <c r="P21" s="23">
        <f t="shared" si="4"/>
        <v>25</v>
      </c>
    </row>
    <row r="22" spans="1:18" ht="15.5" thickBot="1" x14ac:dyDescent="0.9">
      <c r="A22" s="10" t="s">
        <v>9</v>
      </c>
      <c r="B22" s="11" t="s">
        <v>28</v>
      </c>
      <c r="C22" s="5" t="s">
        <v>9</v>
      </c>
      <c r="D22" s="22">
        <v>0.95499999999999996</v>
      </c>
      <c r="E22" s="22">
        <v>0.1</v>
      </c>
      <c r="F22" s="22">
        <v>0.2</v>
      </c>
      <c r="G22" s="22">
        <v>0.5</v>
      </c>
      <c r="N22" s="23">
        <f>D22*100</f>
        <v>95.5</v>
      </c>
      <c r="O22" s="23">
        <f t="shared" ref="O22" si="5">E22*100</f>
        <v>10</v>
      </c>
      <c r="P22" s="23">
        <f t="shared" ref="P22" si="6">F22*100</f>
        <v>20</v>
      </c>
    </row>
    <row r="23" spans="1:18" ht="15.5" thickBot="1" x14ac:dyDescent="0.9">
      <c r="A23" s="10" t="s">
        <v>9</v>
      </c>
      <c r="B23" s="11" t="s">
        <v>29</v>
      </c>
      <c r="C23" s="5" t="s">
        <v>9</v>
      </c>
      <c r="D23" s="22">
        <v>0.99</v>
      </c>
      <c r="E23" t="s">
        <v>30</v>
      </c>
      <c r="F23" t="s">
        <v>30</v>
      </c>
      <c r="G23" t="s">
        <v>30</v>
      </c>
      <c r="N23" s="23">
        <f>$D23*100</f>
        <v>99</v>
      </c>
      <c r="O23" s="23">
        <f t="shared" ref="O23:P23" si="7">$D23*100</f>
        <v>99</v>
      </c>
      <c r="P23" s="23">
        <f t="shared" si="7"/>
        <v>99</v>
      </c>
    </row>
    <row r="24" spans="1:18" ht="15.5" thickBot="1" x14ac:dyDescent="0.9">
      <c r="A24" s="10" t="s">
        <v>9</v>
      </c>
      <c r="B24" s="11" t="s">
        <v>31</v>
      </c>
      <c r="C24" s="12"/>
      <c r="D24" s="22">
        <v>1</v>
      </c>
      <c r="E24" s="22">
        <v>0.1</v>
      </c>
      <c r="F24" s="22">
        <v>0.2</v>
      </c>
      <c r="G24" s="22">
        <v>0.5</v>
      </c>
      <c r="N24" s="23">
        <f>E24*100</f>
        <v>10</v>
      </c>
      <c r="O24" s="23">
        <f t="shared" ref="O24:P24" si="8">F24*100</f>
        <v>20</v>
      </c>
      <c r="P24" s="23">
        <f t="shared" si="8"/>
        <v>50</v>
      </c>
    </row>
    <row r="25" spans="1:18" ht="15.5" thickBot="1" x14ac:dyDescent="0.9">
      <c r="A25" s="10" t="s">
        <v>9</v>
      </c>
      <c r="B25" s="11" t="s">
        <v>32</v>
      </c>
      <c r="C25" s="5" t="s">
        <v>33</v>
      </c>
      <c r="D25" s="22">
        <v>0.88500000000000001</v>
      </c>
      <c r="E25" s="22">
        <v>0.2</v>
      </c>
      <c r="F25" s="22">
        <v>0.4</v>
      </c>
      <c r="G25" s="22">
        <v>0.6</v>
      </c>
      <c r="I25" s="26">
        <f>E25*E$21</f>
        <v>0.03</v>
      </c>
      <c r="J25" s="26">
        <f t="shared" ref="J25:K27" si="9">F25*F$21</f>
        <v>0.1</v>
      </c>
      <c r="K25" s="26">
        <f>G25*G$21</f>
        <v>0.36</v>
      </c>
      <c r="N25" s="23">
        <f>I25*100</f>
        <v>3</v>
      </c>
      <c r="O25" s="23">
        <f t="shared" ref="O25:P25" si="10">J25*100</f>
        <v>10</v>
      </c>
      <c r="P25" s="23">
        <f t="shared" si="10"/>
        <v>36</v>
      </c>
    </row>
    <row r="26" spans="1:18" ht="15.5" thickBot="1" x14ac:dyDescent="0.9">
      <c r="A26" s="10" t="s">
        <v>9</v>
      </c>
      <c r="B26" s="8" t="s">
        <v>34</v>
      </c>
      <c r="C26" s="5" t="s">
        <v>35</v>
      </c>
      <c r="D26" s="22">
        <v>0.85099999999999998</v>
      </c>
      <c r="E26" s="22">
        <v>0.5</v>
      </c>
      <c r="F26" s="22">
        <v>0.6</v>
      </c>
      <c r="G26" s="22">
        <v>0.7</v>
      </c>
      <c r="I26" s="26">
        <f>E26*E$21</f>
        <v>7.4999999999999997E-2</v>
      </c>
      <c r="J26" s="26">
        <f t="shared" si="9"/>
        <v>0.15</v>
      </c>
      <c r="K26" s="26">
        <f t="shared" si="9"/>
        <v>0.42</v>
      </c>
      <c r="N26" s="23">
        <f>I26*100</f>
        <v>7.5</v>
      </c>
      <c r="O26" s="23">
        <f t="shared" ref="O26:O27" si="11">J26*100</f>
        <v>15</v>
      </c>
      <c r="P26" s="23">
        <f t="shared" ref="P26:P27" si="12">K26*100</f>
        <v>42</v>
      </c>
    </row>
    <row r="27" spans="1:18" ht="15.5" thickBot="1" x14ac:dyDescent="0.9">
      <c r="A27" s="10" t="s">
        <v>9</v>
      </c>
      <c r="B27" s="8" t="s">
        <v>36</v>
      </c>
      <c r="C27" s="5" t="s">
        <v>35</v>
      </c>
      <c r="D27" s="22">
        <v>0.84400000000000008</v>
      </c>
      <c r="E27" s="22">
        <v>0.5</v>
      </c>
      <c r="F27" s="22">
        <v>0.6</v>
      </c>
      <c r="G27" s="22">
        <v>0.7</v>
      </c>
      <c r="I27" s="26">
        <f>E27*E$21</f>
        <v>7.4999999999999997E-2</v>
      </c>
      <c r="J27" s="26">
        <f t="shared" si="9"/>
        <v>0.15</v>
      </c>
      <c r="K27" s="26">
        <f t="shared" si="9"/>
        <v>0.42</v>
      </c>
      <c r="N27" s="23">
        <f>I27*100</f>
        <v>7.5</v>
      </c>
      <c r="O27" s="23">
        <f t="shared" si="11"/>
        <v>15</v>
      </c>
      <c r="P27" s="23">
        <f t="shared" si="12"/>
        <v>42</v>
      </c>
    </row>
    <row r="28" spans="1:18" ht="15.5" thickBot="1" x14ac:dyDescent="0.9">
      <c r="A28" s="58" t="s">
        <v>37</v>
      </c>
      <c r="B28" s="59"/>
      <c r="C28" s="13" t="s">
        <v>9</v>
      </c>
      <c r="D28" s="22"/>
      <c r="N28" s="23"/>
      <c r="O28" s="23"/>
      <c r="P28" s="23"/>
    </row>
    <row r="29" spans="1:18" ht="15.5" thickBot="1" x14ac:dyDescent="0.9">
      <c r="A29" s="10" t="s">
        <v>9</v>
      </c>
      <c r="B29" s="11" t="s">
        <v>38</v>
      </c>
      <c r="C29" s="5" t="s">
        <v>9</v>
      </c>
      <c r="D29" s="22">
        <v>0.25290293302600003</v>
      </c>
      <c r="E29" s="22">
        <v>1.8974999999999999E-2</v>
      </c>
      <c r="F29" s="22">
        <v>7.5899999999999995E-2</v>
      </c>
      <c r="G29" s="22">
        <v>0.15179999999999999</v>
      </c>
      <c r="N29" s="23">
        <f>E29*100</f>
        <v>1.8975</v>
      </c>
      <c r="O29" s="23">
        <f t="shared" ref="O29:P29" si="13">F29*100</f>
        <v>7.59</v>
      </c>
      <c r="P29" s="23">
        <f t="shared" si="13"/>
        <v>15.18</v>
      </c>
    </row>
    <row r="30" spans="1:18" ht="15.5" thickBot="1" x14ac:dyDescent="0.9">
      <c r="A30" s="10" t="s">
        <v>9</v>
      </c>
      <c r="B30" s="11" t="s">
        <v>39</v>
      </c>
      <c r="C30" s="5" t="s">
        <v>9</v>
      </c>
      <c r="D30" s="22">
        <v>0.19</v>
      </c>
      <c r="E30" s="22">
        <v>1.4249999999999999E-2</v>
      </c>
      <c r="F30" s="22">
        <v>5.6999999999999995E-2</v>
      </c>
      <c r="G30" s="22">
        <v>0.11399999999999999</v>
      </c>
      <c r="N30" s="23">
        <f t="shared" ref="N30:N31" si="14">E30*100</f>
        <v>1.4249999999999998</v>
      </c>
      <c r="O30" s="23">
        <f t="shared" ref="O30:O31" si="15">F30*100</f>
        <v>5.6999999999999993</v>
      </c>
      <c r="P30" s="23">
        <f t="shared" ref="P30:P31" si="16">G30*100</f>
        <v>11.399999999999999</v>
      </c>
    </row>
    <row r="31" spans="1:18" ht="15.5" thickBot="1" x14ac:dyDescent="0.9">
      <c r="A31" s="10" t="s">
        <v>9</v>
      </c>
      <c r="B31" s="11" t="s">
        <v>40</v>
      </c>
      <c r="C31" s="5" t="s">
        <v>9</v>
      </c>
      <c r="D31" s="22">
        <v>0.76535457400000018</v>
      </c>
      <c r="E31" s="22">
        <v>5.7374999999999995E-2</v>
      </c>
      <c r="F31" s="22">
        <v>0.22949999999999998</v>
      </c>
      <c r="G31" s="22">
        <v>0.45899999999999996</v>
      </c>
      <c r="N31" s="23">
        <f t="shared" si="14"/>
        <v>5.7374999999999998</v>
      </c>
      <c r="O31" s="23">
        <f t="shared" si="15"/>
        <v>22.95</v>
      </c>
      <c r="P31" s="23">
        <f t="shared" si="16"/>
        <v>45.9</v>
      </c>
    </row>
    <row r="32" spans="1:18" ht="15.5" thickBot="1" x14ac:dyDescent="0.9">
      <c r="A32" s="10" t="s">
        <v>9</v>
      </c>
      <c r="B32" s="7" t="s">
        <v>41</v>
      </c>
      <c r="C32" s="5" t="s">
        <v>13</v>
      </c>
      <c r="D32" s="22">
        <v>0.96388760000000007</v>
      </c>
      <c r="E32" s="22">
        <v>0.1</v>
      </c>
      <c r="F32" s="22">
        <v>0.2</v>
      </c>
      <c r="G32" s="23">
        <v>0.6</v>
      </c>
      <c r="I32" s="26">
        <f>E32*E$4</f>
        <v>8.5000000000000006E-2</v>
      </c>
      <c r="J32" s="26">
        <f t="shared" ref="J32:K32" si="17">F32*F$4</f>
        <v>0.191</v>
      </c>
      <c r="K32" s="26">
        <f t="shared" si="17"/>
        <v>0.58799999999999997</v>
      </c>
      <c r="N32" s="23">
        <f>I32*100</f>
        <v>8.5</v>
      </c>
      <c r="O32" s="23">
        <f t="shared" ref="O32:P32" si="18">J32*100</f>
        <v>19.100000000000001</v>
      </c>
      <c r="P32" s="23">
        <f t="shared" si="18"/>
        <v>58.8</v>
      </c>
      <c r="R32" t="s">
        <v>60</v>
      </c>
    </row>
    <row r="33" spans="1:20" ht="15.5" thickBot="1" x14ac:dyDescent="0.9">
      <c r="A33" s="58" t="s">
        <v>42</v>
      </c>
      <c r="B33" s="59"/>
      <c r="C33" s="13" t="s">
        <v>9</v>
      </c>
      <c r="D33" s="22"/>
      <c r="N33" s="23"/>
      <c r="O33" s="23"/>
      <c r="P33" s="23"/>
      <c r="R33">
        <v>0.41599999999999998</v>
      </c>
    </row>
    <row r="34" spans="1:20" ht="15.5" thickBot="1" x14ac:dyDescent="0.9">
      <c r="A34" s="10" t="s">
        <v>9</v>
      </c>
      <c r="B34" s="11" t="s">
        <v>43</v>
      </c>
      <c r="C34" s="5" t="s">
        <v>58</v>
      </c>
      <c r="D34" s="22">
        <v>0.54618813568337621</v>
      </c>
      <c r="E34" s="22">
        <f>$D34*R35</f>
        <v>0.22976664361680491</v>
      </c>
      <c r="F34" s="22">
        <f t="shared" ref="F34:G34" si="19">$D34*S35</f>
        <v>0.36106186854069344</v>
      </c>
      <c r="G34" s="22">
        <f t="shared" si="19"/>
        <v>0.36106186854069344</v>
      </c>
      <c r="N34" s="23">
        <f>E34*100</f>
        <v>22.976664361680491</v>
      </c>
      <c r="O34" s="23">
        <f t="shared" ref="O34:P34" si="20">F34*100</f>
        <v>36.106186854069342</v>
      </c>
      <c r="P34" s="23">
        <f t="shared" si="20"/>
        <v>36.106186854069342</v>
      </c>
      <c r="R34" s="22">
        <v>0.17499999999999999</v>
      </c>
      <c r="S34" s="22">
        <v>0.27500000000000002</v>
      </c>
      <c r="T34" s="22">
        <v>0.27500000000000002</v>
      </c>
    </row>
    <row r="35" spans="1:20" ht="15.5" thickBot="1" x14ac:dyDescent="0.9">
      <c r="A35" s="10" t="s">
        <v>9</v>
      </c>
      <c r="B35" s="11" t="s">
        <v>44</v>
      </c>
      <c r="C35" s="5" t="s">
        <v>58</v>
      </c>
      <c r="D35" s="22">
        <v>8.587312496076141E-2</v>
      </c>
      <c r="N35" s="23">
        <f>$D35*100</f>
        <v>8.5873124960761409</v>
      </c>
      <c r="O35" s="23">
        <f t="shared" ref="O35:P36" si="21">$D35*100</f>
        <v>8.5873124960761409</v>
      </c>
      <c r="P35" s="23">
        <f t="shared" si="21"/>
        <v>8.5873124960761409</v>
      </c>
      <c r="R35">
        <f>R34/$R$33</f>
        <v>0.42067307692307693</v>
      </c>
      <c r="S35">
        <f t="shared" ref="S35:T35" si="22">S34/$R$33</f>
        <v>0.6610576923076924</v>
      </c>
      <c r="T35">
        <f t="shared" si="22"/>
        <v>0.6610576923076924</v>
      </c>
    </row>
    <row r="36" spans="1:20" ht="15.5" thickBot="1" x14ac:dyDescent="0.9">
      <c r="A36" s="14" t="s">
        <v>9</v>
      </c>
      <c r="B36" s="11" t="s">
        <v>45</v>
      </c>
      <c r="C36" s="5" t="s">
        <v>58</v>
      </c>
      <c r="D36" s="22">
        <v>0.33687602373479608</v>
      </c>
      <c r="N36" s="23">
        <f>$D36*100</f>
        <v>33.687602373479606</v>
      </c>
      <c r="O36" s="23">
        <f t="shared" si="21"/>
        <v>33.687602373479606</v>
      </c>
      <c r="P36" s="23">
        <f t="shared" si="21"/>
        <v>33.687602373479606</v>
      </c>
    </row>
    <row r="37" spans="1:20" ht="15.5" thickBot="1" x14ac:dyDescent="0.9">
      <c r="A37" s="15" t="s">
        <v>9</v>
      </c>
      <c r="B37" s="11" t="s">
        <v>46</v>
      </c>
      <c r="C37" s="5" t="s">
        <v>58</v>
      </c>
      <c r="D37" s="22">
        <v>3.1062715621066279E-2</v>
      </c>
      <c r="N37" s="23">
        <f>100-SUM(N34:N36)</f>
        <v>34.748420768763765</v>
      </c>
      <c r="O37" s="23">
        <f t="shared" ref="O37:P37" si="23">100-SUM(O34:O36)</f>
        <v>21.618898276374907</v>
      </c>
      <c r="P37" s="23">
        <f t="shared" si="23"/>
        <v>21.618898276374907</v>
      </c>
    </row>
    <row r="38" spans="1:20" ht="15.5" thickBot="1" x14ac:dyDescent="0.9">
      <c r="A38" s="58" t="s">
        <v>47</v>
      </c>
      <c r="B38" s="59"/>
      <c r="C38" s="13" t="s">
        <v>9</v>
      </c>
      <c r="D38" s="22"/>
      <c r="N38" s="23"/>
      <c r="O38" s="23"/>
      <c r="P38" s="23"/>
    </row>
    <row r="39" spans="1:20" ht="15.5" thickBot="1" x14ac:dyDescent="0.9">
      <c r="A39" s="16" t="s">
        <v>9</v>
      </c>
      <c r="B39" s="11" t="s">
        <v>48</v>
      </c>
      <c r="C39" s="5"/>
      <c r="D39" s="22">
        <v>0.99185282792739005</v>
      </c>
      <c r="E39">
        <v>0.01</v>
      </c>
      <c r="F39">
        <v>0.01</v>
      </c>
      <c r="G39">
        <v>0.105</v>
      </c>
      <c r="N39" s="23">
        <f>E39*100</f>
        <v>1</v>
      </c>
      <c r="O39" s="23">
        <f t="shared" ref="O39:P39" si="24">F39*100</f>
        <v>1</v>
      </c>
      <c r="P39" s="23">
        <f t="shared" si="24"/>
        <v>10.5</v>
      </c>
    </row>
    <row r="40" spans="1:20" ht="15.5" thickBot="1" x14ac:dyDescent="0.9">
      <c r="A40" s="16" t="s">
        <v>9</v>
      </c>
      <c r="B40" s="11" t="s">
        <v>49</v>
      </c>
      <c r="C40" s="5"/>
      <c r="D40" s="22">
        <v>2.1781527333999996E-2</v>
      </c>
      <c r="E40">
        <v>1E-3</v>
      </c>
      <c r="F40">
        <v>1E-3</v>
      </c>
      <c r="G40">
        <v>7.4999999999999997E-3</v>
      </c>
      <c r="N40" s="23">
        <f t="shared" ref="N40:N42" si="25">E40*100</f>
        <v>0.1</v>
      </c>
      <c r="O40" s="23">
        <f t="shared" ref="O40:O42" si="26">F40*100</f>
        <v>0.1</v>
      </c>
      <c r="P40" s="23">
        <f t="shared" ref="P40:P42" si="27">G40*100</f>
        <v>0.75</v>
      </c>
    </row>
    <row r="41" spans="1:20" ht="15.5" thickBot="1" x14ac:dyDescent="0.9">
      <c r="A41" s="16" t="s">
        <v>9</v>
      </c>
      <c r="B41" s="11" t="s">
        <v>50</v>
      </c>
      <c r="C41" s="5"/>
      <c r="D41" s="22">
        <v>3.3548575282451761E-2</v>
      </c>
      <c r="E41">
        <v>1E-3</v>
      </c>
      <c r="F41">
        <v>1E-3</v>
      </c>
      <c r="G41">
        <v>7.4999999999999997E-3</v>
      </c>
      <c r="N41" s="23">
        <f t="shared" si="25"/>
        <v>0.1</v>
      </c>
      <c r="O41" s="23">
        <f t="shared" si="26"/>
        <v>0.1</v>
      </c>
      <c r="P41" s="23">
        <f t="shared" si="27"/>
        <v>0.75</v>
      </c>
    </row>
    <row r="42" spans="1:20" ht="15.5" thickBot="1" x14ac:dyDescent="0.9">
      <c r="A42" s="16" t="s">
        <v>9</v>
      </c>
      <c r="B42" s="11" t="s">
        <v>51</v>
      </c>
      <c r="C42" s="5"/>
      <c r="D42" s="22">
        <v>0.94917770000000001</v>
      </c>
      <c r="E42">
        <v>0.2</v>
      </c>
      <c r="F42">
        <v>0.35</v>
      </c>
      <c r="G42">
        <v>0.6</v>
      </c>
      <c r="N42" s="23">
        <f t="shared" si="25"/>
        <v>20</v>
      </c>
      <c r="O42" s="23">
        <f t="shared" si="26"/>
        <v>35</v>
      </c>
      <c r="P42" s="23">
        <f t="shared" si="27"/>
        <v>60</v>
      </c>
    </row>
    <row r="43" spans="1:20" ht="15.5" thickBot="1" x14ac:dyDescent="0.9">
      <c r="A43" s="52" t="s">
        <v>52</v>
      </c>
      <c r="B43" s="53"/>
      <c r="C43" s="17"/>
      <c r="D43" s="22"/>
      <c r="N43" s="23"/>
      <c r="O43" s="23"/>
      <c r="P43" s="23"/>
    </row>
    <row r="44" spans="1:20" ht="30.25" thickBot="1" x14ac:dyDescent="0.9">
      <c r="A44" s="18" t="s">
        <v>9</v>
      </c>
      <c r="B44" s="19" t="s">
        <v>53</v>
      </c>
      <c r="C44" s="20" t="s">
        <v>9</v>
      </c>
      <c r="D44" s="22">
        <v>0.4385</v>
      </c>
      <c r="E44" s="24" t="s">
        <v>54</v>
      </c>
      <c r="F44" s="24" t="s">
        <v>55</v>
      </c>
      <c r="G44" s="24" t="s">
        <v>56</v>
      </c>
      <c r="H44" s="24"/>
      <c r="N44" s="23">
        <f>D44*1.4*100</f>
        <v>61.39</v>
      </c>
      <c r="O44" s="23">
        <f>D44*1.3*100</f>
        <v>57.005000000000003</v>
      </c>
      <c r="P44" s="23">
        <f>D44*1.1*100</f>
        <v>48.235000000000007</v>
      </c>
    </row>
  </sheetData>
  <mergeCells count="7">
    <mergeCell ref="A43:B43"/>
    <mergeCell ref="A1:B1"/>
    <mergeCell ref="A3:B3"/>
    <mergeCell ref="A20:B20"/>
    <mergeCell ref="A28:B28"/>
    <mergeCell ref="A33:B33"/>
    <mergeCell ref="A38:B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8207403b-203c-4ed3-95cd-88a852189123" ContentTypeId="0x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15" ma:contentTypeDescription="Create a new document." ma:contentTypeScope="" ma:versionID="0cf0dc399b675815c8497c362ea92650">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ee8fd2a25eb7cf516c232a6b0514ad4b"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element ref="ns3:MediaServiceSearchPropertie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207403b-203c-4ed3-95cd-88a85218912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7c564b47-ac24-4303-a196-9ef7e26be385}" ma:internalName="TaxCatchAll" ma:showField="CatchAllData" ma:web="1f040d83-acda-4733-88dd-a3ffb180d5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lcf76f155ced4ddcb4097134ff3c332f xmlns="790fec47-3702-4ac6-96c4-67ae7c83b848">
      <Terms xmlns="http://schemas.microsoft.com/office/infopath/2007/PartnerControls"/>
    </lcf76f155ced4ddcb4097134ff3c332f>
    <TaxCatchAll xmlns="1f040d83-acda-4733-88dd-a3ffb180d573" xsi:nil="true"/>
  </documentManagement>
</p:properties>
</file>

<file path=customXml/itemProps1.xml><?xml version="1.0" encoding="utf-8"?>
<ds:datastoreItem xmlns:ds="http://schemas.openxmlformats.org/officeDocument/2006/customXml" ds:itemID="{31A22BE6-A9E6-4603-9AC1-A316A4D29CBA}">
  <ds:schemaRefs>
    <ds:schemaRef ds:uri="http://schemas.microsoft.com/sharepoint/v3/contenttype/forms"/>
  </ds:schemaRefs>
</ds:datastoreItem>
</file>

<file path=customXml/itemProps2.xml><?xml version="1.0" encoding="utf-8"?>
<ds:datastoreItem xmlns:ds="http://schemas.openxmlformats.org/officeDocument/2006/customXml" ds:itemID="{8D9C8EFD-2169-4650-9251-DDFD3E0C1DB4}">
  <ds:schemaRefs>
    <ds:schemaRef ds:uri="Microsoft.SharePoint.Taxonomy.ContentTypeSync"/>
  </ds:schemaRefs>
</ds:datastoreItem>
</file>

<file path=customXml/itemProps3.xml><?xml version="1.0" encoding="utf-8"?>
<ds:datastoreItem xmlns:ds="http://schemas.openxmlformats.org/officeDocument/2006/customXml" ds:itemID="{E4146C40-CACF-4F2C-94CF-D6DEF5A56235}"/>
</file>

<file path=customXml/itemProps4.xml><?xml version="1.0" encoding="utf-8"?>
<ds:datastoreItem xmlns:ds="http://schemas.openxmlformats.org/officeDocument/2006/customXml" ds:itemID="{498B5419-7B26-487B-A853-7F854BD679AC}">
  <ds:schemaRefs>
    <ds:schemaRef ds:uri="http://www.w3.org/XML/1998/namespace"/>
    <ds:schemaRef ds:uri="1f040d83-acda-4733-88dd-a3ffb180d573"/>
    <ds:schemaRef ds:uri="http://schemas.microsoft.com/office/infopath/2007/PartnerControls"/>
    <ds:schemaRef ds:uri="http://purl.org/dc/elements/1.1/"/>
    <ds:schemaRef ds:uri="http://schemas.microsoft.com/office/2006/documentManagement/types"/>
    <ds:schemaRef ds:uri="790fec47-3702-4ac6-96c4-67ae7c83b848"/>
    <ds:schemaRef ds:uri="http://schemas.openxmlformats.org/package/2006/metadata/core-properties"/>
    <ds:schemaRef ds:uri="http://purl.org/dc/terms/"/>
    <ds:schemaRef ds:uri="6a164dda-3779-4169-b957-e287451f6523"/>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Reduction</vt:lpstr>
      <vt:lpstr>for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Zeina Jamaluddine</dc:creator>
  <cp:keywords/>
  <dc:description/>
  <cp:lastModifiedBy>Zeina Jamaluddine</cp:lastModifiedBy>
  <cp:revision/>
  <dcterms:created xsi:type="dcterms:W3CDTF">2024-01-19T02:27:47Z</dcterms:created>
  <dcterms:modified xsi:type="dcterms:W3CDTF">2024-02-08T09:43:50Z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0x010100BF0DACDCAE436E44A93D1320B0E08CE3</vt:lpwstr>
  </property>
  <property fmtid="{D5CDD505-2E9C-101B-9397-08002B2CF9AE}" pid="3" name="MediaServiceImageTags">
    <vt:lpwstr/>
  </property>
</Properties>
</file>