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empUserProfiles\NetworkService\AppData\OICE_16_974FA576_32C1D314_225E\"/>
    </mc:Choice>
  </mc:AlternateContent>
  <xr:revisionPtr revIDLastSave="404" documentId="8_{9E85A3B0-0E8A-404C-8C2C-F4FC68E03D7F}" xr6:coauthVersionLast="43" xr6:coauthVersionMax="43" xr10:uidLastSave="{2670CD22-CE94-49F6-9859-4D56E9796329}"/>
  <bookViews>
    <workbookView xWindow="-120" yWindow="-120" windowWidth="15600" windowHeight="11760" xr2:uid="{00000000-000D-0000-FFFF-FFFF00000000}"/>
  </bookViews>
  <sheets>
    <sheet name="Sheet1" sheetId="1" r:id="rId1"/>
    <sheet name="Sheet2" sheetId="2" r:id="rId2"/>
    <sheet name="Sheet3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0" i="1" l="1"/>
  <c r="D49" i="1"/>
  <c r="D46" i="1"/>
  <c r="D48" i="1"/>
  <c r="D45" i="1"/>
  <c r="D47" i="1"/>
  <c r="D44" i="1"/>
  <c r="D43" i="1"/>
  <c r="D34" i="1"/>
  <c r="D33" i="1"/>
  <c r="D32" i="1"/>
  <c r="D31" i="1"/>
  <c r="D30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</calcChain>
</file>

<file path=xl/sharedStrings.xml><?xml version="1.0" encoding="utf-8"?>
<sst xmlns="http://schemas.openxmlformats.org/spreadsheetml/2006/main" count="187" uniqueCount="133">
  <si>
    <r>
      <t xml:space="preserve"> </t>
    </r>
    <r>
      <rPr>
        <sz val="12"/>
        <rFont val="Times New Roman"/>
        <family val="1"/>
      </rPr>
      <t>For this example you cannot, obviously, test all possible inputs: they are too many</t>
    </r>
  </si>
  <si>
    <t xml:space="preserve">Test Plan for your assignment 2 </t>
  </si>
  <si>
    <r>
      <t xml:space="preserve"> </t>
    </r>
    <r>
      <rPr>
        <sz val="12"/>
        <rFont val="Times New Roman"/>
        <family val="1"/>
      </rPr>
      <t>However, you do need to test:</t>
    </r>
  </si>
  <si>
    <r>
      <t>§</t>
    </r>
    <r>
      <rPr>
        <sz val="7"/>
        <rFont val="Times New Roman"/>
        <family val="1"/>
      </rPr>
      <t xml:space="preserve">         </t>
    </r>
    <r>
      <rPr>
        <sz val="12"/>
        <rFont val="Times New Roman"/>
        <family val="1"/>
      </rPr>
      <t>simple and complex good equations, making sure you try the operators in all orders</t>
    </r>
  </si>
  <si>
    <r>
      <t>§</t>
    </r>
    <r>
      <rPr>
        <sz val="7"/>
        <rFont val="Times New Roman"/>
        <family val="1"/>
      </rPr>
      <t xml:space="preserve">         </t>
    </r>
    <r>
      <rPr>
        <sz val="12"/>
        <rFont val="Times New Roman"/>
        <family val="1"/>
      </rPr>
      <t>equations with missing numbers</t>
    </r>
  </si>
  <si>
    <r>
      <t>§</t>
    </r>
    <r>
      <rPr>
        <sz val="7"/>
        <rFont val="Times New Roman"/>
        <family val="1"/>
      </rPr>
      <t xml:space="preserve">         </t>
    </r>
    <r>
      <rPr>
        <sz val="12"/>
        <rFont val="Times New Roman"/>
        <family val="1"/>
      </rPr>
      <t>equations with missing operators</t>
    </r>
  </si>
  <si>
    <r>
      <t>§</t>
    </r>
    <r>
      <rPr>
        <sz val="7"/>
        <rFont val="Times New Roman"/>
        <family val="1"/>
      </rPr>
      <t xml:space="preserve">         </t>
    </r>
    <r>
      <rPr>
        <sz val="12"/>
        <rFont val="Times New Roman"/>
        <family val="1"/>
      </rPr>
      <t>equations with symbols not in the list</t>
    </r>
  </si>
  <si>
    <r>
      <t>§</t>
    </r>
    <r>
      <rPr>
        <sz val="7"/>
        <rFont val="Times New Roman"/>
        <family val="1"/>
      </rPr>
      <t xml:space="preserve">         </t>
    </r>
    <r>
      <rPr>
        <sz val="12"/>
        <rFont val="Times New Roman"/>
        <family val="1"/>
      </rPr>
      <t>an empty equation</t>
    </r>
  </si>
  <si>
    <r>
      <t>§</t>
    </r>
    <r>
      <rPr>
        <sz val="7"/>
        <rFont val="Times New Roman"/>
        <family val="1"/>
      </rPr>
      <t xml:space="preserve">         </t>
    </r>
    <r>
      <rPr>
        <sz val="12"/>
        <rFont val="Times New Roman"/>
        <family val="1"/>
      </rPr>
      <t>an equation with a single number</t>
    </r>
  </si>
  <si>
    <r>
      <t>§</t>
    </r>
    <r>
      <rPr>
        <sz val="7"/>
        <rFont val="Times New Roman"/>
        <family val="1"/>
      </rPr>
      <t xml:space="preserve">         </t>
    </r>
    <r>
      <rPr>
        <sz val="12"/>
        <rFont val="Times New Roman"/>
        <family val="1"/>
      </rPr>
      <t>an equation with a single operator</t>
    </r>
  </si>
  <si>
    <r>
      <t>§</t>
    </r>
    <r>
      <rPr>
        <sz val="7"/>
        <rFont val="Times New Roman"/>
        <family val="1"/>
      </rPr>
      <t xml:space="preserve">         </t>
    </r>
    <r>
      <rPr>
        <sz val="12"/>
        <rFont val="Times New Roman"/>
        <family val="1"/>
      </rPr>
      <t>the bounds of your stacks being breached (if you use a simple array)</t>
    </r>
  </si>
  <si>
    <r>
      <t>§</t>
    </r>
    <r>
      <rPr>
        <sz val="7"/>
        <rFont val="Times New Roman"/>
        <family val="1"/>
      </rPr>
      <t xml:space="preserve">         </t>
    </r>
    <r>
      <rPr>
        <sz val="12"/>
        <rFont val="Times New Roman"/>
        <family val="1"/>
      </rPr>
      <t>etc</t>
    </r>
  </si>
  <si>
    <t>No.</t>
  </si>
  <si>
    <t>Description/Condition Tested</t>
  </si>
  <si>
    <t>Test Data/Values</t>
  </si>
  <si>
    <t>Expected Output</t>
  </si>
  <si>
    <t>Passed (Y/N)</t>
  </si>
  <si>
    <t>Comments (can include advice to developers about how to replicate the problem, actual output that is not expected, … etc)</t>
  </si>
  <si>
    <t xml:space="preserve">  No file specified when loading data</t>
  </si>
  <si>
    <t>(no input) met_index.txt is empty</t>
  </si>
  <si>
    <t>Program does not break, but output of results are 0</t>
  </si>
  <si>
    <t>Y</t>
  </si>
  <si>
    <t>File specified when loading data</t>
  </si>
  <si>
    <t>MetData_Mar01-2015-Mar01-2016-ALL.csv</t>
  </si>
  <si>
    <t>Program will load into the data structures in correct fasion</t>
  </si>
  <si>
    <t>As data was entered into the vector/map/BST i outputted the data in a way that would show the structure of the data, this is how iw as able to determine if it was read correctly.</t>
  </si>
  <si>
    <t>Multiple data files specified when loading data</t>
  </si>
  <si>
    <t>MetData_Mar01-2014-Mar01-2015-ALL.csv
MetData_Mar01-2015-Mar01-2016-ALL.csv
MetData_Jan01-2013-Jan01-2014-ALL.csv</t>
  </si>
  <si>
    <t>A similar approach was taken to test 2 to check the data was inputted correctly</t>
  </si>
  <si>
    <t>No file specified with spaces</t>
  </si>
  <si>
    <t xml:space="preserve"> met_index.txt is empty has multiple rows of empty space</t>
  </si>
  <si>
    <t>Files specified with spaces</t>
  </si>
  <si>
    <t xml:space="preserve"> met_index.txt has one data file surrounded with multiple rows of empty space</t>
  </si>
  <si>
    <t>Application will load the single data file ignoring the blank space</t>
  </si>
  <si>
    <t>InputMonthYear() - valid date</t>
  </si>
  <si>
    <t>month: "3"_x000D_
year: "2015"</t>
  </si>
  <si>
    <t>Routine will return date of 1/3/2015</t>
  </si>
  <si>
    <t>The following tests test the input of dates and validation of the input</t>
  </si>
  <si>
    <t>InputMonthYear() - invalid month</t>
  </si>
  <si>
    <t>month: "test"
year: "2015"</t>
  </si>
  <si>
    <t xml:space="preserve">Program will ask for a numerical input </t>
  </si>
  <si>
    <t>InputMonthYear() - invalid year</t>
  </si>
  <si>
    <t>month: "3"
year: "test"</t>
  </si>
  <si>
    <t>Program will ask for a numerical input</t>
  </si>
  <si>
    <t>InputYear() - valid date</t>
  </si>
  <si>
    <t>year: "2015"</t>
  </si>
  <si>
    <t>Will return date as specified. 1/0/2015</t>
  </si>
  <si>
    <t>InputYear() - invalid year</t>
  </si>
  <si>
    <t>year: "test"</t>
  </si>
  <si>
    <t>InputDayMonthYear() - valid date</t>
  </si>
  <si>
    <t>date:"1"
month: "3"
year: "2015"</t>
  </si>
  <si>
    <t>Will return date as specified. 1/3/2015</t>
  </si>
  <si>
    <t>InputDayMonthYear() - invalid day</t>
  </si>
  <si>
    <t>date:"asd"
month: "3"
year: "2015"</t>
  </si>
  <si>
    <t>InputDayMonthYear() - invalid month</t>
  </si>
  <si>
    <t>date:"1"
month: "asd"
year: "2015"</t>
  </si>
  <si>
    <t>InputDayMonthYear() - invalid year</t>
  </si>
  <si>
    <t>date:"1"_x000D_
month: "3"_x000D_
year: "asd"</t>
  </si>
  <si>
    <t>calcTotal(Vector&lt;float&gt; vec)</t>
  </si>
  <si>
    <t>Values: 10, 12, 5.5, 3.76, 5.003</t>
  </si>
  <si>
    <t>calcAverage(Vector&lt;float&gt; vec)</t>
  </si>
  <si>
    <t>calcAverage will call truncToOneDecimal, output will be 7.3</t>
  </si>
  <si>
    <t>truncOneDecimal(float num)</t>
  </si>
  <si>
    <t>Value: 36.263</t>
  </si>
  <si>
    <t>mps_to_kmph(float mps)</t>
  </si>
  <si>
    <t>Value: 7.3</t>
  </si>
  <si>
    <t>WM_to_KwM(float wm)</t>
  </si>
  <si>
    <t>Value: 354</t>
  </si>
  <si>
    <t>Menu shows on application start</t>
  </si>
  <si>
    <t>no input</t>
  </si>
  <si>
    <t>Menu shows</t>
  </si>
  <si>
    <t>Enter invalid menu option</t>
  </si>
  <si>
    <t>Value: "test"</t>
  </si>
  <si>
    <t>Enter menu option one</t>
  </si>
  <si>
    <t>value: 1</t>
  </si>
  <si>
    <t>routine optionOne() will be called</t>
  </si>
  <si>
    <t>Enter menu option two</t>
  </si>
  <si>
    <t>value: 2</t>
  </si>
  <si>
    <t>Enter menu option three</t>
  </si>
  <si>
    <t>value: 3</t>
  </si>
  <si>
    <t>Enter menu option four</t>
  </si>
  <si>
    <t>value: 4</t>
  </si>
  <si>
    <t>Enter menu option five</t>
  </si>
  <si>
    <t>value: 5</t>
  </si>
  <si>
    <t>Enter menu option six</t>
  </si>
  <si>
    <t>value: 6</t>
  </si>
  <si>
    <t>Menu option 1 shows correct result windspeed</t>
  </si>
  <si>
    <t>File: testOptionOne.csv in met_index.txt
Values: 7, 7, 6, 7, 8, 7, 7</t>
  </si>
  <si>
    <t>Menu option 1 shows correct result ambient temperature</t>
  </si>
  <si>
    <t>File: testOptionOne.csv in met_index.csv
Values: 22.68, 22.9, 23.57, 24.09, 24.81, 26.09, 26.13</t>
  </si>
  <si>
    <t>Menu option 2 shows correct windspeed for each month</t>
  </si>
  <si>
    <t>File: testOptionTwo.csv in met_index.txt
Values: 
3/2015: 7, 7
4/2015: 6, 6
5/2015: 6, 8
6/2015: 0, 3, N/A
7/2015: 2,1
8/2015: 8, 10
9/2015: 3, 5
10/2015: 12, 0
11/2015: 2, 3
12/2015: 8, 7</t>
  </si>
  <si>
    <t>Note: for each month i inseted the values into the formula in expected output column (the first calculation will be shown and other expected outputs shown below: 
25.2
21.6
25.2
3.6
5.4
32.4
14.4
21.6
9
27</t>
  </si>
  <si>
    <t>Menu option2 shows correct ambient temperature</t>
  </si>
  <si>
    <t>File: testOptionTwo.csv in met_index.txt
Values: 
3/2015: 22.68, 22.9
4/2015: 21.79, 16.59
5/2015: 19.82, 19.96
6/2015: 8.51, 8.16, 8.16
7/2015: 15.73, 15.6
8/2015: 13.6, 13.66
9/2015: 9.82, 9.62
10/2015: 13.53, 13.32
11/2015: 14.14, 13.96
12/2015: 17.05, 16.87</t>
  </si>
  <si>
    <t>Note: for each month i inseted the values into the formula in expected output column (the first calculation will be shown and other expected outputs shown below: 
22.8
19.2
19.9
8.3
15.7
13.6
9.7
13.4
14.1
17</t>
  </si>
  <si>
    <t>Menu option 3 shows correct solar radiation</t>
  </si>
  <si>
    <t>File: testOptionThree.csv in met_index.txt
Values:
3/2015: 594, 636
4/2015: 123, 18
5/2015: 345, 786
6/2015: 123, 784, 465
7/2015: 251, 201
8/2015: 523, 0
9/2015: 754, 251
10/2015: 29, 235
11/2015: 457, 100
12/2015: 546, 8</t>
  </si>
  <si>
    <t>Note: for each month i inseted the values into the formula in expected output column (the first calculation will be shown and other expected outputs shown below: 
0.2
0
0.2
0.1
0.1
0.2
0
0.1
0.1
due to the data inputted the values are low</t>
  </si>
  <si>
    <t>Menu option 4 shows correct windspeed</t>
  </si>
  <si>
    <t>File: testOptionFour.csv in met_index.txt_x000D_
Values: _x000D_
3/2015: 7, 7_x000D_
4/2015: 6, 6_x000D_
5/2015: 6, 8_x000D_
6/2015: 0, 3, N/A_x000D_
7/2015: 2,1_x000D_
8/2015: 8, 10_x000D_
9/2015: 3, 5_x000D_
10/2015: 12, 0_x000D_
11/2015: 2, 3_x000D_
12/2015: 8, 7</t>
  </si>
  <si>
    <t>Note: for each month i inseted the values into the formula in expected output column (the first calculation will be shown and other expected outputs shown below: _x000D_
25.2_x000D_
21.6_x000D_
25.2_x000D_
3.6_x000D_
5.4_x000D_
32.4_x000D_
14.4_x000D_
21.6_x000D_
9_x000D_
27</t>
  </si>
  <si>
    <t>Menu option 4 shows correct ambient temp</t>
  </si>
  <si>
    <t>File: testOptionFour.csv in met_index.txt_x000D_
Values: _x000D_
3/2015: 22.68, 22.9_x000D_
4/2015: 21.79, 16.59_x000D_
5/2015: 19.82, 19.96_x000D_
6/2015: 8.51, 8.16, 8.16_x000D_
7/2015: 15.73, 15.6_x000D_
8/2015: 13.6, 13.66_x000D_
9/2015: 9.82, 9.62_x000D_
10/2015: 13.53, 13.32_x000D_
11/2015: 14.14, 13.96_x000D_
12/2015: 17.05, 16.87</t>
  </si>
  <si>
    <t>Note: for each month i inserted the values into the formula in expected output column (the first calculation will be shown and other expected outputs shown below: 
22.8
19.2
19.9
8.3
15.7
13.6
9.7
13.4
14.1
17</t>
  </si>
  <si>
    <t>Menu option 4 shows correct solar radiation</t>
  </si>
  <si>
    <t>File: testOptionFour.csv in met_index.txt
Values:
3/2015: 594, 636
4/2015: 123, 18
5/2015: 345, 786
6/2015: 123, 784, 465
7/2015: 251, 201
8/2015: 523, 0
9/2015: 754, 251
10/2015: 29, 235
11/2015: 457, 100
12/2015: 546, 8</t>
  </si>
  <si>
    <t>Note: for each month i inserted the values into the formula in expected output column (the first calculation will be shown and other expected outputs shown below: 
0.2
0
0.2
0.1
0.1
0.2
0
0.1
0.1
due to the data inputted the values are low</t>
  </si>
  <si>
    <t>Menu option 4 writes to file the same format as output in console</t>
  </si>
  <si>
    <t xml:space="preserve">year: 2015
</t>
  </si>
  <si>
    <t>2015_x000D_
January,no data_x000D_
February,no data_x000D_
March,25.2,22.8,0.2_x000D_
April,21.6,19.2,0_x000D_
May,25.2,19.9,0.2_x000D_
June,3.6,8.3,0.2_x000D_
July,5.4,15.7,0.1_x000D_
August,32.4,13.6,0.1_x000D_
September,14.4,9.7,0.2_x000D_
October,1436.4,13.4,0_x000D_
November,9,14.1,0.1_x000D_
December,27,17,0.1</t>
  </si>
  <si>
    <t>Note: the file is called WindTempSolar.csv</t>
  </si>
  <si>
    <t>Menu option 5 gives the highest solar value</t>
  </si>
  <si>
    <t>File: testOption5.csv in met_index.txt
Values: 
1/3/2015 9:00: 594
1/3/2015 9:10: 636 
1/3/2015 9:20: 679
1/3/2015 9:30: 715
1/3/2015 9:40: 730
1/3/2015 9:50: 756
1/3/2015 10:00: 779
1/3/2015 10:10: 824
1/3/2015 10:20: 843
1/3/2015 10:30: 859
1/3/2015 10:40: 993
1/3/2015 10:50: 925
1/3/2015 11:00: 937
1/3/2015 11:10: 934
1/3/2015 11:20: 947
1/3/2015 11:30: 993
1/3/2015 11:40: 965
1/3/2015 11:50: 978
1/3/2015 12:00: 970</t>
  </si>
  <si>
    <t>Highest value: 993
Times attributed to highest:
10:40
11:30</t>
  </si>
  <si>
    <t>Menu option 5 show all highest solar values (more than 2 highest values)</t>
  </si>
  <si>
    <t>File: testOption5.csv in met_index.txt
Values: 
1/3/2015 9:00: 594
1/3/2015 9:10: 636 
1/3/2015 9:20: 679
1/3/2015 9:30: 715
1/3/2015 9:40: 730
1/3/2015 9:50: 756
1/3/2015 10:00: 779
1/3/2015 10:10: 824
1/3/2015 10:20: 843
1/3/2015 10:30: 859
1/3/2015 10:40: 993
1/3/2015 10:50: 925
1/3/2015 11:00: 937
1/3/2015 11:10: 934
1/3/2015 11:20: 947
1/3/2015 11:30: 993
1/3/2015 11:40: 965
1/3/2015 11:50: 993
1/3/2015 12:00: 993</t>
  </si>
  <si>
    <t>Highest value: 993_x000D_
Times attributed to highest:_x000D_
10:40_x000D_
11:30
11:50
12:00</t>
  </si>
  <si>
    <t>Menu option 5 enter date where no data is loaded</t>
  </si>
  <si>
    <t>input: 2/4/2019</t>
  </si>
  <si>
    <t xml:space="preserve">Highest value: 0
Times attributed to highest:
</t>
  </si>
  <si>
    <t>Time to load 1 full year of data</t>
  </si>
  <si>
    <t>File: MetData_Mar01-2014-Mar01-2015-ALL.csv  
= 52206 records</t>
  </si>
  <si>
    <t>&lt; 1 seconds</t>
  </si>
  <si>
    <t>0.373034s</t>
  </si>
  <si>
    <t>Time to load 10 full year of data</t>
  </si>
  <si>
    <t>File: MetData_Mar01-2014-Mar01-2015-ALL.csv X 10
= 522060 records</t>
  </si>
  <si>
    <t>&lt; 5 seconds</t>
  </si>
  <si>
    <t>3.56247s</t>
  </si>
  <si>
    <t>Time to load 20 full year of data</t>
  </si>
  <si>
    <t>File: MetData_Mar01-2014-Mar01-2015-ALL.csv X 20
= 1044120 records</t>
  </si>
  <si>
    <t>&lt; 10 seconds</t>
  </si>
  <si>
    <t>7.09305s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</si>
</sst>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0"/>
      <name val="Arial"/>
    </font>
    <font>
      <sz val="12"/>
      <name val="Times New Roman"/>
      <family val="1"/>
    </font>
    <font>
      <b/>
      <sz val="12"/>
      <name val="Times New Roman"/>
      <family val="1"/>
    </font>
    <font>
      <sz val="8"/>
      <name val="Arial"/>
      <family val="2"/>
    </font>
    <font>
      <sz val="7"/>
      <name val="Times New Roman"/>
      <family val="1"/>
    </font>
    <font>
      <sz val="12"/>
      <name val="Wingdings"/>
      <charset val="2"/>
    </font>
    <font>
      <sz val="28"/>
      <color rgb="FFFF000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8"/>
      <color theme="1"/>
      <name val="Arial"/>
      <family val="2"/>
    </font>
    <font>
      <sz val="20"/>
      <color theme="1"/>
      <name val="Arial"/>
      <family val="2"/>
    </font>
    <font>
      <sz val="18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right" vertical="top" wrapText="1" indent="1"/>
    </xf>
    <xf numFmtId="0" fontId="1" fillId="0" borderId="1" xfId="0" applyFont="1" applyBorder="1" applyAlignment="1">
      <alignment horizontal="right" vertical="top" wrapText="1" indent="1"/>
    </xf>
    <xf numFmtId="0" fontId="1" fillId="0" borderId="0" xfId="0" applyFont="1" applyAlignment="1">
      <alignment horizontal="right" indent="1"/>
    </xf>
    <xf numFmtId="0" fontId="0" fillId="0" borderId="0" xfId="0" applyAlignment="1">
      <alignment horizontal="right" indent="1"/>
    </xf>
    <xf numFmtId="49" fontId="2" fillId="0" borderId="1" xfId="0" applyNumberFormat="1" applyFont="1" applyBorder="1" applyAlignment="1">
      <alignment horizontal="left" vertical="top" wrapText="1" indent="1"/>
    </xf>
    <xf numFmtId="49" fontId="1" fillId="0" borderId="1" xfId="0" applyNumberFormat="1" applyFont="1" applyBorder="1" applyAlignment="1">
      <alignment horizontal="left" vertical="top" wrapText="1" indent="1"/>
    </xf>
    <xf numFmtId="49" fontId="0" fillId="0" borderId="0" xfId="0" applyNumberFormat="1"/>
    <xf numFmtId="49" fontId="1" fillId="0" borderId="0" xfId="0" applyNumberFormat="1" applyFont="1" applyAlignment="1">
      <alignment horizontal="left" indent="1"/>
    </xf>
    <xf numFmtId="49" fontId="0" fillId="0" borderId="0" xfId="0" applyNumberFormat="1" applyAlignment="1">
      <alignment horizontal="left" indent="1"/>
    </xf>
    <xf numFmtId="49" fontId="1" fillId="0" borderId="1" xfId="0" quotePrefix="1" applyNumberFormat="1" applyFont="1" applyBorder="1" applyAlignment="1">
      <alignment horizontal="left" vertical="top" wrapText="1" indent="1"/>
    </xf>
    <xf numFmtId="0" fontId="0" fillId="0" borderId="0" xfId="0" applyAlignment="1">
      <alignment horizontal="right"/>
    </xf>
    <xf numFmtId="0" fontId="2" fillId="0" borderId="1" xfId="0" applyFont="1" applyBorder="1" applyAlignment="1">
      <alignment horizontal="left" vertical="top" wrapText="1" indent="1"/>
    </xf>
    <xf numFmtId="0" fontId="0" fillId="0" borderId="1" xfId="0" applyBorder="1"/>
    <xf numFmtId="0" fontId="6" fillId="0" borderId="0" xfId="0" applyFont="1"/>
    <xf numFmtId="0" fontId="7" fillId="0" borderId="0" xfId="0" applyFont="1" applyAlignment="1">
      <alignment horizontal="right"/>
    </xf>
    <xf numFmtId="0" fontId="8" fillId="0" borderId="0" xfId="0" applyFont="1"/>
    <xf numFmtId="0" fontId="7" fillId="0" borderId="0" xfId="0" applyFont="1"/>
    <xf numFmtId="0" fontId="9" fillId="0" borderId="0" xfId="0" applyFont="1" applyAlignment="1">
      <alignment horizontal="left"/>
    </xf>
    <xf numFmtId="0" fontId="10" fillId="0" borderId="0" xfId="0" applyFont="1"/>
    <xf numFmtId="0" fontId="11" fillId="0" borderId="0" xfId="0" applyFont="1" applyAlignment="1">
      <alignment horizontal="left"/>
    </xf>
    <xf numFmtId="0" fontId="5" fillId="0" borderId="6" xfId="0" applyFont="1" applyBorder="1" applyAlignment="1">
      <alignment horizontal="left"/>
    </xf>
    <xf numFmtId="0" fontId="0" fillId="0" borderId="7" xfId="0" applyBorder="1" applyAlignment="1"/>
    <xf numFmtId="0" fontId="4" fillId="0" borderId="2" xfId="0" applyFont="1" applyBorder="1" applyAlignment="1">
      <alignment horizontal="left"/>
    </xf>
    <xf numFmtId="0" fontId="0" fillId="0" borderId="3" xfId="0" applyBorder="1" applyAlignment="1"/>
    <xf numFmtId="0" fontId="4" fillId="0" borderId="4" xfId="0" applyFont="1" applyBorder="1" applyAlignment="1">
      <alignment horizontal="left"/>
    </xf>
    <xf numFmtId="0" fontId="0" fillId="0" borderId="5" xfId="0" applyBorder="1" applyAlignment="1"/>
    <xf numFmtId="0" fontId="5" fillId="0" borderId="4" xfId="0" applyFont="1" applyBorder="1" applyAlignment="1">
      <alignment horizontal="left"/>
    </xf>
    <xf numFmtId="0" fontId="0" fillId="0" borderId="1" xfId="0" applyBorder="1" applyAlignment="1">
      <alignment wrapText="1"/>
    </xf>
    <xf numFmtId="0" fontId="1" fillId="0" borderId="1" xfId="0" applyFont="1" applyBorder="1" applyAlignment="1">
      <alignment horizontal="left" vertical="top" wrapText="1" inden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59"/>
  <sheetViews>
    <sheetView tabSelected="1" topLeftCell="B40" workbookViewId="0">
      <selection activeCell="I44" sqref="I44"/>
    </sheetView>
  </sheetViews>
  <sheetFormatPr defaultRowHeight="12.75"/>
  <cols>
    <col min="1" max="1" width="6.140625" style="5" bestFit="1" customWidth="1"/>
    <col min="2" max="2" width="52.140625" style="10" customWidth="1"/>
    <col min="3" max="3" width="30.140625" style="8" customWidth="1"/>
    <col min="4" max="4" width="23.28515625" style="12" customWidth="1"/>
    <col min="5" max="5" width="12.5703125" customWidth="1"/>
    <col min="6" max="6" width="33.42578125" customWidth="1"/>
  </cols>
  <sheetData>
    <row r="1" spans="1:11" ht="13.5" thickBot="1"/>
    <row r="2" spans="1:11" ht="34.5">
      <c r="B2" s="24" t="s">
        <v>0</v>
      </c>
      <c r="C2" s="25"/>
      <c r="E2" s="15" t="s">
        <v>1</v>
      </c>
    </row>
    <row r="3" spans="1:11" ht="15.75">
      <c r="B3" s="26" t="s">
        <v>2</v>
      </c>
      <c r="C3" s="27"/>
    </row>
    <row r="4" spans="1:11" ht="15.75">
      <c r="B4" s="28" t="s">
        <v>3</v>
      </c>
      <c r="C4" s="27"/>
      <c r="D4" s="16"/>
      <c r="E4" s="17"/>
      <c r="F4" s="18"/>
      <c r="G4" s="18"/>
      <c r="H4" s="18"/>
      <c r="I4" s="18"/>
      <c r="J4" s="18"/>
      <c r="K4" s="18"/>
    </row>
    <row r="5" spans="1:11" ht="15.75">
      <c r="B5" s="28" t="s">
        <v>4</v>
      </c>
      <c r="C5" s="27"/>
      <c r="D5" s="16"/>
      <c r="E5" s="17"/>
      <c r="F5" s="18"/>
      <c r="G5" s="18"/>
      <c r="H5" s="18"/>
      <c r="I5" s="18"/>
      <c r="J5" s="18"/>
      <c r="K5" s="18"/>
    </row>
    <row r="6" spans="1:11" ht="15.75">
      <c r="B6" s="28" t="s">
        <v>5</v>
      </c>
      <c r="C6" s="27"/>
      <c r="D6" s="16"/>
      <c r="E6" s="18"/>
      <c r="F6" s="18"/>
      <c r="G6" s="18"/>
      <c r="H6" s="18"/>
      <c r="I6" s="18"/>
      <c r="J6" s="18"/>
      <c r="K6" s="18"/>
    </row>
    <row r="7" spans="1:11" ht="15.75">
      <c r="B7" s="28" t="s">
        <v>6</v>
      </c>
      <c r="C7" s="27"/>
      <c r="D7" s="16"/>
      <c r="E7" s="18"/>
      <c r="F7" s="18"/>
      <c r="G7" s="18"/>
      <c r="H7" s="18"/>
      <c r="I7" s="18"/>
      <c r="J7" s="18"/>
      <c r="K7" s="18"/>
    </row>
    <row r="8" spans="1:11" ht="23.25">
      <c r="B8" s="28" t="s">
        <v>7</v>
      </c>
      <c r="C8" s="27"/>
      <c r="D8" s="19"/>
      <c r="E8" s="18"/>
      <c r="F8" s="18"/>
      <c r="G8" s="18"/>
      <c r="H8" s="18"/>
      <c r="I8" s="18"/>
      <c r="J8" s="18"/>
      <c r="K8" s="18"/>
    </row>
    <row r="9" spans="1:11" ht="25.5">
      <c r="B9" s="28" t="s">
        <v>8</v>
      </c>
      <c r="C9" s="27"/>
      <c r="D9" s="16"/>
      <c r="E9" s="20"/>
      <c r="F9" s="18"/>
      <c r="G9" s="18"/>
      <c r="H9" s="18"/>
      <c r="I9" s="18"/>
      <c r="J9" s="18"/>
      <c r="K9" s="18"/>
    </row>
    <row r="10" spans="1:11" ht="23.25">
      <c r="B10" s="28" t="s">
        <v>9</v>
      </c>
      <c r="C10" s="27"/>
      <c r="D10" s="21"/>
      <c r="E10" s="18"/>
      <c r="F10" s="18"/>
      <c r="G10" s="18"/>
      <c r="H10" s="18"/>
      <c r="I10" s="18"/>
      <c r="J10" s="18"/>
      <c r="K10" s="18"/>
    </row>
    <row r="11" spans="1:11" ht="15.75">
      <c r="B11" s="28" t="s">
        <v>10</v>
      </c>
      <c r="C11" s="27"/>
    </row>
    <row r="12" spans="1:11" ht="16.5" thickBot="1">
      <c r="B12" s="22" t="s">
        <v>11</v>
      </c>
      <c r="C12" s="23"/>
    </row>
    <row r="15" spans="1:11" ht="85.5" customHeight="1">
      <c r="A15" s="2" t="s">
        <v>12</v>
      </c>
      <c r="B15" s="6" t="s">
        <v>13</v>
      </c>
      <c r="C15" s="6" t="s">
        <v>14</v>
      </c>
      <c r="D15" s="2" t="s">
        <v>15</v>
      </c>
      <c r="E15" s="2" t="s">
        <v>16</v>
      </c>
      <c r="F15" s="13" t="s">
        <v>17</v>
      </c>
    </row>
    <row r="16" spans="1:11" ht="47.25">
      <c r="A16" s="3">
        <v>1</v>
      </c>
      <c r="B16" s="7" t="s">
        <v>18</v>
      </c>
      <c r="C16" s="8" t="s">
        <v>19</v>
      </c>
      <c r="D16" s="3" t="s">
        <v>20</v>
      </c>
      <c r="E16" s="1" t="s">
        <v>21</v>
      </c>
      <c r="F16" s="14"/>
    </row>
    <row r="17" spans="1:6" ht="76.5">
      <c r="A17" s="3">
        <f>A16+1</f>
        <v>2</v>
      </c>
      <c r="B17" s="7" t="s">
        <v>22</v>
      </c>
      <c r="C17" s="7" t="s">
        <v>23</v>
      </c>
      <c r="D17" s="3" t="s">
        <v>24</v>
      </c>
      <c r="E17" s="1" t="s">
        <v>21</v>
      </c>
      <c r="F17" s="29" t="s">
        <v>25</v>
      </c>
    </row>
    <row r="18" spans="1:6" ht="78.75">
      <c r="A18" s="3">
        <f t="shared" ref="A18:A57" si="0">A17+1</f>
        <v>3</v>
      </c>
      <c r="B18" s="7" t="s">
        <v>26</v>
      </c>
      <c r="C18" s="7" t="s">
        <v>27</v>
      </c>
      <c r="D18" s="3" t="s">
        <v>24</v>
      </c>
      <c r="E18" s="1" t="s">
        <v>21</v>
      </c>
      <c r="F18" s="29" t="s">
        <v>28</v>
      </c>
    </row>
    <row r="19" spans="1:6" ht="47.25">
      <c r="A19" s="3">
        <f t="shared" si="0"/>
        <v>4</v>
      </c>
      <c r="B19" s="7" t="s">
        <v>29</v>
      </c>
      <c r="C19" s="7" t="s">
        <v>30</v>
      </c>
      <c r="D19" s="3" t="s">
        <v>20</v>
      </c>
      <c r="E19" s="1" t="s">
        <v>21</v>
      </c>
      <c r="F19" s="29"/>
    </row>
    <row r="20" spans="1:6" ht="63">
      <c r="A20" s="3">
        <f t="shared" si="0"/>
        <v>5</v>
      </c>
      <c r="B20" s="7" t="s">
        <v>31</v>
      </c>
      <c r="C20" s="7" t="s">
        <v>32</v>
      </c>
      <c r="D20" s="3" t="s">
        <v>33</v>
      </c>
      <c r="E20" s="1" t="s">
        <v>21</v>
      </c>
      <c r="F20" s="29"/>
    </row>
    <row r="21" spans="1:6" ht="31.5">
      <c r="A21" s="3">
        <f t="shared" si="0"/>
        <v>6</v>
      </c>
      <c r="B21" s="7" t="s">
        <v>34</v>
      </c>
      <c r="C21" s="7" t="s">
        <v>35</v>
      </c>
      <c r="D21" s="3" t="s">
        <v>36</v>
      </c>
      <c r="E21" s="1" t="s">
        <v>21</v>
      </c>
      <c r="F21" s="29" t="s">
        <v>37</v>
      </c>
    </row>
    <row r="22" spans="1:6" ht="39.75" customHeight="1">
      <c r="A22" s="3">
        <f t="shared" si="0"/>
        <v>7</v>
      </c>
      <c r="B22" s="7" t="s">
        <v>38</v>
      </c>
      <c r="C22" s="7" t="s">
        <v>39</v>
      </c>
      <c r="D22" s="3" t="s">
        <v>40</v>
      </c>
      <c r="E22" s="1" t="s">
        <v>21</v>
      </c>
      <c r="F22" s="29"/>
    </row>
    <row r="23" spans="1:6" ht="31.5">
      <c r="A23" s="3">
        <f t="shared" si="0"/>
        <v>8</v>
      </c>
      <c r="B23" s="7" t="s">
        <v>41</v>
      </c>
      <c r="C23" s="7" t="s">
        <v>42</v>
      </c>
      <c r="D23" s="3" t="s">
        <v>43</v>
      </c>
      <c r="E23" s="1" t="s">
        <v>21</v>
      </c>
      <c r="F23" s="29"/>
    </row>
    <row r="24" spans="1:6" ht="31.5">
      <c r="A24" s="3">
        <f t="shared" si="0"/>
        <v>9</v>
      </c>
      <c r="B24" s="7" t="s">
        <v>44</v>
      </c>
      <c r="C24" s="7" t="s">
        <v>45</v>
      </c>
      <c r="D24" s="3" t="s">
        <v>46</v>
      </c>
      <c r="E24" s="1" t="s">
        <v>21</v>
      </c>
      <c r="F24" s="29"/>
    </row>
    <row r="25" spans="1:6" ht="42" customHeight="1">
      <c r="A25" s="3">
        <f t="shared" si="0"/>
        <v>10</v>
      </c>
      <c r="B25" s="7" t="s">
        <v>47</v>
      </c>
      <c r="C25" s="7" t="s">
        <v>48</v>
      </c>
      <c r="D25" s="3" t="s">
        <v>43</v>
      </c>
      <c r="E25" s="1" t="s">
        <v>21</v>
      </c>
      <c r="F25" s="29"/>
    </row>
    <row r="26" spans="1:6" ht="47.25">
      <c r="A26" s="3">
        <f t="shared" si="0"/>
        <v>11</v>
      </c>
      <c r="B26" s="7" t="s">
        <v>49</v>
      </c>
      <c r="C26" s="7" t="s">
        <v>50</v>
      </c>
      <c r="D26" s="3" t="s">
        <v>51</v>
      </c>
      <c r="E26" s="1" t="s">
        <v>21</v>
      </c>
      <c r="F26" s="29"/>
    </row>
    <row r="27" spans="1:6" ht="47.25">
      <c r="A27" s="3">
        <f t="shared" si="0"/>
        <v>12</v>
      </c>
      <c r="B27" s="7" t="s">
        <v>52</v>
      </c>
      <c r="C27" s="7" t="s">
        <v>53</v>
      </c>
      <c r="D27" s="3" t="s">
        <v>43</v>
      </c>
      <c r="E27" s="1" t="s">
        <v>21</v>
      </c>
      <c r="F27" s="29"/>
    </row>
    <row r="28" spans="1:6" ht="47.25">
      <c r="A28" s="3">
        <f t="shared" si="0"/>
        <v>13</v>
      </c>
      <c r="B28" s="7" t="s">
        <v>54</v>
      </c>
      <c r="C28" s="7" t="s">
        <v>55</v>
      </c>
      <c r="D28" s="3" t="s">
        <v>43</v>
      </c>
      <c r="E28" s="1" t="s">
        <v>21</v>
      </c>
      <c r="F28" s="29"/>
    </row>
    <row r="29" spans="1:6" ht="47.25">
      <c r="A29" s="3">
        <f t="shared" si="0"/>
        <v>14</v>
      </c>
      <c r="B29" s="7" t="s">
        <v>56</v>
      </c>
      <c r="C29" s="7" t="s">
        <v>57</v>
      </c>
      <c r="D29" s="3" t="s">
        <v>43</v>
      </c>
      <c r="E29" s="1" t="s">
        <v>21</v>
      </c>
      <c r="F29" s="29"/>
    </row>
    <row r="30" spans="1:6" ht="15.75">
      <c r="A30" s="3">
        <f t="shared" si="0"/>
        <v>15</v>
      </c>
      <c r="B30" s="7" t="s">
        <v>58</v>
      </c>
      <c r="C30" s="7" t="s">
        <v>59</v>
      </c>
      <c r="D30" s="3">
        <f>SUM(10, 12, 5.5, 3.76, 5.003)</f>
        <v>36.262999999999998</v>
      </c>
      <c r="E30" s="1" t="s">
        <v>21</v>
      </c>
      <c r="F30" s="29"/>
    </row>
    <row r="31" spans="1:6" ht="25.5">
      <c r="A31" s="3">
        <f t="shared" si="0"/>
        <v>16</v>
      </c>
      <c r="B31" s="7" t="s">
        <v>60</v>
      </c>
      <c r="C31" s="11" t="s">
        <v>59</v>
      </c>
      <c r="D31" s="3">
        <f>AVERAGE(10, 12, 5.5, 3.76, 5.003)</f>
        <v>7.2525999999999993</v>
      </c>
      <c r="E31" s="1" t="s">
        <v>21</v>
      </c>
      <c r="F31" s="29" t="s">
        <v>61</v>
      </c>
    </row>
    <row r="32" spans="1:6" ht="15.75">
      <c r="A32" s="3">
        <f t="shared" si="0"/>
        <v>17</v>
      </c>
      <c r="B32" s="7" t="s">
        <v>62</v>
      </c>
      <c r="C32" s="11" t="s">
        <v>63</v>
      </c>
      <c r="D32" s="3">
        <f>ROUND(36.263, 1)</f>
        <v>36.299999999999997</v>
      </c>
      <c r="E32" s="1" t="s">
        <v>21</v>
      </c>
      <c r="F32" s="29"/>
    </row>
    <row r="33" spans="1:6" ht="15.75">
      <c r="A33" s="3">
        <f t="shared" si="0"/>
        <v>18</v>
      </c>
      <c r="B33" s="7" t="s">
        <v>64</v>
      </c>
      <c r="C33" s="11" t="s">
        <v>65</v>
      </c>
      <c r="D33" s="3">
        <f>3.6*7.3</f>
        <v>26.28</v>
      </c>
      <c r="E33" s="1" t="s">
        <v>21</v>
      </c>
      <c r="F33" s="29"/>
    </row>
    <row r="34" spans="1:6" ht="15.75">
      <c r="A34" s="3">
        <f t="shared" si="0"/>
        <v>19</v>
      </c>
      <c r="B34" s="7" t="s">
        <v>66</v>
      </c>
      <c r="C34" s="7" t="s">
        <v>67</v>
      </c>
      <c r="D34" s="3">
        <f>(354 * (1/6)) / 1000</f>
        <v>5.8999999999999997E-2</v>
      </c>
      <c r="E34" s="1" t="s">
        <v>21</v>
      </c>
      <c r="F34" s="29"/>
    </row>
    <row r="35" spans="1:6" ht="15.75">
      <c r="A35" s="3">
        <f t="shared" si="0"/>
        <v>20</v>
      </c>
      <c r="B35" s="7" t="s">
        <v>68</v>
      </c>
      <c r="C35" s="7" t="s">
        <v>69</v>
      </c>
      <c r="D35" s="3" t="s">
        <v>70</v>
      </c>
      <c r="E35" s="1" t="s">
        <v>21</v>
      </c>
      <c r="F35" s="29"/>
    </row>
    <row r="36" spans="1:6" ht="45.75" customHeight="1">
      <c r="A36" s="3">
        <f t="shared" si="0"/>
        <v>21</v>
      </c>
      <c r="B36" s="7" t="s">
        <v>71</v>
      </c>
      <c r="C36" s="7" t="s">
        <v>72</v>
      </c>
      <c r="D36" s="3" t="s">
        <v>43</v>
      </c>
      <c r="E36" s="1" t="s">
        <v>21</v>
      </c>
      <c r="F36" s="29"/>
    </row>
    <row r="37" spans="1:6" ht="39.75" customHeight="1">
      <c r="A37" s="3">
        <f t="shared" si="0"/>
        <v>22</v>
      </c>
      <c r="B37" s="7" t="s">
        <v>73</v>
      </c>
      <c r="C37" s="7" t="s">
        <v>74</v>
      </c>
      <c r="D37" s="3" t="s">
        <v>75</v>
      </c>
      <c r="E37" s="1" t="s">
        <v>21</v>
      </c>
      <c r="F37" s="29"/>
    </row>
    <row r="38" spans="1:6" ht="45.75" customHeight="1">
      <c r="A38" s="3">
        <f t="shared" si="0"/>
        <v>23</v>
      </c>
      <c r="B38" s="7" t="s">
        <v>76</v>
      </c>
      <c r="C38" s="11" t="s">
        <v>77</v>
      </c>
      <c r="D38" s="3" t="s">
        <v>75</v>
      </c>
      <c r="E38" s="1" t="s">
        <v>21</v>
      </c>
      <c r="F38" s="29"/>
    </row>
    <row r="39" spans="1:6" ht="49.5" customHeight="1">
      <c r="A39" s="3">
        <f t="shared" si="0"/>
        <v>24</v>
      </c>
      <c r="B39" s="7" t="s">
        <v>78</v>
      </c>
      <c r="C39" s="7" t="s">
        <v>79</v>
      </c>
      <c r="D39" s="3" t="s">
        <v>75</v>
      </c>
      <c r="E39" s="1" t="s">
        <v>21</v>
      </c>
      <c r="F39" s="29"/>
    </row>
    <row r="40" spans="1:6" ht="39" customHeight="1">
      <c r="A40" s="3">
        <f t="shared" si="0"/>
        <v>25</v>
      </c>
      <c r="B40" s="7" t="s">
        <v>80</v>
      </c>
      <c r="C40" s="7" t="s">
        <v>81</v>
      </c>
      <c r="D40" s="3" t="s">
        <v>75</v>
      </c>
      <c r="E40" s="1" t="s">
        <v>21</v>
      </c>
      <c r="F40" s="29"/>
    </row>
    <row r="41" spans="1:6" ht="39.75" customHeight="1">
      <c r="A41" s="3">
        <f t="shared" si="0"/>
        <v>26</v>
      </c>
      <c r="B41" s="7" t="s">
        <v>82</v>
      </c>
      <c r="C41" s="7" t="s">
        <v>83</v>
      </c>
      <c r="D41" s="3" t="s">
        <v>75</v>
      </c>
      <c r="E41" s="1" t="s">
        <v>21</v>
      </c>
      <c r="F41" s="29"/>
    </row>
    <row r="42" spans="1:6" ht="43.5" customHeight="1">
      <c r="A42" s="3">
        <f t="shared" si="0"/>
        <v>27</v>
      </c>
      <c r="B42" s="7" t="s">
        <v>84</v>
      </c>
      <c r="C42" s="7" t="s">
        <v>85</v>
      </c>
      <c r="D42" s="3" t="s">
        <v>75</v>
      </c>
      <c r="E42" s="1" t="s">
        <v>21</v>
      </c>
      <c r="F42" s="29"/>
    </row>
    <row r="43" spans="1:6" ht="47.25">
      <c r="A43" s="3">
        <f t="shared" si="0"/>
        <v>28</v>
      </c>
      <c r="B43" s="7" t="s">
        <v>86</v>
      </c>
      <c r="C43" s="7" t="s">
        <v>87</v>
      </c>
      <c r="D43" s="3">
        <f>3.6*(AVERAGE(7,7,6,7,8,7,7))</f>
        <v>25.2</v>
      </c>
      <c r="E43" s="1" t="s">
        <v>21</v>
      </c>
      <c r="F43" s="29"/>
    </row>
    <row r="44" spans="1:6" ht="63">
      <c r="A44" s="3">
        <f t="shared" si="0"/>
        <v>29</v>
      </c>
      <c r="B44" s="7" t="s">
        <v>88</v>
      </c>
      <c r="C44" s="7" t="s">
        <v>89</v>
      </c>
      <c r="D44" s="3">
        <f>ROUND(AVERAGE(22.68, 22.9, 23.57, 24.09, 24.81, 26.09, 26.13), 1)</f>
        <v>24.3</v>
      </c>
      <c r="E44" s="1" t="s">
        <v>21</v>
      </c>
      <c r="F44" s="29"/>
    </row>
    <row r="45" spans="1:6" ht="204.75">
      <c r="A45" s="3">
        <f t="shared" si="0"/>
        <v>30</v>
      </c>
      <c r="B45" s="7" t="s">
        <v>90</v>
      </c>
      <c r="C45" s="7" t="s">
        <v>91</v>
      </c>
      <c r="D45" s="3">
        <f>3.6*(AVERAGE(7,7))</f>
        <v>25.2</v>
      </c>
      <c r="E45" s="1" t="s">
        <v>21</v>
      </c>
      <c r="F45" s="29" t="s">
        <v>92</v>
      </c>
    </row>
    <row r="46" spans="1:6" ht="204.75">
      <c r="A46" s="3">
        <f t="shared" si="0"/>
        <v>31</v>
      </c>
      <c r="B46" s="7" t="s">
        <v>93</v>
      </c>
      <c r="C46" s="7" t="s">
        <v>94</v>
      </c>
      <c r="D46" s="3">
        <f>ROUND(AVERAGE(22.68, 22.9), 1)</f>
        <v>22.8</v>
      </c>
      <c r="E46" s="1" t="s">
        <v>21</v>
      </c>
      <c r="F46" s="29" t="s">
        <v>95</v>
      </c>
    </row>
    <row r="47" spans="1:6" ht="216.75">
      <c r="A47" s="3">
        <f t="shared" si="0"/>
        <v>32</v>
      </c>
      <c r="B47" s="7" t="s">
        <v>96</v>
      </c>
      <c r="C47" s="7" t="s">
        <v>97</v>
      </c>
      <c r="D47" s="3">
        <f>ROUND((SUM(594, 636) * (1/6)) / 1000,1)</f>
        <v>0.2</v>
      </c>
      <c r="E47" s="1" t="s">
        <v>21</v>
      </c>
      <c r="F47" s="29" t="s">
        <v>98</v>
      </c>
    </row>
    <row r="48" spans="1:6" ht="204.75">
      <c r="A48" s="3">
        <f t="shared" si="0"/>
        <v>33</v>
      </c>
      <c r="B48" s="7" t="s">
        <v>99</v>
      </c>
      <c r="C48" s="7" t="s">
        <v>100</v>
      </c>
      <c r="D48" s="3">
        <f>3.6*(AVERAGE(7,7))</f>
        <v>25.2</v>
      </c>
      <c r="E48" s="1" t="s">
        <v>21</v>
      </c>
      <c r="F48" s="29" t="s">
        <v>101</v>
      </c>
    </row>
    <row r="49" spans="1:6" ht="204.75">
      <c r="A49" s="3">
        <f t="shared" si="0"/>
        <v>34</v>
      </c>
      <c r="B49" s="7" t="s">
        <v>102</v>
      </c>
      <c r="C49" s="11" t="s">
        <v>103</v>
      </c>
      <c r="D49" s="3">
        <f>ROUND(AVERAGE(22.68, 22.9), 1)</f>
        <v>22.8</v>
      </c>
      <c r="E49" s="1" t="s">
        <v>21</v>
      </c>
      <c r="F49" s="29" t="s">
        <v>104</v>
      </c>
    </row>
    <row r="50" spans="1:6" ht="216.75">
      <c r="A50" s="3">
        <f t="shared" si="0"/>
        <v>35</v>
      </c>
      <c r="B50" s="7" t="s">
        <v>105</v>
      </c>
      <c r="C50" s="7" t="s">
        <v>106</v>
      </c>
      <c r="D50" s="3">
        <f>ROUND((SUM(594, 636) * (1/6)) / 1000,1)</f>
        <v>0.2</v>
      </c>
      <c r="E50" s="1" t="s">
        <v>21</v>
      </c>
      <c r="F50" s="29" t="s">
        <v>107</v>
      </c>
    </row>
    <row r="51" spans="1:6" ht="204.75">
      <c r="A51" s="3">
        <f t="shared" si="0"/>
        <v>36</v>
      </c>
      <c r="B51" s="7" t="s">
        <v>108</v>
      </c>
      <c r="C51" s="7" t="s">
        <v>109</v>
      </c>
      <c r="D51" s="30" t="s">
        <v>110</v>
      </c>
      <c r="E51" s="1" t="s">
        <v>21</v>
      </c>
      <c r="F51" s="29" t="s">
        <v>111</v>
      </c>
    </row>
    <row r="52" spans="1:6" ht="346.5">
      <c r="A52" s="3">
        <f t="shared" si="0"/>
        <v>37</v>
      </c>
      <c r="B52" s="7" t="s">
        <v>112</v>
      </c>
      <c r="C52" s="7" t="s">
        <v>113</v>
      </c>
      <c r="D52" s="3" t="s">
        <v>114</v>
      </c>
      <c r="E52" s="1" t="s">
        <v>21</v>
      </c>
      <c r="F52" s="14"/>
    </row>
    <row r="53" spans="1:6" ht="346.5">
      <c r="A53" s="3">
        <f t="shared" si="0"/>
        <v>38</v>
      </c>
      <c r="B53" s="7" t="s">
        <v>115</v>
      </c>
      <c r="C53" s="7" t="s">
        <v>116</v>
      </c>
      <c r="D53" s="3" t="s">
        <v>117</v>
      </c>
      <c r="E53" s="1" t="s">
        <v>21</v>
      </c>
      <c r="F53" s="14"/>
    </row>
    <row r="54" spans="1:6" ht="63">
      <c r="A54" s="3">
        <f t="shared" si="0"/>
        <v>39</v>
      </c>
      <c r="B54" s="11" t="s">
        <v>118</v>
      </c>
      <c r="C54" s="7" t="s">
        <v>119</v>
      </c>
      <c r="D54" s="3" t="s">
        <v>120</v>
      </c>
      <c r="E54" s="1" t="s">
        <v>21</v>
      </c>
      <c r="F54" s="14"/>
    </row>
    <row r="55" spans="1:6" ht="126">
      <c r="A55" s="3">
        <f t="shared" si="0"/>
        <v>40</v>
      </c>
      <c r="B55" s="11" t="s">
        <v>121</v>
      </c>
      <c r="C55" s="11" t="s">
        <v>122</v>
      </c>
      <c r="D55" s="3" t="s">
        <v>123</v>
      </c>
      <c r="E55" s="1" t="s">
        <v>21</v>
      </c>
      <c r="F55" s="14" t="s">
        <v>124</v>
      </c>
    </row>
    <row r="56" spans="1:6" ht="126">
      <c r="A56" s="3">
        <f t="shared" si="0"/>
        <v>41</v>
      </c>
      <c r="B56" s="11" t="s">
        <v>125</v>
      </c>
      <c r="C56" s="7" t="s">
        <v>126</v>
      </c>
      <c r="D56" s="3" t="s">
        <v>127</v>
      </c>
      <c r="E56" s="1" t="s">
        <v>21</v>
      </c>
      <c r="F56" s="14" t="s">
        <v>128</v>
      </c>
    </row>
    <row r="57" spans="1:6" ht="126">
      <c r="A57" s="3">
        <f t="shared" si="0"/>
        <v>42</v>
      </c>
      <c r="B57" s="11" t="s">
        <v>129</v>
      </c>
      <c r="C57" s="7" t="s">
        <v>130</v>
      </c>
      <c r="D57" s="3" t="s">
        <v>131</v>
      </c>
      <c r="E57" s="1" t="s">
        <v>21</v>
      </c>
      <c r="F57" s="14" t="s">
        <v>132</v>
      </c>
    </row>
    <row r="58" spans="1:6" ht="15.75">
      <c r="A58" s="4"/>
      <c r="B58" s="9"/>
    </row>
    <row r="59" spans="1:6" ht="15.75">
      <c r="A59" s="4"/>
      <c r="B59" s="9"/>
    </row>
  </sheetData>
  <mergeCells count="11">
    <mergeCell ref="B12:C12"/>
    <mergeCell ref="B2:C2"/>
    <mergeCell ref="B3:C3"/>
    <mergeCell ref="B4:C4"/>
    <mergeCell ref="B5:C5"/>
    <mergeCell ref="B6:C6"/>
    <mergeCell ref="B7:C7"/>
    <mergeCell ref="B8:C8"/>
    <mergeCell ref="B9:C9"/>
    <mergeCell ref="B10:C10"/>
    <mergeCell ref="B11:C11"/>
  </mergeCells>
  <phoneticPr fontId="3" type="noConversion"/>
  <pageMargins left="0.75" right="0.75" top="1" bottom="1" header="0.5" footer="0.5"/>
  <pageSetup paperSize="9" scale="58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/>
  <sheetData/>
  <phoneticPr fontId="3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/>
  <sheetData/>
  <phoneticPr fontId="3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Murdoch University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Nicola Ritter</dc:creator>
  <cp:keywords/>
  <dc:description/>
  <cp:lastModifiedBy>Gareth Griffiths</cp:lastModifiedBy>
  <cp:revision/>
  <dcterms:created xsi:type="dcterms:W3CDTF">2007-04-02T01:39:41Z</dcterms:created>
  <dcterms:modified xsi:type="dcterms:W3CDTF">2019-06-03T10:13:46Z</dcterms:modified>
  <cp:category/>
  <cp:contentStatus/>
</cp:coreProperties>
</file>