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slicers/slicer3.xml" ContentType="application/vnd.ms-excel.slicer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pivotTables/pivotTable34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xl/volatileDependencies.xml" ContentType="application/vnd.openxmlformats-officedocument.spreadsheetml.volatileDependenc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an\Downloads\"/>
    </mc:Choice>
  </mc:AlternateContent>
  <xr:revisionPtr revIDLastSave="0" documentId="13_ncr:1_{C9C207CB-E1F5-4536-8D09-2CC932361E90}" xr6:coauthVersionLast="47" xr6:coauthVersionMax="47" xr10:uidLastSave="{00000000-0000-0000-0000-000000000000}"/>
  <bookViews>
    <workbookView xWindow="-103" yWindow="-103" windowWidth="22149" windowHeight="11949" tabRatio="836" activeTab="4" xr2:uid="{4F5AC40A-C0C1-41A7-91E8-0B2F5ECF53BD}"/>
  </bookViews>
  <sheets>
    <sheet name="Home" sheetId="28" r:id="rId1"/>
    <sheet name="FactAvailability" sheetId="4" r:id="rId2"/>
    <sheet name="FactTransaction" sheetId="59" r:id="rId3"/>
    <sheet name="Overview" sheetId="55" r:id="rId4"/>
    <sheet name="Deep Dive" sheetId="58" r:id="rId5"/>
    <sheet name="Settings" sheetId="56" r:id="rId6"/>
  </sheets>
  <definedNames>
    <definedName name="ImgSeleted">INDEX(Settings!$F$49:$F$61,MATCH(Settings!$F$46,Settings!$G$49:$G$61,0),1)</definedName>
    <definedName name="SegmentaciónDeDatos__Month">#N/A</definedName>
    <definedName name="SegmentaciónDeDatos__Month1">#N/A</definedName>
    <definedName name="SegmentaciónDeDatos__Month2">#N/A</definedName>
    <definedName name="SegmentaciónDeDatos__Year">#N/A</definedName>
    <definedName name="SegmentaciónDeDatos__Year1">#N/A</definedName>
    <definedName name="SegmentaciónDeDatos__Year2">#N/A</definedName>
    <definedName name="SegmentaciónDeDatos_Base1">#N/A</definedName>
    <definedName name="SegmentaciónDeDatos_Hotel1">#N/A</definedName>
    <definedName name="SegmentaciónDeDatos_Hotel2">#N/A</definedName>
    <definedName name="SegmentaciónDeDatos_Hotel3">#N/A</definedName>
    <definedName name="SegmentaciónDeDatos_Quarter">#N/A</definedName>
    <definedName name="SegmentaciónDeDatos_Quarter1">#N/A</definedName>
    <definedName name="SegmentaciónDeDatos_Segment">#N/A</definedName>
    <definedName name="SegmentaciónDeDatos_Segment1">#N/A</definedName>
    <definedName name="SegmentaciónDeDatos_Segment2">#N/A</definedName>
  </definedNames>
  <calcPr calcId="191029"/>
  <pivotCaches>
    <pivotCache cacheId="0" r:id="rId7"/>
    <pivotCache cacheId="1098" r:id="rId8"/>
  </pivotCaches>
  <extLst>
    <ext xmlns:x14="http://schemas.microsoft.com/office/spreadsheetml/2009/9/main" uri="{876F7934-8845-4945-9796-88D515C7AA90}">
      <x14:pivotCaches>
        <pivotCache cacheId="2" r:id="rId9"/>
        <pivotCache cacheId="3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447" r:id="rId21"/>
        <pivotCache cacheId="450" r:id="rId22"/>
        <pivotCache cacheId="453" r:id="rId23"/>
        <pivotCache cacheId="456" r:id="rId24"/>
        <pivotCache cacheId="459" r:id="rId25"/>
        <pivotCache cacheId="462" r:id="rId26"/>
        <pivotCache cacheId="465" r:id="rId27"/>
        <pivotCache cacheId="468" r:id="rId28"/>
        <pivotCache cacheId="471" r:id="rId29"/>
        <pivotCache cacheId="474" r:id="rId30"/>
        <pivotCache cacheId="489" r:id="rId31"/>
        <pivotCache cacheId="762" r:id="rId32"/>
        <pivotCache cacheId="765" r:id="rId33"/>
        <pivotCache cacheId="768" r:id="rId34"/>
        <pivotCache cacheId="771" r:id="rId35"/>
        <pivotCache cacheId="774" r:id="rId36"/>
        <pivotCache cacheId="777" r:id="rId37"/>
        <pivotCache cacheId="780" r:id="rId38"/>
        <pivotCache cacheId="783" r:id="rId39"/>
        <pivotCache cacheId="1101" r:id="rId40"/>
        <pivotCache cacheId="1104" r:id="rId41"/>
        <pivotCache cacheId="1107" r:id="rId42"/>
        <pivotCache cacheId="1110" r:id="rId43"/>
        <pivotCache cacheId="1113" r:id="rId44"/>
        <pivotCache cacheId="1116" r:id="rId45"/>
        <pivotCache cacheId="1119" r:id="rId46"/>
        <pivotCache cacheId="1122" r:id="rId47"/>
        <pivotCache cacheId="1125" r:id="rId48"/>
        <pivotCache cacheId="1128" r:id="rId49"/>
        <pivotCache cacheId="1131" r:id="rId50"/>
        <pivotCache cacheId="1134" r:id="rId51"/>
        <pivotCache cacheId="1137" r:id="rId52"/>
        <pivotCache cacheId="1140" r:id="rId53"/>
      </x15:pivotCaches>
    </ext>
    <ext xmlns:x15="http://schemas.microsoft.com/office/spreadsheetml/2010/11/main" uri="{983426D0-5260-488c-9760-48F4B6AC55F4}">
      <x15:pivotTableReferences>
        <x15:pivotTableReference r:id="rId54"/>
        <x15:pivotTableReference r:id="rId55"/>
        <x15:pivotTableReference r:id="rId56"/>
        <x15:pivotTableReference r:id="rId57"/>
        <x15:pivotTableReference r:id="rId58"/>
        <x15:pivotTableReference r:id="rId59"/>
        <x15:pivotTableReference r:id="rId60"/>
        <x15:pivotTableReference r:id="rId61"/>
        <x15:pivotTableReference r:id="rId62"/>
        <x15:pivotTableReference r:id="rId63"/>
        <x15:pivotTableReference r:id="rId64"/>
        <x15:pivotTableReference r:id="rId65"/>
        <x15:pivotTableReference r:id="rId66"/>
        <x15:pivotTableReference r:id="rId67"/>
        <x15:pivotTableReference r:id="rId68"/>
        <x15:pivotTableReference r:id="rId69"/>
        <x15:pivotTableReference r:id="rId70"/>
        <x15:pivotTableReference r:id="rId71"/>
        <x15:pivotTableReference r:id="rId72"/>
        <x15:pivotTableReference r:id="rId73"/>
        <x15:pivotTableReference r:id="rId74"/>
        <x15:pivotTableReference r:id="rId75"/>
        <x15:pivotTableReference r:id="rId76"/>
        <x15:pivotTableReference r:id="rId77"/>
        <x15:pivotTableReference r:id="rId78"/>
        <x15:pivotTableReference r:id="rId79"/>
        <x15:pivotTableReference r:id="rId80"/>
        <x15:pivotTableReference r:id="rId81"/>
        <x15:pivotTableReference r:id="rId82"/>
        <x15:pivotTableReference r:id="rId83"/>
        <x15:pivotTableReference r:id="rId84"/>
        <x15:pivotTableReference r:id="rId85"/>
        <x15:pivotTableReference r:id="rId86"/>
      </x15:pivotTableReferences>
    </ext>
    <ext xmlns:x15="http://schemas.microsoft.com/office/spreadsheetml/2010/11/main" uri="{46BE6895-7355-4a93-B00E-2C351335B9C9}">
      <x15:slicerCaches xmlns:x14="http://schemas.microsoft.com/office/spreadsheetml/2009/9/main">
        <x14:slicerCache r:id="rId87"/>
        <x14:slicerCache r:id="rId88"/>
        <x14:slicerCache r:id="rId89"/>
        <x14:slicerCache r:id="rId90"/>
        <x14:slicerCache r:id="rId91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Hotels_e3066bbf-c6c2-4871-8c18-d758194aa0bb" name="DimHotels" connection="Consulta - DimHotels"/>
          <x15:modelTable id="DimMarketSegment_0161e0d0-2a77-43cf-8471-20e8d0ee5064" name="DimMarketSegment" connection="Consulta - DimMarketSegment"/>
          <x15:modelTable id="DimCalendar_b2b16a2b-5a1c-477a-8848-b078d3a0dac6" name="DimCalendar" connection="Consulta - DimCalendar"/>
          <x15:modelTable id="FactAvailability_6a0dcf9d-c2f3-4ee6-b12b-6ee1fcc53a74" name="FactAvailability" connection="Consulta - FactAvailability"/>
          <x15:modelTable id="FactTransaction_ea59f1d0-35ad-4ec9-85db-ae2c3243be54" name="FactTransaction" connection="Consulta - FactTransaction"/>
        </x15:modelTables>
        <x15:modelRelationships>
          <x15:modelRelationship fromTable="FactAvailability" fromColumn="Hotel" toTable="DimHotels" toColumn="Hotel"/>
          <x15:modelRelationship fromTable="FactAvailability" fromColumn="Date" toTable="DimCalendar" toColumn="Date"/>
          <x15:modelRelationship fromTable="FactTransaction" fromColumn="Segment" toTable="DimMarketSegment" toColumn="Segment"/>
          <x15:modelRelationship fromTable="FactTransaction" fromColumn="Hotel" toTable="DimHotels" toColumn="Hotel"/>
          <x15:modelRelationship fromTable="FactTransaction" fromColumn="Date" toTable="Dim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9" l="1" a="1"/>
  <c r="I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33" i="59"/>
  <c r="I34" i="59"/>
  <c r="I35" i="59"/>
  <c r="I36" i="59"/>
  <c r="I37" i="59"/>
  <c r="I38" i="59"/>
  <c r="I39" i="59"/>
  <c r="I40" i="59"/>
  <c r="I41" i="59"/>
  <c r="I42" i="59"/>
  <c r="I43" i="59"/>
  <c r="I44" i="59"/>
  <c r="I45" i="59"/>
  <c r="I46" i="59"/>
  <c r="I47" i="59"/>
  <c r="I48" i="59"/>
  <c r="I49" i="59"/>
  <c r="I50" i="59"/>
  <c r="I51" i="59"/>
  <c r="I52" i="59"/>
  <c r="I53" i="59"/>
  <c r="I54" i="59"/>
  <c r="I55" i="59"/>
  <c r="I56" i="59"/>
  <c r="I57" i="59"/>
  <c r="I58" i="59"/>
  <c r="I59" i="59"/>
  <c r="I60" i="59"/>
  <c r="I61" i="59"/>
  <c r="I62" i="59"/>
  <c r="I63" i="59"/>
  <c r="I64" i="59"/>
  <c r="I65" i="59"/>
  <c r="I66" i="59"/>
  <c r="I67" i="59"/>
  <c r="I68" i="59"/>
  <c r="I69" i="59"/>
  <c r="I70" i="59"/>
  <c r="I71" i="59"/>
  <c r="I72" i="59"/>
  <c r="I73" i="59"/>
  <c r="I74" i="59"/>
  <c r="I75" i="59"/>
  <c r="I76" i="59"/>
  <c r="I77" i="59"/>
  <c r="I78" i="59"/>
  <c r="I79" i="59"/>
  <c r="I80" i="59"/>
  <c r="I81" i="59"/>
  <c r="I82" i="59"/>
  <c r="I83" i="59"/>
  <c r="I84" i="59"/>
  <c r="I85" i="59"/>
  <c r="I86" i="59"/>
  <c r="I87" i="59"/>
  <c r="I88" i="59"/>
  <c r="I89" i="59"/>
  <c r="I90" i="59"/>
  <c r="I91" i="59"/>
  <c r="I92" i="59"/>
  <c r="I93" i="59"/>
  <c r="I94" i="59"/>
  <c r="I95" i="59"/>
  <c r="I96" i="59"/>
  <c r="I97" i="59"/>
  <c r="I98" i="59"/>
  <c r="I99" i="59"/>
  <c r="I100" i="59"/>
  <c r="I101" i="59"/>
  <c r="I102" i="59"/>
  <c r="I103" i="59"/>
  <c r="I104" i="59"/>
  <c r="I105" i="59"/>
  <c r="I106" i="59"/>
  <c r="I107" i="59"/>
  <c r="I108" i="59"/>
  <c r="I109" i="59"/>
  <c r="I110" i="59"/>
  <c r="I111" i="59"/>
  <c r="I112" i="59"/>
  <c r="I113" i="59"/>
  <c r="I114" i="59"/>
  <c r="I115" i="59"/>
  <c r="I116" i="59"/>
  <c r="I117" i="59"/>
  <c r="I118" i="59"/>
  <c r="I119" i="59"/>
  <c r="I120" i="59"/>
  <c r="I121" i="59"/>
  <c r="I122" i="59"/>
  <c r="I123" i="59"/>
  <c r="I124" i="59"/>
  <c r="I125" i="59"/>
  <c r="I126" i="59"/>
  <c r="I127" i="59"/>
  <c r="I128" i="59"/>
  <c r="I129" i="59"/>
  <c r="I130" i="59"/>
  <c r="I131" i="59"/>
  <c r="I132" i="59"/>
  <c r="I133" i="59"/>
  <c r="I134" i="59"/>
  <c r="I135" i="59"/>
  <c r="I136" i="59"/>
  <c r="I137" i="59"/>
  <c r="I138" i="59"/>
  <c r="I139" i="59"/>
  <c r="I140" i="59"/>
  <c r="I141" i="59"/>
  <c r="I142" i="59"/>
  <c r="I143" i="59"/>
  <c r="I144" i="59"/>
  <c r="I145" i="59"/>
  <c r="I146" i="59"/>
  <c r="I147" i="59"/>
  <c r="I148" i="59"/>
  <c r="I149" i="59"/>
  <c r="I150" i="59"/>
  <c r="I151" i="59"/>
  <c r="I152" i="59"/>
  <c r="I153" i="59"/>
  <c r="I154" i="59"/>
  <c r="I155" i="59"/>
  <c r="I156" i="59"/>
  <c r="I157" i="59"/>
  <c r="I158" i="59"/>
  <c r="I159" i="59"/>
  <c r="I160" i="59"/>
  <c r="I161" i="59"/>
  <c r="I162" i="59"/>
  <c r="I163" i="59"/>
  <c r="I164" i="59"/>
  <c r="I165" i="59"/>
  <c r="I166" i="59"/>
  <c r="I167" i="59"/>
  <c r="I168" i="59"/>
  <c r="I169" i="59"/>
  <c r="I170" i="59"/>
  <c r="I171" i="59"/>
  <c r="I172" i="59"/>
  <c r="I173" i="59"/>
  <c r="I174" i="59"/>
  <c r="I175" i="59"/>
  <c r="I176" i="59"/>
  <c r="I177" i="59"/>
  <c r="I178" i="59"/>
  <c r="I179" i="59"/>
  <c r="I180" i="59"/>
  <c r="I181" i="59"/>
  <c r="I182" i="59"/>
  <c r="I183" i="59"/>
  <c r="I184" i="59"/>
  <c r="I185" i="59"/>
  <c r="I186" i="59"/>
  <c r="I187" i="59"/>
  <c r="I188" i="59"/>
  <c r="I189" i="59"/>
  <c r="I190" i="59"/>
  <c r="I191" i="59"/>
  <c r="I192" i="59"/>
  <c r="I193" i="59"/>
  <c r="I194" i="59"/>
  <c r="I195" i="59"/>
  <c r="I196" i="59"/>
  <c r="I197" i="59"/>
  <c r="I198" i="59"/>
  <c r="I199" i="59"/>
  <c r="I200" i="59"/>
  <c r="I201" i="59"/>
  <c r="I202" i="59"/>
  <c r="I203" i="59"/>
  <c r="I204" i="59"/>
  <c r="I205" i="59"/>
  <c r="I206" i="59"/>
  <c r="I207" i="59"/>
  <c r="I208" i="59"/>
  <c r="I209" i="59"/>
  <c r="I210" i="59"/>
  <c r="I211" i="59"/>
  <c r="I212" i="59"/>
  <c r="I213" i="59"/>
  <c r="I214" i="59"/>
  <c r="I215" i="59"/>
  <c r="I216" i="59"/>
  <c r="I217" i="59"/>
  <c r="I218" i="59"/>
  <c r="I219" i="59"/>
  <c r="I220" i="59"/>
  <c r="I221" i="59"/>
  <c r="I222" i="59"/>
  <c r="I223" i="59"/>
  <c r="I224" i="59"/>
  <c r="I225" i="59"/>
  <c r="I226" i="59"/>
  <c r="I227" i="59"/>
  <c r="I228" i="59"/>
  <c r="I229" i="59"/>
  <c r="I230" i="59"/>
  <c r="I231" i="59"/>
  <c r="I232" i="59"/>
  <c r="I233" i="59"/>
  <c r="I234" i="59"/>
  <c r="I235" i="59"/>
  <c r="I236" i="59"/>
  <c r="I237" i="59"/>
  <c r="I238" i="59"/>
  <c r="I239" i="59"/>
  <c r="I240" i="59"/>
  <c r="I241" i="59"/>
  <c r="I242" i="59"/>
  <c r="I243" i="59"/>
  <c r="I244" i="59"/>
  <c r="I245" i="59"/>
  <c r="I246" i="59"/>
  <c r="I247" i="59"/>
  <c r="I248" i="59"/>
  <c r="I249" i="59"/>
  <c r="I250" i="59"/>
  <c r="I251" i="59"/>
  <c r="I252" i="59"/>
  <c r="I253" i="59"/>
  <c r="I254" i="59"/>
  <c r="I255" i="59"/>
  <c r="I256" i="59"/>
  <c r="I257" i="59"/>
  <c r="I258" i="59"/>
  <c r="I259" i="59"/>
  <c r="I260" i="59"/>
  <c r="I261" i="59"/>
  <c r="I262" i="59"/>
  <c r="I263" i="59"/>
  <c r="I264" i="59"/>
  <c r="I265" i="59"/>
  <c r="I266" i="59"/>
  <c r="I267" i="59"/>
  <c r="I268" i="59"/>
  <c r="I269" i="59"/>
  <c r="I270" i="59"/>
  <c r="I271" i="59"/>
  <c r="I272" i="59"/>
  <c r="I273" i="59"/>
  <c r="I274" i="59"/>
  <c r="I275" i="59"/>
  <c r="I276" i="59"/>
  <c r="I277" i="59"/>
  <c r="I278" i="59"/>
  <c r="I279" i="59"/>
  <c r="I280" i="59"/>
  <c r="I281" i="59"/>
  <c r="I282" i="59"/>
  <c r="I283" i="59"/>
  <c r="I284" i="59"/>
  <c r="I285" i="59"/>
  <c r="I286" i="59"/>
  <c r="I287" i="59"/>
  <c r="I288" i="59"/>
  <c r="I289" i="59"/>
  <c r="I290" i="59"/>
  <c r="I291" i="59"/>
  <c r="I292" i="59"/>
  <c r="I293" i="59"/>
  <c r="I294" i="59"/>
  <c r="I295" i="59"/>
  <c r="I296" i="59"/>
  <c r="I297" i="59"/>
  <c r="I298" i="59"/>
  <c r="I299" i="59"/>
  <c r="I300" i="59"/>
  <c r="I301" i="59"/>
  <c r="I302" i="59"/>
  <c r="I303" i="59"/>
  <c r="I304" i="59"/>
  <c r="I305" i="59"/>
  <c r="I306" i="59"/>
  <c r="I307" i="59"/>
  <c r="I308" i="59"/>
  <c r="I309" i="59"/>
  <c r="I310" i="59"/>
  <c r="I311" i="59"/>
  <c r="I312" i="59"/>
  <c r="I313" i="59"/>
  <c r="I314" i="59"/>
  <c r="I315" i="59"/>
  <c r="I316" i="59"/>
  <c r="I317" i="59"/>
  <c r="I318" i="59"/>
  <c r="I319" i="59"/>
  <c r="I320" i="59"/>
  <c r="I321" i="59"/>
  <c r="I322" i="59"/>
  <c r="I323" i="59"/>
  <c r="I324" i="59"/>
  <c r="I325" i="59"/>
  <c r="I326" i="59"/>
  <c r="I327" i="59"/>
  <c r="I328" i="59"/>
  <c r="I329" i="59"/>
  <c r="I330" i="59"/>
  <c r="I331" i="59"/>
  <c r="I332" i="59"/>
  <c r="I333" i="59"/>
  <c r="I334" i="59"/>
  <c r="I335" i="59"/>
  <c r="I336" i="59"/>
  <c r="I337" i="59"/>
  <c r="I338" i="59"/>
  <c r="I339" i="59"/>
  <c r="I340" i="59"/>
  <c r="I341" i="59"/>
  <c r="I342" i="59"/>
  <c r="I343" i="59"/>
  <c r="I344" i="59"/>
  <c r="I345" i="59"/>
  <c r="I346" i="59"/>
  <c r="I347" i="59"/>
  <c r="I348" i="59"/>
  <c r="I349" i="59"/>
  <c r="I350" i="59"/>
  <c r="I351" i="59"/>
  <c r="I352" i="59"/>
  <c r="I353" i="59"/>
  <c r="I354" i="59"/>
  <c r="I355" i="59"/>
  <c r="I356" i="59"/>
  <c r="I357" i="59"/>
  <c r="I358" i="59"/>
  <c r="I359" i="59"/>
  <c r="I360" i="59"/>
  <c r="I361" i="59"/>
  <c r="I362" i="59"/>
  <c r="I363" i="59"/>
  <c r="I364" i="59"/>
  <c r="I365" i="59"/>
  <c r="I366" i="59"/>
  <c r="I367" i="59"/>
  <c r="I368" i="59"/>
  <c r="I369" i="59"/>
  <c r="I370" i="59"/>
  <c r="I371" i="59"/>
  <c r="I372" i="59"/>
  <c r="I373" i="59"/>
  <c r="I374" i="59"/>
  <c r="I375" i="59"/>
  <c r="I376" i="59"/>
  <c r="I377" i="59"/>
  <c r="I378" i="59"/>
  <c r="I379" i="59"/>
  <c r="I380" i="59"/>
  <c r="I381" i="59"/>
  <c r="I382" i="59"/>
  <c r="I383" i="59"/>
  <c r="I384" i="59"/>
  <c r="I385" i="59"/>
  <c r="I386" i="59"/>
  <c r="I387" i="59"/>
  <c r="I388" i="59"/>
  <c r="I389" i="59"/>
  <c r="I390" i="59"/>
  <c r="I391" i="59"/>
  <c r="I392" i="59"/>
  <c r="I393" i="59"/>
  <c r="I394" i="59"/>
  <c r="I395" i="59"/>
  <c r="I396" i="59"/>
  <c r="I397" i="59"/>
  <c r="I398" i="59"/>
  <c r="I399" i="59"/>
  <c r="I400" i="59"/>
  <c r="I401" i="59"/>
  <c r="I402" i="59"/>
  <c r="I403" i="59"/>
  <c r="I404" i="59"/>
  <c r="I405" i="59"/>
  <c r="I406" i="59"/>
  <c r="I407" i="59"/>
  <c r="I408" i="59"/>
  <c r="I409" i="59"/>
  <c r="I410" i="59"/>
  <c r="I411" i="59"/>
  <c r="I412" i="59"/>
  <c r="I413" i="59"/>
  <c r="I414" i="59"/>
  <c r="I415" i="59"/>
  <c r="I416" i="59"/>
  <c r="I417" i="59"/>
  <c r="I418" i="59"/>
  <c r="I419" i="59"/>
  <c r="I420" i="59"/>
  <c r="I421" i="59"/>
  <c r="I422" i="59"/>
  <c r="I423" i="59"/>
  <c r="I424" i="59"/>
  <c r="I425" i="59"/>
  <c r="I426" i="59"/>
  <c r="I427" i="59"/>
  <c r="I428" i="59"/>
  <c r="I429" i="59"/>
  <c r="I430" i="59"/>
  <c r="I431" i="59"/>
  <c r="I432" i="59"/>
  <c r="I433" i="59"/>
  <c r="I434" i="59"/>
  <c r="I435" i="59"/>
  <c r="I436" i="59"/>
  <c r="I437" i="59"/>
  <c r="I438" i="59"/>
  <c r="I439" i="59"/>
  <c r="I440" i="59"/>
  <c r="I441" i="59"/>
  <c r="I442" i="59"/>
  <c r="I443" i="59"/>
  <c r="I444" i="59"/>
  <c r="I445" i="59"/>
  <c r="I446" i="59"/>
  <c r="I447" i="59"/>
  <c r="I448" i="59"/>
  <c r="I449" i="59"/>
  <c r="I450" i="59"/>
  <c r="I451" i="59"/>
  <c r="I452" i="59"/>
  <c r="I453" i="59"/>
  <c r="I454" i="59"/>
  <c r="I455" i="59"/>
  <c r="I456" i="59"/>
  <c r="I457" i="59"/>
  <c r="I458" i="59"/>
  <c r="I459" i="59"/>
  <c r="I460" i="59"/>
  <c r="I461" i="59"/>
  <c r="I462" i="59"/>
  <c r="I463" i="59"/>
  <c r="I464" i="59"/>
  <c r="I465" i="59"/>
  <c r="I466" i="59"/>
  <c r="I467" i="59"/>
  <c r="I468" i="59"/>
  <c r="I469" i="59"/>
  <c r="I470" i="59"/>
  <c r="I471" i="59"/>
  <c r="I472" i="59"/>
  <c r="I473" i="59"/>
  <c r="I474" i="59"/>
  <c r="I475" i="59"/>
  <c r="I476" i="59"/>
  <c r="I477" i="59"/>
  <c r="I478" i="59"/>
  <c r="I479" i="59"/>
  <c r="I480" i="59"/>
  <c r="I481" i="59"/>
  <c r="I482" i="59"/>
  <c r="I483" i="59"/>
  <c r="I484" i="59"/>
  <c r="I485" i="59"/>
  <c r="I486" i="59"/>
  <c r="I487" i="59"/>
  <c r="I488" i="59"/>
  <c r="I489" i="59"/>
  <c r="I490" i="59"/>
  <c r="I491" i="59"/>
  <c r="I492" i="59"/>
  <c r="I493" i="59"/>
  <c r="I494" i="59"/>
  <c r="I495" i="59"/>
  <c r="I496" i="59"/>
  <c r="I497" i="59"/>
  <c r="I498" i="59"/>
  <c r="I499" i="59"/>
  <c r="I500" i="59"/>
  <c r="I501" i="59"/>
  <c r="I502" i="59"/>
  <c r="I503" i="59"/>
  <c r="I504" i="59"/>
  <c r="I505" i="59"/>
  <c r="I506" i="59"/>
  <c r="I507" i="59"/>
  <c r="I508" i="59"/>
  <c r="I509" i="59"/>
  <c r="I510" i="59"/>
  <c r="I511" i="59"/>
  <c r="I512" i="59"/>
  <c r="I513" i="59"/>
  <c r="I514" i="59"/>
  <c r="I515" i="59"/>
  <c r="I516" i="59"/>
  <c r="I517" i="59"/>
  <c r="I518" i="59"/>
  <c r="I519" i="59"/>
  <c r="I520" i="59"/>
  <c r="I521" i="59"/>
  <c r="I522" i="59"/>
  <c r="I523" i="59"/>
  <c r="I524" i="59"/>
  <c r="I525" i="59"/>
  <c r="I526" i="59"/>
  <c r="I527" i="59"/>
  <c r="I528" i="59"/>
  <c r="I529" i="59"/>
  <c r="I530" i="59"/>
  <c r="I531" i="59"/>
  <c r="I532" i="59"/>
  <c r="I533" i="59"/>
  <c r="I534" i="59"/>
  <c r="I535" i="59"/>
  <c r="I536" i="59"/>
  <c r="I537" i="59"/>
  <c r="I538" i="59"/>
  <c r="I539" i="59"/>
  <c r="I540" i="59"/>
  <c r="I541" i="59"/>
  <c r="I542" i="59"/>
  <c r="I543" i="59"/>
  <c r="I544" i="59"/>
  <c r="I545" i="59"/>
  <c r="I546" i="59"/>
  <c r="I547" i="59"/>
  <c r="I548" i="59"/>
  <c r="I549" i="59"/>
  <c r="I550" i="59"/>
  <c r="I551" i="59"/>
  <c r="I552" i="59"/>
  <c r="I553" i="59"/>
  <c r="I554" i="59"/>
  <c r="I555" i="59"/>
  <c r="I556" i="59"/>
  <c r="I557" i="59"/>
  <c r="I558" i="59"/>
  <c r="I559" i="59"/>
  <c r="I560" i="59"/>
  <c r="I561" i="59"/>
  <c r="I562" i="59"/>
  <c r="I563" i="59"/>
  <c r="I564" i="59"/>
  <c r="I565" i="59"/>
  <c r="I566" i="59"/>
  <c r="I567" i="59"/>
  <c r="I568" i="59"/>
  <c r="I569" i="59"/>
  <c r="I570" i="59"/>
  <c r="I571" i="59"/>
  <c r="I572" i="59"/>
  <c r="I573" i="59"/>
  <c r="I574" i="59"/>
  <c r="I575" i="59"/>
  <c r="I576" i="59"/>
  <c r="I577" i="59"/>
  <c r="I578" i="59"/>
  <c r="I579" i="59"/>
  <c r="I580" i="59"/>
  <c r="I581" i="59"/>
  <c r="I582" i="59"/>
  <c r="I583" i="59"/>
  <c r="I584" i="59"/>
  <c r="I585" i="59"/>
  <c r="I586" i="59"/>
  <c r="I587" i="59"/>
  <c r="I588" i="59"/>
  <c r="I589" i="59"/>
  <c r="I590" i="59"/>
  <c r="I591" i="59"/>
  <c r="I592" i="59"/>
  <c r="I593" i="59"/>
  <c r="I594" i="59"/>
  <c r="I595" i="59"/>
  <c r="I596" i="59"/>
  <c r="I597" i="59"/>
  <c r="I598" i="59"/>
  <c r="I599" i="59"/>
  <c r="I600" i="59"/>
  <c r="I601" i="59"/>
  <c r="I602" i="59"/>
  <c r="I603" i="59"/>
  <c r="I604" i="59"/>
  <c r="I605" i="59"/>
  <c r="I606" i="59"/>
  <c r="I607" i="59"/>
  <c r="I608" i="59"/>
  <c r="I609" i="59"/>
  <c r="I610" i="59"/>
  <c r="I611" i="59"/>
  <c r="I612" i="59"/>
  <c r="I613" i="59"/>
  <c r="I614" i="59"/>
  <c r="I615" i="59"/>
  <c r="I616" i="59"/>
  <c r="I617" i="59"/>
  <c r="I618" i="59"/>
  <c r="I619" i="59"/>
  <c r="I620" i="59"/>
  <c r="I621" i="59"/>
  <c r="I622" i="59"/>
  <c r="I623" i="59"/>
  <c r="I624" i="59"/>
  <c r="I625" i="59"/>
  <c r="I626" i="59"/>
  <c r="I627" i="59"/>
  <c r="I628" i="59"/>
  <c r="I629" i="59"/>
  <c r="I630" i="59"/>
  <c r="I631" i="59"/>
  <c r="I632" i="59"/>
  <c r="I633" i="59"/>
  <c r="I634" i="59"/>
  <c r="I635" i="59"/>
  <c r="I636" i="59"/>
  <c r="I637" i="59"/>
  <c r="I638" i="59"/>
  <c r="I639" i="59"/>
  <c r="I640" i="59"/>
  <c r="I641" i="59"/>
  <c r="I642" i="59"/>
  <c r="I643" i="59"/>
  <c r="I644" i="59"/>
  <c r="I645" i="59"/>
  <c r="I646" i="59"/>
  <c r="I647" i="59"/>
  <c r="I648" i="59"/>
  <c r="I649" i="59"/>
  <c r="I650" i="59"/>
  <c r="I651" i="59"/>
  <c r="I652" i="59"/>
  <c r="I653" i="59"/>
  <c r="I654" i="59"/>
  <c r="I655" i="59"/>
  <c r="I656" i="59"/>
  <c r="I657" i="59"/>
  <c r="I658" i="59"/>
  <c r="I659" i="59"/>
  <c r="I660" i="59"/>
  <c r="I661" i="59"/>
  <c r="I662" i="59"/>
  <c r="I663" i="59"/>
  <c r="I664" i="59"/>
  <c r="I665" i="59"/>
  <c r="I666" i="59"/>
  <c r="I667" i="59"/>
  <c r="I668" i="59"/>
  <c r="I669" i="59"/>
  <c r="I670" i="59"/>
  <c r="I671" i="59"/>
  <c r="I672" i="59"/>
  <c r="I673" i="59"/>
  <c r="I674" i="59"/>
  <c r="I675" i="59"/>
  <c r="I676" i="59"/>
  <c r="I677" i="59"/>
  <c r="I678" i="59"/>
  <c r="I679" i="59"/>
  <c r="I680" i="59"/>
  <c r="I681" i="59"/>
  <c r="I682" i="59"/>
  <c r="I683" i="59"/>
  <c r="I684" i="59"/>
  <c r="I685" i="59"/>
  <c r="I686" i="59"/>
  <c r="I687" i="59"/>
  <c r="I688" i="59"/>
  <c r="I689" i="59"/>
  <c r="I690" i="59"/>
  <c r="I691" i="59"/>
  <c r="I692" i="59"/>
  <c r="I693" i="59"/>
  <c r="I694" i="59"/>
  <c r="I695" i="59"/>
  <c r="I696" i="59"/>
  <c r="I697" i="59"/>
  <c r="I698" i="59"/>
  <c r="I699" i="59"/>
  <c r="I700" i="59"/>
  <c r="I701" i="59"/>
  <c r="I702" i="59"/>
  <c r="I703" i="59"/>
  <c r="I704" i="59"/>
  <c r="I705" i="59"/>
  <c r="I706" i="59"/>
  <c r="I707" i="59"/>
  <c r="I708" i="59"/>
  <c r="I709" i="59"/>
  <c r="I710" i="59"/>
  <c r="I711" i="59"/>
  <c r="I712" i="59"/>
  <c r="I713" i="59"/>
  <c r="I714" i="59"/>
  <c r="I715" i="59"/>
  <c r="I716" i="59"/>
  <c r="I717" i="59"/>
  <c r="I718" i="59"/>
  <c r="I719" i="59"/>
  <c r="I720" i="59"/>
  <c r="I721" i="59"/>
  <c r="I722" i="59"/>
  <c r="I723" i="59"/>
  <c r="I724" i="59"/>
  <c r="I725" i="59"/>
  <c r="I726" i="59"/>
  <c r="I727" i="59"/>
  <c r="I728" i="59"/>
  <c r="I729" i="59"/>
  <c r="I730" i="59"/>
  <c r="I731" i="59"/>
  <c r="I732" i="59"/>
  <c r="I733" i="59"/>
  <c r="I734" i="59"/>
  <c r="I735" i="59"/>
  <c r="I736" i="59"/>
  <c r="I737" i="59"/>
  <c r="I738" i="59"/>
  <c r="I739" i="59"/>
  <c r="I740" i="59"/>
  <c r="I741" i="59"/>
  <c r="I742" i="59"/>
  <c r="I743" i="59"/>
  <c r="I744" i="59"/>
  <c r="I745" i="59"/>
  <c r="I746" i="59"/>
  <c r="I747" i="59"/>
  <c r="I748" i="59"/>
  <c r="I749" i="59"/>
  <c r="I750" i="59"/>
  <c r="I751" i="59"/>
  <c r="I752" i="59"/>
  <c r="I753" i="59"/>
  <c r="I754" i="59"/>
  <c r="I755" i="59"/>
  <c r="I756" i="59"/>
  <c r="I757" i="59"/>
  <c r="I758" i="59"/>
  <c r="I759" i="59"/>
  <c r="I760" i="59"/>
  <c r="I761" i="59"/>
  <c r="I762" i="59"/>
  <c r="I763" i="59"/>
  <c r="I764" i="59"/>
  <c r="I765" i="59"/>
  <c r="I766" i="59"/>
  <c r="I767" i="59"/>
  <c r="I768" i="59"/>
  <c r="I769" i="59"/>
  <c r="I770" i="59"/>
  <c r="I771" i="59"/>
  <c r="I772" i="59"/>
  <c r="I773" i="59"/>
  <c r="I774" i="59"/>
  <c r="I775" i="59"/>
  <c r="I776" i="59"/>
  <c r="I777" i="59"/>
  <c r="I778" i="59"/>
  <c r="I779" i="59"/>
  <c r="I780" i="59"/>
  <c r="I781" i="59"/>
  <c r="I782" i="59"/>
  <c r="I783" i="59"/>
  <c r="I784" i="59"/>
  <c r="I785" i="59"/>
  <c r="I786" i="59"/>
  <c r="I787" i="59"/>
  <c r="I788" i="59"/>
  <c r="I789" i="59"/>
  <c r="I790" i="59"/>
  <c r="I791" i="59"/>
  <c r="I792" i="59"/>
  <c r="I793" i="59"/>
  <c r="I794" i="59"/>
  <c r="I795" i="59"/>
  <c r="I796" i="59"/>
  <c r="I797" i="59"/>
  <c r="I798" i="59"/>
  <c r="I799" i="59"/>
  <c r="I800" i="59"/>
  <c r="I801" i="59"/>
  <c r="I802" i="59"/>
  <c r="I803" i="59"/>
  <c r="I804" i="59"/>
  <c r="I805" i="59"/>
  <c r="I806" i="59"/>
  <c r="I807" i="59"/>
  <c r="I808" i="59"/>
  <c r="I809" i="59"/>
  <c r="I810" i="59"/>
  <c r="I811" i="59"/>
  <c r="I812" i="59"/>
  <c r="I813" i="59"/>
  <c r="I814" i="59"/>
  <c r="I815" i="59"/>
  <c r="I816" i="59"/>
  <c r="I817" i="59"/>
  <c r="I818" i="59"/>
  <c r="I819" i="59"/>
  <c r="I820" i="59"/>
  <c r="I821" i="59"/>
  <c r="I822" i="59"/>
  <c r="I823" i="59"/>
  <c r="I824" i="59"/>
  <c r="I825" i="59"/>
  <c r="I826" i="59"/>
  <c r="I827" i="59"/>
  <c r="I828" i="59"/>
  <c r="I829" i="59"/>
  <c r="I830" i="59"/>
  <c r="I831" i="59"/>
  <c r="I832" i="59"/>
  <c r="I833" i="59"/>
  <c r="I834" i="59"/>
  <c r="I835" i="59"/>
  <c r="I836" i="59"/>
  <c r="I837" i="59"/>
  <c r="I838" i="59"/>
  <c r="I839" i="59"/>
  <c r="I840" i="59"/>
  <c r="I841" i="59"/>
  <c r="I842" i="59"/>
  <c r="I843" i="59"/>
  <c r="I844" i="59"/>
  <c r="I845" i="59"/>
  <c r="I846" i="59"/>
  <c r="I847" i="59"/>
  <c r="I848" i="59"/>
  <c r="I849" i="59"/>
  <c r="I850" i="59"/>
  <c r="I851" i="59"/>
  <c r="I852" i="59"/>
  <c r="I853" i="59"/>
  <c r="I854" i="59"/>
  <c r="I855" i="59"/>
  <c r="I856" i="59"/>
  <c r="I857" i="59"/>
  <c r="I858" i="59"/>
  <c r="I859" i="59"/>
  <c r="I860" i="59"/>
  <c r="I861" i="59"/>
  <c r="I862" i="59"/>
  <c r="I863" i="59"/>
  <c r="I864" i="59"/>
  <c r="I865" i="59"/>
  <c r="I866" i="59"/>
  <c r="I867" i="59"/>
  <c r="I868" i="59"/>
  <c r="I869" i="59"/>
  <c r="I870" i="59"/>
  <c r="I871" i="59"/>
  <c r="I872" i="59"/>
  <c r="I873" i="59"/>
  <c r="I874" i="59"/>
  <c r="I875" i="59"/>
  <c r="I876" i="59"/>
  <c r="I877" i="59"/>
  <c r="I878" i="59"/>
  <c r="I879" i="59"/>
  <c r="I880" i="59"/>
  <c r="I881" i="59"/>
  <c r="I882" i="59"/>
  <c r="I883" i="59"/>
  <c r="I884" i="59"/>
  <c r="I885" i="59"/>
  <c r="I886" i="59"/>
  <c r="I887" i="59"/>
  <c r="I888" i="59"/>
  <c r="I889" i="59"/>
  <c r="I890" i="59"/>
  <c r="I891" i="59"/>
  <c r="I892" i="59"/>
  <c r="I893" i="59"/>
  <c r="I894" i="59"/>
  <c r="I895" i="59"/>
  <c r="I896" i="59"/>
  <c r="I897" i="59"/>
  <c r="I898" i="59"/>
  <c r="I899" i="59"/>
  <c r="I900" i="59"/>
  <c r="I901" i="59"/>
  <c r="I902" i="59"/>
  <c r="I903" i="59"/>
  <c r="I904" i="59"/>
  <c r="I905" i="59"/>
  <c r="I906" i="59"/>
  <c r="I907" i="59"/>
  <c r="I908" i="59"/>
  <c r="I909" i="59"/>
  <c r="I910" i="59"/>
  <c r="I911" i="59"/>
  <c r="I912" i="59"/>
  <c r="I913" i="59"/>
  <c r="I914" i="59"/>
  <c r="I915" i="59"/>
  <c r="I916" i="59"/>
  <c r="I917" i="59"/>
  <c r="I918" i="59"/>
  <c r="I919" i="59"/>
  <c r="I920" i="59"/>
  <c r="I921" i="59"/>
  <c r="I922" i="59"/>
  <c r="I923" i="59"/>
  <c r="I924" i="59"/>
  <c r="I925" i="59"/>
  <c r="I926" i="59"/>
  <c r="I927" i="59"/>
  <c r="I928" i="59"/>
  <c r="I929" i="59"/>
  <c r="I930" i="59"/>
  <c r="I931" i="59"/>
  <c r="I932" i="59"/>
  <c r="I933" i="59"/>
  <c r="I934" i="59"/>
  <c r="I935" i="59"/>
  <c r="I936" i="59"/>
  <c r="I937" i="59"/>
  <c r="I938" i="59"/>
  <c r="I939" i="59"/>
  <c r="I940" i="59"/>
  <c r="I941" i="59"/>
  <c r="I942" i="59"/>
  <c r="I943" i="59"/>
  <c r="I944" i="59"/>
  <c r="I945" i="59"/>
  <c r="I946" i="59"/>
  <c r="I947" i="59"/>
  <c r="I948" i="59"/>
  <c r="I949" i="59"/>
  <c r="I950" i="59"/>
  <c r="I951" i="59"/>
  <c r="I952" i="59"/>
  <c r="I953" i="59"/>
  <c r="I954" i="59"/>
  <c r="I955" i="59"/>
  <c r="I956" i="59"/>
  <c r="I957" i="59"/>
  <c r="I958" i="59"/>
  <c r="I959" i="59"/>
  <c r="I960" i="59"/>
  <c r="I961" i="59"/>
  <c r="I962" i="59"/>
  <c r="I963" i="59"/>
  <c r="I964" i="59"/>
  <c r="I965" i="59"/>
  <c r="I966" i="59"/>
  <c r="I967" i="59"/>
  <c r="I968" i="59"/>
  <c r="I969" i="59"/>
  <c r="I970" i="59"/>
  <c r="I971" i="59"/>
  <c r="I972" i="59"/>
  <c r="I973" i="59"/>
  <c r="I974" i="59"/>
  <c r="I975" i="59"/>
  <c r="I976" i="59"/>
  <c r="I977" i="59"/>
  <c r="I978" i="59"/>
  <c r="I979" i="59"/>
  <c r="I980" i="59"/>
  <c r="I981" i="59"/>
  <c r="I982" i="59"/>
  <c r="I983" i="59"/>
  <c r="I984" i="59"/>
  <c r="I985" i="59"/>
  <c r="I986" i="59"/>
  <c r="I987" i="59"/>
  <c r="I988" i="59"/>
  <c r="I989" i="59"/>
  <c r="I990" i="59"/>
  <c r="I991" i="59"/>
  <c r="I992" i="59"/>
  <c r="I993" i="59"/>
  <c r="I994" i="59"/>
  <c r="I995" i="59"/>
  <c r="I996" i="59"/>
  <c r="I997" i="59"/>
  <c r="I998" i="59"/>
  <c r="I999" i="59"/>
  <c r="I1000" i="59"/>
  <c r="I1001" i="59"/>
  <c r="I1002" i="59"/>
  <c r="I1003" i="59"/>
  <c r="I1004" i="59"/>
  <c r="I1005" i="59"/>
  <c r="I1006" i="59"/>
  <c r="I1007" i="59"/>
  <c r="I1008" i="59"/>
  <c r="I1009" i="59"/>
  <c r="I1010" i="59"/>
  <c r="I1011" i="59"/>
  <c r="I1012" i="59"/>
  <c r="I1013" i="59"/>
  <c r="I1014" i="59"/>
  <c r="I1015" i="59"/>
  <c r="I1016" i="59"/>
  <c r="I1017" i="59"/>
  <c r="I1018" i="59"/>
  <c r="I1019" i="59"/>
  <c r="I1020" i="59"/>
  <c r="I1021" i="59"/>
  <c r="I1022" i="59"/>
  <c r="I1023" i="59"/>
  <c r="I1024" i="59"/>
  <c r="I1025" i="59"/>
  <c r="I1026" i="59"/>
  <c r="I1027" i="59"/>
  <c r="I1028" i="59"/>
  <c r="I1029" i="59"/>
  <c r="I1030" i="59"/>
  <c r="I1031" i="59"/>
  <c r="I1032" i="59"/>
  <c r="I1033" i="59"/>
  <c r="I1034" i="59"/>
  <c r="I1035" i="59"/>
  <c r="I1036" i="59"/>
  <c r="I1037" i="59"/>
  <c r="I1038" i="59"/>
  <c r="I1039" i="59"/>
  <c r="I1040" i="59"/>
  <c r="I1041" i="59"/>
  <c r="I1042" i="59"/>
  <c r="I1043" i="59"/>
  <c r="I1044" i="59"/>
  <c r="I1045" i="59"/>
  <c r="I1046" i="59"/>
  <c r="I1047" i="59"/>
  <c r="I1048" i="59"/>
  <c r="I1049" i="59"/>
  <c r="I1050" i="59"/>
  <c r="I1051" i="59"/>
  <c r="I1052" i="59"/>
  <c r="I1053" i="59"/>
  <c r="I1054" i="59"/>
  <c r="I1055" i="59"/>
  <c r="I1056" i="59"/>
  <c r="I1057" i="59"/>
  <c r="I1058" i="59"/>
  <c r="I1059" i="59"/>
  <c r="I1060" i="59"/>
  <c r="I1061" i="59"/>
  <c r="I1062" i="59"/>
  <c r="I1063" i="59"/>
  <c r="I1064" i="59"/>
  <c r="I1065" i="59"/>
  <c r="I1066" i="59"/>
  <c r="I1067" i="59"/>
  <c r="I1068" i="59"/>
  <c r="I1069" i="59"/>
  <c r="I1070" i="59"/>
  <c r="I1071" i="59"/>
  <c r="I1072" i="59"/>
  <c r="I1073" i="59"/>
  <c r="I1074" i="59"/>
  <c r="I1075" i="59"/>
  <c r="I1076" i="59"/>
  <c r="I1077" i="59"/>
  <c r="I1078" i="59"/>
  <c r="I1079" i="59"/>
  <c r="I1080" i="59"/>
  <c r="I1081" i="59"/>
  <c r="I1082" i="59"/>
  <c r="I1083" i="59"/>
  <c r="I1084" i="59"/>
  <c r="I1085" i="59"/>
  <c r="I1086" i="59"/>
  <c r="I1087" i="59"/>
  <c r="I1088" i="59"/>
  <c r="I1089" i="59"/>
  <c r="I1090" i="59"/>
  <c r="I1091" i="59"/>
  <c r="I1092" i="59"/>
  <c r="I1093" i="59"/>
  <c r="I1094" i="59"/>
  <c r="I1095" i="59"/>
  <c r="I1096" i="59"/>
  <c r="I1097" i="59"/>
  <c r="I1098" i="59"/>
  <c r="I1099" i="59"/>
  <c r="I1100" i="59"/>
  <c r="I1101" i="59"/>
  <c r="I1102" i="59"/>
  <c r="I1103" i="59"/>
  <c r="I1104" i="59"/>
  <c r="I1105" i="59"/>
  <c r="I1106" i="59"/>
  <c r="I1107" i="59"/>
  <c r="I1108" i="59"/>
  <c r="I1109" i="59"/>
  <c r="I1110" i="59"/>
  <c r="I1111" i="59"/>
  <c r="I1112" i="59"/>
  <c r="I1113" i="59"/>
  <c r="I1114" i="59"/>
  <c r="I1115" i="59"/>
  <c r="I1116" i="59"/>
  <c r="I1117" i="59"/>
  <c r="I1118" i="59"/>
  <c r="I1119" i="59"/>
  <c r="I1120" i="59"/>
  <c r="I1121" i="59"/>
  <c r="I1122" i="59"/>
  <c r="I1123" i="59"/>
  <c r="I1124" i="59"/>
  <c r="I1125" i="59"/>
  <c r="I1126" i="59"/>
  <c r="I1127" i="59"/>
  <c r="I1128" i="59"/>
  <c r="I1129" i="59"/>
  <c r="I1130" i="59"/>
  <c r="I1131" i="59"/>
  <c r="I1132" i="59"/>
  <c r="I1133" i="59"/>
  <c r="I1134" i="59"/>
  <c r="I1135" i="59"/>
  <c r="I1136" i="59"/>
  <c r="I1137" i="59"/>
  <c r="I1138" i="59"/>
  <c r="I1139" i="59"/>
  <c r="I1140" i="59"/>
  <c r="I1141" i="59"/>
  <c r="I1142" i="59"/>
  <c r="I1143" i="59"/>
  <c r="I1144" i="59"/>
  <c r="I1145" i="59"/>
  <c r="I1146" i="59"/>
  <c r="I1147" i="59"/>
  <c r="I1148" i="59"/>
  <c r="I1149" i="59"/>
  <c r="I1150" i="59"/>
  <c r="I1151" i="59"/>
  <c r="I1152" i="59"/>
  <c r="I1153" i="59"/>
  <c r="I1154" i="59"/>
  <c r="I1155" i="59"/>
  <c r="I1156" i="59"/>
  <c r="I1157" i="59"/>
  <c r="I1158" i="59"/>
  <c r="I1159" i="59"/>
  <c r="I1160" i="59"/>
  <c r="I1161" i="59"/>
  <c r="I1162" i="59"/>
  <c r="I1163" i="59"/>
  <c r="I1164" i="59"/>
  <c r="I1165" i="59"/>
  <c r="I1166" i="59"/>
  <c r="I1167" i="59"/>
  <c r="I1168" i="59"/>
  <c r="I1169" i="59"/>
  <c r="I1170" i="59"/>
  <c r="I1171" i="59"/>
  <c r="I1172" i="59"/>
  <c r="I1173" i="59"/>
  <c r="I1174" i="59"/>
  <c r="I1175" i="59"/>
  <c r="I1176" i="59"/>
  <c r="I1177" i="59"/>
  <c r="I1178" i="59"/>
  <c r="I1179" i="59"/>
  <c r="I1180" i="59"/>
  <c r="I1181" i="59"/>
  <c r="I1182" i="59"/>
  <c r="I1183" i="59"/>
  <c r="I1184" i="59"/>
  <c r="I1185" i="59"/>
  <c r="I1186" i="59"/>
  <c r="I1187" i="59"/>
  <c r="I1188" i="59"/>
  <c r="I1189" i="59"/>
  <c r="I1190" i="59"/>
  <c r="I1191" i="59"/>
  <c r="I1192" i="59"/>
  <c r="I1193" i="59"/>
  <c r="I1194" i="59"/>
  <c r="I1195" i="59"/>
  <c r="I1196" i="59"/>
  <c r="I1197" i="59"/>
  <c r="I1198" i="59"/>
  <c r="I1199" i="59"/>
  <c r="I1200" i="59"/>
  <c r="I1201" i="59"/>
  <c r="I1202" i="59"/>
  <c r="I1203" i="59"/>
  <c r="I1204" i="59"/>
  <c r="I1205" i="59"/>
  <c r="I1206" i="59"/>
  <c r="I1207" i="59"/>
  <c r="I1208" i="59"/>
  <c r="I1209" i="59"/>
  <c r="I1210" i="59"/>
  <c r="I1211" i="59"/>
  <c r="I1212" i="59"/>
  <c r="I1213" i="59"/>
  <c r="I1214" i="59"/>
  <c r="I1215" i="59"/>
  <c r="I1216" i="59"/>
  <c r="I1217" i="59"/>
  <c r="I1218" i="59"/>
  <c r="I1219" i="59"/>
  <c r="I1220" i="59"/>
  <c r="I1221" i="59"/>
  <c r="I1222" i="59"/>
  <c r="I1223" i="59"/>
  <c r="I1224" i="59"/>
  <c r="I1225" i="59"/>
  <c r="I1226" i="59"/>
  <c r="I1227" i="59"/>
  <c r="I1228" i="59"/>
  <c r="I1229" i="59"/>
  <c r="I1230" i="59"/>
  <c r="I1231" i="59"/>
  <c r="I1232" i="59"/>
  <c r="I1233" i="59"/>
  <c r="I1234" i="59"/>
  <c r="I1235" i="59"/>
  <c r="I1236" i="59"/>
  <c r="I1237" i="59"/>
  <c r="I1238" i="59"/>
  <c r="I1239" i="59"/>
  <c r="I1240" i="59"/>
  <c r="I1241" i="59"/>
  <c r="I1242" i="59"/>
  <c r="I1243" i="59"/>
  <c r="I1244" i="59"/>
  <c r="I1245" i="59"/>
  <c r="I1246" i="59"/>
  <c r="I1247" i="59"/>
  <c r="I1248" i="59"/>
  <c r="I1249" i="59"/>
  <c r="I1250" i="59"/>
  <c r="I1251" i="59"/>
  <c r="I1252" i="59"/>
  <c r="I1253" i="59"/>
  <c r="I1254" i="59"/>
  <c r="I1255" i="59"/>
  <c r="I1256" i="59"/>
  <c r="I1257" i="59"/>
  <c r="I1258" i="59"/>
  <c r="I1259" i="59"/>
  <c r="I1260" i="59"/>
  <c r="I1261" i="59"/>
  <c r="I1262" i="59"/>
  <c r="I1263" i="59"/>
  <c r="I1264" i="59"/>
  <c r="I1265" i="59"/>
  <c r="I1266" i="59"/>
  <c r="I1267" i="59"/>
  <c r="I1268" i="59"/>
  <c r="I1269" i="59"/>
  <c r="I1270" i="59"/>
  <c r="I1271" i="59"/>
  <c r="I1272" i="59"/>
  <c r="I1273" i="59"/>
  <c r="I1274" i="59"/>
  <c r="I1275" i="59"/>
  <c r="I1276" i="59"/>
  <c r="I1277" i="59"/>
  <c r="I1278" i="59"/>
  <c r="I1279" i="59"/>
  <c r="I1280" i="59"/>
  <c r="I1281" i="59"/>
  <c r="I1282" i="59"/>
  <c r="I1283" i="59"/>
  <c r="I1284" i="59"/>
  <c r="I1285" i="59"/>
  <c r="I1286" i="59"/>
  <c r="I1287" i="59"/>
  <c r="I1288" i="59"/>
  <c r="I1289" i="59"/>
  <c r="I1290" i="59"/>
  <c r="I1291" i="59"/>
  <c r="I1292" i="59"/>
  <c r="I1293" i="59"/>
  <c r="I1294" i="59"/>
  <c r="I1295" i="59"/>
  <c r="I1296" i="59"/>
  <c r="I1297" i="59"/>
  <c r="I1298" i="59"/>
  <c r="I1299" i="59"/>
  <c r="I1300" i="59"/>
  <c r="I1301" i="59"/>
  <c r="I1302" i="59"/>
  <c r="I1303" i="59"/>
  <c r="I1304" i="59"/>
  <c r="I1305" i="59"/>
  <c r="I1306" i="59"/>
  <c r="I1307" i="59"/>
  <c r="I1308" i="59"/>
  <c r="I1309" i="59"/>
  <c r="I1310" i="59"/>
  <c r="I1311" i="59"/>
  <c r="I1312" i="59"/>
  <c r="I1313" i="59"/>
  <c r="I1314" i="59"/>
  <c r="I1315" i="59"/>
  <c r="I1316" i="59"/>
  <c r="I1317" i="59"/>
  <c r="I1318" i="59"/>
  <c r="I1319" i="59"/>
  <c r="I1320" i="59"/>
  <c r="I1321" i="59"/>
  <c r="I1322" i="59"/>
  <c r="I1323" i="59"/>
  <c r="I1324" i="59"/>
  <c r="I1325" i="59"/>
  <c r="I1326" i="59"/>
  <c r="I1327" i="59"/>
  <c r="I1328" i="59"/>
  <c r="I1329" i="59"/>
  <c r="I1330" i="59"/>
  <c r="I1331" i="59"/>
  <c r="I1332" i="59"/>
  <c r="I1333" i="59"/>
  <c r="I1334" i="59"/>
  <c r="I1335" i="59"/>
  <c r="I1336" i="59"/>
  <c r="I1337" i="59"/>
  <c r="I1338" i="59"/>
  <c r="I1339" i="59"/>
  <c r="I1340" i="59"/>
  <c r="I1341" i="59"/>
  <c r="I1342" i="59"/>
  <c r="I1343" i="59"/>
  <c r="I1344" i="59"/>
  <c r="I1345" i="59"/>
  <c r="I1346" i="59"/>
  <c r="I1347" i="59"/>
  <c r="I1348" i="59"/>
  <c r="I1349" i="59"/>
  <c r="I1350" i="59"/>
  <c r="I1351" i="59"/>
  <c r="I1352" i="59"/>
  <c r="I1353" i="59"/>
  <c r="I1354" i="59"/>
  <c r="I1355" i="59"/>
  <c r="I1356" i="59"/>
  <c r="I1357" i="59"/>
  <c r="I1358" i="59"/>
  <c r="I1359" i="59"/>
  <c r="I1360" i="59"/>
  <c r="I1361" i="59"/>
  <c r="I1362" i="59"/>
  <c r="I1363" i="59"/>
  <c r="I1364" i="59"/>
  <c r="I1365" i="59"/>
  <c r="I1366" i="59"/>
  <c r="I1367" i="59"/>
  <c r="I1368" i="59"/>
  <c r="I1369" i="59"/>
  <c r="I1370" i="59"/>
  <c r="I1371" i="59"/>
  <c r="I1372" i="59"/>
  <c r="I1373" i="59"/>
  <c r="I1374" i="59"/>
  <c r="I1375" i="59"/>
  <c r="I1376" i="59"/>
  <c r="I1377" i="59"/>
  <c r="I1378" i="59"/>
  <c r="I1379" i="59"/>
  <c r="I1380" i="59"/>
  <c r="I1381" i="59"/>
  <c r="I1382" i="59"/>
  <c r="I1383" i="59"/>
  <c r="I1384" i="59"/>
  <c r="I1385" i="59"/>
  <c r="I1386" i="59"/>
  <c r="I1387" i="59"/>
  <c r="I1388" i="59"/>
  <c r="I1389" i="59"/>
  <c r="I1390" i="59"/>
  <c r="I1391" i="59"/>
  <c r="I1392" i="59"/>
  <c r="I1393" i="59"/>
  <c r="I1394" i="59"/>
  <c r="I1395" i="59"/>
  <c r="I1396" i="59"/>
  <c r="I1397" i="59"/>
  <c r="I1398" i="59"/>
  <c r="I1399" i="59"/>
  <c r="I1400" i="59"/>
  <c r="I1401" i="59"/>
  <c r="I1402" i="59"/>
  <c r="I1403" i="59"/>
  <c r="I1404" i="59"/>
  <c r="I1405" i="59"/>
  <c r="I1406" i="59"/>
  <c r="I1407" i="59"/>
  <c r="I1408" i="59"/>
  <c r="I1409" i="59"/>
  <c r="I1410" i="59"/>
  <c r="I1411" i="59"/>
  <c r="I1412" i="59"/>
  <c r="I1413" i="59"/>
  <c r="I1414" i="59"/>
  <c r="I1415" i="59"/>
  <c r="I1416" i="59"/>
  <c r="I1417" i="59"/>
  <c r="I1418" i="59"/>
  <c r="I1419" i="59"/>
  <c r="I1420" i="59"/>
  <c r="I1421" i="59"/>
  <c r="I1422" i="59"/>
  <c r="I1423" i="59"/>
  <c r="I1424" i="59"/>
  <c r="I1425" i="59"/>
  <c r="I1426" i="59"/>
  <c r="I1427" i="59"/>
  <c r="I1428" i="59"/>
  <c r="I1429" i="59"/>
  <c r="I1430" i="59"/>
  <c r="I1431" i="59"/>
  <c r="I1432" i="59"/>
  <c r="I1433" i="59"/>
  <c r="I1434" i="59"/>
  <c r="I1435" i="59"/>
  <c r="I1436" i="59"/>
  <c r="I1437" i="59"/>
  <c r="I1438" i="59"/>
  <c r="I1439" i="59"/>
  <c r="I1440" i="59"/>
  <c r="I1441" i="59"/>
  <c r="I1442" i="59"/>
  <c r="I1443" i="59"/>
  <c r="I1444" i="59"/>
  <c r="I1445" i="59"/>
  <c r="I1446" i="59"/>
  <c r="I1447" i="59"/>
  <c r="I1448" i="59"/>
  <c r="I1449" i="59"/>
  <c r="I1450" i="59"/>
  <c r="I1451" i="59"/>
  <c r="I1452" i="59"/>
  <c r="I1453" i="59"/>
  <c r="I1454" i="59"/>
  <c r="I1455" i="59"/>
  <c r="I1456" i="59"/>
  <c r="I1457" i="59"/>
  <c r="I1458" i="59"/>
  <c r="I1459" i="59"/>
  <c r="I1460" i="59"/>
  <c r="I1461" i="59"/>
  <c r="I1462" i="59"/>
  <c r="I1463" i="59"/>
  <c r="I1464" i="59"/>
  <c r="I1465" i="59"/>
  <c r="I1466" i="59"/>
  <c r="I1467" i="59"/>
  <c r="I1468" i="59"/>
  <c r="I1469" i="59"/>
  <c r="I1470" i="59"/>
  <c r="I1471" i="59"/>
  <c r="I1472" i="59"/>
  <c r="I1473" i="59"/>
  <c r="I1474" i="59"/>
  <c r="I1475" i="59"/>
  <c r="I1476" i="59"/>
  <c r="I1477" i="59"/>
  <c r="I1478" i="59"/>
  <c r="I1479" i="59"/>
  <c r="I1480" i="59"/>
  <c r="I1481" i="59"/>
  <c r="I1482" i="59"/>
  <c r="I1483" i="59"/>
  <c r="I1484" i="59"/>
  <c r="I1485" i="59"/>
  <c r="I1486" i="59"/>
  <c r="I1487" i="59"/>
  <c r="I1488" i="59"/>
  <c r="I1489" i="59"/>
  <c r="I1490" i="59"/>
  <c r="I1491" i="59"/>
  <c r="I1492" i="59"/>
  <c r="I1493" i="59"/>
  <c r="I1494" i="59"/>
  <c r="I1495" i="59"/>
  <c r="I1496" i="59"/>
  <c r="I1497" i="59"/>
  <c r="I1498" i="59"/>
  <c r="I1499" i="59"/>
  <c r="I1500" i="59"/>
  <c r="I1501" i="59"/>
  <c r="I1502" i="59"/>
  <c r="I1503" i="59"/>
  <c r="I1504" i="59"/>
  <c r="I1505" i="59"/>
  <c r="I1506" i="59"/>
  <c r="I1507" i="59"/>
  <c r="I1508" i="59"/>
  <c r="I1509" i="59"/>
  <c r="I1510" i="59"/>
  <c r="I1511" i="59"/>
  <c r="I1512" i="59"/>
  <c r="I1513" i="59"/>
  <c r="I1514" i="59"/>
  <c r="I1515" i="59"/>
  <c r="I1516" i="59"/>
  <c r="I1517" i="59"/>
  <c r="I1518" i="59"/>
  <c r="I1519" i="59"/>
  <c r="I1520" i="59"/>
  <c r="I1521" i="59"/>
  <c r="I1522" i="59"/>
  <c r="I1523" i="59"/>
  <c r="I1524" i="59"/>
  <c r="I1525" i="59"/>
  <c r="I1526" i="59"/>
  <c r="I1527" i="59"/>
  <c r="I1528" i="59"/>
  <c r="I1529" i="59"/>
  <c r="I1530" i="59"/>
  <c r="I1531" i="59"/>
  <c r="I1532" i="59"/>
  <c r="I1533" i="59"/>
  <c r="I1534" i="59"/>
  <c r="I1535" i="59"/>
  <c r="I1536" i="59"/>
  <c r="I1537" i="59"/>
  <c r="I1538" i="59"/>
  <c r="I1539" i="59"/>
  <c r="I1540" i="59"/>
  <c r="I1541" i="59"/>
  <c r="I1542" i="59"/>
  <c r="I1543" i="59"/>
  <c r="I1544" i="59"/>
  <c r="I1545" i="59"/>
  <c r="I1546" i="59"/>
  <c r="I1547" i="59"/>
  <c r="I1548" i="59"/>
  <c r="I1549" i="59"/>
  <c r="I1550" i="59"/>
  <c r="I1551" i="59"/>
  <c r="I1552" i="59"/>
  <c r="I1553" i="59"/>
  <c r="I1554" i="59"/>
  <c r="I1555" i="59"/>
  <c r="I1556" i="59"/>
  <c r="I1557" i="59"/>
  <c r="I1558" i="59"/>
  <c r="I1559" i="59"/>
  <c r="I1560" i="59"/>
  <c r="I1561" i="59"/>
  <c r="I1562" i="59"/>
  <c r="I1563" i="59"/>
  <c r="I1564" i="59"/>
  <c r="I1565" i="59"/>
  <c r="I1566" i="59"/>
  <c r="I1567" i="59"/>
  <c r="I1568" i="59"/>
  <c r="I1569" i="59"/>
  <c r="I1570" i="59"/>
  <c r="I1571" i="59"/>
  <c r="I1572" i="59"/>
  <c r="I1573" i="59"/>
  <c r="I1574" i="59"/>
  <c r="I1575" i="59"/>
  <c r="I1576" i="59"/>
  <c r="I1577" i="59"/>
  <c r="I1578" i="59"/>
  <c r="I1579" i="59"/>
  <c r="I1580" i="59"/>
  <c r="I1581" i="59"/>
  <c r="I1582" i="59"/>
  <c r="I1583" i="59"/>
  <c r="I1584" i="59"/>
  <c r="I1585" i="59"/>
  <c r="I1586" i="59"/>
  <c r="I1587" i="59"/>
  <c r="I1588" i="59"/>
  <c r="I1589" i="59"/>
  <c r="I1590" i="59"/>
  <c r="I1591" i="59"/>
  <c r="I1592" i="59"/>
  <c r="I1593" i="59"/>
  <c r="I1594" i="59"/>
  <c r="I1595" i="59"/>
  <c r="I1596" i="59"/>
  <c r="I1597" i="59"/>
  <c r="I1598" i="59"/>
  <c r="I1599" i="59"/>
  <c r="I1600" i="59"/>
  <c r="I1601" i="59"/>
  <c r="I1602" i="59"/>
  <c r="I1603" i="59"/>
  <c r="I1604" i="59"/>
  <c r="I1605" i="59"/>
  <c r="I1606" i="59"/>
  <c r="I1607" i="59"/>
  <c r="I1608" i="59"/>
  <c r="I1609" i="59"/>
  <c r="I1610" i="59"/>
  <c r="I1611" i="59"/>
  <c r="I1612" i="59"/>
  <c r="I1613" i="59"/>
  <c r="I1614" i="59"/>
  <c r="I1615" i="59"/>
  <c r="I1616" i="59"/>
  <c r="I1617" i="59"/>
  <c r="I1618" i="59"/>
  <c r="I1619" i="59"/>
  <c r="I1620" i="59"/>
  <c r="I1621" i="59"/>
  <c r="I1622" i="59"/>
  <c r="I1623" i="59"/>
  <c r="I1624" i="59"/>
  <c r="I1625" i="59"/>
  <c r="I1626" i="59"/>
  <c r="I1627" i="59"/>
  <c r="I1628" i="59"/>
  <c r="I1629" i="59"/>
  <c r="I1630" i="59"/>
  <c r="I1631" i="59"/>
  <c r="I1632" i="59"/>
  <c r="I1633" i="59"/>
  <c r="I1634" i="59"/>
  <c r="I1635" i="59"/>
  <c r="I1636" i="59"/>
  <c r="I1637" i="59"/>
  <c r="I1638" i="59"/>
  <c r="I1639" i="59"/>
  <c r="I1640" i="59"/>
  <c r="I1641" i="59"/>
  <c r="I1642" i="59"/>
  <c r="I1643" i="59"/>
  <c r="I1644" i="59"/>
  <c r="I1645" i="59"/>
  <c r="I1646" i="59"/>
  <c r="I1647" i="59"/>
  <c r="I1648" i="59"/>
  <c r="I1649" i="59"/>
  <c r="I1650" i="59"/>
  <c r="I1651" i="59"/>
  <c r="I1652" i="59"/>
  <c r="I1653" i="59"/>
  <c r="I1654" i="59"/>
  <c r="I1655" i="59"/>
  <c r="I1656" i="59"/>
  <c r="I1657" i="59"/>
  <c r="I1658" i="59"/>
  <c r="I1659" i="59"/>
  <c r="I1660" i="59"/>
  <c r="I1661" i="59"/>
  <c r="I1662" i="59"/>
  <c r="I1663" i="59"/>
  <c r="I1664" i="59"/>
  <c r="I1665" i="59"/>
  <c r="I1666" i="59"/>
  <c r="I1667" i="59"/>
  <c r="I1668" i="59"/>
  <c r="I1669" i="59"/>
  <c r="I1670" i="59"/>
  <c r="I1671" i="59"/>
  <c r="I1672" i="59"/>
  <c r="I1673" i="59"/>
  <c r="I1674" i="59"/>
  <c r="I1675" i="59"/>
  <c r="I1676" i="59"/>
  <c r="I1677" i="59"/>
  <c r="I1678" i="59"/>
  <c r="I1679" i="59"/>
  <c r="I1680" i="59"/>
  <c r="I1681" i="59"/>
  <c r="I1682" i="59"/>
  <c r="I1683" i="59"/>
  <c r="I1684" i="59"/>
  <c r="I1685" i="59"/>
  <c r="I1686" i="59"/>
  <c r="I1687" i="59"/>
  <c r="I1688" i="59"/>
  <c r="I1689" i="59"/>
  <c r="I1690" i="59"/>
  <c r="I1691" i="59"/>
  <c r="I1692" i="59"/>
  <c r="I1693" i="59"/>
  <c r="I1694" i="59"/>
  <c r="I1695" i="59"/>
  <c r="I1696" i="59"/>
  <c r="I1697" i="59"/>
  <c r="I1698" i="59"/>
  <c r="I1699" i="59"/>
  <c r="I1700" i="59"/>
  <c r="I1701" i="59"/>
  <c r="I1702" i="59"/>
  <c r="I1703" i="59"/>
  <c r="I1704" i="59"/>
  <c r="I1705" i="59"/>
  <c r="I1706" i="59"/>
  <c r="I1707" i="59"/>
  <c r="I1708" i="59"/>
  <c r="I1709" i="59"/>
  <c r="I1710" i="59"/>
  <c r="I1711" i="59"/>
  <c r="I1712" i="59"/>
  <c r="I1713" i="59"/>
  <c r="I1714" i="59"/>
  <c r="I1715" i="59"/>
  <c r="I1716" i="59"/>
  <c r="I1717" i="59"/>
  <c r="I1718" i="59"/>
  <c r="I1719" i="59"/>
  <c r="I1720" i="59"/>
  <c r="I1721" i="59"/>
  <c r="I1722" i="59"/>
  <c r="I1723" i="59"/>
  <c r="I1724" i="59"/>
  <c r="I1725" i="59"/>
  <c r="I1726" i="59"/>
  <c r="I1727" i="59"/>
  <c r="I1728" i="59"/>
  <c r="I1729" i="59"/>
  <c r="I1730" i="59"/>
  <c r="I1731" i="59"/>
  <c r="I1732" i="59"/>
  <c r="I1733" i="59"/>
  <c r="I1734" i="59"/>
  <c r="I1735" i="59"/>
  <c r="I1736" i="59"/>
  <c r="I1737" i="59"/>
  <c r="I1738" i="59"/>
  <c r="I1739" i="59"/>
  <c r="I1740" i="59"/>
  <c r="I1741" i="59"/>
  <c r="I1742" i="59"/>
  <c r="I1743" i="59"/>
  <c r="I1744" i="59"/>
  <c r="I1745" i="59"/>
  <c r="I1746" i="59"/>
  <c r="I1747" i="59"/>
  <c r="I1748" i="59"/>
  <c r="I1749" i="59"/>
  <c r="I1750" i="59"/>
  <c r="I1751" i="59"/>
  <c r="I1752" i="59"/>
  <c r="I1753" i="59"/>
  <c r="I1754" i="59"/>
  <c r="I1755" i="59"/>
  <c r="I1756" i="59"/>
  <c r="I1757" i="59"/>
  <c r="I1758" i="59"/>
  <c r="I1759" i="59"/>
  <c r="I1760" i="59"/>
  <c r="I1761" i="59"/>
  <c r="I1762" i="59"/>
  <c r="I1763" i="59"/>
  <c r="I1764" i="59"/>
  <c r="I1765" i="59"/>
  <c r="I1766" i="59"/>
  <c r="I1767" i="59"/>
  <c r="I1768" i="59"/>
  <c r="I1769" i="59"/>
  <c r="I1770" i="59"/>
  <c r="I1771" i="59"/>
  <c r="I1772" i="59"/>
  <c r="I1773" i="59"/>
  <c r="I1774" i="59"/>
  <c r="I1775" i="59"/>
  <c r="I1776" i="59"/>
  <c r="I1777" i="59"/>
  <c r="I1778" i="59"/>
  <c r="I1779" i="59"/>
  <c r="I1780" i="59"/>
  <c r="I1781" i="59"/>
  <c r="I1782" i="59"/>
  <c r="I1783" i="59"/>
  <c r="I1784" i="59"/>
  <c r="I1785" i="59"/>
  <c r="I1786" i="59"/>
  <c r="I1787" i="59"/>
  <c r="I1788" i="59"/>
  <c r="I1789" i="59"/>
  <c r="I1790" i="59"/>
  <c r="I1791" i="59"/>
  <c r="I1792" i="59"/>
  <c r="I1793" i="59"/>
  <c r="I1794" i="59"/>
  <c r="I1795" i="59"/>
  <c r="I1796" i="59"/>
  <c r="I1797" i="59"/>
  <c r="I1798" i="59"/>
  <c r="I1799" i="59"/>
  <c r="I1800" i="59"/>
  <c r="I1801" i="59"/>
  <c r="I1802" i="59"/>
  <c r="I1803" i="59"/>
  <c r="I1804" i="59"/>
  <c r="I1805" i="59"/>
  <c r="I1806" i="59"/>
  <c r="I1807" i="59"/>
  <c r="I1808" i="59"/>
  <c r="I1809" i="59"/>
  <c r="I1810" i="59"/>
  <c r="I1811" i="59"/>
  <c r="I1812" i="59"/>
  <c r="I1813" i="59"/>
  <c r="I1814" i="59"/>
  <c r="I1815" i="59"/>
  <c r="I1816" i="59"/>
  <c r="I1817" i="59"/>
  <c r="I1818" i="59"/>
  <c r="I1819" i="59"/>
  <c r="I1820" i="59"/>
  <c r="I1821" i="59"/>
  <c r="I1822" i="59"/>
  <c r="I1823" i="59"/>
  <c r="I1824" i="59"/>
  <c r="I1825" i="59"/>
  <c r="I1826" i="59"/>
  <c r="I1827" i="59"/>
  <c r="I1828" i="59"/>
  <c r="I1829" i="59"/>
  <c r="I1830" i="59"/>
  <c r="I1831" i="59"/>
  <c r="I1832" i="59"/>
  <c r="I1833" i="59"/>
  <c r="I1834" i="59"/>
  <c r="I1835" i="59"/>
  <c r="I1836" i="59"/>
  <c r="I1837" i="59"/>
  <c r="I1838" i="59"/>
  <c r="I1839" i="59"/>
  <c r="I1840" i="59"/>
  <c r="I1841" i="59"/>
  <c r="I1842" i="59"/>
  <c r="I1843" i="59"/>
  <c r="I1844" i="59"/>
  <c r="I1845" i="59"/>
  <c r="I1846" i="59"/>
  <c r="I1847" i="59"/>
  <c r="I1848" i="59"/>
  <c r="I1849" i="59"/>
  <c r="I1850" i="59"/>
  <c r="I1851" i="59"/>
  <c r="I1852" i="59"/>
  <c r="I1853" i="59"/>
  <c r="I1854" i="59"/>
  <c r="I1855" i="59"/>
  <c r="I1856" i="59"/>
  <c r="I1857" i="59"/>
  <c r="I1858" i="59"/>
  <c r="I1859" i="59"/>
  <c r="I1860" i="59"/>
  <c r="I1861" i="59"/>
  <c r="I1862" i="59"/>
  <c r="I1863" i="59"/>
  <c r="I1864" i="59"/>
  <c r="I1865" i="59"/>
  <c r="I1866" i="59"/>
  <c r="I1867" i="59"/>
  <c r="I1868" i="59"/>
  <c r="I1869" i="59"/>
  <c r="I1870" i="59"/>
  <c r="I1871" i="59"/>
  <c r="I1872" i="59"/>
  <c r="I1873" i="59"/>
  <c r="I1874" i="59"/>
  <c r="I1875" i="59"/>
  <c r="I1876" i="59"/>
  <c r="I1877" i="59"/>
  <c r="I1878" i="59"/>
  <c r="I1879" i="59"/>
  <c r="I1880" i="59"/>
  <c r="I1881" i="59"/>
  <c r="I1882" i="59"/>
  <c r="I1883" i="59"/>
  <c r="I1884" i="59"/>
  <c r="I1885" i="59"/>
  <c r="I1886" i="59"/>
  <c r="I1887" i="59"/>
  <c r="I1888" i="59"/>
  <c r="I1889" i="59"/>
  <c r="I1890" i="59"/>
  <c r="I1891" i="59"/>
  <c r="I1892" i="59"/>
  <c r="I1893" i="59"/>
  <c r="I1894" i="59"/>
  <c r="I1895" i="59"/>
  <c r="I1896" i="59"/>
  <c r="I1897" i="59"/>
  <c r="I1898" i="59"/>
  <c r="I1899" i="59"/>
  <c r="I1900" i="59"/>
  <c r="I1901" i="59"/>
  <c r="I1902" i="59"/>
  <c r="I1903" i="59"/>
  <c r="I1904" i="59"/>
  <c r="I1905" i="59"/>
  <c r="I1906" i="59"/>
  <c r="I1907" i="59"/>
  <c r="I1908" i="59"/>
  <c r="I1909" i="59"/>
  <c r="I1910" i="59"/>
  <c r="I1911" i="59"/>
  <c r="I1912" i="59"/>
  <c r="I1913" i="59"/>
  <c r="I1914" i="59"/>
  <c r="I1915" i="59"/>
  <c r="I1916" i="59"/>
  <c r="I1917" i="59"/>
  <c r="I1918" i="59"/>
  <c r="I1919" i="59"/>
  <c r="I1920" i="59"/>
  <c r="I1921" i="59"/>
  <c r="I1922" i="59"/>
  <c r="I1923" i="59"/>
  <c r="I1924" i="59"/>
  <c r="I1925" i="59"/>
  <c r="I1926" i="59"/>
  <c r="I1927" i="59"/>
  <c r="I1928" i="59"/>
  <c r="I1929" i="59"/>
  <c r="I1930" i="59"/>
  <c r="I1931" i="59"/>
  <c r="I1932" i="59"/>
  <c r="I1933" i="59"/>
  <c r="I1934" i="59"/>
  <c r="I1935" i="59"/>
  <c r="I1936" i="59"/>
  <c r="I1937" i="59"/>
  <c r="I1938" i="59"/>
  <c r="I1939" i="59"/>
  <c r="I1940" i="59"/>
  <c r="I1941" i="59"/>
  <c r="I1942" i="59"/>
  <c r="I1943" i="59"/>
  <c r="I1944" i="59"/>
  <c r="I1945" i="59"/>
  <c r="I1946" i="59"/>
  <c r="I1947" i="59"/>
  <c r="I1948" i="59"/>
  <c r="I1949" i="59"/>
  <c r="I1950" i="59"/>
  <c r="I1951" i="59"/>
  <c r="I1952" i="59"/>
  <c r="I1953" i="59"/>
  <c r="I1954" i="59"/>
  <c r="I1955" i="59"/>
  <c r="I1956" i="59"/>
  <c r="I1957" i="59"/>
  <c r="I1958" i="59"/>
  <c r="I1959" i="59"/>
  <c r="I1960" i="59"/>
  <c r="I1961" i="59"/>
  <c r="I1962" i="59"/>
  <c r="I1963" i="59"/>
  <c r="I1964" i="59"/>
  <c r="I1965" i="59"/>
  <c r="I1966" i="59"/>
  <c r="I1967" i="59"/>
  <c r="I1968" i="59"/>
  <c r="I1969" i="59"/>
  <c r="I1970" i="59"/>
  <c r="I1971" i="59"/>
  <c r="I1972" i="59"/>
  <c r="I1973" i="59"/>
  <c r="I1974" i="59"/>
  <c r="I1975" i="59"/>
  <c r="I1976" i="59"/>
  <c r="I1977" i="59"/>
  <c r="I1978" i="59"/>
  <c r="I1979" i="59"/>
  <c r="I1980" i="59"/>
  <c r="I1981" i="59"/>
  <c r="I1982" i="59"/>
  <c r="I1983" i="59"/>
  <c r="I1984" i="59"/>
  <c r="I1985" i="59"/>
  <c r="I1986" i="59"/>
  <c r="I1987" i="59"/>
  <c r="I1988" i="59"/>
  <c r="I1989" i="59"/>
  <c r="I1990" i="59"/>
  <c r="I1991" i="59"/>
  <c r="I1992" i="59"/>
  <c r="I1993" i="59"/>
  <c r="I1994" i="59"/>
  <c r="I1995" i="59"/>
  <c r="I1996" i="59"/>
  <c r="I1997" i="59"/>
  <c r="I1998" i="59"/>
  <c r="I1999" i="59"/>
  <c r="I2000" i="59"/>
  <c r="I2001" i="59"/>
  <c r="I2002" i="59"/>
  <c r="I2003" i="59"/>
  <c r="I2004" i="59"/>
  <c r="I2005" i="59"/>
  <c r="I2006" i="59"/>
  <c r="I2007" i="59"/>
  <c r="I2008" i="59"/>
  <c r="I2009" i="59"/>
  <c r="I2010" i="59"/>
  <c r="I2011" i="59"/>
  <c r="I2012" i="59"/>
  <c r="I2013" i="59"/>
  <c r="I2014" i="59"/>
  <c r="I2015" i="59"/>
  <c r="I2016" i="59"/>
  <c r="I2017" i="59"/>
  <c r="I2018" i="59"/>
  <c r="I2019" i="59"/>
  <c r="I2020" i="59"/>
  <c r="I2021" i="59"/>
  <c r="I2022" i="59"/>
  <c r="I2023" i="59"/>
  <c r="I2024" i="59"/>
  <c r="I2025" i="59"/>
  <c r="I2026" i="59"/>
  <c r="I2027" i="59"/>
  <c r="I2028" i="59"/>
  <c r="I2029" i="59"/>
  <c r="I2030" i="59"/>
  <c r="I2031" i="59"/>
  <c r="I2032" i="59"/>
  <c r="I2033" i="59"/>
  <c r="I2034" i="59"/>
  <c r="I2035" i="59"/>
  <c r="I2036" i="59"/>
  <c r="I2037" i="59"/>
  <c r="I2038" i="59"/>
  <c r="I2039" i="59"/>
  <c r="I2040" i="59"/>
  <c r="I2041" i="59"/>
  <c r="I2042" i="59"/>
  <c r="I2043" i="59"/>
  <c r="I2044" i="59"/>
  <c r="I2045" i="59"/>
  <c r="I2046" i="59"/>
  <c r="I2047" i="59"/>
  <c r="I2048" i="59"/>
  <c r="I2049" i="59"/>
  <c r="I2050" i="59"/>
  <c r="I2051" i="59"/>
  <c r="I2052" i="59"/>
  <c r="I2053" i="59"/>
  <c r="I2054" i="59"/>
  <c r="I2055" i="59"/>
  <c r="I2056" i="59"/>
  <c r="I2057" i="59"/>
  <c r="I2058" i="59"/>
  <c r="I2059" i="59"/>
  <c r="I2060" i="59"/>
  <c r="I2061" i="59"/>
  <c r="I2062" i="59"/>
  <c r="I2063" i="59"/>
  <c r="I2064" i="59"/>
  <c r="I2065" i="59"/>
  <c r="I2066" i="59"/>
  <c r="I2067" i="59"/>
  <c r="I2068" i="59"/>
  <c r="I2069" i="59"/>
  <c r="I2070" i="59"/>
  <c r="I2071" i="59"/>
  <c r="I2072" i="59"/>
  <c r="I2073" i="59"/>
  <c r="I2074" i="59"/>
  <c r="I2075" i="59"/>
  <c r="I2076" i="59"/>
  <c r="I2077" i="59"/>
  <c r="I2078" i="59"/>
  <c r="I2079" i="59"/>
  <c r="I2080" i="59"/>
  <c r="I2081" i="59"/>
  <c r="I2082" i="59"/>
  <c r="I2083" i="59"/>
  <c r="I2084" i="59"/>
  <c r="I2085" i="59"/>
  <c r="I2086" i="59"/>
  <c r="I2087" i="59"/>
  <c r="I2088" i="59"/>
  <c r="I2089" i="59"/>
  <c r="I2090" i="59"/>
  <c r="I2091" i="59"/>
  <c r="I2092" i="59"/>
  <c r="I2093" i="59"/>
  <c r="I2094" i="59"/>
  <c r="I2095" i="59"/>
  <c r="I2096" i="59"/>
  <c r="I2097" i="59"/>
  <c r="I2098" i="59"/>
  <c r="I2099" i="59"/>
  <c r="I2100" i="59"/>
  <c r="I2101" i="59"/>
  <c r="I2102" i="59"/>
  <c r="I2103" i="59"/>
  <c r="I2104" i="59"/>
  <c r="I2105" i="59"/>
  <c r="I2106" i="59"/>
  <c r="I2107" i="59"/>
  <c r="I2108" i="59"/>
  <c r="I2109" i="59"/>
  <c r="I2110" i="59"/>
  <c r="I2111" i="59"/>
  <c r="I2112" i="59"/>
  <c r="I2113" i="59"/>
  <c r="I2114" i="59"/>
  <c r="I2115" i="59"/>
  <c r="I2116" i="59"/>
  <c r="I2117" i="59"/>
  <c r="I2118" i="59"/>
  <c r="I2119" i="59"/>
  <c r="I2120" i="59"/>
  <c r="I2121" i="59"/>
  <c r="I2122" i="59"/>
  <c r="I2123" i="59"/>
  <c r="I2124" i="59"/>
  <c r="I2125" i="59"/>
  <c r="I2126" i="59"/>
  <c r="I2127" i="59"/>
  <c r="I2128" i="59"/>
  <c r="I2129" i="59"/>
  <c r="I2130" i="59"/>
  <c r="I2131" i="59"/>
  <c r="I2132" i="59"/>
  <c r="I2133" i="59"/>
  <c r="I2134" i="59"/>
  <c r="I2135" i="59"/>
  <c r="I2136" i="59"/>
  <c r="I2137" i="59"/>
  <c r="I2138" i="59"/>
  <c r="I2139" i="59"/>
  <c r="I2140" i="59"/>
  <c r="I2141" i="59"/>
  <c r="I2142" i="59"/>
  <c r="I2143" i="59"/>
  <c r="I2144" i="59"/>
  <c r="I2145" i="59"/>
  <c r="I2146" i="59"/>
  <c r="I2147" i="59"/>
  <c r="I2148" i="59"/>
  <c r="I2149" i="59"/>
  <c r="I2150" i="59"/>
  <c r="I2151" i="59"/>
  <c r="I2152" i="59"/>
  <c r="I2153" i="59"/>
  <c r="I2154" i="59"/>
  <c r="I2155" i="59"/>
  <c r="I2156" i="59"/>
  <c r="I2157" i="59"/>
  <c r="I2158" i="59"/>
  <c r="I2159" i="59"/>
  <c r="I2160" i="59"/>
  <c r="I2161" i="59"/>
  <c r="I2162" i="59"/>
  <c r="I2163" i="59"/>
  <c r="I2164" i="59"/>
  <c r="I2165" i="59"/>
  <c r="I2166" i="59"/>
  <c r="I2167" i="59"/>
  <c r="I2168" i="59"/>
  <c r="I2169" i="59"/>
  <c r="I2170" i="59"/>
  <c r="I2171" i="59"/>
  <c r="I2172" i="59"/>
  <c r="I2173" i="59"/>
  <c r="I2174" i="59"/>
  <c r="I2175" i="59"/>
  <c r="I2176" i="59"/>
  <c r="I2177" i="59"/>
  <c r="I2178" i="59"/>
  <c r="I2179" i="59"/>
  <c r="I2180" i="59"/>
  <c r="I2181" i="59"/>
  <c r="I2182" i="59"/>
  <c r="I2183" i="59"/>
  <c r="I2184" i="59"/>
  <c r="I2185" i="59"/>
  <c r="I2186" i="59"/>
  <c r="I2187" i="59"/>
  <c r="I2188" i="59"/>
  <c r="I2189" i="59"/>
  <c r="I2190" i="59"/>
  <c r="I2191" i="59"/>
  <c r="I2192" i="59"/>
  <c r="I2193" i="59"/>
  <c r="I2194" i="59"/>
  <c r="I2195" i="59"/>
  <c r="I2196" i="59"/>
  <c r="I2197" i="59"/>
  <c r="I2198" i="59"/>
  <c r="I2199" i="59"/>
  <c r="I2200" i="59"/>
  <c r="I2201" i="59"/>
  <c r="I2202" i="59"/>
  <c r="I2203" i="59"/>
  <c r="I2204" i="59"/>
  <c r="I2205" i="59"/>
  <c r="I2206" i="59"/>
  <c r="I2207" i="59"/>
  <c r="I2208" i="59"/>
  <c r="I2209" i="59"/>
  <c r="I2210" i="59"/>
  <c r="I2211" i="59"/>
  <c r="I2212" i="59"/>
  <c r="I2213" i="59"/>
  <c r="I2214" i="59"/>
  <c r="I2215" i="59"/>
  <c r="I2216" i="59"/>
  <c r="I2217" i="59"/>
  <c r="I2218" i="59"/>
  <c r="I2219" i="59"/>
  <c r="I2220" i="59"/>
  <c r="I2221" i="59"/>
  <c r="I2222" i="59"/>
  <c r="I2223" i="59"/>
  <c r="I2224" i="59"/>
  <c r="I2225" i="59"/>
  <c r="I2226" i="59"/>
  <c r="I2227" i="59"/>
  <c r="I2228" i="59"/>
  <c r="I2229" i="59"/>
  <c r="I2230" i="59"/>
  <c r="I2231" i="59"/>
  <c r="I2232" i="59"/>
  <c r="I2233" i="59"/>
  <c r="I2234" i="59"/>
  <c r="I2235" i="59"/>
  <c r="I2236" i="59"/>
  <c r="I2237" i="59"/>
  <c r="I2238" i="59"/>
  <c r="I2239" i="59"/>
  <c r="I2240" i="59"/>
  <c r="I2241" i="59"/>
  <c r="I2242" i="59"/>
  <c r="I2243" i="59"/>
  <c r="I2244" i="59"/>
  <c r="I2245" i="59"/>
  <c r="I2246" i="59"/>
  <c r="I2247" i="59"/>
  <c r="I2248" i="59"/>
  <c r="I2249" i="59"/>
  <c r="I2250" i="59"/>
  <c r="I2251" i="59"/>
  <c r="I2252" i="59"/>
  <c r="I2253" i="59"/>
  <c r="I2254" i="59"/>
  <c r="I2255" i="59"/>
  <c r="I2256" i="59"/>
  <c r="I2257" i="59"/>
  <c r="I2258" i="59"/>
  <c r="I2259" i="59"/>
  <c r="I2260" i="59"/>
  <c r="I2261" i="59"/>
  <c r="I2262" i="59"/>
  <c r="I2263" i="59"/>
  <c r="I2264" i="59"/>
  <c r="I2265" i="59"/>
  <c r="I2266" i="59"/>
  <c r="I2267" i="59"/>
  <c r="I2268" i="59"/>
  <c r="I2269" i="59"/>
  <c r="I2270" i="59"/>
  <c r="I2271" i="59"/>
  <c r="I2272" i="59"/>
  <c r="I2273" i="59"/>
  <c r="I2274" i="59"/>
  <c r="I2275" i="59"/>
  <c r="I2276" i="59"/>
  <c r="I2277" i="59"/>
  <c r="I2278" i="59"/>
  <c r="I2279" i="59"/>
  <c r="I2280" i="59"/>
  <c r="I2281" i="59"/>
  <c r="I2282" i="59"/>
  <c r="I2283" i="59"/>
  <c r="I2284" i="59"/>
  <c r="I2285" i="59"/>
  <c r="I2286" i="59"/>
  <c r="I2287" i="59"/>
  <c r="I2288" i="59"/>
  <c r="I2289" i="59"/>
  <c r="I2290" i="59"/>
  <c r="I2291" i="59"/>
  <c r="I2292" i="59"/>
  <c r="I2293" i="59"/>
  <c r="I2294" i="59"/>
  <c r="I2295" i="59"/>
  <c r="I2296" i="59"/>
  <c r="I2297" i="59"/>
  <c r="I2298" i="59"/>
  <c r="I2299" i="59"/>
  <c r="I2300" i="59"/>
  <c r="I2301" i="59"/>
  <c r="I2302" i="59"/>
  <c r="I2303" i="59"/>
  <c r="I2304" i="59"/>
  <c r="I2305" i="59"/>
  <c r="I2306" i="59"/>
  <c r="I2307" i="59"/>
  <c r="I2308" i="59"/>
  <c r="I2309" i="59"/>
  <c r="I2310" i="59"/>
  <c r="I2311" i="59"/>
  <c r="I2312" i="59"/>
  <c r="I2313" i="59"/>
  <c r="I2314" i="59"/>
  <c r="I2315" i="59"/>
  <c r="I2316" i="59"/>
  <c r="I2317" i="59"/>
  <c r="I2318" i="59"/>
  <c r="I2319" i="59"/>
  <c r="I2320" i="59"/>
  <c r="I2321" i="59"/>
  <c r="I2322" i="59"/>
  <c r="I2323" i="59"/>
  <c r="I2324" i="59"/>
  <c r="I2325" i="59"/>
  <c r="I2326" i="59"/>
  <c r="I2327" i="59"/>
  <c r="I2328" i="59"/>
  <c r="I2329" i="59"/>
  <c r="I2330" i="59"/>
  <c r="I2331" i="59"/>
  <c r="I2332" i="59"/>
  <c r="I2333" i="59"/>
  <c r="I2334" i="59"/>
  <c r="I2335" i="59"/>
  <c r="I2336" i="59"/>
  <c r="I2337" i="59"/>
  <c r="I2338" i="59"/>
  <c r="I2339" i="59"/>
  <c r="I2340" i="59"/>
  <c r="I2341" i="59"/>
  <c r="I2342" i="59"/>
  <c r="I2343" i="59"/>
  <c r="I2344" i="59"/>
  <c r="I2345" i="59"/>
  <c r="I2346" i="59"/>
  <c r="I2347" i="59"/>
  <c r="I2348" i="59"/>
  <c r="I2349" i="59"/>
  <c r="I2350" i="59"/>
  <c r="I2351" i="59"/>
  <c r="I2352" i="59"/>
  <c r="I2353" i="59"/>
  <c r="I2354" i="59"/>
  <c r="I2355" i="59"/>
  <c r="I2356" i="59"/>
  <c r="I2357" i="59"/>
  <c r="I2358" i="59"/>
  <c r="I2359" i="59"/>
  <c r="I2360" i="59"/>
  <c r="I2361" i="59"/>
  <c r="I2362" i="59"/>
  <c r="I2363" i="59"/>
  <c r="I2364" i="59"/>
  <c r="I2365" i="59"/>
  <c r="I2366" i="59"/>
  <c r="I2367" i="59"/>
  <c r="I2368" i="59"/>
  <c r="I2369" i="59"/>
  <c r="I2370" i="59"/>
  <c r="I2371" i="59"/>
  <c r="I2372" i="59"/>
  <c r="I2373" i="59"/>
  <c r="I2374" i="59"/>
  <c r="I2375" i="59"/>
  <c r="I2376" i="59"/>
  <c r="I2377" i="59"/>
  <c r="I2378" i="59"/>
  <c r="I2379" i="59"/>
  <c r="I2380" i="59"/>
  <c r="I2381" i="59"/>
  <c r="I2382" i="59"/>
  <c r="I2383" i="59"/>
  <c r="I2384" i="59"/>
  <c r="I2385" i="59"/>
  <c r="I2386" i="59"/>
  <c r="I2387" i="59"/>
  <c r="I2388" i="59"/>
  <c r="I2389" i="59"/>
  <c r="I2390" i="59"/>
  <c r="I2391" i="59"/>
  <c r="I2392" i="59"/>
  <c r="I2393" i="59"/>
  <c r="I2394" i="59"/>
  <c r="I2395" i="59"/>
  <c r="I2396" i="59"/>
  <c r="I2397" i="59"/>
  <c r="I2398" i="59"/>
  <c r="I2399" i="59"/>
  <c r="I2400" i="59"/>
  <c r="I2401" i="59"/>
  <c r="I2402" i="59"/>
  <c r="I2403" i="59"/>
  <c r="I2404" i="59"/>
  <c r="I2405" i="59"/>
  <c r="I2406" i="59"/>
  <c r="I2407" i="59"/>
  <c r="I2408" i="59"/>
  <c r="I2409" i="59"/>
  <c r="I2410" i="59"/>
  <c r="I2411" i="59"/>
  <c r="I2412" i="59"/>
  <c r="I2413" i="59"/>
  <c r="I2414" i="59"/>
  <c r="I2415" i="59"/>
  <c r="I2416" i="59"/>
  <c r="I2417" i="59"/>
  <c r="I2418" i="59"/>
  <c r="I2419" i="59"/>
  <c r="I2420" i="59"/>
  <c r="I2421" i="59"/>
  <c r="I2422" i="59"/>
  <c r="I2423" i="59"/>
  <c r="I2424" i="59"/>
  <c r="I2425" i="59"/>
  <c r="I2426" i="59"/>
  <c r="I2427" i="59"/>
  <c r="I2428" i="59"/>
  <c r="I2429" i="59"/>
  <c r="I2430" i="59"/>
  <c r="I2431" i="59"/>
  <c r="I2432" i="59"/>
  <c r="I2433" i="59"/>
  <c r="I2434" i="59"/>
  <c r="I2435" i="59"/>
  <c r="I2436" i="59"/>
  <c r="I2437" i="59"/>
  <c r="I2438" i="59"/>
  <c r="I2439" i="59"/>
  <c r="I2440" i="59"/>
  <c r="I2441" i="59"/>
  <c r="I2442" i="59"/>
  <c r="I2443" i="59"/>
  <c r="I2444" i="59"/>
  <c r="I2445" i="59"/>
  <c r="I2446" i="59"/>
  <c r="I2447" i="59"/>
  <c r="I2448" i="59"/>
  <c r="I2449" i="59"/>
  <c r="I2450" i="59"/>
  <c r="I2451" i="59"/>
  <c r="I2452" i="59"/>
  <c r="I2453" i="59"/>
  <c r="I2454" i="59"/>
  <c r="I2455" i="59"/>
  <c r="I2456" i="59"/>
  <c r="I2457" i="59"/>
  <c r="I2458" i="59"/>
  <c r="I2459" i="59"/>
  <c r="I2460" i="59"/>
  <c r="I2461" i="59"/>
  <c r="I2462" i="59"/>
  <c r="I2463" i="59"/>
  <c r="I2464" i="59"/>
  <c r="I2465" i="59"/>
  <c r="I2466" i="59"/>
  <c r="I2467" i="59"/>
  <c r="I2468" i="59"/>
  <c r="I2469" i="59"/>
  <c r="I2470" i="59"/>
  <c r="I2471" i="59"/>
  <c r="I2472" i="59"/>
  <c r="I2473" i="59"/>
  <c r="I2474" i="59"/>
  <c r="I2475" i="59"/>
  <c r="I2476" i="59"/>
  <c r="I2477" i="59"/>
  <c r="I2478" i="59"/>
  <c r="I2479" i="59"/>
  <c r="I2480" i="59"/>
  <c r="I2481" i="59"/>
  <c r="I2482" i="59"/>
  <c r="I2483" i="59"/>
  <c r="I2484" i="59"/>
  <c r="I2485" i="59"/>
  <c r="I2486" i="59"/>
  <c r="I2487" i="59"/>
  <c r="I2488" i="59"/>
  <c r="I2489" i="59"/>
  <c r="I2490" i="59"/>
  <c r="I2491" i="59"/>
  <c r="I2492" i="59"/>
  <c r="I2493" i="59"/>
  <c r="I2494" i="59"/>
  <c r="I2495" i="59"/>
  <c r="I2496" i="59"/>
  <c r="I2497" i="59"/>
  <c r="I2498" i="59"/>
  <c r="I2499" i="59"/>
  <c r="I2500" i="59"/>
  <c r="I2501" i="59"/>
  <c r="I2502" i="59"/>
  <c r="I2503" i="59"/>
  <c r="I2504" i="59"/>
  <c r="I2505" i="59"/>
  <c r="I2506" i="59"/>
  <c r="I2507" i="59"/>
  <c r="I2508" i="59"/>
  <c r="I2509" i="59"/>
  <c r="I2510" i="59"/>
  <c r="I2511" i="59"/>
  <c r="I2512" i="59"/>
  <c r="I2513" i="59"/>
  <c r="I2514" i="59"/>
  <c r="I2515" i="59"/>
  <c r="I2516" i="59"/>
  <c r="I2517" i="59"/>
  <c r="I2518" i="59"/>
  <c r="I2519" i="59"/>
  <c r="I2520" i="59"/>
  <c r="I2521" i="59"/>
  <c r="I2522" i="59"/>
  <c r="I2523" i="59"/>
  <c r="I2524" i="59"/>
  <c r="I2525" i="59"/>
  <c r="I2526" i="59"/>
  <c r="I2527" i="59"/>
  <c r="I2528" i="59"/>
  <c r="I2529" i="59"/>
  <c r="I2530" i="59"/>
  <c r="I2531" i="59"/>
  <c r="I2532" i="59"/>
  <c r="I2533" i="59"/>
  <c r="I2534" i="59"/>
  <c r="I2535" i="59"/>
  <c r="I2536" i="59"/>
  <c r="I2537" i="59"/>
  <c r="I2538" i="59"/>
  <c r="I2539" i="59"/>
  <c r="I2540" i="59"/>
  <c r="I2541" i="59"/>
  <c r="I2542" i="59"/>
  <c r="I2543" i="59"/>
  <c r="I2544" i="59"/>
  <c r="I2545" i="59"/>
  <c r="I2546" i="59"/>
  <c r="I2547" i="59"/>
  <c r="I2548" i="59"/>
  <c r="I2549" i="59"/>
  <c r="I2550" i="59"/>
  <c r="I2551" i="59"/>
  <c r="I2552" i="59"/>
  <c r="I2553" i="59"/>
  <c r="I2554" i="59"/>
  <c r="I2555" i="59"/>
  <c r="I2556" i="59"/>
  <c r="I2557" i="59"/>
  <c r="I2558" i="59"/>
  <c r="I2559" i="59"/>
  <c r="I2560" i="59"/>
  <c r="I2561" i="59"/>
  <c r="I2562" i="59"/>
  <c r="I2563" i="59"/>
  <c r="I2564" i="59"/>
  <c r="I2565" i="59"/>
  <c r="I2566" i="59"/>
  <c r="I2567" i="59"/>
  <c r="I2568" i="59"/>
  <c r="I2569" i="59"/>
  <c r="I2570" i="59"/>
  <c r="I2571" i="59"/>
  <c r="I2572" i="59"/>
  <c r="I2573" i="59"/>
  <c r="I2574" i="59"/>
  <c r="I2575" i="59"/>
  <c r="I2576" i="59"/>
  <c r="I2577" i="59"/>
  <c r="I2578" i="59"/>
  <c r="I2579" i="59"/>
  <c r="I2580" i="59"/>
  <c r="I2581" i="59"/>
  <c r="I2582" i="59"/>
  <c r="I2583" i="59"/>
  <c r="I2584" i="59"/>
  <c r="I2585" i="59"/>
  <c r="I2586" i="59"/>
  <c r="I2587" i="59"/>
  <c r="I2588" i="59"/>
  <c r="I2589" i="59"/>
  <c r="I2590" i="59"/>
  <c r="I2591" i="59"/>
  <c r="I2592" i="59"/>
  <c r="I2593" i="59"/>
  <c r="I2594" i="59"/>
  <c r="I2595" i="59"/>
  <c r="I2596" i="59"/>
  <c r="I2597" i="59"/>
  <c r="I2598" i="59"/>
  <c r="I2599" i="59"/>
  <c r="I2600" i="59"/>
  <c r="I2601" i="59"/>
  <c r="I2602" i="59"/>
  <c r="I2603" i="59"/>
  <c r="I2604" i="59"/>
  <c r="I2605" i="59"/>
  <c r="I2606" i="59"/>
  <c r="I2607" i="59"/>
  <c r="I2608" i="59"/>
  <c r="I2609" i="59"/>
  <c r="I2610" i="59"/>
  <c r="I2611" i="59"/>
  <c r="I2612" i="59"/>
  <c r="I2613" i="59"/>
  <c r="I2614" i="59"/>
  <c r="I2615" i="59"/>
  <c r="I2616" i="59"/>
  <c r="I2617" i="59"/>
  <c r="I2618" i="59"/>
  <c r="I2619" i="59"/>
  <c r="I2620" i="59"/>
  <c r="I2621" i="59"/>
  <c r="I2622" i="59"/>
  <c r="I2623" i="59"/>
  <c r="I2624" i="59"/>
  <c r="I2625" i="59"/>
  <c r="I2626" i="59"/>
  <c r="I2627" i="59"/>
  <c r="I2628" i="59"/>
  <c r="I2629" i="59"/>
  <c r="I2630" i="59"/>
  <c r="I2631" i="59"/>
  <c r="I2632" i="59"/>
  <c r="I2633" i="59"/>
  <c r="I2634" i="59"/>
  <c r="I2635" i="59"/>
  <c r="I2636" i="59"/>
  <c r="I2637" i="59"/>
  <c r="I2638" i="59"/>
  <c r="I2639" i="59"/>
  <c r="I2640" i="59"/>
  <c r="I2641" i="59"/>
  <c r="I2642" i="59"/>
  <c r="I2643" i="59"/>
  <c r="I2644" i="59"/>
  <c r="I2645" i="59"/>
  <c r="I2646" i="59"/>
  <c r="I2647" i="59"/>
  <c r="I2648" i="59"/>
  <c r="I2649" i="59"/>
  <c r="I2650" i="59"/>
  <c r="I2651" i="59"/>
  <c r="I2652" i="59"/>
  <c r="I2653" i="59"/>
  <c r="I2654" i="59"/>
  <c r="I2655" i="59"/>
  <c r="I2656" i="59"/>
  <c r="I2657" i="59"/>
  <c r="I2658" i="59"/>
  <c r="I2659" i="59"/>
  <c r="I2660" i="59"/>
  <c r="I2661" i="59"/>
  <c r="I2662" i="59"/>
  <c r="I2663" i="59"/>
  <c r="I2664" i="59"/>
  <c r="I2665" i="59"/>
  <c r="I2666" i="59"/>
  <c r="I2667" i="59"/>
  <c r="I2668" i="59"/>
  <c r="I2669" i="59"/>
  <c r="I2670" i="59"/>
  <c r="I2671" i="59"/>
  <c r="I2672" i="59"/>
  <c r="I2673" i="59"/>
  <c r="I2674" i="59"/>
  <c r="I2675" i="59"/>
  <c r="I2676" i="59"/>
  <c r="I2677" i="59"/>
  <c r="I2678" i="59"/>
  <c r="I2679" i="59"/>
  <c r="I2680" i="59"/>
  <c r="I2681" i="59"/>
  <c r="I2682" i="59"/>
  <c r="I2683" i="59"/>
  <c r="I2684" i="59"/>
  <c r="I2685" i="59"/>
  <c r="I2686" i="59"/>
  <c r="I2687" i="59"/>
  <c r="I2688" i="59"/>
  <c r="I2689" i="59"/>
  <c r="I2690" i="59"/>
  <c r="I2691" i="59"/>
  <c r="I2692" i="59"/>
  <c r="I2693" i="59"/>
  <c r="I2694" i="59"/>
  <c r="I2695" i="59"/>
  <c r="I2696" i="59"/>
  <c r="I2697" i="59"/>
  <c r="I2698" i="59"/>
  <c r="I2699" i="59"/>
  <c r="I2700" i="59"/>
  <c r="I2701" i="59"/>
  <c r="I2702" i="59"/>
  <c r="I2703" i="59"/>
  <c r="I2704" i="59"/>
  <c r="I2705" i="59"/>
  <c r="I2706" i="59"/>
  <c r="I2707" i="59"/>
  <c r="I2708" i="59"/>
  <c r="I2709" i="59"/>
  <c r="I2710" i="59"/>
  <c r="I2711" i="59"/>
  <c r="I2712" i="59"/>
  <c r="I2713" i="59"/>
  <c r="I2714" i="59"/>
  <c r="I2715" i="59"/>
  <c r="I2716" i="59"/>
  <c r="I2717" i="59"/>
  <c r="I2718" i="59"/>
  <c r="I2719" i="59"/>
  <c r="I2720" i="59"/>
  <c r="I2721" i="59"/>
  <c r="I2722" i="59"/>
  <c r="I2723" i="59"/>
  <c r="I2724" i="59"/>
  <c r="I2725" i="59"/>
  <c r="I2726" i="59"/>
  <c r="I2727" i="59"/>
  <c r="I2728" i="59"/>
  <c r="I2729" i="59"/>
  <c r="I2730" i="59"/>
  <c r="I2731" i="59"/>
  <c r="I2732" i="59"/>
  <c r="I2733" i="59"/>
  <c r="I2734" i="59"/>
  <c r="I2735" i="59"/>
  <c r="I2736" i="59"/>
  <c r="I2737" i="59"/>
  <c r="I2738" i="59"/>
  <c r="I2739" i="59"/>
  <c r="I2740" i="59"/>
  <c r="I2741" i="59"/>
  <c r="I2742" i="59"/>
  <c r="I2743" i="59"/>
  <c r="I2744" i="59"/>
  <c r="I2745" i="59"/>
  <c r="I2746" i="59"/>
  <c r="I2747" i="59"/>
  <c r="I2748" i="59"/>
  <c r="I2749" i="59"/>
  <c r="I2750" i="59"/>
  <c r="I2751" i="59"/>
  <c r="I2752" i="59"/>
  <c r="I2753" i="59"/>
  <c r="I2754" i="59"/>
  <c r="I2755" i="59"/>
  <c r="I2756" i="59"/>
  <c r="I2757" i="59"/>
  <c r="I2758" i="59"/>
  <c r="I2759" i="59"/>
  <c r="I2760" i="59"/>
  <c r="I2761" i="59"/>
  <c r="I2762" i="59"/>
  <c r="I2763" i="59"/>
  <c r="I2764" i="59"/>
  <c r="I2765" i="59"/>
  <c r="I2766" i="59"/>
  <c r="I2767" i="59"/>
  <c r="I2768" i="59"/>
  <c r="I2769" i="59"/>
  <c r="I2770" i="59"/>
  <c r="I2771" i="59"/>
  <c r="I2772" i="59"/>
  <c r="I2773" i="59"/>
  <c r="I2774" i="59"/>
  <c r="I2775" i="59"/>
  <c r="I2776" i="59"/>
  <c r="I2777" i="59"/>
  <c r="I2778" i="59"/>
  <c r="I2779" i="59"/>
  <c r="I2780" i="59"/>
  <c r="I2781" i="59"/>
  <c r="I2782" i="59"/>
  <c r="I2783" i="59"/>
  <c r="I2784" i="59"/>
  <c r="I2785" i="59"/>
  <c r="I2786" i="59"/>
  <c r="I2787" i="59"/>
  <c r="I2788" i="59"/>
  <c r="I2789" i="59"/>
  <c r="I2790" i="59"/>
  <c r="I2791" i="59"/>
  <c r="I2792" i="59"/>
  <c r="I2793" i="59"/>
  <c r="I2794" i="59"/>
  <c r="I2795" i="59"/>
  <c r="I2796" i="59"/>
  <c r="I2797" i="59"/>
  <c r="I2798" i="59"/>
  <c r="I2799" i="59"/>
  <c r="I2800" i="59"/>
  <c r="I2801" i="59"/>
  <c r="I2802" i="59"/>
  <c r="I2803" i="59"/>
  <c r="I2804" i="59"/>
  <c r="I2805" i="59"/>
  <c r="I2806" i="59"/>
  <c r="I2807" i="59"/>
  <c r="I2808" i="59"/>
  <c r="I2809" i="59"/>
  <c r="I2810" i="59"/>
  <c r="I2811" i="59"/>
  <c r="I2812" i="59"/>
  <c r="I2813" i="59"/>
  <c r="I2814" i="59"/>
  <c r="I2815" i="59"/>
  <c r="I2816" i="59"/>
  <c r="I2817" i="59"/>
  <c r="I2818" i="59"/>
  <c r="I2819" i="59"/>
  <c r="I2820" i="59"/>
  <c r="I2821" i="59"/>
  <c r="I2822" i="59"/>
  <c r="I2823" i="59"/>
  <c r="I2824" i="59"/>
  <c r="I2825" i="59"/>
  <c r="I2826" i="59"/>
  <c r="I2827" i="59"/>
  <c r="I2828" i="59"/>
  <c r="I2829" i="59"/>
  <c r="I2830" i="59"/>
  <c r="I2831" i="59"/>
  <c r="I2832" i="59"/>
  <c r="I2833" i="59"/>
  <c r="I2834" i="59"/>
  <c r="I2835" i="59"/>
  <c r="I2836" i="59"/>
  <c r="I2837" i="59"/>
  <c r="I2838" i="59"/>
  <c r="I2839" i="59"/>
  <c r="I2840" i="59"/>
  <c r="I2841" i="59"/>
  <c r="I2842" i="59"/>
  <c r="I2843" i="59"/>
  <c r="I2844" i="59"/>
  <c r="I2845" i="59"/>
  <c r="I2846" i="59"/>
  <c r="I2847" i="59"/>
  <c r="I2848" i="59"/>
  <c r="I2849" i="59"/>
  <c r="I2850" i="59"/>
  <c r="I2851" i="59"/>
  <c r="I2852" i="59"/>
  <c r="I2853" i="59"/>
  <c r="I2854" i="59"/>
  <c r="I2855" i="59"/>
  <c r="I2856" i="59"/>
  <c r="I2857" i="59"/>
  <c r="I2858" i="59"/>
  <c r="I2859" i="59"/>
  <c r="I2860" i="59"/>
  <c r="I2861" i="59"/>
  <c r="I2862" i="59"/>
  <c r="I2863" i="59"/>
  <c r="I2864" i="59"/>
  <c r="I2865" i="59"/>
  <c r="I2866" i="59"/>
  <c r="I2867" i="59"/>
  <c r="I2868" i="59"/>
  <c r="I2869" i="59"/>
  <c r="I2870" i="59"/>
  <c r="I2871" i="59"/>
  <c r="I2872" i="59"/>
  <c r="I2873" i="59"/>
  <c r="I2874" i="59"/>
  <c r="I2875" i="59"/>
  <c r="I2876" i="59"/>
  <c r="I2877" i="59"/>
  <c r="I2878" i="59"/>
  <c r="I2879" i="59"/>
  <c r="I2880" i="59"/>
  <c r="I2881" i="59"/>
  <c r="I2882" i="59"/>
  <c r="I2883" i="59"/>
  <c r="I2884" i="59"/>
  <c r="I2885" i="59"/>
  <c r="I2886" i="59"/>
  <c r="I2887" i="59"/>
  <c r="I2888" i="59"/>
  <c r="I2889" i="59"/>
  <c r="I2890" i="59"/>
  <c r="I2891" i="59"/>
  <c r="I2892" i="59"/>
  <c r="I2893" i="59"/>
  <c r="I2894" i="59"/>
  <c r="I2895" i="59"/>
  <c r="I2896" i="59"/>
  <c r="I2897" i="59"/>
  <c r="I2898" i="59"/>
  <c r="I2899" i="59"/>
  <c r="I2900" i="59"/>
  <c r="I2901" i="59"/>
  <c r="I2902" i="59"/>
  <c r="I2903" i="59"/>
  <c r="I2904" i="59"/>
  <c r="I2905" i="59"/>
  <c r="I2906" i="59"/>
  <c r="I2907" i="59"/>
  <c r="I2908" i="59"/>
  <c r="I2909" i="59"/>
  <c r="I2910" i="59"/>
  <c r="I2911" i="59"/>
  <c r="I2912" i="59"/>
  <c r="I2913" i="59"/>
  <c r="I2914" i="59"/>
  <c r="I2915" i="59"/>
  <c r="I2916" i="59"/>
  <c r="I2917" i="59"/>
  <c r="I2918" i="59"/>
  <c r="I2919" i="59"/>
  <c r="I2920" i="59"/>
  <c r="I2921" i="59"/>
  <c r="I2922" i="59"/>
  <c r="I2923" i="59"/>
  <c r="I2924" i="59"/>
  <c r="I2925" i="59"/>
  <c r="I2926" i="59"/>
  <c r="I2927" i="59"/>
  <c r="I2928" i="59"/>
  <c r="I2929" i="59"/>
  <c r="I2930" i="59"/>
  <c r="I2931" i="59"/>
  <c r="I2932" i="59"/>
  <c r="I2933" i="59"/>
  <c r="I2934" i="59"/>
  <c r="I2935" i="59"/>
  <c r="I2936" i="59"/>
  <c r="I2937" i="59"/>
  <c r="I2938" i="59"/>
  <c r="I2939" i="59"/>
  <c r="I2940" i="59"/>
  <c r="I2941" i="59"/>
  <c r="I2942" i="59"/>
  <c r="I2943" i="59"/>
  <c r="I2944" i="59"/>
  <c r="I2945" i="59"/>
  <c r="I2946" i="59"/>
  <c r="I2947" i="59"/>
  <c r="I2948" i="59"/>
  <c r="I2949" i="59"/>
  <c r="I2950" i="59"/>
  <c r="I2951" i="59"/>
  <c r="I2952" i="59"/>
  <c r="I2953" i="59"/>
  <c r="I2954" i="59"/>
  <c r="I2955" i="59"/>
  <c r="I2956" i="59"/>
  <c r="I2957" i="59"/>
  <c r="I2958" i="59"/>
  <c r="I2959" i="59"/>
  <c r="I2960" i="59"/>
  <c r="I2961" i="59"/>
  <c r="I2962" i="59"/>
  <c r="I2963" i="59"/>
  <c r="I2964" i="59"/>
  <c r="I2965" i="59"/>
  <c r="I2966" i="59"/>
  <c r="I2967" i="59"/>
  <c r="I2968" i="59"/>
  <c r="I2969" i="59"/>
  <c r="I2970" i="59"/>
  <c r="I2971" i="59"/>
  <c r="I2972" i="59"/>
  <c r="I2973" i="59"/>
  <c r="I2974" i="59"/>
  <c r="I2975" i="59"/>
  <c r="I2976" i="59"/>
  <c r="I2977" i="59"/>
  <c r="I2978" i="59"/>
  <c r="I2979" i="59"/>
  <c r="I2980" i="59"/>
  <c r="I2981" i="59"/>
  <c r="I2982" i="59"/>
  <c r="I2983" i="59"/>
  <c r="I2984" i="59"/>
  <c r="I2985" i="59"/>
  <c r="I2986" i="59"/>
  <c r="I2987" i="59"/>
  <c r="I2988" i="59"/>
  <c r="I2989" i="59"/>
  <c r="I2990" i="59"/>
  <c r="I2991" i="59"/>
  <c r="I2992" i="59"/>
  <c r="I2993" i="59"/>
  <c r="I2994" i="59"/>
  <c r="I2995" i="59"/>
  <c r="I2996" i="59"/>
  <c r="I2997" i="59"/>
  <c r="I2998" i="59"/>
  <c r="I2999" i="59"/>
  <c r="I3000" i="59"/>
  <c r="I3001" i="59"/>
  <c r="I3002" i="59"/>
  <c r="I3003" i="59"/>
  <c r="I3004" i="59"/>
  <c r="I3005" i="59"/>
  <c r="I3006" i="59"/>
  <c r="I3007" i="59"/>
  <c r="I3008" i="59"/>
  <c r="I3009" i="59"/>
  <c r="I3010" i="59"/>
  <c r="I3011" i="59"/>
  <c r="I3012" i="59"/>
  <c r="I3013" i="59"/>
  <c r="I3014" i="59"/>
  <c r="I3015" i="59"/>
  <c r="I3016" i="59"/>
  <c r="I3017" i="59"/>
  <c r="I3018" i="59"/>
  <c r="I3019" i="59"/>
  <c r="I3020" i="59"/>
  <c r="I3021" i="59"/>
  <c r="I3022" i="59"/>
  <c r="I3023" i="59"/>
  <c r="I3024" i="59"/>
  <c r="I3025" i="59"/>
  <c r="I3026" i="59"/>
  <c r="I3027" i="59"/>
  <c r="I3028" i="59"/>
  <c r="I3029" i="59"/>
  <c r="I3030" i="59"/>
  <c r="I3031" i="59"/>
  <c r="I3032" i="59"/>
  <c r="I3033" i="59"/>
  <c r="I3034" i="59"/>
  <c r="I3035" i="59"/>
  <c r="I3036" i="59"/>
  <c r="I3037" i="59"/>
  <c r="I3038" i="59"/>
  <c r="I3039" i="59"/>
  <c r="I3040" i="59"/>
  <c r="I3041" i="59"/>
  <c r="I3042" i="59"/>
  <c r="I3043" i="59"/>
  <c r="I3044" i="59"/>
  <c r="I3045" i="59"/>
  <c r="I3046" i="59"/>
  <c r="I3047" i="59"/>
  <c r="I3048" i="59"/>
  <c r="I3049" i="59"/>
  <c r="I3050" i="59"/>
  <c r="I3051" i="59"/>
  <c r="I3052" i="59"/>
  <c r="I3053" i="59"/>
  <c r="I3054" i="59"/>
  <c r="I3055" i="59"/>
  <c r="I3056" i="59"/>
  <c r="I3057" i="59"/>
  <c r="I3058" i="59"/>
  <c r="I3059" i="59"/>
  <c r="I3060" i="59"/>
  <c r="I3061" i="59"/>
  <c r="I3062" i="59"/>
  <c r="I3063" i="59"/>
  <c r="I3064" i="59"/>
  <c r="I3065" i="59"/>
  <c r="I3066" i="59"/>
  <c r="I3067" i="59"/>
  <c r="I3068" i="59"/>
  <c r="I3069" i="59"/>
  <c r="I3070" i="59"/>
  <c r="I3071" i="59"/>
  <c r="I3072" i="59"/>
  <c r="I3073" i="59"/>
  <c r="I3074" i="59"/>
  <c r="I3075" i="59"/>
  <c r="I3076" i="59"/>
  <c r="I3077" i="59"/>
  <c r="I3078" i="59"/>
  <c r="I3079" i="59"/>
  <c r="I3080" i="59"/>
  <c r="I3081" i="59"/>
  <c r="I3082" i="59"/>
  <c r="I3083" i="59"/>
  <c r="I3084" i="59"/>
  <c r="I3085" i="59"/>
  <c r="I3086" i="59"/>
  <c r="I3087" i="59"/>
  <c r="I3088" i="59"/>
  <c r="I3089" i="59"/>
  <c r="I3090" i="59"/>
  <c r="I3091" i="59"/>
  <c r="I3092" i="59"/>
  <c r="I3093" i="59"/>
  <c r="I3094" i="59"/>
  <c r="I3095" i="59"/>
  <c r="I3096" i="59"/>
  <c r="I3097" i="59"/>
  <c r="I3098" i="59"/>
  <c r="I3099" i="59"/>
  <c r="I3100" i="59"/>
  <c r="I3101" i="59"/>
  <c r="I3102" i="59"/>
  <c r="I3103" i="59"/>
  <c r="I3104" i="59"/>
  <c r="I3105" i="59"/>
  <c r="I3106" i="59"/>
  <c r="I3107" i="59"/>
  <c r="I3108" i="59"/>
  <c r="I3109" i="59"/>
  <c r="I3110" i="59"/>
  <c r="I3111" i="59"/>
  <c r="I3112" i="59"/>
  <c r="I3113" i="59"/>
  <c r="I3114" i="59"/>
  <c r="I3115" i="59"/>
  <c r="I3116" i="59"/>
  <c r="I3117" i="59"/>
  <c r="I3118" i="59"/>
  <c r="I3119" i="59"/>
  <c r="I3120" i="59"/>
  <c r="I3121" i="59"/>
  <c r="I3122" i="59"/>
  <c r="I3123" i="59"/>
  <c r="I3124" i="59"/>
  <c r="I3125" i="59"/>
  <c r="I3126" i="59"/>
  <c r="I3127" i="59"/>
  <c r="I3128" i="59"/>
  <c r="I3129" i="59"/>
  <c r="I3130" i="59"/>
  <c r="I3131" i="59"/>
  <c r="I3132" i="59"/>
  <c r="I3133" i="59"/>
  <c r="I3134" i="59"/>
  <c r="I3135" i="59"/>
  <c r="I3136" i="59"/>
  <c r="I3137" i="59"/>
  <c r="I3138" i="59"/>
  <c r="I3139" i="59"/>
  <c r="I3140" i="59"/>
  <c r="I3141" i="59"/>
  <c r="I3142" i="59"/>
  <c r="I3143" i="59"/>
  <c r="I3144" i="59"/>
  <c r="I3145" i="59"/>
  <c r="I3146" i="59"/>
  <c r="I3147" i="59"/>
  <c r="I3148" i="59"/>
  <c r="I3149" i="59"/>
  <c r="I3150" i="59"/>
  <c r="I3151" i="59"/>
  <c r="I3152" i="59"/>
  <c r="I3153" i="59"/>
  <c r="I3154" i="59"/>
  <c r="I3155" i="59"/>
  <c r="I3156" i="59"/>
  <c r="I3157" i="59"/>
  <c r="I3158" i="59"/>
  <c r="I3159" i="59"/>
  <c r="I3160" i="59"/>
  <c r="I3161" i="59"/>
  <c r="I3162" i="59"/>
  <c r="I3163" i="59"/>
  <c r="I3164" i="59"/>
  <c r="I3165" i="59"/>
  <c r="I3166" i="59"/>
  <c r="I3167" i="59"/>
  <c r="I3168" i="59"/>
  <c r="I3169" i="59"/>
  <c r="I3170" i="59"/>
  <c r="I3171" i="59"/>
  <c r="I3172" i="59"/>
  <c r="I3173" i="59"/>
  <c r="I3174" i="59"/>
  <c r="I3175" i="59"/>
  <c r="I3176" i="59"/>
  <c r="I3177" i="59"/>
  <c r="I3178" i="59"/>
  <c r="I3179" i="59"/>
  <c r="I3180" i="59"/>
  <c r="I3181" i="59"/>
  <c r="I3182" i="59"/>
  <c r="I3183" i="59"/>
  <c r="I3184" i="59"/>
  <c r="I3185" i="59"/>
  <c r="I3186" i="59"/>
  <c r="I3187" i="59"/>
  <c r="I3188" i="59"/>
  <c r="I3189" i="59"/>
  <c r="I3190" i="59"/>
  <c r="I3191" i="59"/>
  <c r="I3192" i="59"/>
  <c r="I3193" i="59"/>
  <c r="I3194" i="59"/>
  <c r="I3195" i="59"/>
  <c r="I3196" i="59"/>
  <c r="I3197" i="59"/>
  <c r="I3198" i="59"/>
  <c r="I3199" i="59"/>
  <c r="I3200" i="59"/>
  <c r="I3201" i="59"/>
  <c r="I3202" i="59"/>
  <c r="I3203" i="59"/>
  <c r="I3204" i="59"/>
  <c r="I3205" i="59"/>
  <c r="I3206" i="59"/>
  <c r="I3207" i="59"/>
  <c r="I3208" i="59"/>
  <c r="I3209" i="59"/>
  <c r="I3210" i="59"/>
  <c r="I3211" i="59"/>
  <c r="I3212" i="59"/>
  <c r="I3213" i="59"/>
  <c r="I3214" i="59"/>
  <c r="I3215" i="59"/>
  <c r="I3216" i="59"/>
  <c r="I3217" i="59"/>
  <c r="I3218" i="59"/>
  <c r="I3219" i="59"/>
  <c r="I3220" i="59"/>
  <c r="I3221" i="59"/>
  <c r="I3222" i="59"/>
  <c r="I3223" i="59"/>
  <c r="I3224" i="59"/>
  <c r="I3225" i="59"/>
  <c r="I3226" i="59"/>
  <c r="I3227" i="59"/>
  <c r="I3228" i="59"/>
  <c r="I3229" i="59"/>
  <c r="I3230" i="59"/>
  <c r="I3231" i="59"/>
  <c r="I3232" i="59"/>
  <c r="I3233" i="59"/>
  <c r="I3234" i="59"/>
  <c r="I3235" i="59"/>
  <c r="I3236" i="59"/>
  <c r="I3237" i="59"/>
  <c r="I3238" i="59"/>
  <c r="I3239" i="59"/>
  <c r="I3240" i="59"/>
  <c r="I3241" i="59"/>
  <c r="I3242" i="59"/>
  <c r="I3243" i="59"/>
  <c r="I3244" i="59"/>
  <c r="I3245" i="59"/>
  <c r="I3246" i="59"/>
  <c r="I3247" i="59"/>
  <c r="I3248" i="59"/>
  <c r="I3249" i="59"/>
  <c r="I3250" i="59"/>
  <c r="I3251" i="59"/>
  <c r="I3252" i="59"/>
  <c r="I3253" i="59"/>
  <c r="I3254" i="59"/>
  <c r="I3255" i="59"/>
  <c r="I3256" i="59"/>
  <c r="I3257" i="59"/>
  <c r="I3258" i="59"/>
  <c r="I3259" i="59"/>
  <c r="I3260" i="59"/>
  <c r="I3261" i="59"/>
  <c r="I3262" i="59"/>
  <c r="I3263" i="59"/>
  <c r="I3264" i="59"/>
  <c r="I3265" i="59"/>
  <c r="I3266" i="59"/>
  <c r="I3267" i="59"/>
  <c r="I3268" i="59"/>
  <c r="I3269" i="59"/>
  <c r="I3270" i="59"/>
  <c r="I3271" i="59"/>
  <c r="I3272" i="59"/>
  <c r="I3273" i="59"/>
  <c r="I3274" i="59"/>
  <c r="I3275" i="59"/>
  <c r="I3276" i="59"/>
  <c r="I3277" i="59"/>
  <c r="I3278" i="59"/>
  <c r="I3279" i="59"/>
  <c r="I3280" i="59"/>
  <c r="I3281" i="59"/>
  <c r="I3282" i="59"/>
  <c r="I3283" i="59"/>
  <c r="I3284" i="59"/>
  <c r="I3285" i="59"/>
  <c r="I3286" i="59"/>
  <c r="I3287" i="59"/>
  <c r="I3288" i="59"/>
  <c r="I3289" i="59"/>
  <c r="I3290" i="59"/>
  <c r="I3291" i="59"/>
  <c r="I3292" i="59"/>
  <c r="I3293" i="59"/>
  <c r="I3294" i="59"/>
  <c r="I3295" i="59"/>
  <c r="I3296" i="59"/>
  <c r="I3297" i="59"/>
  <c r="I3298" i="59"/>
  <c r="I3299" i="59"/>
  <c r="I3300" i="59"/>
  <c r="I3301" i="59"/>
  <c r="I3302" i="59"/>
  <c r="I3303" i="59"/>
  <c r="I3304" i="59"/>
  <c r="I3305" i="59"/>
  <c r="I3306" i="59"/>
  <c r="I3307" i="59"/>
  <c r="I3308" i="59"/>
  <c r="I3309" i="59"/>
  <c r="I3310" i="59"/>
  <c r="I3311" i="59"/>
  <c r="I3312" i="59"/>
  <c r="I3313" i="59"/>
  <c r="I3314" i="59"/>
  <c r="I3315" i="59"/>
  <c r="I3316" i="59"/>
  <c r="I3317" i="59"/>
  <c r="I3318" i="59"/>
  <c r="I3319" i="59"/>
  <c r="I3320" i="59"/>
  <c r="I3321" i="59"/>
  <c r="I3322" i="59"/>
  <c r="I3323" i="59"/>
  <c r="I3324" i="59"/>
  <c r="I3325" i="59"/>
  <c r="I3326" i="59"/>
  <c r="I3327" i="59"/>
  <c r="I3328" i="59"/>
  <c r="I3329" i="59"/>
  <c r="I3330" i="59"/>
  <c r="I3331" i="59"/>
  <c r="I3332" i="59"/>
  <c r="I3333" i="59"/>
  <c r="I3334" i="59"/>
  <c r="I3335" i="59"/>
  <c r="I3336" i="59"/>
  <c r="I3337" i="59"/>
  <c r="I3338" i="59"/>
  <c r="I3339" i="59"/>
  <c r="I3340" i="59"/>
  <c r="I3341" i="59"/>
  <c r="I3342" i="59"/>
  <c r="I3343" i="59"/>
  <c r="I3344" i="59"/>
  <c r="I3345" i="59"/>
  <c r="I3346" i="59"/>
  <c r="I3347" i="59"/>
  <c r="I3348" i="59"/>
  <c r="I3349" i="59"/>
  <c r="I3350" i="59"/>
  <c r="I3351" i="59"/>
  <c r="I3352" i="59"/>
  <c r="I3353" i="59"/>
  <c r="I3354" i="59"/>
  <c r="I3355" i="59"/>
  <c r="I3356" i="59"/>
  <c r="I3357" i="59"/>
  <c r="I3358" i="59"/>
  <c r="I3359" i="59"/>
  <c r="I3360" i="59"/>
  <c r="I3361" i="59"/>
  <c r="I3362" i="59"/>
  <c r="I3363" i="59"/>
  <c r="I3364" i="59"/>
  <c r="I3365" i="59"/>
  <c r="I3366" i="59"/>
  <c r="I3367" i="59"/>
  <c r="I3368" i="59"/>
  <c r="I3369" i="59"/>
  <c r="I3370" i="59"/>
  <c r="I3371" i="59"/>
  <c r="I3372" i="59"/>
  <c r="I3373" i="59"/>
  <c r="I3374" i="59"/>
  <c r="I3375" i="59"/>
  <c r="I3376" i="59"/>
  <c r="I3377" i="59"/>
  <c r="I3378" i="59"/>
  <c r="I3379" i="59"/>
  <c r="I3380" i="59"/>
  <c r="I3381" i="59"/>
  <c r="I3382" i="59"/>
  <c r="I3383" i="59"/>
  <c r="I3384" i="59"/>
  <c r="I3385" i="59"/>
  <c r="I3386" i="59"/>
  <c r="I3387" i="59"/>
  <c r="I3388" i="59"/>
  <c r="I3389" i="59"/>
  <c r="I3390" i="59"/>
  <c r="I3391" i="59"/>
  <c r="I3392" i="59"/>
  <c r="I3393" i="59"/>
  <c r="I3394" i="59"/>
  <c r="I3395" i="59"/>
  <c r="I3396" i="59"/>
  <c r="I3397" i="59"/>
  <c r="I3398" i="59"/>
  <c r="I3399" i="59"/>
  <c r="I3400" i="59"/>
  <c r="I3401" i="59"/>
  <c r="I3402" i="59"/>
  <c r="I3403" i="59"/>
  <c r="I3404" i="59"/>
  <c r="I3405" i="59"/>
  <c r="I3406" i="59"/>
  <c r="I3407" i="59"/>
  <c r="I3408" i="59"/>
  <c r="I3409" i="59"/>
  <c r="I3410" i="59"/>
  <c r="I3411" i="59"/>
  <c r="I3412" i="59"/>
  <c r="I3413" i="59"/>
  <c r="I3414" i="59"/>
  <c r="I3415" i="59"/>
  <c r="I3416" i="59"/>
  <c r="I3417" i="59"/>
  <c r="I3418" i="59"/>
  <c r="I3419" i="59"/>
  <c r="I3420" i="59"/>
  <c r="I3421" i="59"/>
  <c r="I3422" i="59"/>
  <c r="I3423" i="59"/>
  <c r="I3424" i="59"/>
  <c r="I3425" i="59"/>
  <c r="I3426" i="59"/>
  <c r="I3427" i="59"/>
  <c r="I3428" i="59"/>
  <c r="I3429" i="59"/>
  <c r="I3430" i="59"/>
  <c r="I3431" i="59"/>
  <c r="I3432" i="59"/>
  <c r="I3433" i="59"/>
  <c r="I3434" i="59"/>
  <c r="I3435" i="59"/>
  <c r="I3436" i="59"/>
  <c r="I3437" i="59"/>
  <c r="I3438" i="59"/>
  <c r="I3439" i="59"/>
  <c r="I3440" i="59"/>
  <c r="I3441" i="59"/>
  <c r="I3442" i="59"/>
  <c r="I3443" i="59"/>
  <c r="I3444" i="59"/>
  <c r="I3445" i="59"/>
  <c r="I3446" i="59"/>
  <c r="I3447" i="59"/>
  <c r="I3448" i="59"/>
  <c r="I3449" i="59"/>
  <c r="I3450" i="59"/>
  <c r="I3451" i="59"/>
  <c r="I3452" i="59"/>
  <c r="I3453" i="59"/>
  <c r="I3454" i="59"/>
  <c r="I3455" i="59"/>
  <c r="I3456" i="59"/>
  <c r="I3457" i="59"/>
  <c r="I3458" i="59"/>
  <c r="I3459" i="59"/>
  <c r="I3460" i="59"/>
  <c r="I3461" i="59"/>
  <c r="I3462" i="59"/>
  <c r="I3463" i="59"/>
  <c r="I3464" i="59"/>
  <c r="I3465" i="59"/>
  <c r="I3466" i="59"/>
  <c r="I3467" i="59"/>
  <c r="I3468" i="59"/>
  <c r="I3469" i="59"/>
  <c r="I3470" i="59"/>
  <c r="I3471" i="59"/>
  <c r="I3472" i="59"/>
  <c r="I3473" i="59"/>
  <c r="I3474" i="59"/>
  <c r="I3475" i="59"/>
  <c r="I3476" i="59"/>
  <c r="I3477" i="59"/>
  <c r="I3478" i="59"/>
  <c r="I3479" i="59"/>
  <c r="I3480" i="59"/>
  <c r="I3481" i="59"/>
  <c r="I3482" i="59"/>
  <c r="I3483" i="59"/>
  <c r="I3484" i="59"/>
  <c r="I3485" i="59"/>
  <c r="I3486" i="59"/>
  <c r="I3487" i="59"/>
  <c r="I3488" i="59"/>
  <c r="I3489" i="59"/>
  <c r="I3490" i="59"/>
  <c r="I3491" i="59"/>
  <c r="I3492" i="59"/>
  <c r="I3493" i="59"/>
  <c r="I3494" i="59"/>
  <c r="I3495" i="59"/>
  <c r="I3496" i="59"/>
  <c r="I3497" i="59"/>
  <c r="I3498" i="59"/>
  <c r="I3499" i="59"/>
  <c r="I3500" i="59"/>
  <c r="I3501" i="59"/>
  <c r="I3502" i="59"/>
  <c r="I3503" i="59"/>
  <c r="I3504" i="59"/>
  <c r="I3505" i="59"/>
  <c r="I3506" i="59"/>
  <c r="I3507" i="59"/>
  <c r="I3508" i="59"/>
  <c r="I3509" i="59"/>
  <c r="I3510" i="59"/>
  <c r="I3511" i="59"/>
  <c r="I3512" i="59"/>
  <c r="I3513" i="59"/>
  <c r="I3514" i="59"/>
  <c r="I3515" i="59"/>
  <c r="I3516" i="59"/>
  <c r="I3517" i="59"/>
  <c r="I3518" i="59"/>
  <c r="I3519" i="59"/>
  <c r="I3520" i="59"/>
  <c r="I3521" i="59"/>
  <c r="I3522" i="59"/>
  <c r="I3523" i="59"/>
  <c r="I3524" i="59"/>
  <c r="I3525" i="59"/>
  <c r="I3526" i="59"/>
  <c r="I3527" i="59"/>
  <c r="I3528" i="59"/>
  <c r="I3529" i="59"/>
  <c r="I3530" i="59"/>
  <c r="I3531" i="59"/>
  <c r="I3532" i="59"/>
  <c r="I3533" i="59"/>
  <c r="I3534" i="59"/>
  <c r="I3535" i="59"/>
  <c r="I3536" i="59"/>
  <c r="I3537" i="59"/>
  <c r="I3538" i="59"/>
  <c r="I3539" i="59"/>
  <c r="I3540" i="59"/>
  <c r="I3541" i="59"/>
  <c r="I3542" i="59"/>
  <c r="I3543" i="59"/>
  <c r="I3544" i="59"/>
  <c r="I3545" i="59"/>
  <c r="I3546" i="59"/>
  <c r="I3547" i="59"/>
  <c r="I3548" i="59"/>
  <c r="I3549" i="59"/>
  <c r="I3550" i="59"/>
  <c r="I3551" i="59"/>
  <c r="I3552" i="59"/>
  <c r="I3553" i="59"/>
  <c r="I3554" i="59"/>
  <c r="I3555" i="59"/>
  <c r="I3556" i="59"/>
  <c r="I3557" i="59"/>
  <c r="I3558" i="59"/>
  <c r="I3559" i="59"/>
  <c r="I3560" i="59"/>
  <c r="I3561" i="59"/>
  <c r="I3562" i="59"/>
  <c r="I3563" i="59"/>
  <c r="I3564" i="59"/>
  <c r="I3565" i="59"/>
  <c r="I3566" i="59"/>
  <c r="I3567" i="59"/>
  <c r="I3568" i="59"/>
  <c r="I3569" i="59"/>
  <c r="I3570" i="59"/>
  <c r="I3571" i="59"/>
  <c r="I3572" i="59"/>
  <c r="I3573" i="59"/>
  <c r="I3574" i="59"/>
  <c r="I3575" i="59"/>
  <c r="I3576" i="59"/>
  <c r="I3577" i="59"/>
  <c r="I3578" i="59"/>
  <c r="I3579" i="59"/>
  <c r="I3580" i="59"/>
  <c r="I3581" i="59"/>
  <c r="I3582" i="59"/>
  <c r="I3583" i="59"/>
  <c r="I3584" i="59"/>
  <c r="I3585" i="59"/>
  <c r="I3586" i="59"/>
  <c r="I3587" i="59"/>
  <c r="I3588" i="59"/>
  <c r="I3589" i="59"/>
  <c r="I3590" i="59"/>
  <c r="I3591" i="59"/>
  <c r="I3592" i="59"/>
  <c r="I3593" i="59"/>
  <c r="I3594" i="59"/>
  <c r="I3595" i="59"/>
  <c r="I3596" i="59"/>
  <c r="I3597" i="59"/>
  <c r="I3598" i="59"/>
  <c r="I3599" i="59"/>
  <c r="I3600" i="59"/>
  <c r="I3601" i="59"/>
  <c r="I3602" i="59"/>
  <c r="I3603" i="59"/>
  <c r="I3604" i="59"/>
  <c r="I3605" i="59"/>
  <c r="I3606" i="59"/>
  <c r="I3607" i="59"/>
  <c r="I3608" i="59"/>
  <c r="I3609" i="59"/>
  <c r="I3610" i="59"/>
  <c r="I3611" i="59"/>
  <c r="I3612" i="59"/>
  <c r="I3613" i="59"/>
  <c r="I3614" i="59"/>
  <c r="I3615" i="59"/>
  <c r="I3616" i="59"/>
  <c r="I3617" i="59"/>
  <c r="I3618" i="59"/>
  <c r="I3619" i="59"/>
  <c r="I3620" i="59"/>
  <c r="I3621" i="59"/>
  <c r="I3622" i="59"/>
  <c r="I3623" i="59"/>
  <c r="I3624" i="59"/>
  <c r="I3625" i="59"/>
  <c r="I3626" i="59"/>
  <c r="I3627" i="59"/>
  <c r="I3628" i="59"/>
  <c r="I3629" i="59"/>
  <c r="I3630" i="59"/>
  <c r="I3631" i="59"/>
  <c r="I3632" i="59"/>
  <c r="I3633" i="59"/>
  <c r="I3634" i="59"/>
  <c r="I3635" i="59"/>
  <c r="I3636" i="59"/>
  <c r="I3637" i="59"/>
  <c r="I3638" i="59"/>
  <c r="I3639" i="59"/>
  <c r="I3640" i="59"/>
  <c r="I3641" i="59"/>
  <c r="I3642" i="59"/>
  <c r="I3643" i="59"/>
  <c r="I3644" i="59"/>
  <c r="I3645" i="59"/>
  <c r="I3646" i="59"/>
  <c r="I3647" i="59"/>
  <c r="I3648" i="59"/>
  <c r="I3649" i="59"/>
  <c r="I3650" i="59"/>
  <c r="I3651" i="59"/>
  <c r="I3652" i="59"/>
  <c r="I3653" i="59"/>
  <c r="I3654" i="59"/>
  <c r="I3655" i="59"/>
  <c r="I3656" i="59"/>
  <c r="I3657" i="59"/>
  <c r="I3658" i="59"/>
  <c r="I3659" i="59"/>
  <c r="I3660" i="59"/>
  <c r="I3661" i="59"/>
  <c r="I3662" i="59"/>
  <c r="I3663" i="59"/>
  <c r="I3664" i="59"/>
  <c r="I3665" i="59"/>
  <c r="I3666" i="59"/>
  <c r="I3667" i="59"/>
  <c r="I3668" i="59"/>
  <c r="I3669" i="59"/>
  <c r="I3670" i="59"/>
  <c r="I3671" i="59"/>
  <c r="I3672" i="59"/>
  <c r="I3673" i="59"/>
  <c r="I3674" i="59"/>
  <c r="I3675" i="59"/>
  <c r="I3676" i="59"/>
  <c r="I3677" i="59"/>
  <c r="I3678" i="59"/>
  <c r="I3679" i="59"/>
  <c r="I3680" i="59"/>
  <c r="I3681" i="59"/>
  <c r="I3682" i="59"/>
  <c r="I3683" i="59"/>
  <c r="I3684" i="59"/>
  <c r="I3685" i="59"/>
  <c r="I3686" i="59"/>
  <c r="I3687" i="59"/>
  <c r="I3688" i="59"/>
  <c r="I3689" i="59"/>
  <c r="I3690" i="59"/>
  <c r="I3691" i="59"/>
  <c r="I3692" i="59"/>
  <c r="I3693" i="59"/>
  <c r="I3694" i="59"/>
  <c r="I3695" i="59"/>
  <c r="I3696" i="59"/>
  <c r="I3697" i="59"/>
  <c r="I3698" i="59"/>
  <c r="I3699" i="59"/>
  <c r="I3700" i="59"/>
  <c r="I3701" i="59"/>
  <c r="I3702" i="59"/>
  <c r="I3703" i="59"/>
  <c r="I3704" i="59"/>
  <c r="I3705" i="59"/>
  <c r="I3706" i="59"/>
  <c r="I3707" i="59"/>
  <c r="I3708" i="59"/>
  <c r="I3709" i="59"/>
  <c r="I3710" i="59"/>
  <c r="I3711" i="59"/>
  <c r="I3712" i="59"/>
  <c r="I3713" i="59"/>
  <c r="I3714" i="59"/>
  <c r="I3715" i="59"/>
  <c r="I3716" i="59"/>
  <c r="I3717" i="59"/>
  <c r="I3718" i="59"/>
  <c r="I3719" i="59"/>
  <c r="I3720" i="59"/>
  <c r="I3721" i="59"/>
  <c r="I3722" i="59"/>
  <c r="I3723" i="59"/>
  <c r="I3724" i="59"/>
  <c r="I3725" i="59"/>
  <c r="I3726" i="59"/>
  <c r="I3727" i="59"/>
  <c r="I3728" i="59"/>
  <c r="I3729" i="59"/>
  <c r="I3730" i="59"/>
  <c r="I3731" i="59"/>
  <c r="I3732" i="59"/>
  <c r="I3733" i="59"/>
  <c r="I3734" i="59"/>
  <c r="I3735" i="59"/>
  <c r="I3736" i="59"/>
  <c r="I3737" i="59"/>
  <c r="I3738" i="59"/>
  <c r="I3739" i="59"/>
  <c r="I3740" i="59"/>
  <c r="I3741" i="59"/>
  <c r="I3742" i="59"/>
  <c r="I3743" i="59"/>
  <c r="I3744" i="59"/>
  <c r="I3745" i="59"/>
  <c r="I3746" i="59"/>
  <c r="I3747" i="59"/>
  <c r="I3748" i="59"/>
  <c r="I3749" i="59"/>
  <c r="I3750" i="59"/>
  <c r="I3751" i="59"/>
  <c r="I3752" i="59"/>
  <c r="I3753" i="59"/>
  <c r="I3754" i="59"/>
  <c r="I3755" i="59"/>
  <c r="I3756" i="59"/>
  <c r="I3757" i="59"/>
  <c r="I3758" i="59"/>
  <c r="I3759" i="59"/>
  <c r="I3760" i="59"/>
  <c r="I3761" i="59"/>
  <c r="I3762" i="59"/>
  <c r="I3763" i="59"/>
  <c r="I3764" i="59"/>
  <c r="I3765" i="59"/>
  <c r="I3766" i="59"/>
  <c r="I3767" i="59"/>
  <c r="I3768" i="59"/>
  <c r="I3769" i="59"/>
  <c r="I3770" i="59"/>
  <c r="I3771" i="59"/>
  <c r="I3772" i="59"/>
  <c r="I3773" i="59"/>
  <c r="I3774" i="59"/>
  <c r="I3775" i="59"/>
  <c r="I3776" i="59"/>
  <c r="I3777" i="59"/>
  <c r="I3778" i="59"/>
  <c r="I3779" i="59"/>
  <c r="I3780" i="59"/>
  <c r="I3781" i="59"/>
  <c r="I3782" i="59"/>
  <c r="I3783" i="59"/>
  <c r="I3784" i="59"/>
  <c r="I3785" i="59"/>
  <c r="I3786" i="59"/>
  <c r="I3787" i="59"/>
  <c r="I3788" i="59"/>
  <c r="I3789" i="59"/>
  <c r="I3790" i="59"/>
  <c r="I3791" i="59"/>
  <c r="I3792" i="59"/>
  <c r="I3793" i="59"/>
  <c r="I3794" i="59"/>
  <c r="I3795" i="59"/>
  <c r="I3796" i="59"/>
  <c r="I3797" i="59"/>
  <c r="I3798" i="59"/>
  <c r="I3799" i="59"/>
  <c r="I3800" i="59"/>
  <c r="I3801" i="59"/>
  <c r="I3802" i="59"/>
  <c r="I3803" i="59"/>
  <c r="I3804" i="59"/>
  <c r="I3805" i="59"/>
  <c r="I3806" i="59"/>
  <c r="I3807" i="59"/>
  <c r="I3808" i="59"/>
  <c r="I3809" i="59"/>
  <c r="I3810" i="59"/>
  <c r="I3811" i="59"/>
  <c r="I3812" i="59"/>
  <c r="I3813" i="59"/>
  <c r="I3814" i="59"/>
  <c r="I3815" i="59"/>
  <c r="I3816" i="59"/>
  <c r="I3817" i="59"/>
  <c r="I3818" i="59"/>
  <c r="I3819" i="59"/>
  <c r="I3820" i="59"/>
  <c r="I3821" i="59"/>
  <c r="I3822" i="59"/>
  <c r="I3823" i="59"/>
  <c r="I3824" i="59"/>
  <c r="I3825" i="59"/>
  <c r="I3826" i="59"/>
  <c r="I3827" i="59"/>
  <c r="I3828" i="59"/>
  <c r="I3829" i="59"/>
  <c r="I3830" i="59"/>
  <c r="I3831" i="59"/>
  <c r="I3832" i="59"/>
  <c r="I3833" i="59"/>
  <c r="I3834" i="59"/>
  <c r="I3835" i="59"/>
  <c r="I3836" i="59"/>
  <c r="I3837" i="59"/>
  <c r="I3838" i="59"/>
  <c r="I3839" i="59"/>
  <c r="I3840" i="59"/>
  <c r="I3841" i="59"/>
  <c r="I3842" i="59"/>
  <c r="I3843" i="59"/>
  <c r="I3844" i="59"/>
  <c r="I3845" i="59"/>
  <c r="I3846" i="59"/>
  <c r="I3847" i="59"/>
  <c r="I3848" i="59"/>
  <c r="I3849" i="59"/>
  <c r="I3850" i="59"/>
  <c r="I3851" i="59"/>
  <c r="I3852" i="59"/>
  <c r="I3853" i="59"/>
  <c r="I3854" i="59"/>
  <c r="I3855" i="59"/>
  <c r="I3856" i="59"/>
  <c r="I3857" i="59"/>
  <c r="I3858" i="59"/>
  <c r="I3859" i="59"/>
  <c r="I3860" i="59"/>
  <c r="I3861" i="59"/>
  <c r="I3862" i="59"/>
  <c r="I3863" i="59"/>
  <c r="I3864" i="59"/>
  <c r="I3865" i="59"/>
  <c r="I3866" i="59"/>
  <c r="I3867" i="59"/>
  <c r="I3868" i="59"/>
  <c r="I3869" i="59"/>
  <c r="I3870" i="59"/>
  <c r="I3871" i="59"/>
  <c r="I3872" i="59"/>
  <c r="I3873" i="59"/>
  <c r="I3874" i="59"/>
  <c r="I3875" i="59"/>
  <c r="I3876" i="59"/>
  <c r="I3877" i="59"/>
  <c r="I3878" i="59"/>
  <c r="I3879" i="59"/>
  <c r="I3880" i="59"/>
  <c r="I3881" i="59"/>
  <c r="I3882" i="59"/>
  <c r="I3883" i="59"/>
  <c r="I3884" i="59"/>
  <c r="I3885" i="59"/>
  <c r="I3886" i="59"/>
  <c r="I3887" i="59"/>
  <c r="I3888" i="59"/>
  <c r="I3889" i="59"/>
  <c r="I3890" i="59"/>
  <c r="I3891" i="59"/>
  <c r="I3892" i="59"/>
  <c r="I3893" i="59"/>
  <c r="I3894" i="59"/>
  <c r="I3895" i="59"/>
  <c r="I3896" i="59"/>
  <c r="I3897" i="59"/>
  <c r="I3898" i="59"/>
  <c r="I3899" i="59"/>
  <c r="I3900" i="59"/>
  <c r="I3901" i="59"/>
  <c r="I3902" i="59"/>
  <c r="I3903" i="59"/>
  <c r="I3904" i="59"/>
  <c r="I3905" i="59"/>
  <c r="I3906" i="59"/>
  <c r="I3907" i="59"/>
  <c r="I3908" i="59"/>
  <c r="I3909" i="59"/>
  <c r="I3910" i="59"/>
  <c r="I3911" i="59"/>
  <c r="I3912" i="59"/>
  <c r="I3913" i="59"/>
  <c r="I3914" i="59"/>
  <c r="I3915" i="59"/>
  <c r="I3916" i="59"/>
  <c r="I3917" i="59"/>
  <c r="I3918" i="59"/>
  <c r="I3919" i="59"/>
  <c r="I3920" i="59"/>
  <c r="I3921" i="59"/>
  <c r="I3922" i="59"/>
  <c r="I3923" i="59"/>
  <c r="I3924" i="59"/>
  <c r="I3925" i="59"/>
  <c r="I3926" i="59"/>
  <c r="I3927" i="59"/>
  <c r="I3928" i="59"/>
  <c r="I3929" i="59"/>
  <c r="I3930" i="59"/>
  <c r="I3931" i="59"/>
  <c r="I3932" i="59"/>
  <c r="I3933" i="59"/>
  <c r="I3934" i="59"/>
  <c r="I3935" i="59"/>
  <c r="I3936" i="59"/>
  <c r="I3937" i="59"/>
  <c r="I3938" i="59"/>
  <c r="I3939" i="59"/>
  <c r="I3940" i="59"/>
  <c r="I3941" i="59"/>
  <c r="I3942" i="59"/>
  <c r="I3943" i="59"/>
  <c r="I3944" i="59"/>
  <c r="I3945" i="59"/>
  <c r="I3946" i="59"/>
  <c r="I3947" i="59"/>
  <c r="I3948" i="59"/>
  <c r="I3949" i="59"/>
  <c r="I3950" i="59"/>
  <c r="I3951" i="59"/>
  <c r="I3952" i="59"/>
  <c r="I3953" i="59"/>
  <c r="I3954" i="59"/>
  <c r="I3955" i="59"/>
  <c r="I3956" i="59"/>
  <c r="I3957" i="59"/>
  <c r="I3958" i="59"/>
  <c r="I3959" i="59"/>
  <c r="I3960" i="59"/>
  <c r="I3961" i="59"/>
  <c r="I3962" i="59"/>
  <c r="I3963" i="59"/>
  <c r="I3964" i="59"/>
  <c r="I3965" i="59"/>
  <c r="I3966" i="59"/>
  <c r="I3967" i="59"/>
  <c r="I3968" i="59"/>
  <c r="I3969" i="59"/>
  <c r="I3970" i="59"/>
  <c r="I3971" i="59"/>
  <c r="I3972" i="59"/>
  <c r="I3973" i="59"/>
  <c r="I3974" i="59"/>
  <c r="I3975" i="59"/>
  <c r="I3976" i="59"/>
  <c r="I3977" i="59"/>
  <c r="I3978" i="59"/>
  <c r="I3979" i="59"/>
  <c r="I3980" i="59"/>
  <c r="I3981" i="59"/>
  <c r="I3982" i="59"/>
  <c r="I3983" i="59"/>
  <c r="I3984" i="59"/>
  <c r="I3985" i="59"/>
  <c r="I3986" i="59"/>
  <c r="I3987" i="59"/>
  <c r="I3988" i="59"/>
  <c r="I3989" i="59"/>
  <c r="I3990" i="59"/>
  <c r="I3991" i="59"/>
  <c r="I3992" i="59"/>
  <c r="I3993" i="59"/>
  <c r="I3994" i="59"/>
  <c r="I3995" i="59"/>
  <c r="I3996" i="59"/>
  <c r="I3997" i="59"/>
  <c r="I3998" i="59"/>
  <c r="I3999" i="59"/>
  <c r="I4000" i="59"/>
  <c r="I4001" i="59"/>
  <c r="I4002" i="59"/>
  <c r="I4003" i="59"/>
  <c r="I4004" i="59"/>
  <c r="I4005" i="59"/>
  <c r="I4006" i="59"/>
  <c r="I4007" i="59"/>
  <c r="I4008" i="59"/>
  <c r="I4009" i="59"/>
  <c r="I4010" i="59"/>
  <c r="I4011" i="59"/>
  <c r="I4012" i="59"/>
  <c r="I4013" i="59"/>
  <c r="I4014" i="59"/>
  <c r="I4015" i="59"/>
  <c r="I4016" i="59"/>
  <c r="I4017" i="59"/>
  <c r="I4018" i="59"/>
  <c r="I4019" i="59"/>
  <c r="I4020" i="59"/>
  <c r="I4021" i="59"/>
  <c r="I4022" i="59"/>
  <c r="I4023" i="59"/>
  <c r="I4024" i="59"/>
  <c r="I4025" i="59"/>
  <c r="I4026" i="59"/>
  <c r="I4027" i="59"/>
  <c r="I4028" i="59"/>
  <c r="I4029" i="59"/>
  <c r="I4030" i="59"/>
  <c r="I4031" i="59"/>
  <c r="I4032" i="59"/>
  <c r="I4033" i="59"/>
  <c r="I4034" i="59"/>
  <c r="I4035" i="59"/>
  <c r="I4036" i="59"/>
  <c r="I4037" i="59"/>
  <c r="I4038" i="59"/>
  <c r="I4039" i="59"/>
  <c r="I4040" i="59"/>
  <c r="I4041" i="59"/>
  <c r="I4042" i="59"/>
  <c r="I4043" i="59"/>
  <c r="I4044" i="59"/>
  <c r="I4045" i="59"/>
  <c r="I4046" i="59"/>
  <c r="I4047" i="59"/>
  <c r="I4048" i="59"/>
  <c r="I4049" i="59"/>
  <c r="I4050" i="59"/>
  <c r="I4051" i="59"/>
  <c r="I4052" i="59"/>
  <c r="I4053" i="59"/>
  <c r="I4054" i="59"/>
  <c r="I4055" i="59"/>
  <c r="I4056" i="59"/>
  <c r="I4057" i="59"/>
  <c r="I4058" i="59"/>
  <c r="I4059" i="59"/>
  <c r="I4060" i="59"/>
  <c r="I4061" i="59"/>
  <c r="I4062" i="59"/>
  <c r="I4063" i="59"/>
  <c r="I4064" i="59"/>
  <c r="I4065" i="59"/>
  <c r="I4066" i="59"/>
  <c r="I4067" i="59"/>
  <c r="I4068" i="59"/>
  <c r="I4069" i="59"/>
  <c r="I4070" i="59"/>
  <c r="I4071" i="59"/>
  <c r="I4072" i="59"/>
  <c r="I4073" i="59"/>
  <c r="I4074" i="59"/>
  <c r="I4075" i="59"/>
  <c r="I4076" i="59"/>
  <c r="I4077" i="59"/>
  <c r="I4078" i="59"/>
  <c r="I4079" i="59"/>
  <c r="I4080" i="59"/>
  <c r="I4081" i="59"/>
  <c r="I4082" i="59"/>
  <c r="I4083" i="59"/>
  <c r="I4084" i="59"/>
  <c r="I4085" i="59"/>
  <c r="I4086" i="59"/>
  <c r="I4087" i="59"/>
  <c r="I4088" i="59"/>
  <c r="I4089" i="59"/>
  <c r="I4090" i="59"/>
  <c r="I4091" i="59"/>
  <c r="I4092" i="59"/>
  <c r="I4093" i="59"/>
  <c r="I4094" i="59"/>
  <c r="I4095" i="59"/>
  <c r="I4096" i="59"/>
  <c r="I4097" i="59"/>
  <c r="I4098" i="59"/>
  <c r="I4099" i="59"/>
  <c r="I4100" i="59"/>
  <c r="I4101" i="59"/>
  <c r="I4102" i="59"/>
  <c r="I4103" i="59"/>
  <c r="I4104" i="59"/>
  <c r="I4105" i="59"/>
  <c r="I4106" i="59"/>
  <c r="I4107" i="59"/>
  <c r="I4108" i="59"/>
  <c r="I4109" i="59"/>
  <c r="I4110" i="59"/>
  <c r="I4111" i="59"/>
  <c r="I4112" i="59"/>
  <c r="I4113" i="59"/>
  <c r="I4114" i="59"/>
  <c r="I4115" i="59"/>
  <c r="I4116" i="59"/>
  <c r="I4117" i="59"/>
  <c r="I4118" i="59"/>
  <c r="I4119" i="59"/>
  <c r="I4120" i="59"/>
  <c r="I4121" i="59"/>
  <c r="I4122" i="59"/>
  <c r="I4123" i="59"/>
  <c r="I4124" i="59"/>
  <c r="I4125" i="59"/>
  <c r="I4126" i="59"/>
  <c r="I4127" i="59"/>
  <c r="I4128" i="59"/>
  <c r="I4129" i="59"/>
  <c r="I4130" i="59"/>
  <c r="I4131" i="59"/>
  <c r="I4132" i="59"/>
  <c r="I4133" i="59"/>
  <c r="I4134" i="59"/>
  <c r="I4135" i="59"/>
  <c r="I4136" i="59"/>
  <c r="I4137" i="59"/>
  <c r="I4138" i="59"/>
  <c r="I4139" i="59"/>
  <c r="I4140" i="59"/>
  <c r="I4141" i="59"/>
  <c r="I4142" i="59"/>
  <c r="I4143" i="59"/>
  <c r="I4144" i="59"/>
  <c r="I4145" i="59"/>
  <c r="I4146" i="59"/>
  <c r="I4147" i="59"/>
  <c r="I4148" i="59"/>
  <c r="I4149" i="59"/>
  <c r="I4150" i="59"/>
  <c r="I4151" i="59"/>
  <c r="I4152" i="59"/>
  <c r="I4153" i="59"/>
  <c r="I4154" i="59"/>
  <c r="I4155" i="59"/>
  <c r="I4156" i="59"/>
  <c r="I4157" i="59"/>
  <c r="I4158" i="59"/>
  <c r="I4159" i="59"/>
  <c r="I4160" i="59"/>
  <c r="I4161" i="59"/>
  <c r="I4162" i="59"/>
  <c r="I4163" i="59"/>
  <c r="I4164" i="59"/>
  <c r="I4165" i="59"/>
  <c r="I4166" i="59"/>
  <c r="I4167" i="59"/>
  <c r="I4168" i="59"/>
  <c r="I4169" i="59"/>
  <c r="I4170" i="59"/>
  <c r="I4171" i="59"/>
  <c r="I4172" i="59"/>
  <c r="I4173" i="59"/>
  <c r="I4174" i="59"/>
  <c r="I4175" i="59"/>
  <c r="I4176" i="59"/>
  <c r="I4177" i="59"/>
  <c r="I4178" i="59"/>
  <c r="I4179" i="59"/>
  <c r="I4180" i="59"/>
  <c r="I4181" i="59"/>
  <c r="I4182" i="59"/>
  <c r="I4183" i="59"/>
  <c r="I4184" i="59"/>
  <c r="I4185" i="59"/>
  <c r="I4186" i="59"/>
  <c r="I4187" i="59"/>
  <c r="I4188" i="59"/>
  <c r="I4189" i="59"/>
  <c r="I4190" i="59"/>
  <c r="I4191" i="59"/>
  <c r="I4192" i="59"/>
  <c r="I4193" i="59"/>
  <c r="I4194" i="59"/>
  <c r="I4195" i="59"/>
  <c r="I4196" i="59"/>
  <c r="I4197" i="59"/>
  <c r="I4198" i="59"/>
  <c r="I4199" i="59"/>
  <c r="I4200" i="59"/>
  <c r="I4201" i="59"/>
  <c r="I4202" i="59"/>
  <c r="I4203" i="59"/>
  <c r="I4204" i="59"/>
  <c r="I4205" i="59"/>
  <c r="I4206" i="59"/>
  <c r="I4207" i="59"/>
  <c r="I4208" i="59"/>
  <c r="I4209" i="59"/>
  <c r="I4210" i="59"/>
  <c r="I4211" i="59"/>
  <c r="I4212" i="59"/>
  <c r="I4213" i="59"/>
  <c r="I4214" i="59"/>
  <c r="I4215" i="59"/>
  <c r="I4216" i="59"/>
  <c r="I4217" i="59"/>
  <c r="I4218" i="59"/>
  <c r="I4219" i="59"/>
  <c r="I4220" i="59"/>
  <c r="I4221" i="59"/>
  <c r="I4222" i="59"/>
  <c r="I4223" i="59"/>
  <c r="I4224" i="59"/>
  <c r="I4225" i="59"/>
  <c r="I4226" i="59"/>
  <c r="I4227" i="59"/>
  <c r="I4228" i="59"/>
  <c r="I4229" i="59"/>
  <c r="I4230" i="59"/>
  <c r="I4231" i="59"/>
  <c r="I4232" i="59"/>
  <c r="I4233" i="59"/>
  <c r="I4234" i="59"/>
  <c r="I4235" i="59"/>
  <c r="I4236" i="59"/>
  <c r="I4237" i="59"/>
  <c r="I4238" i="59"/>
  <c r="I4239" i="59"/>
  <c r="I4240" i="59"/>
  <c r="I4241" i="59"/>
  <c r="I4242" i="59"/>
  <c r="I4243" i="59"/>
  <c r="I4244" i="59"/>
  <c r="I4245" i="59"/>
  <c r="I4246" i="59"/>
  <c r="I4247" i="59"/>
  <c r="I4248" i="59"/>
  <c r="I4249" i="59"/>
  <c r="I4250" i="59"/>
  <c r="I4251" i="59"/>
  <c r="I4252" i="59"/>
  <c r="I4253" i="59"/>
  <c r="I4254" i="59"/>
  <c r="I4255" i="59"/>
  <c r="I4256" i="59"/>
  <c r="I4257" i="59"/>
  <c r="I4258" i="59"/>
  <c r="I4259" i="59"/>
  <c r="I4260" i="59"/>
  <c r="I4261" i="59"/>
  <c r="I4262" i="59"/>
  <c r="I4263" i="59"/>
  <c r="I4264" i="59"/>
  <c r="I4265" i="59"/>
  <c r="I4266" i="59"/>
  <c r="I4267" i="59"/>
  <c r="I4268" i="59"/>
  <c r="I4269" i="59"/>
  <c r="I4270" i="59"/>
  <c r="I4271" i="59"/>
  <c r="I4272" i="59"/>
  <c r="I4273" i="59"/>
  <c r="I4274" i="59"/>
  <c r="I4275" i="59"/>
  <c r="I4276" i="59"/>
  <c r="I4277" i="59"/>
  <c r="I4278" i="59"/>
  <c r="I4279" i="59"/>
  <c r="I4280" i="59"/>
  <c r="I4281" i="59"/>
  <c r="I4282" i="59"/>
  <c r="I4283" i="59"/>
  <c r="I4284" i="59"/>
  <c r="I4285" i="59"/>
  <c r="I4286" i="59"/>
  <c r="I4287" i="59"/>
  <c r="I4288" i="59"/>
  <c r="I4289" i="59"/>
  <c r="I4290" i="59"/>
  <c r="I4291" i="59"/>
  <c r="I4292" i="59"/>
  <c r="I4293" i="59"/>
  <c r="I4294" i="59"/>
  <c r="I4295" i="59"/>
  <c r="I4296" i="59"/>
  <c r="I4297" i="59"/>
  <c r="I4298" i="59"/>
  <c r="I4299" i="59"/>
  <c r="I4300" i="59"/>
  <c r="I4301" i="59"/>
  <c r="I4302" i="59"/>
  <c r="I4303" i="59"/>
  <c r="I4304" i="59"/>
  <c r="I4305" i="59"/>
  <c r="I4306" i="59"/>
  <c r="I4307" i="59"/>
  <c r="I4308" i="59"/>
  <c r="I4309" i="59"/>
  <c r="I4310" i="59"/>
  <c r="I4311" i="59"/>
  <c r="I4312" i="59"/>
  <c r="I4313" i="59"/>
  <c r="I4314" i="59"/>
  <c r="I4315" i="59"/>
  <c r="I4316" i="59"/>
  <c r="I4317" i="59"/>
  <c r="I4318" i="59"/>
  <c r="I4319" i="59"/>
  <c r="I4320" i="59"/>
  <c r="I4321" i="59"/>
  <c r="I4322" i="59"/>
  <c r="I4323" i="59"/>
  <c r="I4324" i="59"/>
  <c r="I4325" i="59"/>
  <c r="I4326" i="59"/>
  <c r="I4327" i="59"/>
  <c r="I4328" i="59"/>
  <c r="I4329" i="59"/>
  <c r="I4330" i="59"/>
  <c r="I4331" i="59"/>
  <c r="I4332" i="59"/>
  <c r="I4333" i="59"/>
  <c r="I4334" i="59"/>
  <c r="I4335" i="59"/>
  <c r="I4336" i="59"/>
  <c r="I4337" i="59"/>
  <c r="I4338" i="59"/>
  <c r="I4339" i="59"/>
  <c r="I4340" i="59"/>
  <c r="I4341" i="59"/>
  <c r="I4342" i="59"/>
  <c r="I4343" i="59"/>
  <c r="I4344" i="59"/>
  <c r="I4345" i="59"/>
  <c r="I4346" i="59"/>
  <c r="I4347" i="59"/>
  <c r="I4348" i="59"/>
  <c r="I4349" i="59"/>
  <c r="I4350" i="59"/>
  <c r="I4351" i="59"/>
  <c r="I4352" i="59"/>
  <c r="I4353" i="59"/>
  <c r="I4354" i="59"/>
  <c r="I4355" i="59"/>
  <c r="I4356" i="59"/>
  <c r="I4357" i="59"/>
  <c r="I4358" i="59"/>
  <c r="I4359" i="59"/>
  <c r="I4360" i="59"/>
  <c r="I4361" i="59"/>
  <c r="I4362" i="59"/>
  <c r="I4363" i="59"/>
  <c r="I4364" i="59"/>
  <c r="I4365" i="59"/>
  <c r="I4366" i="59"/>
  <c r="I4367" i="59"/>
  <c r="I4368" i="59"/>
  <c r="I4369" i="59"/>
  <c r="I4370" i="59"/>
  <c r="I4371" i="59"/>
  <c r="I4372" i="59"/>
  <c r="I4373" i="59"/>
  <c r="I4374" i="59"/>
  <c r="I4375" i="59"/>
  <c r="I4376" i="59"/>
  <c r="I4377" i="59"/>
  <c r="I4378" i="59"/>
  <c r="I4379" i="59"/>
  <c r="I4380" i="59"/>
  <c r="I4381" i="59"/>
  <c r="I4382" i="59"/>
  <c r="I4383" i="59"/>
  <c r="I4384" i="59"/>
  <c r="I4385" i="59"/>
  <c r="I4386" i="59"/>
  <c r="I4387" i="59"/>
  <c r="I4388" i="59"/>
  <c r="I4389" i="59"/>
  <c r="I4390" i="59"/>
  <c r="I4391" i="59"/>
  <c r="I4392" i="59"/>
  <c r="I4393" i="59"/>
  <c r="I4394" i="59"/>
  <c r="I4395" i="59"/>
  <c r="I4396" i="59"/>
  <c r="I4397" i="59"/>
  <c r="I4398" i="59"/>
  <c r="I4399" i="59"/>
  <c r="I4400" i="59"/>
  <c r="I4401" i="59"/>
  <c r="I4402" i="59"/>
  <c r="I4403" i="59"/>
  <c r="I4404" i="59"/>
  <c r="I4405" i="59"/>
  <c r="I4406" i="59"/>
  <c r="I4407" i="59"/>
  <c r="I4408" i="59"/>
  <c r="I4409" i="59"/>
  <c r="I4410" i="59"/>
  <c r="I4411" i="59"/>
  <c r="I4412" i="59"/>
  <c r="I4413" i="59"/>
  <c r="I4414" i="59"/>
  <c r="I4415" i="59"/>
  <c r="I4416" i="59"/>
  <c r="I4417" i="59"/>
  <c r="I4418" i="59"/>
  <c r="I4419" i="59"/>
  <c r="I4420" i="59"/>
  <c r="I4421" i="59"/>
  <c r="I4422" i="59"/>
  <c r="I4423" i="59"/>
  <c r="I4424" i="59"/>
  <c r="I4425" i="59"/>
  <c r="I4426" i="59"/>
  <c r="I4427" i="59"/>
  <c r="I4428" i="59"/>
  <c r="I4429" i="59"/>
  <c r="G362" i="4"/>
  <c r="F362" i="4" s="1"/>
  <c r="G363" i="4"/>
  <c r="F363" i="4" s="1"/>
  <c r="G364" i="4"/>
  <c r="F364" i="4" s="1"/>
  <c r="G365" i="4"/>
  <c r="F365" i="4" s="1"/>
  <c r="G366" i="4"/>
  <c r="F366" i="4" s="1"/>
  <c r="G367" i="4"/>
  <c r="F367" i="4" s="1"/>
  <c r="G368" i="4"/>
  <c r="F368" i="4" s="1"/>
  <c r="G369" i="4"/>
  <c r="F369" i="4" s="1"/>
  <c r="G370" i="4"/>
  <c r="F370" i="4" s="1"/>
  <c r="G371" i="4"/>
  <c r="F371" i="4" s="1"/>
  <c r="G372" i="4"/>
  <c r="F372" i="4" s="1"/>
  <c r="G373" i="4"/>
  <c r="F373" i="4" s="1"/>
  <c r="G302" i="4"/>
  <c r="F302" i="4" s="1"/>
  <c r="G303" i="4"/>
  <c r="F303" i="4" s="1"/>
  <c r="G304" i="4"/>
  <c r="F304" i="4" s="1"/>
  <c r="G305" i="4"/>
  <c r="F305" i="4" s="1"/>
  <c r="G306" i="4"/>
  <c r="F306" i="4" s="1"/>
  <c r="G307" i="4"/>
  <c r="F307" i="4" s="1"/>
  <c r="G308" i="4"/>
  <c r="F308" i="4" s="1"/>
  <c r="G309" i="4"/>
  <c r="F309" i="4" s="1"/>
  <c r="G310" i="4"/>
  <c r="F310" i="4" s="1"/>
  <c r="G311" i="4"/>
  <c r="F311" i="4" s="1"/>
  <c r="G312" i="4"/>
  <c r="F312" i="4" s="1"/>
  <c r="G313" i="4"/>
  <c r="F313" i="4" s="1"/>
  <c r="G242" i="4"/>
  <c r="F242" i="4" s="1"/>
  <c r="G243" i="4"/>
  <c r="F243" i="4" s="1"/>
  <c r="G244" i="4"/>
  <c r="F244" i="4" s="1"/>
  <c r="G245" i="4"/>
  <c r="F245" i="4" s="1"/>
  <c r="G246" i="4"/>
  <c r="F246" i="4" s="1"/>
  <c r="G247" i="4"/>
  <c r="F247" i="4" s="1"/>
  <c r="G248" i="4"/>
  <c r="F248" i="4" s="1"/>
  <c r="G249" i="4"/>
  <c r="F249" i="4" s="1"/>
  <c r="G250" i="4"/>
  <c r="F250" i="4" s="1"/>
  <c r="G251" i="4"/>
  <c r="F251" i="4" s="1"/>
  <c r="G252" i="4"/>
  <c r="F252" i="4" s="1"/>
  <c r="G253" i="4"/>
  <c r="F253" i="4" s="1"/>
  <c r="G2" i="4"/>
  <c r="F2" i="4" s="1"/>
  <c r="G3" i="4"/>
  <c r="F3" i="4" s="1"/>
  <c r="G4" i="4"/>
  <c r="F4" i="4" s="1"/>
  <c r="G5" i="4"/>
  <c r="F5" i="4" s="1"/>
  <c r="G6" i="4"/>
  <c r="F6" i="4" s="1"/>
  <c r="G7" i="4"/>
  <c r="F7" i="4" s="1"/>
  <c r="G8" i="4"/>
  <c r="F8" i="4" s="1"/>
  <c r="G9" i="4"/>
  <c r="F9" i="4" s="1"/>
  <c r="G10" i="4"/>
  <c r="F10" i="4" s="1"/>
  <c r="G11" i="4"/>
  <c r="F11" i="4" s="1"/>
  <c r="G12" i="4"/>
  <c r="F12" i="4" s="1"/>
  <c r="G13" i="4"/>
  <c r="F13" i="4" s="1"/>
  <c r="G374" i="4"/>
  <c r="F374" i="4" s="1"/>
  <c r="G375" i="4"/>
  <c r="F375" i="4" s="1"/>
  <c r="G376" i="4"/>
  <c r="F376" i="4" s="1"/>
  <c r="G377" i="4"/>
  <c r="F377" i="4" s="1"/>
  <c r="G378" i="4"/>
  <c r="F378" i="4" s="1"/>
  <c r="G379" i="4"/>
  <c r="F379" i="4" s="1"/>
  <c r="G380" i="4"/>
  <c r="F380" i="4" s="1"/>
  <c r="G381" i="4"/>
  <c r="F381" i="4" s="1"/>
  <c r="G382" i="4"/>
  <c r="F382" i="4" s="1"/>
  <c r="G383" i="4"/>
  <c r="F383" i="4" s="1"/>
  <c r="G384" i="4"/>
  <c r="F384" i="4" s="1"/>
  <c r="G385" i="4"/>
  <c r="F385" i="4" s="1"/>
  <c r="G314" i="4"/>
  <c r="F314" i="4" s="1"/>
  <c r="G315" i="4"/>
  <c r="F315" i="4" s="1"/>
  <c r="G316" i="4"/>
  <c r="F316" i="4" s="1"/>
  <c r="G317" i="4"/>
  <c r="F317" i="4" s="1"/>
  <c r="G318" i="4"/>
  <c r="F318" i="4" s="1"/>
  <c r="G319" i="4"/>
  <c r="F319" i="4" s="1"/>
  <c r="G320" i="4"/>
  <c r="F320" i="4" s="1"/>
  <c r="G321" i="4"/>
  <c r="F321" i="4" s="1"/>
  <c r="G322" i="4"/>
  <c r="F322" i="4" s="1"/>
  <c r="G323" i="4"/>
  <c r="F323" i="4" s="1"/>
  <c r="G324" i="4"/>
  <c r="F324" i="4" s="1"/>
  <c r="G325" i="4"/>
  <c r="F325" i="4" s="1"/>
  <c r="G254" i="4"/>
  <c r="F254" i="4" s="1"/>
  <c r="G255" i="4"/>
  <c r="F255" i="4" s="1"/>
  <c r="G256" i="4"/>
  <c r="F256" i="4" s="1"/>
  <c r="G257" i="4"/>
  <c r="F257" i="4" s="1"/>
  <c r="G258" i="4"/>
  <c r="F258" i="4" s="1"/>
  <c r="G259" i="4"/>
  <c r="F259" i="4" s="1"/>
  <c r="G260" i="4"/>
  <c r="F260" i="4" s="1"/>
  <c r="G261" i="4"/>
  <c r="F261" i="4" s="1"/>
  <c r="G262" i="4"/>
  <c r="F262" i="4" s="1"/>
  <c r="G263" i="4"/>
  <c r="F263" i="4" s="1"/>
  <c r="G264" i="4"/>
  <c r="F264" i="4" s="1"/>
  <c r="G265" i="4"/>
  <c r="F265" i="4" s="1"/>
  <c r="G14" i="4"/>
  <c r="F14" i="4" s="1"/>
  <c r="G15" i="4"/>
  <c r="F15" i="4" s="1"/>
  <c r="G16" i="4"/>
  <c r="F16" i="4" s="1"/>
  <c r="G17" i="4"/>
  <c r="F17" i="4" s="1"/>
  <c r="G18" i="4"/>
  <c r="F18" i="4" s="1"/>
  <c r="G19" i="4"/>
  <c r="F19" i="4" s="1"/>
  <c r="G20" i="4"/>
  <c r="F20" i="4" s="1"/>
  <c r="G21" i="4"/>
  <c r="F21" i="4" s="1"/>
  <c r="G22" i="4"/>
  <c r="F22" i="4" s="1"/>
  <c r="G23" i="4"/>
  <c r="F23" i="4" s="1"/>
  <c r="G24" i="4"/>
  <c r="F24" i="4" s="1"/>
  <c r="G25" i="4"/>
  <c r="F25" i="4" s="1"/>
  <c r="G386" i="4"/>
  <c r="F386" i="4" s="1"/>
  <c r="G387" i="4"/>
  <c r="F387" i="4" s="1"/>
  <c r="G388" i="4"/>
  <c r="F388" i="4" s="1"/>
  <c r="G389" i="4"/>
  <c r="F389" i="4" s="1"/>
  <c r="G390" i="4"/>
  <c r="F390" i="4" s="1"/>
  <c r="G391" i="4"/>
  <c r="F391" i="4" s="1"/>
  <c r="G392" i="4"/>
  <c r="F392" i="4" s="1"/>
  <c r="G393" i="4"/>
  <c r="F393" i="4" s="1"/>
  <c r="G394" i="4"/>
  <c r="F394" i="4" s="1"/>
  <c r="G395" i="4"/>
  <c r="F395" i="4" s="1"/>
  <c r="G396" i="4"/>
  <c r="F396" i="4" s="1"/>
  <c r="G397" i="4"/>
  <c r="F397" i="4" s="1"/>
  <c r="G326" i="4"/>
  <c r="F326" i="4" s="1"/>
  <c r="G327" i="4"/>
  <c r="F327" i="4" s="1"/>
  <c r="G328" i="4"/>
  <c r="F328" i="4" s="1"/>
  <c r="G329" i="4"/>
  <c r="F329" i="4" s="1"/>
  <c r="G330" i="4"/>
  <c r="F330" i="4" s="1"/>
  <c r="G331" i="4"/>
  <c r="F331" i="4" s="1"/>
  <c r="G332" i="4"/>
  <c r="F332" i="4" s="1"/>
  <c r="G333" i="4"/>
  <c r="F333" i="4" s="1"/>
  <c r="G334" i="4"/>
  <c r="F334" i="4" s="1"/>
  <c r="G335" i="4"/>
  <c r="F335" i="4" s="1"/>
  <c r="G336" i="4"/>
  <c r="F336" i="4" s="1"/>
  <c r="G337" i="4"/>
  <c r="F337" i="4" s="1"/>
  <c r="G266" i="4"/>
  <c r="F266" i="4" s="1"/>
  <c r="G267" i="4"/>
  <c r="F267" i="4" s="1"/>
  <c r="G268" i="4"/>
  <c r="F268" i="4" s="1"/>
  <c r="G269" i="4"/>
  <c r="F269" i="4" s="1"/>
  <c r="G270" i="4"/>
  <c r="F270" i="4" s="1"/>
  <c r="G271" i="4"/>
  <c r="F271" i="4" s="1"/>
  <c r="G272" i="4"/>
  <c r="F272" i="4" s="1"/>
  <c r="G273" i="4"/>
  <c r="F273" i="4" s="1"/>
  <c r="G274" i="4"/>
  <c r="F274" i="4" s="1"/>
  <c r="G275" i="4"/>
  <c r="F275" i="4" s="1"/>
  <c r="G276" i="4"/>
  <c r="F276" i="4" s="1"/>
  <c r="G277" i="4"/>
  <c r="F277" i="4" s="1"/>
  <c r="G26" i="4"/>
  <c r="F26" i="4" s="1"/>
  <c r="G27" i="4"/>
  <c r="F27" i="4" s="1"/>
  <c r="G28" i="4"/>
  <c r="F28" i="4" s="1"/>
  <c r="G29" i="4"/>
  <c r="F29" i="4" s="1"/>
  <c r="G30" i="4"/>
  <c r="F30" i="4" s="1"/>
  <c r="G31" i="4"/>
  <c r="F31" i="4" s="1"/>
  <c r="G32" i="4"/>
  <c r="F32" i="4" s="1"/>
  <c r="G33" i="4"/>
  <c r="F33" i="4" s="1"/>
  <c r="G34" i="4"/>
  <c r="F34" i="4" s="1"/>
  <c r="G35" i="4"/>
  <c r="F35" i="4" s="1"/>
  <c r="G36" i="4"/>
  <c r="F36" i="4" s="1"/>
  <c r="G37" i="4"/>
  <c r="F37" i="4" s="1"/>
  <c r="G398" i="4"/>
  <c r="F398" i="4" s="1"/>
  <c r="G399" i="4"/>
  <c r="F399" i="4" s="1"/>
  <c r="G400" i="4"/>
  <c r="F400" i="4" s="1"/>
  <c r="G401" i="4"/>
  <c r="F401" i="4" s="1"/>
  <c r="G402" i="4"/>
  <c r="F402" i="4" s="1"/>
  <c r="G403" i="4"/>
  <c r="F403" i="4" s="1"/>
  <c r="G404" i="4"/>
  <c r="F404" i="4" s="1"/>
  <c r="G405" i="4"/>
  <c r="F405" i="4" s="1"/>
  <c r="G406" i="4"/>
  <c r="F406" i="4" s="1"/>
  <c r="G407" i="4"/>
  <c r="F407" i="4" s="1"/>
  <c r="G408" i="4"/>
  <c r="F408" i="4" s="1"/>
  <c r="G409" i="4"/>
  <c r="F409" i="4" s="1"/>
  <c r="G338" i="4"/>
  <c r="F338" i="4" s="1"/>
  <c r="G339" i="4"/>
  <c r="F339" i="4" s="1"/>
  <c r="G340" i="4"/>
  <c r="F340" i="4" s="1"/>
  <c r="G341" i="4"/>
  <c r="F341" i="4" s="1"/>
  <c r="G342" i="4"/>
  <c r="F342" i="4" s="1"/>
  <c r="G343" i="4"/>
  <c r="F343" i="4" s="1"/>
  <c r="G344" i="4"/>
  <c r="F344" i="4" s="1"/>
  <c r="G345" i="4"/>
  <c r="F345" i="4" s="1"/>
  <c r="G346" i="4"/>
  <c r="F346" i="4" s="1"/>
  <c r="G347" i="4"/>
  <c r="F347" i="4" s="1"/>
  <c r="G348" i="4"/>
  <c r="F348" i="4" s="1"/>
  <c r="G349" i="4"/>
  <c r="F349" i="4" s="1"/>
  <c r="G278" i="4"/>
  <c r="F278" i="4" s="1"/>
  <c r="G279" i="4"/>
  <c r="F279" i="4" s="1"/>
  <c r="G280" i="4"/>
  <c r="F280" i="4" s="1"/>
  <c r="G281" i="4"/>
  <c r="F281" i="4" s="1"/>
  <c r="G282" i="4"/>
  <c r="F282" i="4" s="1"/>
  <c r="G283" i="4"/>
  <c r="F283" i="4" s="1"/>
  <c r="G284" i="4"/>
  <c r="F284" i="4" s="1"/>
  <c r="G285" i="4"/>
  <c r="F285" i="4" s="1"/>
  <c r="G286" i="4"/>
  <c r="F286" i="4" s="1"/>
  <c r="G287" i="4"/>
  <c r="F287" i="4" s="1"/>
  <c r="G288" i="4"/>
  <c r="F288" i="4" s="1"/>
  <c r="G289" i="4"/>
  <c r="F289" i="4" s="1"/>
  <c r="G38" i="4"/>
  <c r="F38" i="4" s="1"/>
  <c r="G39" i="4"/>
  <c r="F39" i="4" s="1"/>
  <c r="G40" i="4"/>
  <c r="F40" i="4" s="1"/>
  <c r="G41" i="4"/>
  <c r="F41" i="4" s="1"/>
  <c r="G42" i="4"/>
  <c r="F42" i="4" s="1"/>
  <c r="G43" i="4"/>
  <c r="F43" i="4" s="1"/>
  <c r="G44" i="4"/>
  <c r="F44" i="4" s="1"/>
  <c r="G45" i="4"/>
  <c r="F45" i="4" s="1"/>
  <c r="G46" i="4"/>
  <c r="F46" i="4" s="1"/>
  <c r="G47" i="4"/>
  <c r="F47" i="4" s="1"/>
  <c r="G48" i="4"/>
  <c r="F48" i="4" s="1"/>
  <c r="G49" i="4"/>
  <c r="F49" i="4" s="1"/>
  <c r="G410" i="4"/>
  <c r="F410" i="4" s="1"/>
  <c r="G411" i="4"/>
  <c r="F411" i="4" s="1"/>
  <c r="G412" i="4"/>
  <c r="F412" i="4" s="1"/>
  <c r="G413" i="4"/>
  <c r="F413" i="4" s="1"/>
  <c r="G414" i="4"/>
  <c r="F414" i="4" s="1"/>
  <c r="G415" i="4"/>
  <c r="F415" i="4" s="1"/>
  <c r="G416" i="4"/>
  <c r="F416" i="4" s="1"/>
  <c r="G417" i="4"/>
  <c r="F417" i="4" s="1"/>
  <c r="G418" i="4"/>
  <c r="F418" i="4" s="1"/>
  <c r="G419" i="4"/>
  <c r="F419" i="4" s="1"/>
  <c r="G420" i="4"/>
  <c r="F420" i="4" s="1"/>
  <c r="G421" i="4"/>
  <c r="F421" i="4" s="1"/>
  <c r="G350" i="4"/>
  <c r="F350" i="4" s="1"/>
  <c r="G351" i="4"/>
  <c r="F351" i="4" s="1"/>
  <c r="G352" i="4"/>
  <c r="F352" i="4" s="1"/>
  <c r="G353" i="4"/>
  <c r="F353" i="4" s="1"/>
  <c r="G354" i="4"/>
  <c r="F354" i="4" s="1"/>
  <c r="G355" i="4"/>
  <c r="F355" i="4" s="1"/>
  <c r="G356" i="4"/>
  <c r="F356" i="4" s="1"/>
  <c r="G357" i="4"/>
  <c r="F357" i="4" s="1"/>
  <c r="G358" i="4"/>
  <c r="F358" i="4" s="1"/>
  <c r="G359" i="4"/>
  <c r="F359" i="4" s="1"/>
  <c r="G360" i="4"/>
  <c r="F360" i="4" s="1"/>
  <c r="G361" i="4"/>
  <c r="F361" i="4" s="1"/>
  <c r="G290" i="4"/>
  <c r="F290" i="4" s="1"/>
  <c r="G291" i="4"/>
  <c r="F291" i="4" s="1"/>
  <c r="G292" i="4"/>
  <c r="F292" i="4" s="1"/>
  <c r="G293" i="4"/>
  <c r="F293" i="4" s="1"/>
  <c r="G294" i="4"/>
  <c r="F294" i="4" s="1"/>
  <c r="G295" i="4"/>
  <c r="F295" i="4" s="1"/>
  <c r="G296" i="4"/>
  <c r="F296" i="4" s="1"/>
  <c r="G297" i="4"/>
  <c r="F297" i="4" s="1"/>
  <c r="G298" i="4"/>
  <c r="F298" i="4" s="1"/>
  <c r="G299" i="4"/>
  <c r="F299" i="4" s="1"/>
  <c r="G300" i="4"/>
  <c r="F300" i="4" s="1"/>
  <c r="G301" i="4"/>
  <c r="F301" i="4" s="1"/>
  <c r="G50" i="4"/>
  <c r="F50" i="4" s="1"/>
  <c r="G51" i="4"/>
  <c r="F51" i="4" s="1"/>
  <c r="G52" i="4"/>
  <c r="F52" i="4" s="1"/>
  <c r="G53" i="4"/>
  <c r="F53" i="4" s="1"/>
  <c r="G54" i="4"/>
  <c r="F54" i="4" s="1"/>
  <c r="G55" i="4"/>
  <c r="F55" i="4" s="1"/>
  <c r="G56" i="4"/>
  <c r="F56" i="4" s="1"/>
  <c r="G57" i="4"/>
  <c r="F57" i="4" s="1"/>
  <c r="G58" i="4"/>
  <c r="F58" i="4" s="1"/>
  <c r="G59" i="4"/>
  <c r="F59" i="4" s="1"/>
  <c r="G60" i="4"/>
  <c r="F60" i="4" s="1"/>
  <c r="G61" i="4"/>
  <c r="F61" i="4" s="1"/>
  <c r="G182" i="4"/>
  <c r="F182" i="4" s="1"/>
  <c r="G183" i="4"/>
  <c r="F183" i="4" s="1"/>
  <c r="G184" i="4"/>
  <c r="F184" i="4" s="1"/>
  <c r="G185" i="4"/>
  <c r="F185" i="4" s="1"/>
  <c r="G186" i="4"/>
  <c r="F186" i="4" s="1"/>
  <c r="G187" i="4"/>
  <c r="F187" i="4" s="1"/>
  <c r="G188" i="4"/>
  <c r="F188" i="4" s="1"/>
  <c r="G189" i="4"/>
  <c r="F189" i="4" s="1"/>
  <c r="G190" i="4"/>
  <c r="F190" i="4" s="1"/>
  <c r="G191" i="4"/>
  <c r="F191" i="4" s="1"/>
  <c r="G192" i="4"/>
  <c r="F192" i="4" s="1"/>
  <c r="G193" i="4"/>
  <c r="F193" i="4" s="1"/>
  <c r="G458" i="4"/>
  <c r="F458" i="4" s="1"/>
  <c r="G459" i="4"/>
  <c r="F459" i="4" s="1"/>
  <c r="G460" i="4"/>
  <c r="F460" i="4" s="1"/>
  <c r="G461" i="4"/>
  <c r="F461" i="4" s="1"/>
  <c r="G462" i="4"/>
  <c r="F462" i="4" s="1"/>
  <c r="G463" i="4"/>
  <c r="F463" i="4" s="1"/>
  <c r="G464" i="4"/>
  <c r="F464" i="4" s="1"/>
  <c r="G465" i="4"/>
  <c r="F465" i="4" s="1"/>
  <c r="G466" i="4"/>
  <c r="F466" i="4" s="1"/>
  <c r="G467" i="4"/>
  <c r="F467" i="4" s="1"/>
  <c r="G468" i="4"/>
  <c r="F468" i="4" s="1"/>
  <c r="G469" i="4"/>
  <c r="F469" i="4" s="1"/>
  <c r="G194" i="4"/>
  <c r="F194" i="4" s="1"/>
  <c r="G195" i="4"/>
  <c r="F195" i="4" s="1"/>
  <c r="G196" i="4"/>
  <c r="F196" i="4" s="1"/>
  <c r="G197" i="4"/>
  <c r="F197" i="4" s="1"/>
  <c r="G198" i="4"/>
  <c r="F198" i="4" s="1"/>
  <c r="G199" i="4"/>
  <c r="F199" i="4" s="1"/>
  <c r="G200" i="4"/>
  <c r="F200" i="4" s="1"/>
  <c r="G201" i="4"/>
  <c r="F201" i="4" s="1"/>
  <c r="G202" i="4"/>
  <c r="F202" i="4" s="1"/>
  <c r="G203" i="4"/>
  <c r="F203" i="4" s="1"/>
  <c r="G204" i="4"/>
  <c r="F204" i="4" s="1"/>
  <c r="G205" i="4"/>
  <c r="F205" i="4" s="1"/>
  <c r="G470" i="4"/>
  <c r="F470" i="4" s="1"/>
  <c r="G471" i="4"/>
  <c r="F471" i="4" s="1"/>
  <c r="G472" i="4"/>
  <c r="F472" i="4" s="1"/>
  <c r="G473" i="4"/>
  <c r="F473" i="4" s="1"/>
  <c r="G474" i="4"/>
  <c r="F474" i="4" s="1"/>
  <c r="G475" i="4"/>
  <c r="F475" i="4" s="1"/>
  <c r="G476" i="4"/>
  <c r="F476" i="4" s="1"/>
  <c r="G477" i="4"/>
  <c r="F477" i="4" s="1"/>
  <c r="G478" i="4"/>
  <c r="F478" i="4" s="1"/>
  <c r="G479" i="4"/>
  <c r="F479" i="4" s="1"/>
  <c r="G480" i="4"/>
  <c r="F480" i="4" s="1"/>
  <c r="G481" i="4"/>
  <c r="F481" i="4" s="1"/>
  <c r="G206" i="4"/>
  <c r="F206" i="4" s="1"/>
  <c r="G207" i="4"/>
  <c r="F207" i="4" s="1"/>
  <c r="G208" i="4"/>
  <c r="F208" i="4" s="1"/>
  <c r="G209" i="4"/>
  <c r="F209" i="4" s="1"/>
  <c r="G210" i="4"/>
  <c r="F210" i="4" s="1"/>
  <c r="G211" i="4"/>
  <c r="F211" i="4" s="1"/>
  <c r="G212" i="4"/>
  <c r="F212" i="4" s="1"/>
  <c r="G213" i="4"/>
  <c r="F213" i="4" s="1"/>
  <c r="G214" i="4"/>
  <c r="F214" i="4" s="1"/>
  <c r="G215" i="4"/>
  <c r="F215" i="4" s="1"/>
  <c r="G216" i="4"/>
  <c r="F216" i="4" s="1"/>
  <c r="G217" i="4"/>
  <c r="F217" i="4" s="1"/>
  <c r="G482" i="4"/>
  <c r="F482" i="4" s="1"/>
  <c r="G483" i="4"/>
  <c r="F483" i="4" s="1"/>
  <c r="G484" i="4"/>
  <c r="F484" i="4" s="1"/>
  <c r="G485" i="4"/>
  <c r="F485" i="4" s="1"/>
  <c r="G486" i="4"/>
  <c r="F486" i="4" s="1"/>
  <c r="G487" i="4"/>
  <c r="F487" i="4" s="1"/>
  <c r="G488" i="4"/>
  <c r="F488" i="4" s="1"/>
  <c r="G489" i="4"/>
  <c r="F489" i="4" s="1"/>
  <c r="G490" i="4"/>
  <c r="F490" i="4" s="1"/>
  <c r="G491" i="4"/>
  <c r="F491" i="4" s="1"/>
  <c r="G492" i="4"/>
  <c r="F492" i="4" s="1"/>
  <c r="G493" i="4"/>
  <c r="F493" i="4" s="1"/>
  <c r="G218" i="4"/>
  <c r="F218" i="4" s="1"/>
  <c r="G219" i="4"/>
  <c r="F219" i="4" s="1"/>
  <c r="G220" i="4"/>
  <c r="F220" i="4" s="1"/>
  <c r="G221" i="4"/>
  <c r="F221" i="4" s="1"/>
  <c r="G222" i="4"/>
  <c r="F222" i="4" s="1"/>
  <c r="G223" i="4"/>
  <c r="F223" i="4" s="1"/>
  <c r="G224" i="4"/>
  <c r="F224" i="4" s="1"/>
  <c r="G225" i="4"/>
  <c r="F225" i="4" s="1"/>
  <c r="G226" i="4"/>
  <c r="F226" i="4" s="1"/>
  <c r="G227" i="4"/>
  <c r="F227" i="4" s="1"/>
  <c r="G228" i="4"/>
  <c r="F228" i="4" s="1"/>
  <c r="G229" i="4"/>
  <c r="F229" i="4" s="1"/>
  <c r="G494" i="4"/>
  <c r="F494" i="4" s="1"/>
  <c r="G495" i="4"/>
  <c r="F495" i="4" s="1"/>
  <c r="G496" i="4"/>
  <c r="F496" i="4" s="1"/>
  <c r="G497" i="4"/>
  <c r="F497" i="4" s="1"/>
  <c r="G498" i="4"/>
  <c r="F498" i="4" s="1"/>
  <c r="G499" i="4"/>
  <c r="F499" i="4" s="1"/>
  <c r="G500" i="4"/>
  <c r="F500" i="4" s="1"/>
  <c r="G501" i="4"/>
  <c r="F501" i="4" s="1"/>
  <c r="G502" i="4"/>
  <c r="F502" i="4" s="1"/>
  <c r="G503" i="4"/>
  <c r="F503" i="4" s="1"/>
  <c r="G504" i="4"/>
  <c r="F504" i="4" s="1"/>
  <c r="G505" i="4"/>
  <c r="F505" i="4" s="1"/>
  <c r="G230" i="4"/>
  <c r="F230" i="4" s="1"/>
  <c r="G231" i="4"/>
  <c r="F231" i="4" s="1"/>
  <c r="G232" i="4"/>
  <c r="F232" i="4" s="1"/>
  <c r="G233" i="4"/>
  <c r="F233" i="4" s="1"/>
  <c r="G234" i="4"/>
  <c r="F234" i="4" s="1"/>
  <c r="G235" i="4"/>
  <c r="F235" i="4" s="1"/>
  <c r="G236" i="4"/>
  <c r="F236" i="4" s="1"/>
  <c r="G237" i="4"/>
  <c r="F237" i="4" s="1"/>
  <c r="G238" i="4"/>
  <c r="F238" i="4" s="1"/>
  <c r="G239" i="4"/>
  <c r="F239" i="4" s="1"/>
  <c r="G240" i="4"/>
  <c r="F240" i="4" s="1"/>
  <c r="G241" i="4"/>
  <c r="F241" i="4" s="1"/>
  <c r="G506" i="4"/>
  <c r="F506" i="4" s="1"/>
  <c r="G507" i="4"/>
  <c r="F507" i="4" s="1"/>
  <c r="G508" i="4"/>
  <c r="F508" i="4" s="1"/>
  <c r="G509" i="4"/>
  <c r="F509" i="4" s="1"/>
  <c r="G510" i="4"/>
  <c r="F510" i="4" s="1"/>
  <c r="G511" i="4"/>
  <c r="F511" i="4" s="1"/>
  <c r="G512" i="4"/>
  <c r="F512" i="4" s="1"/>
  <c r="G513" i="4"/>
  <c r="F513" i="4" s="1"/>
  <c r="G514" i="4"/>
  <c r="F514" i="4" s="1"/>
  <c r="G515" i="4"/>
  <c r="F515" i="4" s="1"/>
  <c r="G516" i="4"/>
  <c r="F516" i="4" s="1"/>
  <c r="G517" i="4"/>
  <c r="F517" i="4" s="1"/>
  <c r="G422" i="4"/>
  <c r="F422" i="4" s="1"/>
  <c r="G423" i="4"/>
  <c r="F423" i="4" s="1"/>
  <c r="G424" i="4"/>
  <c r="F424" i="4" s="1"/>
  <c r="G425" i="4"/>
  <c r="F425" i="4" s="1"/>
  <c r="G426" i="4"/>
  <c r="F426" i="4" s="1"/>
  <c r="G427" i="4"/>
  <c r="F427" i="4" s="1"/>
  <c r="G428" i="4"/>
  <c r="F428" i="4" s="1"/>
  <c r="G429" i="4"/>
  <c r="F429" i="4" s="1"/>
  <c r="G430" i="4"/>
  <c r="F430" i="4" s="1"/>
  <c r="G431" i="4"/>
  <c r="F431" i="4" s="1"/>
  <c r="G432" i="4"/>
  <c r="F432" i="4" s="1"/>
  <c r="G433" i="4"/>
  <c r="F433" i="4" s="1"/>
  <c r="G518" i="4"/>
  <c r="F518" i="4" s="1"/>
  <c r="G519" i="4"/>
  <c r="F519" i="4" s="1"/>
  <c r="G520" i="4"/>
  <c r="F520" i="4" s="1"/>
  <c r="G521" i="4"/>
  <c r="F521" i="4" s="1"/>
  <c r="G522" i="4"/>
  <c r="F522" i="4" s="1"/>
  <c r="G523" i="4"/>
  <c r="F523" i="4" s="1"/>
  <c r="G524" i="4"/>
  <c r="F524" i="4" s="1"/>
  <c r="G525" i="4"/>
  <c r="F525" i="4" s="1"/>
  <c r="G526" i="4"/>
  <c r="F526" i="4" s="1"/>
  <c r="G527" i="4"/>
  <c r="F527" i="4" s="1"/>
  <c r="G528" i="4"/>
  <c r="F528" i="4" s="1"/>
  <c r="G529" i="4"/>
  <c r="F529" i="4" s="1"/>
  <c r="G434" i="4"/>
  <c r="F434" i="4" s="1"/>
  <c r="G435" i="4"/>
  <c r="F435" i="4" s="1"/>
  <c r="G436" i="4"/>
  <c r="F436" i="4" s="1"/>
  <c r="G437" i="4"/>
  <c r="F437" i="4" s="1"/>
  <c r="G438" i="4"/>
  <c r="F438" i="4" s="1"/>
  <c r="G439" i="4"/>
  <c r="F439" i="4" s="1"/>
  <c r="G440" i="4"/>
  <c r="F440" i="4" s="1"/>
  <c r="G441" i="4"/>
  <c r="F441" i="4" s="1"/>
  <c r="G442" i="4"/>
  <c r="F442" i="4" s="1"/>
  <c r="G443" i="4"/>
  <c r="F443" i="4" s="1"/>
  <c r="G444" i="4"/>
  <c r="F444" i="4" s="1"/>
  <c r="G445" i="4"/>
  <c r="F445" i="4" s="1"/>
  <c r="G530" i="4"/>
  <c r="F530" i="4" s="1"/>
  <c r="G531" i="4"/>
  <c r="F531" i="4" s="1"/>
  <c r="G532" i="4"/>
  <c r="F532" i="4" s="1"/>
  <c r="G533" i="4"/>
  <c r="F533" i="4" s="1"/>
  <c r="G534" i="4"/>
  <c r="F534" i="4" s="1"/>
  <c r="G535" i="4"/>
  <c r="F535" i="4" s="1"/>
  <c r="G536" i="4"/>
  <c r="F536" i="4" s="1"/>
  <c r="G537" i="4"/>
  <c r="F537" i="4" s="1"/>
  <c r="G538" i="4"/>
  <c r="F538" i="4" s="1"/>
  <c r="G539" i="4"/>
  <c r="F539" i="4" s="1"/>
  <c r="G540" i="4"/>
  <c r="F540" i="4" s="1"/>
  <c r="G541" i="4"/>
  <c r="F541" i="4" s="1"/>
  <c r="G446" i="4"/>
  <c r="F446" i="4" s="1"/>
  <c r="G447" i="4"/>
  <c r="F447" i="4" s="1"/>
  <c r="G448" i="4"/>
  <c r="F448" i="4" s="1"/>
  <c r="G449" i="4"/>
  <c r="F449" i="4" s="1"/>
  <c r="G450" i="4"/>
  <c r="F450" i="4" s="1"/>
  <c r="G451" i="4"/>
  <c r="F451" i="4" s="1"/>
  <c r="G452" i="4"/>
  <c r="F452" i="4" s="1"/>
  <c r="G453" i="4"/>
  <c r="F453" i="4" s="1"/>
  <c r="G454" i="4"/>
  <c r="F454" i="4" s="1"/>
  <c r="G455" i="4"/>
  <c r="F455" i="4" s="1"/>
  <c r="G456" i="4"/>
  <c r="F456" i="4" s="1"/>
  <c r="G457" i="4"/>
  <c r="F457" i="4" s="1"/>
  <c r="G542" i="4"/>
  <c r="F542" i="4" s="1"/>
  <c r="G543" i="4"/>
  <c r="F543" i="4" s="1"/>
  <c r="G544" i="4"/>
  <c r="F544" i="4" s="1"/>
  <c r="G545" i="4"/>
  <c r="F545" i="4" s="1"/>
  <c r="G546" i="4"/>
  <c r="F546" i="4" s="1"/>
  <c r="G547" i="4"/>
  <c r="F547" i="4" s="1"/>
  <c r="G548" i="4"/>
  <c r="F548" i="4" s="1"/>
  <c r="G549" i="4"/>
  <c r="F549" i="4" s="1"/>
  <c r="G550" i="4"/>
  <c r="F550" i="4" s="1"/>
  <c r="G551" i="4"/>
  <c r="F551" i="4" s="1"/>
  <c r="G552" i="4"/>
  <c r="F552" i="4" s="1"/>
  <c r="G553" i="4"/>
  <c r="F553" i="4" s="1"/>
  <c r="G62" i="4"/>
  <c r="F62" i="4" s="1"/>
  <c r="G63" i="4"/>
  <c r="F63" i="4" s="1"/>
  <c r="G64" i="4"/>
  <c r="F64" i="4" s="1"/>
  <c r="G65" i="4"/>
  <c r="F65" i="4" s="1"/>
  <c r="G66" i="4"/>
  <c r="F66" i="4" s="1"/>
  <c r="G67" i="4"/>
  <c r="F67" i="4" s="1"/>
  <c r="G68" i="4"/>
  <c r="F68" i="4" s="1"/>
  <c r="G69" i="4"/>
  <c r="F69" i="4" s="1"/>
  <c r="G70" i="4"/>
  <c r="F70" i="4" s="1"/>
  <c r="G71" i="4"/>
  <c r="F71" i="4" s="1"/>
  <c r="G72" i="4"/>
  <c r="F72" i="4" s="1"/>
  <c r="G73" i="4"/>
  <c r="F73" i="4" s="1"/>
  <c r="G74" i="4"/>
  <c r="F74" i="4" s="1"/>
  <c r="G75" i="4"/>
  <c r="F75" i="4" s="1"/>
  <c r="G76" i="4"/>
  <c r="F76" i="4" s="1"/>
  <c r="G77" i="4"/>
  <c r="F77" i="4" s="1"/>
  <c r="G78" i="4"/>
  <c r="F78" i="4" s="1"/>
  <c r="G79" i="4"/>
  <c r="F79" i="4" s="1"/>
  <c r="G80" i="4"/>
  <c r="F80" i="4" s="1"/>
  <c r="G81" i="4"/>
  <c r="F81" i="4" s="1"/>
  <c r="G82" i="4"/>
  <c r="F82" i="4" s="1"/>
  <c r="G83" i="4"/>
  <c r="F83" i="4" s="1"/>
  <c r="G84" i="4"/>
  <c r="F84" i="4" s="1"/>
  <c r="G85" i="4"/>
  <c r="F85" i="4" s="1"/>
  <c r="G86" i="4"/>
  <c r="F86" i="4" s="1"/>
  <c r="G87" i="4"/>
  <c r="F87" i="4" s="1"/>
  <c r="G88" i="4"/>
  <c r="F88" i="4" s="1"/>
  <c r="G89" i="4"/>
  <c r="F89" i="4" s="1"/>
  <c r="G90" i="4"/>
  <c r="F90" i="4" s="1"/>
  <c r="G91" i="4"/>
  <c r="F91" i="4" s="1"/>
  <c r="G92" i="4"/>
  <c r="F92" i="4" s="1"/>
  <c r="G93" i="4"/>
  <c r="F93" i="4" s="1"/>
  <c r="G94" i="4"/>
  <c r="F94" i="4" s="1"/>
  <c r="G95" i="4"/>
  <c r="F95" i="4" s="1"/>
  <c r="G96" i="4"/>
  <c r="F96" i="4" s="1"/>
  <c r="G97" i="4"/>
  <c r="F97" i="4" s="1"/>
  <c r="G98" i="4"/>
  <c r="F98" i="4" s="1"/>
  <c r="G99" i="4"/>
  <c r="F99" i="4" s="1"/>
  <c r="G100" i="4"/>
  <c r="F100" i="4" s="1"/>
  <c r="G101" i="4"/>
  <c r="F101" i="4" s="1"/>
  <c r="G102" i="4"/>
  <c r="F102" i="4" s="1"/>
  <c r="G103" i="4"/>
  <c r="F103" i="4" s="1"/>
  <c r="G104" i="4"/>
  <c r="F104" i="4" s="1"/>
  <c r="G105" i="4"/>
  <c r="F105" i="4" s="1"/>
  <c r="G106" i="4"/>
  <c r="F106" i="4" s="1"/>
  <c r="G107" i="4"/>
  <c r="F107" i="4" s="1"/>
  <c r="G108" i="4"/>
  <c r="F108" i="4" s="1"/>
  <c r="G109" i="4"/>
  <c r="F109" i="4" s="1"/>
  <c r="G110" i="4"/>
  <c r="F110" i="4" s="1"/>
  <c r="G111" i="4"/>
  <c r="F111" i="4" s="1"/>
  <c r="G112" i="4"/>
  <c r="F112" i="4" s="1"/>
  <c r="G113" i="4"/>
  <c r="F113" i="4" s="1"/>
  <c r="G114" i="4"/>
  <c r="F114" i="4" s="1"/>
  <c r="G115" i="4"/>
  <c r="F115" i="4" s="1"/>
  <c r="G116" i="4"/>
  <c r="F116" i="4" s="1"/>
  <c r="G117" i="4"/>
  <c r="F117" i="4" s="1"/>
  <c r="G118" i="4"/>
  <c r="F118" i="4" s="1"/>
  <c r="G119" i="4"/>
  <c r="F119" i="4" s="1"/>
  <c r="G120" i="4"/>
  <c r="F120" i="4" s="1"/>
  <c r="G121" i="4"/>
  <c r="F121" i="4" s="1"/>
  <c r="G122" i="4"/>
  <c r="F122" i="4" s="1"/>
  <c r="G123" i="4"/>
  <c r="F123" i="4" s="1"/>
  <c r="G124" i="4"/>
  <c r="F124" i="4" s="1"/>
  <c r="G125" i="4"/>
  <c r="F125" i="4" s="1"/>
  <c r="G126" i="4"/>
  <c r="F126" i="4" s="1"/>
  <c r="G127" i="4"/>
  <c r="F127" i="4" s="1"/>
  <c r="G128" i="4"/>
  <c r="F128" i="4" s="1"/>
  <c r="G129" i="4"/>
  <c r="F129" i="4" s="1"/>
  <c r="G130" i="4"/>
  <c r="F130" i="4" s="1"/>
  <c r="G131" i="4"/>
  <c r="F131" i="4" s="1"/>
  <c r="G132" i="4"/>
  <c r="F132" i="4" s="1"/>
  <c r="G133" i="4"/>
  <c r="F133" i="4" s="1"/>
  <c r="G134" i="4"/>
  <c r="F134" i="4" s="1"/>
  <c r="G135" i="4"/>
  <c r="F135" i="4" s="1"/>
  <c r="G136" i="4"/>
  <c r="F136" i="4" s="1"/>
  <c r="G137" i="4"/>
  <c r="F137" i="4" s="1"/>
  <c r="G138" i="4"/>
  <c r="F138" i="4" s="1"/>
  <c r="G139" i="4"/>
  <c r="F139" i="4" s="1"/>
  <c r="G140" i="4"/>
  <c r="F140" i="4" s="1"/>
  <c r="G141" i="4"/>
  <c r="F141" i="4" s="1"/>
  <c r="G142" i="4"/>
  <c r="F142" i="4" s="1"/>
  <c r="G143" i="4"/>
  <c r="F143" i="4" s="1"/>
  <c r="G144" i="4"/>
  <c r="F144" i="4" s="1"/>
  <c r="G145" i="4"/>
  <c r="F145" i="4" s="1"/>
  <c r="G146" i="4"/>
  <c r="F146" i="4" s="1"/>
  <c r="G147" i="4"/>
  <c r="F147" i="4" s="1"/>
  <c r="G148" i="4"/>
  <c r="F148" i="4" s="1"/>
  <c r="G149" i="4"/>
  <c r="F149" i="4" s="1"/>
  <c r="G150" i="4"/>
  <c r="F150" i="4" s="1"/>
  <c r="G151" i="4"/>
  <c r="F151" i="4" s="1"/>
  <c r="G152" i="4"/>
  <c r="F152" i="4" s="1"/>
  <c r="G153" i="4"/>
  <c r="F153" i="4" s="1"/>
  <c r="G154" i="4"/>
  <c r="F154" i="4" s="1"/>
  <c r="G155" i="4"/>
  <c r="F155" i="4" s="1"/>
  <c r="G156" i="4"/>
  <c r="F156" i="4" s="1"/>
  <c r="G157" i="4"/>
  <c r="F157" i="4" s="1"/>
  <c r="G158" i="4"/>
  <c r="F158" i="4" s="1"/>
  <c r="G159" i="4"/>
  <c r="F159" i="4" s="1"/>
  <c r="G160" i="4"/>
  <c r="F160" i="4" s="1"/>
  <c r="G161" i="4"/>
  <c r="F161" i="4" s="1"/>
  <c r="G162" i="4"/>
  <c r="F162" i="4" s="1"/>
  <c r="G163" i="4"/>
  <c r="F163" i="4" s="1"/>
  <c r="G164" i="4"/>
  <c r="F164" i="4" s="1"/>
  <c r="G165" i="4"/>
  <c r="F165" i="4" s="1"/>
  <c r="G166" i="4"/>
  <c r="F166" i="4" s="1"/>
  <c r="G167" i="4"/>
  <c r="F167" i="4" s="1"/>
  <c r="G168" i="4"/>
  <c r="F168" i="4" s="1"/>
  <c r="G169" i="4"/>
  <c r="F169" i="4" s="1"/>
  <c r="G170" i="4"/>
  <c r="F170" i="4" s="1"/>
  <c r="G171" i="4"/>
  <c r="F171" i="4" s="1"/>
  <c r="G172" i="4"/>
  <c r="F172" i="4" s="1"/>
  <c r="G173" i="4"/>
  <c r="F173" i="4" s="1"/>
  <c r="G174" i="4"/>
  <c r="F174" i="4" s="1"/>
  <c r="G175" i="4"/>
  <c r="F175" i="4" s="1"/>
  <c r="G176" i="4"/>
  <c r="F176" i="4" s="1"/>
  <c r="G177" i="4"/>
  <c r="F177" i="4" s="1"/>
  <c r="G178" i="4"/>
  <c r="F178" i="4" s="1"/>
  <c r="G179" i="4"/>
  <c r="F179" i="4" s="1"/>
  <c r="G180" i="4"/>
  <c r="F180" i="4" s="1"/>
  <c r="G181" i="4"/>
  <c r="F181" i="4" s="1"/>
  <c r="F46" i="56"/>
  <c r="B2" i="56"/>
  <c r="B38" i="56"/>
  <c r="C41" i="56" a="1"/>
  <c r="B32" i="56"/>
  <c r="B40" i="56"/>
  <c r="B28" i="56"/>
  <c r="B27" i="56"/>
  <c r="B26" i="56"/>
  <c r="B39" i="56"/>
  <c r="B34" i="56"/>
  <c r="B33" i="56"/>
  <c r="C5" i="56" a="1"/>
  <c r="B16" i="56"/>
  <c r="B11" i="56"/>
  <c r="B19" i="56"/>
  <c r="B23" i="56"/>
  <c r="B15" i="56"/>
  <c r="B7" i="56"/>
  <c r="B4" i="56"/>
  <c r="B12" i="56"/>
  <c r="B8" i="56"/>
  <c r="B3" i="56"/>
  <c r="B20" i="56"/>
  <c r="H30" i="59"/>
  <c r="H590" i="59"/>
  <c r="H574" i="59"/>
  <c r="H558" i="59"/>
  <c r="H446" i="59"/>
  <c r="H430" i="59"/>
  <c r="H414" i="59"/>
  <c r="H398" i="59"/>
  <c r="H382" i="59"/>
  <c r="H126" i="59"/>
  <c r="H429" i="59"/>
  <c r="H397" i="59"/>
  <c r="H15" i="59"/>
  <c r="H559" i="59"/>
  <c r="H95" i="59"/>
  <c r="H79" i="59"/>
  <c r="H80" i="59"/>
  <c r="H32" i="59"/>
  <c r="H16" i="59"/>
  <c r="H1560" i="59"/>
  <c r="H561" i="59"/>
  <c r="H545" i="59"/>
  <c r="H17" i="59"/>
  <c r="H576" i="59"/>
  <c r="H560" i="59"/>
  <c r="H544" i="59"/>
  <c r="H528" i="59"/>
  <c r="H4423" i="59"/>
  <c r="H4428" i="59"/>
  <c r="H4424" i="59"/>
  <c r="H4189" i="59"/>
  <c r="H4347" i="59"/>
  <c r="H4425" i="59"/>
  <c r="H4429" i="59"/>
  <c r="H4379" i="59"/>
  <c r="H4426" i="59"/>
  <c r="H4333" i="59"/>
  <c r="H4380" i="59"/>
  <c r="H4405" i="59"/>
  <c r="H4381" i="59"/>
  <c r="H4390" i="59"/>
  <c r="H14" i="59"/>
  <c r="H3624" i="59"/>
  <c r="H790" i="59"/>
  <c r="H791" i="59"/>
  <c r="H1264" i="59"/>
  <c r="H444" i="59"/>
  <c r="H428" i="59"/>
  <c r="H396" i="59"/>
  <c r="H300" i="59"/>
  <c r="H284" i="59"/>
  <c r="H252" i="59"/>
  <c r="H236" i="59"/>
  <c r="H204" i="59"/>
  <c r="H188" i="59"/>
  <c r="H172" i="59"/>
  <c r="H156" i="59"/>
  <c r="H140" i="59"/>
  <c r="H3389" i="59"/>
  <c r="H896" i="59"/>
  <c r="H1295" i="59"/>
  <c r="H1280" i="59"/>
  <c r="H1279" i="59"/>
  <c r="H1576" i="59"/>
  <c r="H760" i="59"/>
  <c r="H1591" i="59"/>
  <c r="H3664" i="59"/>
  <c r="H2528" i="59"/>
  <c r="H2543" i="59"/>
  <c r="H2559" i="59"/>
  <c r="H2511" i="59"/>
  <c r="H2527" i="59"/>
  <c r="H2558" i="59"/>
  <c r="H2573" i="59"/>
  <c r="H2589" i="59"/>
  <c r="H3484" i="59"/>
  <c r="H3468" i="59"/>
  <c r="H3420" i="59"/>
  <c r="H3404" i="59"/>
  <c r="H3260" i="59"/>
  <c r="H2382" i="59"/>
  <c r="H2621" i="59"/>
  <c r="H3435" i="59"/>
  <c r="H3419" i="59"/>
  <c r="H3371" i="59"/>
  <c r="H2683" i="59"/>
  <c r="H2603" i="59"/>
  <c r="H3418" i="59"/>
  <c r="H2682" i="59"/>
  <c r="H1384" i="59"/>
  <c r="H2647" i="59"/>
  <c r="H2738" i="59"/>
  <c r="H834" i="59"/>
  <c r="H849" i="59"/>
  <c r="H1274" i="59"/>
  <c r="H2440" i="59"/>
  <c r="H1320" i="59"/>
  <c r="H1399" i="59"/>
  <c r="H758" i="59"/>
  <c r="H4192" i="59"/>
  <c r="H4176" i="59"/>
  <c r="H4160" i="59"/>
  <c r="H4144" i="59"/>
  <c r="H4112" i="59"/>
  <c r="H3776" i="59"/>
  <c r="H3760" i="59"/>
  <c r="H3264" i="59"/>
  <c r="H3248" i="59"/>
  <c r="H3232" i="59"/>
  <c r="H3152" i="59"/>
  <c r="H3136" i="59"/>
  <c r="H3120" i="59"/>
  <c r="H2880" i="59"/>
  <c r="H2864" i="59"/>
  <c r="H2848" i="59"/>
  <c r="H2800" i="59"/>
  <c r="H2768" i="59"/>
  <c r="H1808" i="59"/>
  <c r="H1792" i="59"/>
  <c r="H1728" i="59"/>
  <c r="H1712" i="59"/>
  <c r="H1696" i="59"/>
  <c r="H880" i="59"/>
  <c r="H848" i="59"/>
  <c r="H1306" i="59"/>
  <c r="H1368" i="59"/>
  <c r="H728" i="59"/>
  <c r="H1823" i="59"/>
  <c r="H1727" i="59"/>
  <c r="H491" i="59"/>
  <c r="H2696" i="59"/>
  <c r="H2456" i="59"/>
  <c r="H1414" i="59"/>
  <c r="H774" i="59"/>
  <c r="H4111" i="59"/>
  <c r="H3791" i="59"/>
  <c r="H3775" i="59"/>
  <c r="H3247" i="59"/>
  <c r="H1807" i="59"/>
  <c r="H1759" i="59"/>
  <c r="H1743" i="59"/>
  <c r="H1599" i="59"/>
  <c r="H1583" i="59"/>
  <c r="H4334" i="59"/>
  <c r="H4190" i="59"/>
  <c r="H4142" i="59"/>
  <c r="H3470" i="59"/>
  <c r="H3358" i="59"/>
  <c r="H3166" i="59"/>
  <c r="H1822" i="59"/>
  <c r="H1806" i="59"/>
  <c r="H942" i="59"/>
  <c r="H910" i="59"/>
  <c r="H894" i="59"/>
  <c r="H3728" i="59"/>
  <c r="H1664" i="59"/>
  <c r="H2799" i="59"/>
  <c r="H1711" i="59"/>
  <c r="H2878" i="59"/>
  <c r="H2765" i="59"/>
  <c r="H1757" i="59"/>
  <c r="H877" i="59"/>
  <c r="H2140" i="59"/>
  <c r="H2028" i="59"/>
  <c r="H1052" i="59"/>
  <c r="H2123" i="59"/>
  <c r="H1851" i="59"/>
  <c r="H2879" i="59"/>
  <c r="H847" i="59"/>
  <c r="H3678" i="59"/>
  <c r="H3709" i="59"/>
  <c r="H2061" i="59"/>
  <c r="H1852" i="59"/>
  <c r="H1724" i="59"/>
  <c r="H1132" i="59"/>
  <c r="H2107" i="59"/>
  <c r="H1787" i="59"/>
  <c r="H136" i="59"/>
  <c r="H3680" i="59"/>
  <c r="H2720" i="59"/>
  <c r="H2863" i="59"/>
  <c r="H2893" i="59"/>
  <c r="H2077" i="59"/>
  <c r="H1005" i="59"/>
  <c r="H2060" i="59"/>
  <c r="H2091" i="59"/>
  <c r="H1819" i="59"/>
  <c r="H3800" i="59"/>
  <c r="H3000" i="59"/>
  <c r="H1048" i="59"/>
  <c r="H1206" i="59"/>
  <c r="H1062" i="59"/>
  <c r="H1879" i="59"/>
  <c r="H3478" i="59"/>
  <c r="H1078" i="59"/>
  <c r="H326" i="59"/>
  <c r="H3013" i="59"/>
  <c r="H309" i="59"/>
  <c r="H3696" i="59"/>
  <c r="H2831" i="59"/>
  <c r="H2910" i="59"/>
  <c r="H1758" i="59"/>
  <c r="H1773" i="59"/>
  <c r="H893" i="59"/>
  <c r="H2044" i="59"/>
  <c r="H1868" i="59"/>
  <c r="H1772" i="59"/>
  <c r="H1196" i="59"/>
  <c r="H1036" i="59"/>
  <c r="H1835" i="59"/>
  <c r="H3816" i="59"/>
  <c r="H3416" i="59"/>
  <c r="H152" i="59"/>
  <c r="H2999" i="59"/>
  <c r="H1143" i="59"/>
  <c r="H151" i="59"/>
  <c r="H1190" i="59"/>
  <c r="H614" i="59"/>
  <c r="H310" i="59"/>
  <c r="H1205" i="59"/>
  <c r="H1220" i="59"/>
  <c r="H3744" i="59"/>
  <c r="H2751" i="59"/>
  <c r="H2782" i="59"/>
  <c r="H1710" i="59"/>
  <c r="H2925" i="59"/>
  <c r="H2092" i="59"/>
  <c r="H1836" i="59"/>
  <c r="H1084" i="59"/>
  <c r="H2075" i="59"/>
  <c r="H2153" i="59"/>
  <c r="H3976" i="59"/>
  <c r="H2920" i="59"/>
  <c r="H2152" i="59"/>
  <c r="H1032" i="59"/>
  <c r="H1158" i="59"/>
  <c r="H1094" i="59"/>
  <c r="H278" i="59"/>
  <c r="H198" i="59"/>
  <c r="H3695" i="59"/>
  <c r="H2766" i="59"/>
  <c r="H1726" i="59"/>
  <c r="H2877" i="59"/>
  <c r="H2141" i="59"/>
  <c r="H1821" i="59"/>
  <c r="H957" i="59"/>
  <c r="H909" i="59"/>
  <c r="H2076" i="59"/>
  <c r="H1980" i="59"/>
  <c r="H1820" i="59"/>
  <c r="H1740" i="59"/>
  <c r="H1164" i="59"/>
  <c r="H1068" i="59"/>
  <c r="H3256" i="59"/>
  <c r="H2984" i="59"/>
  <c r="H2936" i="59"/>
  <c r="H1832" i="59"/>
  <c r="H4183" i="59"/>
  <c r="H1063" i="59"/>
  <c r="H1862" i="59"/>
  <c r="H1174" i="59"/>
  <c r="H742" i="59"/>
  <c r="H294" i="59"/>
  <c r="H3026" i="59"/>
  <c r="H2498" i="59"/>
  <c r="H1778" i="59"/>
  <c r="H1554" i="59"/>
  <c r="H1234" i="59"/>
  <c r="H562" i="59"/>
  <c r="H1441" i="59"/>
  <c r="H3936" i="59"/>
  <c r="H3552" i="59"/>
  <c r="H800" i="59"/>
  <c r="H3919" i="59"/>
  <c r="H815" i="59"/>
  <c r="H639" i="59"/>
  <c r="H2547" i="59"/>
  <c r="H3968" i="59"/>
  <c r="H3920" i="59"/>
  <c r="H3600" i="59"/>
  <c r="H3536" i="59"/>
  <c r="H3520" i="59"/>
  <c r="H3456" i="59"/>
  <c r="H3440" i="59"/>
  <c r="H768" i="59"/>
  <c r="H624" i="59"/>
  <c r="H3551" i="59"/>
  <c r="H3455" i="59"/>
  <c r="H799" i="59"/>
  <c r="H3550" i="59"/>
  <c r="H798" i="59"/>
  <c r="H750" i="59"/>
  <c r="H718" i="59"/>
  <c r="H686" i="59"/>
  <c r="H638" i="59"/>
  <c r="H4141" i="59"/>
  <c r="H3197" i="59"/>
  <c r="H3165" i="59"/>
  <c r="H1395" i="59"/>
  <c r="H3506" i="59"/>
  <c r="H3952" i="59"/>
  <c r="H3472" i="59"/>
  <c r="H3951" i="59"/>
  <c r="H783" i="59"/>
  <c r="H3790" i="59"/>
  <c r="H3614" i="59"/>
  <c r="H4125" i="59"/>
  <c r="H3949" i="59"/>
  <c r="H814" i="59"/>
  <c r="H734" i="59"/>
  <c r="H605" i="59"/>
  <c r="H4300" i="59"/>
  <c r="H4220" i="59"/>
  <c r="H4140" i="59"/>
  <c r="H3196" i="59"/>
  <c r="H2860" i="59"/>
  <c r="H2780" i="59"/>
  <c r="H2716" i="59"/>
  <c r="H2300" i="59"/>
  <c r="H1692" i="59"/>
  <c r="H1628" i="59"/>
  <c r="H1404" i="59"/>
  <c r="H1388" i="59"/>
  <c r="H1324" i="59"/>
  <c r="H1308" i="59"/>
  <c r="H1292" i="59"/>
  <c r="H1276" i="59"/>
  <c r="H1260" i="59"/>
  <c r="H844" i="59"/>
  <c r="H812" i="59"/>
  <c r="H748" i="59"/>
  <c r="H716" i="59"/>
  <c r="H684" i="59"/>
  <c r="H604" i="59"/>
  <c r="H572" i="59"/>
  <c r="H556" i="59"/>
  <c r="H60" i="59"/>
  <c r="H28" i="59"/>
  <c r="H2541" i="59"/>
  <c r="H4060" i="59"/>
  <c r="H3980" i="59"/>
  <c r="H3788" i="59"/>
  <c r="H3164" i="59"/>
  <c r="H2892" i="59"/>
  <c r="H2684" i="59"/>
  <c r="H2268" i="59"/>
  <c r="H1372" i="59"/>
  <c r="H3995" i="59"/>
  <c r="H3611" i="59"/>
  <c r="H3227" i="59"/>
  <c r="H2827" i="59"/>
  <c r="H2139" i="59"/>
  <c r="H1723" i="59"/>
  <c r="H1595" i="59"/>
  <c r="H1531" i="59"/>
  <c r="H1291" i="59"/>
  <c r="H715" i="59"/>
  <c r="H123" i="59"/>
  <c r="H2797" i="59"/>
  <c r="H2637" i="59"/>
  <c r="H2381" i="59"/>
  <c r="H1341" i="59"/>
  <c r="H1309" i="59"/>
  <c r="H637" i="59"/>
  <c r="H573" i="59"/>
  <c r="H493" i="59"/>
  <c r="H477" i="59"/>
  <c r="H4204" i="59"/>
  <c r="H4108" i="59"/>
  <c r="H4092" i="59"/>
  <c r="H4044" i="59"/>
  <c r="H3932" i="59"/>
  <c r="H3228" i="59"/>
  <c r="H3084" i="59"/>
  <c r="H3004" i="59"/>
  <c r="H2876" i="59"/>
  <c r="H2844" i="59"/>
  <c r="H2732" i="59"/>
  <c r="H2460" i="59"/>
  <c r="H2316" i="59"/>
  <c r="H2284" i="59"/>
  <c r="H2252" i="59"/>
  <c r="H1612" i="59"/>
  <c r="H1596" i="59"/>
  <c r="H1548" i="59"/>
  <c r="H1532" i="59"/>
  <c r="H1516" i="59"/>
  <c r="H1484" i="59"/>
  <c r="H1436" i="59"/>
  <c r="H4203" i="59"/>
  <c r="H4139" i="59"/>
  <c r="H3979" i="59"/>
  <c r="H3803" i="59"/>
  <c r="H3787" i="59"/>
  <c r="H3755" i="59"/>
  <c r="H3243" i="59"/>
  <c r="H3195" i="59"/>
  <c r="H3163" i="59"/>
  <c r="H2939" i="59"/>
  <c r="H2411" i="59"/>
  <c r="H1755" i="59"/>
  <c r="H1611" i="59"/>
  <c r="H1579" i="59"/>
  <c r="H1563" i="59"/>
  <c r="H1387" i="59"/>
  <c r="H1371" i="59"/>
  <c r="H1307" i="59"/>
  <c r="H1275" i="59"/>
  <c r="H1035" i="59"/>
  <c r="H747" i="59"/>
  <c r="H683" i="59"/>
  <c r="H4202" i="59"/>
  <c r="H4186" i="59"/>
  <c r="H3978" i="59"/>
  <c r="H3370" i="59"/>
  <c r="H3226" i="59"/>
  <c r="H2954" i="59"/>
  <c r="H2938" i="59"/>
  <c r="H2906" i="59"/>
  <c r="H2874" i="59"/>
  <c r="H2426" i="59"/>
  <c r="H2138" i="59"/>
  <c r="H2122" i="59"/>
  <c r="H2106" i="59"/>
  <c r="H2090" i="59"/>
  <c r="H1898" i="59"/>
  <c r="H1882" i="59"/>
  <c r="H1866" i="59"/>
  <c r="H1850" i="59"/>
  <c r="H1818" i="59"/>
  <c r="H1802" i="59"/>
  <c r="H1786" i="59"/>
  <c r="H1610" i="59"/>
  <c r="H1530" i="59"/>
  <c r="H1034" i="59"/>
  <c r="H1018" i="59"/>
  <c r="H730" i="59"/>
  <c r="H154" i="59"/>
  <c r="H2397" i="59"/>
  <c r="H1645" i="59"/>
  <c r="H1325" i="59"/>
  <c r="H749" i="59"/>
  <c r="H685" i="59"/>
  <c r="H4201" i="59"/>
  <c r="H4137" i="59"/>
  <c r="H4121" i="59"/>
  <c r="H3801" i="59"/>
  <c r="H3401" i="59"/>
  <c r="H3257" i="59"/>
  <c r="H2985" i="59"/>
  <c r="H2457" i="59"/>
  <c r="H2441" i="59"/>
  <c r="H2425" i="59"/>
  <c r="H2137" i="59"/>
  <c r="H2105" i="59"/>
  <c r="H1913" i="59"/>
  <c r="H1897" i="59"/>
  <c r="H1881" i="59"/>
  <c r="H1833" i="59"/>
  <c r="H1785" i="59"/>
  <c r="H1337" i="59"/>
  <c r="H2909" i="59"/>
  <c r="H2413" i="59"/>
  <c r="H1613" i="59"/>
  <c r="H1597" i="59"/>
  <c r="H1533" i="59"/>
  <c r="H1293" i="59"/>
  <c r="H1277" i="59"/>
  <c r="H1261" i="59"/>
  <c r="H1245" i="59"/>
  <c r="H1386" i="59"/>
  <c r="H1370" i="59"/>
  <c r="H1338" i="59"/>
  <c r="H586" i="59"/>
  <c r="H1385" i="59"/>
  <c r="H1369" i="59"/>
  <c r="H1305" i="59"/>
  <c r="H1289" i="59"/>
  <c r="H1382" i="59"/>
  <c r="H1366" i="59"/>
  <c r="H1350" i="59"/>
  <c r="H1334" i="59"/>
  <c r="H166" i="59"/>
  <c r="H1925" i="59"/>
  <c r="H1397" i="59"/>
  <c r="H3798" i="59"/>
  <c r="H1396" i="59"/>
  <c r="H3083" i="59"/>
  <c r="H2442" i="59"/>
  <c r="H323" i="59"/>
  <c r="H2443" i="59"/>
  <c r="H3270" i="59"/>
  <c r="H3826" i="59"/>
  <c r="H2034" i="59"/>
  <c r="H2002" i="59"/>
  <c r="H1874" i="59"/>
  <c r="H1442" i="59"/>
  <c r="H322" i="59"/>
  <c r="H2897" i="59"/>
  <c r="H2475" i="59"/>
  <c r="H4185" i="59"/>
  <c r="H2199" i="59"/>
  <c r="H3462" i="59"/>
  <c r="H2850" i="59"/>
  <c r="H4320" i="59"/>
  <c r="H4288" i="59"/>
  <c r="H4272" i="59"/>
  <c r="H4080" i="59"/>
  <c r="H4064" i="59"/>
  <c r="H4032" i="59"/>
  <c r="H3888" i="59"/>
  <c r="H3360" i="59"/>
  <c r="H3328" i="59"/>
  <c r="H3312" i="59"/>
  <c r="H2960" i="59"/>
  <c r="H2896" i="59"/>
  <c r="H2592" i="59"/>
  <c r="H2576" i="59"/>
  <c r="H2336" i="59"/>
  <c r="H2064" i="59"/>
  <c r="H2048" i="59"/>
  <c r="H2032" i="59"/>
  <c r="H2016" i="59"/>
  <c r="H1936" i="59"/>
  <c r="H1568" i="59"/>
  <c r="H1536" i="59"/>
  <c r="H1520" i="59"/>
  <c r="H1504" i="59"/>
  <c r="H1216" i="59"/>
  <c r="H1200" i="59"/>
  <c r="H1184" i="59"/>
  <c r="H1168" i="59"/>
  <c r="H928" i="59"/>
  <c r="H720" i="59"/>
  <c r="H704" i="59"/>
  <c r="H672" i="59"/>
  <c r="H656" i="59"/>
  <c r="H640" i="59"/>
  <c r="H480" i="59"/>
  <c r="H464" i="59"/>
  <c r="H448" i="59"/>
  <c r="H416" i="59"/>
  <c r="H400" i="59"/>
  <c r="H384" i="59"/>
  <c r="H368" i="59"/>
  <c r="H352" i="59"/>
  <c r="H2459" i="59"/>
  <c r="H4154" i="59"/>
  <c r="H2458" i="59"/>
  <c r="H4200" i="59"/>
  <c r="H4287" i="59"/>
  <c r="H4079" i="59"/>
  <c r="H3903" i="59"/>
  <c r="H3391" i="59"/>
  <c r="H3375" i="59"/>
  <c r="H3359" i="59"/>
  <c r="H2639" i="59"/>
  <c r="H2623" i="59"/>
  <c r="H2591" i="59"/>
  <c r="H2063" i="59"/>
  <c r="H2031" i="59"/>
  <c r="H2015" i="59"/>
  <c r="H1999" i="59"/>
  <c r="H1535" i="59"/>
  <c r="H1519" i="59"/>
  <c r="H1503" i="59"/>
  <c r="H767" i="59"/>
  <c r="H735" i="59"/>
  <c r="H719" i="59"/>
  <c r="H703" i="59"/>
  <c r="H671" i="59"/>
  <c r="H655" i="59"/>
  <c r="H431" i="59"/>
  <c r="H415" i="59"/>
  <c r="H367" i="59"/>
  <c r="H351" i="59"/>
  <c r="H4184" i="59"/>
  <c r="H2215" i="59"/>
  <c r="H4382" i="59"/>
  <c r="H3918" i="59"/>
  <c r="H3662" i="59"/>
  <c r="H2814" i="59"/>
  <c r="H2622" i="59"/>
  <c r="H2414" i="59"/>
  <c r="H2398" i="59"/>
  <c r="H2126" i="59"/>
  <c r="H2078" i="59"/>
  <c r="H2062" i="59"/>
  <c r="H1614" i="59"/>
  <c r="H1598" i="59"/>
  <c r="H1582" i="59"/>
  <c r="H1534" i="59"/>
  <c r="H1518" i="59"/>
  <c r="H1294" i="59"/>
  <c r="H1278" i="59"/>
  <c r="H1262" i="59"/>
  <c r="H782" i="59"/>
  <c r="H670" i="59"/>
  <c r="H654" i="59"/>
  <c r="H542" i="59"/>
  <c r="H478" i="59"/>
  <c r="H2258" i="59"/>
  <c r="H1569" i="59"/>
  <c r="H705" i="59"/>
  <c r="H145" i="59"/>
  <c r="H1618" i="59"/>
  <c r="H1570" i="59"/>
  <c r="H994" i="59"/>
  <c r="H4208" i="59"/>
  <c r="H4016" i="59"/>
  <c r="H4000" i="59"/>
  <c r="H3840" i="59"/>
  <c r="H3792" i="59"/>
  <c r="H3408" i="59"/>
  <c r="H3216" i="59"/>
  <c r="H3200" i="59"/>
  <c r="H3040" i="59"/>
  <c r="H3024" i="59"/>
  <c r="H3008" i="59"/>
  <c r="H2688" i="59"/>
  <c r="H2640" i="59"/>
  <c r="H2416" i="59"/>
  <c r="H2400" i="59"/>
  <c r="H2272" i="59"/>
  <c r="H2256" i="59"/>
  <c r="H2240" i="59"/>
  <c r="H2224" i="59"/>
  <c r="H2208" i="59"/>
  <c r="H1632" i="59"/>
  <c r="H1616" i="59"/>
  <c r="H1600" i="59"/>
  <c r="H1584" i="59"/>
  <c r="H1456" i="59"/>
  <c r="H1440" i="59"/>
  <c r="H1424" i="59"/>
  <c r="H1408" i="59"/>
  <c r="H1376" i="59"/>
  <c r="H1360" i="59"/>
  <c r="H1344" i="59"/>
  <c r="H1328" i="59"/>
  <c r="H1152" i="59"/>
  <c r="H1120" i="59"/>
  <c r="H1088" i="59"/>
  <c r="H1040" i="59"/>
  <c r="H1024" i="59"/>
  <c r="H1008" i="59"/>
  <c r="H432" i="59"/>
  <c r="H320" i="59"/>
  <c r="H304" i="59"/>
  <c r="H288" i="59"/>
  <c r="H272" i="59"/>
  <c r="H256" i="59"/>
  <c r="H240" i="59"/>
  <c r="H224" i="59"/>
  <c r="H192" i="59"/>
  <c r="H176" i="59"/>
  <c r="H144" i="59"/>
  <c r="H128" i="59"/>
  <c r="H96" i="59"/>
  <c r="H1116" i="59"/>
  <c r="H3999" i="59"/>
  <c r="H3407" i="59"/>
  <c r="H2703" i="59"/>
  <c r="H2671" i="59"/>
  <c r="H2447" i="59"/>
  <c r="H2431" i="59"/>
  <c r="H2287" i="59"/>
  <c r="H2271" i="59"/>
  <c r="H1919" i="59"/>
  <c r="H1679" i="59"/>
  <c r="H1663" i="59"/>
  <c r="H1647" i="59"/>
  <c r="H1471" i="59"/>
  <c r="H1439" i="59"/>
  <c r="H1423" i="59"/>
  <c r="H1407" i="59"/>
  <c r="H1391" i="59"/>
  <c r="H1375" i="59"/>
  <c r="H1327" i="59"/>
  <c r="H1199" i="59"/>
  <c r="H1151" i="59"/>
  <c r="H1119" i="59"/>
  <c r="H1103" i="59"/>
  <c r="H1039" i="59"/>
  <c r="H1023" i="59"/>
  <c r="H1007" i="59"/>
  <c r="H879" i="59"/>
  <c r="H287" i="59"/>
  <c r="H271" i="59"/>
  <c r="H255" i="59"/>
  <c r="H159" i="59"/>
  <c r="H962" i="59"/>
  <c r="H4014" i="59"/>
  <c r="H3630" i="59"/>
  <c r="H3422" i="59"/>
  <c r="H3230" i="59"/>
  <c r="H3038" i="59"/>
  <c r="H2670" i="59"/>
  <c r="H2510" i="59"/>
  <c r="H2430" i="59"/>
  <c r="H2350" i="59"/>
  <c r="H2302" i="59"/>
  <c r="H2270" i="59"/>
  <c r="H1966" i="59"/>
  <c r="H1950" i="59"/>
  <c r="H1934" i="59"/>
  <c r="H1646" i="59"/>
  <c r="H1470" i="59"/>
  <c r="H1454" i="59"/>
  <c r="H1422" i="59"/>
  <c r="H1390" i="59"/>
  <c r="H1374" i="59"/>
  <c r="H1358" i="59"/>
  <c r="H1342" i="59"/>
  <c r="H1198" i="59"/>
  <c r="H1182" i="59"/>
  <c r="H1166" i="59"/>
  <c r="H1150" i="59"/>
  <c r="H1134" i="59"/>
  <c r="H1102" i="59"/>
  <c r="H1086" i="59"/>
  <c r="H1054" i="59"/>
  <c r="H1038" i="59"/>
  <c r="H1022" i="59"/>
  <c r="H350" i="59"/>
  <c r="H334" i="59"/>
  <c r="H286" i="59"/>
  <c r="H270" i="59"/>
  <c r="H222" i="59"/>
  <c r="H206" i="59"/>
  <c r="H190" i="59"/>
  <c r="H158" i="59"/>
  <c r="H2674" i="59"/>
  <c r="H4270" i="59"/>
  <c r="H4269" i="59"/>
  <c r="H4045" i="59"/>
  <c r="H4029" i="59"/>
  <c r="H4013" i="59"/>
  <c r="H3661" i="59"/>
  <c r="H3245" i="59"/>
  <c r="H3229" i="59"/>
  <c r="H2749" i="59"/>
  <c r="H2717" i="59"/>
  <c r="H2525" i="59"/>
  <c r="H2429" i="59"/>
  <c r="H2317" i="59"/>
  <c r="H2301" i="59"/>
  <c r="H2285" i="59"/>
  <c r="H2269" i="59"/>
  <c r="H2253" i="59"/>
  <c r="H2029" i="59"/>
  <c r="H1949" i="59"/>
  <c r="H1661" i="59"/>
  <c r="H1469" i="59"/>
  <c r="H1437" i="59"/>
  <c r="H1421" i="59"/>
  <c r="H1389" i="59"/>
  <c r="H1373" i="59"/>
  <c r="H1197" i="59"/>
  <c r="H1181" i="59"/>
  <c r="H1165" i="59"/>
  <c r="H1133" i="59"/>
  <c r="H1117" i="59"/>
  <c r="H1101" i="59"/>
  <c r="H1069" i="59"/>
  <c r="H1021" i="59"/>
  <c r="H669" i="59"/>
  <c r="H461" i="59"/>
  <c r="H381" i="59"/>
  <c r="H349" i="59"/>
  <c r="H285" i="59"/>
  <c r="H253" i="59"/>
  <c r="H237" i="59"/>
  <c r="H205" i="59"/>
  <c r="H2731" i="59"/>
  <c r="H2347" i="59"/>
  <c r="H2043" i="59"/>
  <c r="H1195" i="59"/>
  <c r="H811" i="59"/>
  <c r="H3082" i="59"/>
  <c r="H2490" i="59"/>
  <c r="H2330" i="59"/>
  <c r="H2074" i="59"/>
  <c r="H1738" i="59"/>
  <c r="H1642" i="59"/>
  <c r="H1514" i="59"/>
  <c r="H4089" i="59"/>
  <c r="H3977" i="59"/>
  <c r="H3737" i="59"/>
  <c r="H3497" i="59"/>
  <c r="H3097" i="59"/>
  <c r="H3081" i="59"/>
  <c r="H2937" i="59"/>
  <c r="H2841" i="59"/>
  <c r="H2745" i="59"/>
  <c r="H2361" i="59"/>
  <c r="H2345" i="59"/>
  <c r="H2329" i="59"/>
  <c r="H2297" i="59"/>
  <c r="H2089" i="59"/>
  <c r="H2025" i="59"/>
  <c r="H1769" i="59"/>
  <c r="H1689" i="59"/>
  <c r="H1577" i="59"/>
  <c r="H1513" i="59"/>
  <c r="H1497" i="59"/>
  <c r="H1209" i="59"/>
  <c r="H1161" i="59"/>
  <c r="H1145" i="59"/>
  <c r="H1129" i="59"/>
  <c r="H1113" i="59"/>
  <c r="H1049" i="59"/>
  <c r="H857" i="59"/>
  <c r="H745" i="59"/>
  <c r="H505" i="59"/>
  <c r="H489" i="59"/>
  <c r="H297" i="59"/>
  <c r="H3275" i="59"/>
  <c r="H2795" i="59"/>
  <c r="H2699" i="59"/>
  <c r="H2315" i="59"/>
  <c r="H1627" i="59"/>
  <c r="H1131" i="59"/>
  <c r="H3402" i="59"/>
  <c r="H1336" i="59"/>
  <c r="H1192" i="59"/>
  <c r="H1128" i="59"/>
  <c r="H904" i="59"/>
  <c r="H856" i="59"/>
  <c r="H616" i="59"/>
  <c r="H520" i="59"/>
  <c r="H504" i="59"/>
  <c r="H488" i="59"/>
  <c r="H376" i="59"/>
  <c r="H4315" i="59"/>
  <c r="H3451" i="59"/>
  <c r="H3259" i="59"/>
  <c r="H3067" i="59"/>
  <c r="H2779" i="59"/>
  <c r="H2491" i="59"/>
  <c r="H2283" i="59"/>
  <c r="H1099" i="59"/>
  <c r="H299" i="59"/>
  <c r="H3066" i="59"/>
  <c r="H2314" i="59"/>
  <c r="H1066" i="59"/>
  <c r="H3496" i="59"/>
  <c r="H3464" i="59"/>
  <c r="H3448" i="59"/>
  <c r="H3112" i="59"/>
  <c r="H3096" i="59"/>
  <c r="H2888" i="59"/>
  <c r="H2872" i="59"/>
  <c r="H2840" i="59"/>
  <c r="H2824" i="59"/>
  <c r="H2776" i="59"/>
  <c r="H2504" i="59"/>
  <c r="H2360" i="59"/>
  <c r="H2104" i="59"/>
  <c r="H1800" i="59"/>
  <c r="H1704" i="59"/>
  <c r="H1688" i="59"/>
  <c r="H1672" i="59"/>
  <c r="H1592" i="59"/>
  <c r="H1512" i="59"/>
  <c r="H4407" i="59"/>
  <c r="H3799" i="59"/>
  <c r="H3623" i="59"/>
  <c r="H3463" i="59"/>
  <c r="H3303" i="59"/>
  <c r="H3287" i="59"/>
  <c r="H3143" i="59"/>
  <c r="H3079" i="59"/>
  <c r="H2935" i="59"/>
  <c r="H2519" i="59"/>
  <c r="H2503" i="59"/>
  <c r="H2359" i="59"/>
  <c r="H2327" i="59"/>
  <c r="H2135" i="59"/>
  <c r="H2103" i="59"/>
  <c r="H2087" i="59"/>
  <c r="H2055" i="59"/>
  <c r="H1911" i="59"/>
  <c r="H1831" i="59"/>
  <c r="H1815" i="59"/>
  <c r="H1799" i="59"/>
  <c r="H1687" i="59"/>
  <c r="H1511" i="59"/>
  <c r="H1383" i="59"/>
  <c r="H1367" i="59"/>
  <c r="H1223" i="59"/>
  <c r="H1207" i="59"/>
  <c r="H1175" i="59"/>
  <c r="H935" i="59"/>
  <c r="H919" i="59"/>
  <c r="H903" i="59"/>
  <c r="H759" i="59"/>
  <c r="H519" i="59"/>
  <c r="H503" i="59"/>
  <c r="H487" i="59"/>
  <c r="H471" i="59"/>
  <c r="H55" i="59"/>
  <c r="H2747" i="59"/>
  <c r="H1643" i="59"/>
  <c r="H1163" i="59"/>
  <c r="H1067" i="59"/>
  <c r="H443" i="59"/>
  <c r="H315" i="59"/>
  <c r="H3450" i="59"/>
  <c r="H2858" i="59"/>
  <c r="H2266" i="59"/>
  <c r="H1770" i="59"/>
  <c r="H362" i="59"/>
  <c r="H3126" i="59"/>
  <c r="H2358" i="59"/>
  <c r="H2198" i="59"/>
  <c r="H2102" i="59"/>
  <c r="H1846" i="59"/>
  <c r="H1798" i="59"/>
  <c r="H1702" i="59"/>
  <c r="H518" i="59"/>
  <c r="H470" i="59"/>
  <c r="H3781" i="59"/>
  <c r="H2917" i="59"/>
  <c r="H2805" i="59"/>
  <c r="H2229" i="59"/>
  <c r="H1989" i="59"/>
  <c r="H1701" i="59"/>
  <c r="H1429" i="59"/>
  <c r="H1221" i="59"/>
  <c r="H949" i="59"/>
  <c r="H405" i="59"/>
  <c r="H4059" i="59"/>
  <c r="H2363" i="59"/>
  <c r="H2267" i="59"/>
  <c r="H1515" i="59"/>
  <c r="H1051" i="59"/>
  <c r="H347" i="59"/>
  <c r="H3738" i="59"/>
  <c r="H3482" i="59"/>
  <c r="H2746" i="59"/>
  <c r="H2346" i="59"/>
  <c r="H1722" i="59"/>
  <c r="H1658" i="59"/>
  <c r="H1498" i="59"/>
  <c r="H826" i="59"/>
  <c r="H330" i="59"/>
  <c r="H3318" i="59"/>
  <c r="H2790" i="59"/>
  <c r="H1814" i="59"/>
  <c r="H934" i="59"/>
  <c r="H630" i="59"/>
  <c r="H502" i="59"/>
  <c r="H4164" i="59"/>
  <c r="H2804" i="59"/>
  <c r="H2228" i="59"/>
  <c r="H2212" i="59"/>
  <c r="H2180" i="59"/>
  <c r="H2004" i="59"/>
  <c r="H996" i="59"/>
  <c r="H948" i="59"/>
  <c r="H932" i="59"/>
  <c r="H532" i="59"/>
  <c r="H100" i="59"/>
  <c r="H3467" i="59"/>
  <c r="H2715" i="59"/>
  <c r="H1659" i="59"/>
  <c r="H1179" i="59"/>
  <c r="H1083" i="59"/>
  <c r="H2842" i="59"/>
  <c r="H2362" i="59"/>
  <c r="H2282" i="59"/>
  <c r="H1754" i="59"/>
  <c r="H1674" i="59"/>
  <c r="H3286" i="59"/>
  <c r="H2806" i="59"/>
  <c r="H1830" i="59"/>
  <c r="H390" i="59"/>
  <c r="H70" i="59"/>
  <c r="H54" i="59"/>
  <c r="H963" i="59"/>
  <c r="H947" i="59"/>
  <c r="H547" i="59"/>
  <c r="H531" i="59"/>
  <c r="H83" i="59"/>
  <c r="H1872" i="59"/>
  <c r="H736" i="59"/>
  <c r="H2112" i="59"/>
  <c r="H751" i="59"/>
  <c r="H2672" i="59"/>
  <c r="H3071" i="59"/>
  <c r="H1887" i="59"/>
  <c r="H926" i="59"/>
  <c r="H766" i="59"/>
  <c r="H254" i="59"/>
  <c r="H238" i="59"/>
  <c r="H1824" i="59"/>
  <c r="H2143" i="59"/>
  <c r="H1903" i="59"/>
  <c r="H1839" i="59"/>
  <c r="H1854" i="59"/>
  <c r="H2157" i="59"/>
  <c r="H925" i="59"/>
  <c r="H781" i="59"/>
  <c r="H2144" i="59"/>
  <c r="H3519" i="59"/>
  <c r="H2142" i="59"/>
  <c r="H1870" i="59"/>
  <c r="H3085" i="59"/>
  <c r="H2173" i="59"/>
  <c r="H1853" i="59"/>
  <c r="H3660" i="59"/>
  <c r="H3548" i="59"/>
  <c r="H3088" i="59"/>
  <c r="H3535" i="59"/>
  <c r="H2111" i="59"/>
  <c r="H1886" i="59"/>
  <c r="H1869" i="59"/>
  <c r="H4284" i="59"/>
  <c r="H3504" i="59"/>
  <c r="H3072" i="59"/>
  <c r="H2160" i="59"/>
  <c r="H1840" i="59"/>
  <c r="H3087" i="59"/>
  <c r="H2159" i="59"/>
  <c r="H1855" i="59"/>
  <c r="H2174" i="59"/>
  <c r="H1918" i="59"/>
  <c r="H1901" i="59"/>
  <c r="H941" i="59"/>
  <c r="H2572" i="59"/>
  <c r="H972" i="59"/>
  <c r="H3707" i="59"/>
  <c r="H1915" i="59"/>
  <c r="H2748" i="59"/>
  <c r="H1884" i="59"/>
  <c r="H1468" i="59"/>
  <c r="H1004" i="59"/>
  <c r="H2540" i="59"/>
  <c r="H1948" i="59"/>
  <c r="H1660" i="59"/>
  <c r="H3659" i="59"/>
  <c r="H3579" i="59"/>
  <c r="H2539" i="59"/>
  <c r="H2410" i="59"/>
  <c r="H906" i="59"/>
  <c r="H298" i="59"/>
  <c r="H3641" i="59"/>
  <c r="H3513" i="59"/>
  <c r="H2761" i="59"/>
  <c r="H2633" i="59"/>
  <c r="H2313" i="59"/>
  <c r="H2185" i="59"/>
  <c r="H1865" i="59"/>
  <c r="H3864" i="59"/>
  <c r="H3688" i="59"/>
  <c r="H2632" i="59"/>
  <c r="H552" i="59"/>
  <c r="H1900" i="59"/>
  <c r="H1452" i="59"/>
  <c r="H4219" i="59"/>
  <c r="H3339" i="59"/>
  <c r="H3019" i="59"/>
  <c r="H2555" i="59"/>
  <c r="H1483" i="59"/>
  <c r="H891" i="59"/>
  <c r="H3514" i="59"/>
  <c r="H2762" i="59"/>
  <c r="H2202" i="59"/>
  <c r="H202" i="59"/>
  <c r="H3561" i="59"/>
  <c r="H2217" i="59"/>
  <c r="H985" i="59"/>
  <c r="H3016" i="59"/>
  <c r="H2424" i="59"/>
  <c r="H920" i="59"/>
  <c r="H3879" i="59"/>
  <c r="H3735" i="59"/>
  <c r="H3095" i="59"/>
  <c r="H2535" i="59"/>
  <c r="H2407" i="59"/>
  <c r="H1991" i="59"/>
  <c r="H999" i="59"/>
  <c r="H2188" i="59"/>
  <c r="H940" i="59"/>
  <c r="H780" i="59"/>
  <c r="H508" i="59"/>
  <c r="H2587" i="59"/>
  <c r="H1883" i="59"/>
  <c r="H1211" i="59"/>
  <c r="H2810" i="59"/>
  <c r="H2234" i="59"/>
  <c r="H1914" i="59"/>
  <c r="H954" i="59"/>
  <c r="H3705" i="59"/>
  <c r="H2953" i="59"/>
  <c r="H2393" i="59"/>
  <c r="H1945" i="59"/>
  <c r="H3640" i="59"/>
  <c r="H3352" i="59"/>
  <c r="H2616" i="59"/>
  <c r="H1240" i="59"/>
  <c r="H312" i="59"/>
  <c r="H3655" i="59"/>
  <c r="H2631" i="59"/>
  <c r="H1287" i="59"/>
  <c r="H343" i="59"/>
  <c r="H3670" i="59"/>
  <c r="H3030" i="59"/>
  <c r="H2646" i="59"/>
  <c r="H2166" i="59"/>
  <c r="H1670" i="59"/>
  <c r="H3340" i="59"/>
  <c r="H2972" i="59"/>
  <c r="H2172" i="59"/>
  <c r="H1676" i="59"/>
  <c r="H3643" i="59"/>
  <c r="H3547" i="59"/>
  <c r="H2987" i="59"/>
  <c r="H2171" i="59"/>
  <c r="H1979" i="59"/>
  <c r="H1931" i="59"/>
  <c r="H1467" i="59"/>
  <c r="H283" i="59"/>
  <c r="H2186" i="59"/>
  <c r="H1962" i="59"/>
  <c r="H1482" i="59"/>
  <c r="H1242" i="59"/>
  <c r="H1961" i="59"/>
  <c r="H905" i="59"/>
  <c r="H41" i="59"/>
  <c r="H3880" i="59"/>
  <c r="H3368" i="59"/>
  <c r="H3080" i="59"/>
  <c r="H2600" i="59"/>
  <c r="H1624" i="59"/>
  <c r="H1224" i="59"/>
  <c r="H648" i="59"/>
  <c r="H4343" i="59"/>
  <c r="H4279" i="59"/>
  <c r="H3831" i="59"/>
  <c r="H2711" i="59"/>
  <c r="H2567" i="59"/>
  <c r="H2471" i="59"/>
  <c r="H2423" i="59"/>
  <c r="H2023" i="59"/>
  <c r="H1639" i="59"/>
  <c r="H1271" i="59"/>
  <c r="H247" i="59"/>
  <c r="H3862" i="59"/>
  <c r="H3094" i="59"/>
  <c r="H2870" i="59"/>
  <c r="H2598" i="59"/>
  <c r="H2470" i="59"/>
  <c r="H262" i="59"/>
  <c r="H4357" i="59"/>
  <c r="H4341" i="59"/>
  <c r="H4293" i="59"/>
  <c r="H4229" i="59"/>
  <c r="H4117" i="59"/>
  <c r="H4101" i="59"/>
  <c r="H3909" i="59"/>
  <c r="H3717" i="59"/>
  <c r="H3125" i="59"/>
  <c r="H2965" i="59"/>
  <c r="H2949" i="59"/>
  <c r="H2709" i="59"/>
  <c r="H2597" i="59"/>
  <c r="H2309" i="59"/>
  <c r="H2101" i="59"/>
  <c r="H2053" i="59"/>
  <c r="H2037" i="59"/>
  <c r="H1765" i="59"/>
  <c r="H1637" i="59"/>
  <c r="H1493" i="59"/>
  <c r="H1253" i="59"/>
  <c r="H1077" i="59"/>
  <c r="H757" i="59"/>
  <c r="H501" i="59"/>
  <c r="H213" i="59"/>
  <c r="H3675" i="59"/>
  <c r="H1947" i="59"/>
  <c r="H27" i="59"/>
  <c r="H3594" i="59"/>
  <c r="H3018" i="59"/>
  <c r="H2394" i="59"/>
  <c r="H2218" i="59"/>
  <c r="H1946" i="59"/>
  <c r="H1690" i="59"/>
  <c r="H1210" i="59"/>
  <c r="H3689" i="59"/>
  <c r="H3529" i="59"/>
  <c r="H3353" i="59"/>
  <c r="H2569" i="59"/>
  <c r="H4312" i="59"/>
  <c r="H3848" i="59"/>
  <c r="H3704" i="59"/>
  <c r="H2808" i="59"/>
  <c r="H1496" i="59"/>
  <c r="H328" i="59"/>
  <c r="H3671" i="59"/>
  <c r="H3399" i="59"/>
  <c r="H2727" i="59"/>
  <c r="H311" i="59"/>
  <c r="H1254" i="59"/>
  <c r="H3578" i="59"/>
  <c r="H2778" i="59"/>
  <c r="H2602" i="59"/>
  <c r="H2250" i="59"/>
  <c r="H2154" i="59"/>
  <c r="H3849" i="59"/>
  <c r="H3577" i="59"/>
  <c r="H2777" i="59"/>
  <c r="H1993" i="59"/>
  <c r="H921" i="59"/>
  <c r="H313" i="59"/>
  <c r="H3832" i="59"/>
  <c r="H3656" i="59"/>
  <c r="H2712" i="59"/>
  <c r="H2216" i="59"/>
  <c r="H4231" i="59"/>
  <c r="H2743" i="59"/>
  <c r="H2583" i="59"/>
  <c r="H2439" i="59"/>
  <c r="H2279" i="59"/>
  <c r="H1959" i="59"/>
  <c r="H1495" i="59"/>
  <c r="H823" i="59"/>
  <c r="H2838" i="59"/>
  <c r="H2742" i="59"/>
  <c r="H2406" i="59"/>
  <c r="H662" i="59"/>
  <c r="H358" i="59"/>
  <c r="H3691" i="59"/>
  <c r="H3531" i="59"/>
  <c r="H2571" i="59"/>
  <c r="H2395" i="59"/>
  <c r="H2155" i="59"/>
  <c r="H1963" i="59"/>
  <c r="H1691" i="59"/>
  <c r="H907" i="59"/>
  <c r="H507" i="59"/>
  <c r="H2618" i="59"/>
  <c r="H2170" i="59"/>
  <c r="H1978" i="59"/>
  <c r="H1706" i="59"/>
  <c r="H1466" i="59"/>
  <c r="H890" i="59"/>
  <c r="H4313" i="59"/>
  <c r="H4057" i="59"/>
  <c r="H3833" i="59"/>
  <c r="H3673" i="59"/>
  <c r="H3593" i="59"/>
  <c r="H2713" i="59"/>
  <c r="H2601" i="59"/>
  <c r="H1465" i="59"/>
  <c r="H4008" i="59"/>
  <c r="H3736" i="59"/>
  <c r="H3672" i="59"/>
  <c r="H3400" i="59"/>
  <c r="H2792" i="59"/>
  <c r="H2584" i="59"/>
  <c r="H2408" i="59"/>
  <c r="H2168" i="59"/>
  <c r="H1640" i="59"/>
  <c r="H4007" i="59"/>
  <c r="H3687" i="59"/>
  <c r="H3367" i="59"/>
  <c r="H2599" i="59"/>
  <c r="H2455" i="59"/>
  <c r="H2007" i="59"/>
  <c r="H1239" i="59"/>
  <c r="H263" i="59"/>
  <c r="H4230" i="59"/>
  <c r="H3830" i="59"/>
  <c r="H3110" i="59"/>
  <c r="H2582" i="59"/>
  <c r="H2038" i="59"/>
  <c r="H1638" i="59"/>
  <c r="H1494" i="59"/>
  <c r="H998" i="59"/>
  <c r="H854" i="59"/>
  <c r="H3682" i="59"/>
  <c r="H3602" i="59"/>
  <c r="H3442" i="59"/>
  <c r="H3122" i="59"/>
  <c r="H3106" i="59"/>
  <c r="H3058" i="59"/>
  <c r="H2994" i="59"/>
  <c r="H2962" i="59"/>
  <c r="H2930" i="59"/>
  <c r="H2802" i="59"/>
  <c r="H2770" i="59"/>
  <c r="H2658" i="59"/>
  <c r="H2610" i="59"/>
  <c r="H2210" i="59"/>
  <c r="H2194" i="59"/>
  <c r="H2114" i="59"/>
  <c r="H2098" i="59"/>
  <c r="H1986" i="59"/>
  <c r="H1970" i="59"/>
  <c r="H1906" i="59"/>
  <c r="H1890" i="59"/>
  <c r="H1842" i="59"/>
  <c r="H1810" i="59"/>
  <c r="H1794" i="59"/>
  <c r="H1714" i="59"/>
  <c r="H1698" i="59"/>
  <c r="H1602" i="59"/>
  <c r="H1586" i="59"/>
  <c r="H1522" i="59"/>
  <c r="H1506" i="59"/>
  <c r="H1474" i="59"/>
  <c r="H1394" i="59"/>
  <c r="H1362" i="59"/>
  <c r="H1330" i="59"/>
  <c r="H1282" i="59"/>
  <c r="H1266" i="59"/>
  <c r="H1250" i="59"/>
  <c r="H1170" i="59"/>
  <c r="H1154" i="59"/>
  <c r="H1138" i="59"/>
  <c r="H1106" i="59"/>
  <c r="H1010" i="59"/>
  <c r="H866" i="59"/>
  <c r="H3764" i="59"/>
  <c r="H3668" i="59"/>
  <c r="H3508" i="59"/>
  <c r="H3396" i="59"/>
  <c r="H3332" i="59"/>
  <c r="H3284" i="59"/>
  <c r="H2964" i="59"/>
  <c r="H2884" i="59"/>
  <c r="H2708" i="59"/>
  <c r="H2628" i="59"/>
  <c r="H2132" i="59"/>
  <c r="H2052" i="59"/>
  <c r="H2036" i="59"/>
  <c r="H1940" i="59"/>
  <c r="H1892" i="59"/>
  <c r="H1876" i="59"/>
  <c r="H1844" i="59"/>
  <c r="H1668" i="59"/>
  <c r="H1604" i="59"/>
  <c r="H1524" i="59"/>
  <c r="H1508" i="59"/>
  <c r="H1444" i="59"/>
  <c r="H1188" i="59"/>
  <c r="H1076" i="59"/>
  <c r="H1012" i="59"/>
  <c r="H868" i="59"/>
  <c r="H772" i="59"/>
  <c r="H676" i="59"/>
  <c r="H516" i="59"/>
  <c r="H484" i="59"/>
  <c r="H356" i="59"/>
  <c r="H276" i="59"/>
  <c r="H132" i="59"/>
  <c r="H68" i="59"/>
  <c r="H4260" i="59"/>
  <c r="H4004" i="59"/>
  <c r="H3876" i="59"/>
  <c r="H3731" i="59"/>
  <c r="H3523" i="59"/>
  <c r="H3443" i="59"/>
  <c r="H3315" i="59"/>
  <c r="H3123" i="59"/>
  <c r="H3027" i="59"/>
  <c r="H2947" i="59"/>
  <c r="H2851" i="59"/>
  <c r="H2835" i="59"/>
  <c r="H2819" i="59"/>
  <c r="H2739" i="59"/>
  <c r="H2723" i="59"/>
  <c r="H2659" i="59"/>
  <c r="H2227" i="59"/>
  <c r="H2067" i="59"/>
  <c r="H2003" i="59"/>
  <c r="H1907" i="59"/>
  <c r="H1891" i="59"/>
  <c r="H1875" i="59"/>
  <c r="H1715" i="59"/>
  <c r="H1699" i="59"/>
  <c r="H1507" i="59"/>
  <c r="H1267" i="59"/>
  <c r="H1011" i="59"/>
  <c r="H787" i="59"/>
  <c r="H707" i="59"/>
  <c r="H627" i="59"/>
  <c r="H515" i="59"/>
  <c r="H227" i="59"/>
  <c r="H67" i="59"/>
  <c r="H466" i="59"/>
  <c r="H402" i="59"/>
  <c r="H370" i="59"/>
  <c r="H274" i="59"/>
  <c r="H18" i="59"/>
  <c r="H770" i="59"/>
  <c r="H738" i="59"/>
  <c r="H722" i="59"/>
  <c r="H418" i="59"/>
  <c r="H386" i="59"/>
  <c r="H290" i="59"/>
  <c r="H226" i="59"/>
  <c r="H178" i="59"/>
  <c r="H114" i="59"/>
  <c r="H82" i="59"/>
  <c r="H4321" i="59"/>
  <c r="H4257" i="59"/>
  <c r="H4209" i="59"/>
  <c r="H4081" i="59"/>
  <c r="H4065" i="59"/>
  <c r="H4033" i="59"/>
  <c r="H3889" i="59"/>
  <c r="H3809" i="59"/>
  <c r="H3713" i="59"/>
  <c r="H3521" i="59"/>
  <c r="H3505" i="59"/>
  <c r="H3441" i="59"/>
  <c r="H3361" i="59"/>
  <c r="H3313" i="59"/>
  <c r="H3201" i="59"/>
  <c r="H3025" i="59"/>
  <c r="H2929" i="59"/>
  <c r="H2849" i="59"/>
  <c r="H2833" i="59"/>
  <c r="H2769" i="59"/>
  <c r="H2737" i="59"/>
  <c r="H2721" i="59"/>
  <c r="H2609" i="59"/>
  <c r="H2433" i="59"/>
  <c r="H2417" i="59"/>
  <c r="H2337" i="59"/>
  <c r="H2257" i="59"/>
  <c r="H2113" i="59"/>
  <c r="H2017" i="59"/>
  <c r="H1873" i="59"/>
  <c r="H1825" i="59"/>
  <c r="H1809" i="59"/>
  <c r="H1793" i="59"/>
  <c r="H1697" i="59"/>
  <c r="H1361" i="59"/>
  <c r="H1329" i="59"/>
  <c r="H1281" i="59"/>
  <c r="H1265" i="59"/>
  <c r="H1169" i="59"/>
  <c r="H1105" i="59"/>
  <c r="H1025" i="59"/>
  <c r="H977" i="59"/>
  <c r="H913" i="59"/>
  <c r="H801" i="59"/>
  <c r="H769" i="59"/>
  <c r="H737" i="59"/>
  <c r="H641" i="59"/>
  <c r="H625" i="59"/>
  <c r="H529" i="59"/>
  <c r="H433" i="59"/>
  <c r="H417" i="59"/>
  <c r="H337" i="59"/>
  <c r="H257" i="59"/>
  <c r="H241" i="59"/>
  <c r="H3616" i="59"/>
  <c r="H3119" i="59"/>
  <c r="H3039" i="59"/>
  <c r="H1951" i="59"/>
  <c r="H1246" i="59"/>
  <c r="H990" i="59"/>
  <c r="H3037" i="59"/>
  <c r="H973" i="59"/>
  <c r="H2156" i="59"/>
  <c r="H4331" i="59"/>
  <c r="H4091" i="59"/>
  <c r="H3515" i="59"/>
  <c r="H2667" i="59"/>
  <c r="H3104" i="59"/>
  <c r="H3855" i="59"/>
  <c r="H3901" i="59"/>
  <c r="H3133" i="59"/>
  <c r="H2013" i="59"/>
  <c r="H3324" i="59"/>
  <c r="H2364" i="59"/>
  <c r="H2236" i="59"/>
  <c r="H1564" i="59"/>
  <c r="H92" i="59"/>
  <c r="H3739" i="59"/>
  <c r="H3147" i="59"/>
  <c r="H3003" i="59"/>
  <c r="H2859" i="59"/>
  <c r="H2219" i="59"/>
  <c r="H1547" i="59"/>
  <c r="H1435" i="59"/>
  <c r="H3530" i="59"/>
  <c r="H3290" i="59"/>
  <c r="H1626" i="59"/>
  <c r="H4025" i="59"/>
  <c r="H3049" i="59"/>
  <c r="H2809" i="59"/>
  <c r="H1753" i="59"/>
  <c r="H1241" i="59"/>
  <c r="H4040" i="59"/>
  <c r="H4024" i="59"/>
  <c r="H3960" i="59"/>
  <c r="H3944" i="59"/>
  <c r="H3928" i="59"/>
  <c r="H3912" i="59"/>
  <c r="H3784" i="59"/>
  <c r="H3576" i="59"/>
  <c r="H3560" i="59"/>
  <c r="H1233" i="59"/>
  <c r="H2368" i="59"/>
  <c r="H2783" i="59"/>
  <c r="H318" i="59"/>
  <c r="H94" i="59"/>
  <c r="H3852" i="59"/>
  <c r="H3132" i="59"/>
  <c r="H3883" i="59"/>
  <c r="H3131" i="59"/>
  <c r="H3051" i="59"/>
  <c r="H1227" i="59"/>
  <c r="H987" i="59"/>
  <c r="H3946" i="59"/>
  <c r="H3850" i="59"/>
  <c r="H3754" i="59"/>
  <c r="H2042" i="59"/>
  <c r="H1434" i="59"/>
  <c r="H3145" i="59"/>
  <c r="H3017" i="59"/>
  <c r="H2905" i="59"/>
  <c r="H2649" i="59"/>
  <c r="H2489" i="59"/>
  <c r="H2233" i="59"/>
  <c r="H3159" i="59"/>
  <c r="H2919" i="59"/>
  <c r="H2791" i="59"/>
  <c r="H2375" i="59"/>
  <c r="H1863" i="59"/>
  <c r="H1559" i="59"/>
  <c r="H1543" i="59"/>
  <c r="H1303" i="59"/>
  <c r="H1127" i="59"/>
  <c r="H1111" i="59"/>
  <c r="H679" i="59"/>
  <c r="H663" i="59"/>
  <c r="H583" i="59"/>
  <c r="H407" i="59"/>
  <c r="H391" i="59"/>
  <c r="H359" i="59"/>
  <c r="H215" i="59"/>
  <c r="H199" i="59"/>
  <c r="H119" i="59"/>
  <c r="H3856" i="59"/>
  <c r="H944" i="59"/>
  <c r="H959" i="59"/>
  <c r="H2222" i="59"/>
  <c r="H974" i="59"/>
  <c r="H3853" i="59"/>
  <c r="H3149" i="59"/>
  <c r="H2845" i="59"/>
  <c r="H333" i="59"/>
  <c r="H141" i="59"/>
  <c r="H956" i="59"/>
  <c r="H3499" i="59"/>
  <c r="H2875" i="59"/>
  <c r="H2251" i="59"/>
  <c r="H2027" i="59"/>
  <c r="H3962" i="59"/>
  <c r="H3642" i="59"/>
  <c r="H3178" i="59"/>
  <c r="H3753" i="59"/>
  <c r="H2889" i="59"/>
  <c r="H2537" i="59"/>
  <c r="H2249" i="59"/>
  <c r="H1273" i="59"/>
  <c r="H4311" i="59"/>
  <c r="H3943" i="59"/>
  <c r="H3783" i="59"/>
  <c r="H3575" i="59"/>
  <c r="H3207" i="59"/>
  <c r="H2839" i="59"/>
  <c r="H2231" i="59"/>
  <c r="H1751" i="59"/>
  <c r="H3926" i="59"/>
  <c r="H3782" i="59"/>
  <c r="H3734" i="59"/>
  <c r="H3638" i="59"/>
  <c r="H3574" i="59"/>
  <c r="H3870" i="59"/>
  <c r="H3134" i="59"/>
  <c r="H2990" i="59"/>
  <c r="H2366" i="59"/>
  <c r="H989" i="59"/>
  <c r="H2380" i="59"/>
  <c r="H2012" i="59"/>
  <c r="H860" i="59"/>
  <c r="H3931" i="59"/>
  <c r="H2843" i="59"/>
  <c r="H1259" i="59"/>
  <c r="H4042" i="59"/>
  <c r="H3930" i="59"/>
  <c r="H3146" i="59"/>
  <c r="H2650" i="59"/>
  <c r="H2026" i="59"/>
  <c r="H1450" i="59"/>
  <c r="H3881" i="59"/>
  <c r="H3481" i="59"/>
  <c r="H3177" i="59"/>
  <c r="H2873" i="59"/>
  <c r="H2281" i="59"/>
  <c r="H3559" i="59"/>
  <c r="H3015" i="59"/>
  <c r="H2759" i="59"/>
  <c r="H2679" i="59"/>
  <c r="H2391" i="59"/>
  <c r="H2263" i="59"/>
  <c r="H2167" i="59"/>
  <c r="H4342" i="59"/>
  <c r="H4182" i="59"/>
  <c r="H4118" i="59"/>
  <c r="H3910" i="59"/>
  <c r="H4389" i="59"/>
  <c r="H4373" i="59"/>
  <c r="H4181" i="59"/>
  <c r="H960" i="59"/>
  <c r="H3135" i="59"/>
  <c r="H3310" i="59"/>
  <c r="H1230" i="59"/>
  <c r="H3613" i="59"/>
  <c r="H3325" i="59"/>
  <c r="H2813" i="59"/>
  <c r="H93" i="59"/>
  <c r="H3740" i="59"/>
  <c r="H3292" i="59"/>
  <c r="H1244" i="59"/>
  <c r="H332" i="59"/>
  <c r="H3851" i="59"/>
  <c r="H3291" i="59"/>
  <c r="H2651" i="59"/>
  <c r="H2235" i="59"/>
  <c r="H1243" i="59"/>
  <c r="H4026" i="59"/>
  <c r="H3898" i="59"/>
  <c r="H1834" i="59"/>
  <c r="H3289" i="59"/>
  <c r="H2793" i="59"/>
  <c r="H2681" i="59"/>
  <c r="H4120" i="59"/>
  <c r="H4119" i="59"/>
  <c r="H3495" i="59"/>
  <c r="H3047" i="59"/>
  <c r="H2823" i="59"/>
  <c r="H3956" i="59"/>
  <c r="H3636" i="59"/>
  <c r="H3204" i="59"/>
  <c r="H1967" i="59"/>
  <c r="H1231" i="59"/>
  <c r="H3902" i="59"/>
  <c r="H1998" i="59"/>
  <c r="H3725" i="59"/>
  <c r="H3293" i="59"/>
  <c r="H1229" i="59"/>
  <c r="H3036" i="59"/>
  <c r="H4267" i="59"/>
  <c r="H3867" i="59"/>
  <c r="H3115" i="59"/>
  <c r="H2187" i="59"/>
  <c r="H1003" i="59"/>
  <c r="H3882" i="59"/>
  <c r="H3706" i="59"/>
  <c r="H2794" i="59"/>
  <c r="H2538" i="59"/>
  <c r="H1578" i="59"/>
  <c r="H1418" i="59"/>
  <c r="H3929" i="59"/>
  <c r="H3369" i="59"/>
  <c r="H2665" i="59"/>
  <c r="H2265" i="59"/>
  <c r="H2169" i="59"/>
  <c r="H1065" i="59"/>
  <c r="H4296" i="59"/>
  <c r="H4232" i="59"/>
  <c r="H4136" i="59"/>
  <c r="H3911" i="59"/>
  <c r="H3175" i="59"/>
  <c r="H2887" i="59"/>
  <c r="H2807" i="59"/>
  <c r="H2663" i="59"/>
  <c r="H4404" i="59"/>
  <c r="H4372" i="59"/>
  <c r="H4084" i="59"/>
  <c r="H3988" i="59"/>
  <c r="H3528" i="59"/>
  <c r="H3432" i="59"/>
  <c r="H3320" i="59"/>
  <c r="H3304" i="59"/>
  <c r="H3288" i="59"/>
  <c r="H3192" i="59"/>
  <c r="H3176" i="59"/>
  <c r="H3144" i="59"/>
  <c r="H3064" i="59"/>
  <c r="H3048" i="59"/>
  <c r="H2968" i="59"/>
  <c r="H2904" i="59"/>
  <c r="H2760" i="59"/>
  <c r="H2744" i="59"/>
  <c r="H2680" i="59"/>
  <c r="H2664" i="59"/>
  <c r="H2648" i="59"/>
  <c r="H2552" i="59"/>
  <c r="H2536" i="59"/>
  <c r="H2520" i="59"/>
  <c r="H2488" i="59"/>
  <c r="H2472" i="59"/>
  <c r="H2392" i="59"/>
  <c r="H2376" i="59"/>
  <c r="H2312" i="59"/>
  <c r="H2296" i="59"/>
  <c r="H2280" i="59"/>
  <c r="H2264" i="59"/>
  <c r="H2232" i="59"/>
  <c r="H2200" i="59"/>
  <c r="H2136" i="59"/>
  <c r="H2088" i="59"/>
  <c r="H2056" i="59"/>
  <c r="H2024" i="59"/>
  <c r="H2008" i="59"/>
  <c r="H1992" i="59"/>
  <c r="H1960" i="59"/>
  <c r="H1928" i="59"/>
  <c r="H1912" i="59"/>
  <c r="H1896" i="59"/>
  <c r="H1880" i="59"/>
  <c r="H1864" i="59"/>
  <c r="H1768" i="59"/>
  <c r="H1752" i="59"/>
  <c r="H1656" i="59"/>
  <c r="H1608" i="59"/>
  <c r="H1544" i="59"/>
  <c r="H1528" i="59"/>
  <c r="H1464" i="59"/>
  <c r="H1432" i="59"/>
  <c r="H1416" i="59"/>
  <c r="H1304" i="59"/>
  <c r="H1288" i="59"/>
  <c r="H1272" i="59"/>
  <c r="H1256" i="59"/>
  <c r="H1208" i="59"/>
  <c r="H3350" i="59"/>
  <c r="H3222" i="59"/>
  <c r="H3174" i="59"/>
  <c r="H3158" i="59"/>
  <c r="H3046" i="59"/>
  <c r="H2982" i="59"/>
  <c r="H2934" i="59"/>
  <c r="H2918" i="59"/>
  <c r="H2854" i="59"/>
  <c r="H2758" i="59"/>
  <c r="H2678" i="59"/>
  <c r="H2662" i="59"/>
  <c r="H2486" i="59"/>
  <c r="H2390" i="59"/>
  <c r="H2326" i="59"/>
  <c r="H2294" i="59"/>
  <c r="H2278" i="59"/>
  <c r="H2182" i="59"/>
  <c r="H2134" i="59"/>
  <c r="H2118" i="59"/>
  <c r="H2054" i="59"/>
  <c r="H2006" i="59"/>
  <c r="H1990" i="59"/>
  <c r="H1974" i="59"/>
  <c r="H1958" i="59"/>
  <c r="H1942" i="59"/>
  <c r="H1926" i="59"/>
  <c r="H1878" i="59"/>
  <c r="H1766" i="59"/>
  <c r="H1558" i="59"/>
  <c r="H1542" i="59"/>
  <c r="H1462" i="59"/>
  <c r="H1398" i="59"/>
  <c r="H1302" i="59"/>
  <c r="H1286" i="59"/>
  <c r="H1142" i="59"/>
  <c r="H1126" i="59"/>
  <c r="H950" i="59"/>
  <c r="H918" i="59"/>
  <c r="H902" i="59"/>
  <c r="H886" i="59"/>
  <c r="H838" i="59"/>
  <c r="H822" i="59"/>
  <c r="H726" i="59"/>
  <c r="H710" i="59"/>
  <c r="H694" i="59"/>
  <c r="H582" i="59"/>
  <c r="H550" i="59"/>
  <c r="H534" i="59"/>
  <c r="H438" i="59"/>
  <c r="H406" i="59"/>
  <c r="H374" i="59"/>
  <c r="H342" i="59"/>
  <c r="H214" i="59"/>
  <c r="H182" i="59"/>
  <c r="H118" i="59"/>
  <c r="H4165" i="59"/>
  <c r="H4133" i="59"/>
  <c r="H4069" i="59"/>
  <c r="H4053" i="59"/>
  <c r="H4037" i="59"/>
  <c r="H4021" i="59"/>
  <c r="H3989" i="59"/>
  <c r="H3653" i="59"/>
  <c r="H3637" i="59"/>
  <c r="H3445" i="59"/>
  <c r="H3349" i="59"/>
  <c r="H3269" i="59"/>
  <c r="H3221" i="59"/>
  <c r="H3205" i="59"/>
  <c r="H3173" i="59"/>
  <c r="H3157" i="59"/>
  <c r="H3077" i="59"/>
  <c r="H3029" i="59"/>
  <c r="H2869" i="59"/>
  <c r="H2789" i="59"/>
  <c r="H2773" i="59"/>
  <c r="H2757" i="59"/>
  <c r="H2405" i="59"/>
  <c r="H2341" i="59"/>
  <c r="H2325" i="59"/>
  <c r="H2293" i="59"/>
  <c r="H1957" i="59"/>
  <c r="H1941" i="59"/>
  <c r="H1909" i="59"/>
  <c r="H1893" i="59"/>
  <c r="H1877" i="59"/>
  <c r="H1797" i="59"/>
  <c r="H1669" i="59"/>
  <c r="H1573" i="59"/>
  <c r="H1541" i="59"/>
  <c r="H1317" i="59"/>
  <c r="H1141" i="59"/>
  <c r="H997" i="59"/>
  <c r="H917" i="59"/>
  <c r="H901" i="59"/>
  <c r="H837" i="59"/>
  <c r="H661" i="59"/>
  <c r="H597" i="59"/>
  <c r="H133" i="59"/>
  <c r="H2996" i="59"/>
  <c r="H2948" i="59"/>
  <c r="H2868" i="59"/>
  <c r="H2788" i="59"/>
  <c r="H2692" i="59"/>
  <c r="H2564" i="59"/>
  <c r="H2548" i="59"/>
  <c r="H2500" i="59"/>
  <c r="H2356" i="59"/>
  <c r="H2324" i="59"/>
  <c r="H2308" i="59"/>
  <c r="H2100" i="59"/>
  <c r="H2068" i="59"/>
  <c r="H1988" i="59"/>
  <c r="H1924" i="59"/>
  <c r="H1812" i="59"/>
  <c r="H1796" i="59"/>
  <c r="H1780" i="59"/>
  <c r="H1764" i="59"/>
  <c r="H1684" i="59"/>
  <c r="H1652" i="59"/>
  <c r="H1588" i="59"/>
  <c r="H1572" i="59"/>
  <c r="H1492" i="59"/>
  <c r="H1428" i="59"/>
  <c r="H1316" i="59"/>
  <c r="H1156" i="59"/>
  <c r="H916" i="59"/>
  <c r="H804" i="59"/>
  <c r="H596" i="59"/>
  <c r="H452" i="59"/>
  <c r="H420" i="59"/>
  <c r="H324" i="59"/>
  <c r="H308" i="59"/>
  <c r="H260" i="59"/>
  <c r="H228" i="59"/>
  <c r="H3971" i="59"/>
  <c r="H3827" i="59"/>
  <c r="H3603" i="59"/>
  <c r="H3203" i="59"/>
  <c r="H3187" i="59"/>
  <c r="H3107" i="59"/>
  <c r="H2995" i="59"/>
  <c r="H2963" i="59"/>
  <c r="H2883" i="59"/>
  <c r="H2867" i="59"/>
  <c r="H2627" i="59"/>
  <c r="H2579" i="59"/>
  <c r="H2499" i="59"/>
  <c r="H2339" i="59"/>
  <c r="H2323" i="59"/>
  <c r="H2195" i="59"/>
  <c r="H1971" i="59"/>
  <c r="H1939" i="59"/>
  <c r="H1795" i="59"/>
  <c r="H1603" i="59"/>
  <c r="H1587" i="59"/>
  <c r="H1555" i="59"/>
  <c r="H1475" i="59"/>
  <c r="H1331" i="59"/>
  <c r="H1315" i="59"/>
  <c r="H1299" i="59"/>
  <c r="H1171" i="59"/>
  <c r="H1155" i="59"/>
  <c r="H915" i="59"/>
  <c r="H835" i="59"/>
  <c r="H691" i="59"/>
  <c r="H675" i="59"/>
  <c r="H595" i="59"/>
  <c r="H403" i="59"/>
  <c r="H387" i="59"/>
  <c r="H371" i="59"/>
  <c r="H275" i="59"/>
  <c r="H131" i="59"/>
  <c r="H971" i="59"/>
  <c r="H939" i="59"/>
  <c r="H923" i="59"/>
  <c r="H859" i="59"/>
  <c r="H843" i="59"/>
  <c r="H795" i="59"/>
  <c r="H779" i="59"/>
  <c r="H731" i="59"/>
  <c r="H667" i="59"/>
  <c r="H651" i="59"/>
  <c r="H619" i="59"/>
  <c r="H571" i="59"/>
  <c r="H555" i="59"/>
  <c r="H539" i="59"/>
  <c r="H427" i="59"/>
  <c r="H411" i="59"/>
  <c r="H395" i="59"/>
  <c r="H379" i="59"/>
  <c r="H363" i="59"/>
  <c r="H331" i="59"/>
  <c r="H267" i="59"/>
  <c r="H251" i="59"/>
  <c r="H219" i="59"/>
  <c r="H203" i="59"/>
  <c r="H171" i="59"/>
  <c r="H155" i="59"/>
  <c r="H139" i="59"/>
  <c r="H107" i="59"/>
  <c r="H59" i="59"/>
  <c r="H43" i="59"/>
  <c r="H1178" i="59"/>
  <c r="H1162" i="59"/>
  <c r="H1146" i="59"/>
  <c r="H1130" i="59"/>
  <c r="H1098" i="59"/>
  <c r="H1050" i="59"/>
  <c r="H1002" i="59"/>
  <c r="H986" i="59"/>
  <c r="H970" i="59"/>
  <c r="H938" i="59"/>
  <c r="H922" i="59"/>
  <c r="H858" i="59"/>
  <c r="H810" i="59"/>
  <c r="H794" i="59"/>
  <c r="H762" i="59"/>
  <c r="H746" i="59"/>
  <c r="H682" i="59"/>
  <c r="H666" i="59"/>
  <c r="H650" i="59"/>
  <c r="H618" i="59"/>
  <c r="H554" i="59"/>
  <c r="H538" i="59"/>
  <c r="H506" i="59"/>
  <c r="H490" i="59"/>
  <c r="H442" i="59"/>
  <c r="H410" i="59"/>
  <c r="H394" i="59"/>
  <c r="H378" i="59"/>
  <c r="H346" i="59"/>
  <c r="H250" i="59"/>
  <c r="H218" i="59"/>
  <c r="H186" i="59"/>
  <c r="H106" i="59"/>
  <c r="H90" i="59"/>
  <c r="H889" i="59"/>
  <c r="H825" i="59"/>
  <c r="H809" i="59"/>
  <c r="H761" i="59"/>
  <c r="H681" i="59"/>
  <c r="H665" i="59"/>
  <c r="H649" i="59"/>
  <c r="H585" i="59"/>
  <c r="H409" i="59"/>
  <c r="H393" i="59"/>
  <c r="H377" i="59"/>
  <c r="H361" i="59"/>
  <c r="H201" i="59"/>
  <c r="H185" i="59"/>
  <c r="H121" i="59"/>
  <c r="H105" i="59"/>
  <c r="H1176" i="59"/>
  <c r="H1160" i="59"/>
  <c r="H1144" i="59"/>
  <c r="H1112" i="59"/>
  <c r="H1096" i="59"/>
  <c r="H1080" i="59"/>
  <c r="H1016" i="59"/>
  <c r="H1000" i="59"/>
  <c r="H984" i="59"/>
  <c r="H968" i="59"/>
  <c r="H952" i="59"/>
  <c r="H936" i="59"/>
  <c r="H888" i="59"/>
  <c r="H872" i="59"/>
  <c r="H840" i="59"/>
  <c r="H824" i="59"/>
  <c r="H808" i="59"/>
  <c r="H792" i="59"/>
  <c r="H712" i="59"/>
  <c r="H696" i="59"/>
  <c r="H680" i="59"/>
  <c r="H664" i="59"/>
  <c r="H632" i="59"/>
  <c r="H584" i="59"/>
  <c r="H472" i="59"/>
  <c r="H456" i="59"/>
  <c r="H408" i="59"/>
  <c r="H392" i="59"/>
  <c r="H360" i="59"/>
  <c r="H344" i="59"/>
  <c r="H296" i="59"/>
  <c r="H280" i="59"/>
  <c r="H264" i="59"/>
  <c r="H248" i="59"/>
  <c r="H232" i="59"/>
  <c r="H216" i="59"/>
  <c r="H200" i="59"/>
  <c r="H184" i="59"/>
  <c r="H168" i="59"/>
  <c r="H120" i="59"/>
  <c r="H104" i="59"/>
  <c r="H72" i="59"/>
  <c r="H4266" i="59"/>
  <c r="H3241" i="59"/>
  <c r="H3224" i="59"/>
  <c r="H40" i="59"/>
  <c r="H3031" i="59"/>
  <c r="H3834" i="59"/>
  <c r="H2714" i="59"/>
  <c r="H2729" i="59"/>
  <c r="H3127" i="59"/>
  <c r="H4386" i="59"/>
  <c r="H3842" i="59"/>
  <c r="H3586" i="59"/>
  <c r="H3186" i="59"/>
  <c r="H2898" i="59"/>
  <c r="H2306" i="59"/>
  <c r="H2162" i="59"/>
  <c r="H2066" i="59"/>
  <c r="H1682" i="59"/>
  <c r="H1458" i="59"/>
  <c r="H1218" i="59"/>
  <c r="H1058" i="59"/>
  <c r="H674" i="59"/>
  <c r="H514" i="59"/>
  <c r="H130" i="59"/>
  <c r="H4145" i="59"/>
  <c r="H4049" i="59"/>
  <c r="H3473" i="59"/>
  <c r="H4135" i="59"/>
  <c r="H3447" i="59"/>
  <c r="H3970" i="59"/>
  <c r="H3378" i="59"/>
  <c r="H3250" i="59"/>
  <c r="H2546" i="59"/>
  <c r="H2450" i="59"/>
  <c r="H1938" i="59"/>
  <c r="H1746" i="59"/>
  <c r="H1650" i="59"/>
  <c r="H594" i="59"/>
  <c r="H482" i="59"/>
  <c r="H3185" i="59"/>
  <c r="H2481" i="59"/>
  <c r="H4249" i="59"/>
  <c r="H3945" i="59"/>
  <c r="H3032" i="59"/>
  <c r="H2728" i="59"/>
  <c r="H3927" i="59"/>
  <c r="H3639" i="59"/>
  <c r="H3351" i="59"/>
  <c r="H3255" i="59"/>
  <c r="H3714" i="59"/>
  <c r="H2274" i="59"/>
  <c r="H2178" i="59"/>
  <c r="H1538" i="59"/>
  <c r="H1298" i="59"/>
  <c r="H306" i="59"/>
  <c r="H2657" i="59"/>
  <c r="H4250" i="59"/>
  <c r="H698" i="59"/>
  <c r="H26" i="59"/>
  <c r="H3433" i="59"/>
  <c r="H3240" i="59"/>
  <c r="H3128" i="59"/>
  <c r="H4413" i="59"/>
  <c r="H4317" i="59"/>
  <c r="H3981" i="59"/>
  <c r="H3885" i="59"/>
  <c r="H3869" i="59"/>
  <c r="H3789" i="59"/>
  <c r="H3517" i="59"/>
  <c r="H3485" i="59"/>
  <c r="H3277" i="59"/>
  <c r="H3069" i="59"/>
  <c r="H2941" i="59"/>
  <c r="H2861" i="59"/>
  <c r="H2781" i="59"/>
  <c r="H2669" i="59"/>
  <c r="H2221" i="59"/>
  <c r="H2205" i="59"/>
  <c r="H2189" i="59"/>
  <c r="H2125" i="59"/>
  <c r="H1805" i="59"/>
  <c r="H1709" i="59"/>
  <c r="H1581" i="59"/>
  <c r="H1501" i="59"/>
  <c r="H1485" i="59"/>
  <c r="H1357" i="59"/>
  <c r="H541" i="59"/>
  <c r="H525" i="59"/>
  <c r="H189" i="59"/>
  <c r="H61" i="59"/>
  <c r="H1720" i="59"/>
  <c r="H440" i="59"/>
  <c r="H2967" i="59"/>
  <c r="H4316" i="59"/>
  <c r="H3900" i="59"/>
  <c r="H3884" i="59"/>
  <c r="H3612" i="59"/>
  <c r="H3212" i="59"/>
  <c r="H2940" i="59"/>
  <c r="H2620" i="59"/>
  <c r="H2412" i="59"/>
  <c r="H2348" i="59"/>
  <c r="H2220" i="59"/>
  <c r="H2204" i="59"/>
  <c r="H2124" i="59"/>
  <c r="H1964" i="59"/>
  <c r="H1804" i="59"/>
  <c r="H1788" i="59"/>
  <c r="H1708" i="59"/>
  <c r="H1580" i="59"/>
  <c r="H1500" i="59"/>
  <c r="H1340" i="59"/>
  <c r="H524" i="59"/>
  <c r="H4022" i="59"/>
  <c r="H3958" i="59"/>
  <c r="H3542" i="59"/>
  <c r="H3446" i="59"/>
  <c r="H3398" i="59"/>
  <c r="H2966" i="59"/>
  <c r="H2822" i="59"/>
  <c r="H2518" i="59"/>
  <c r="H2422" i="59"/>
  <c r="H2230" i="59"/>
  <c r="H1718" i="59"/>
  <c r="H1014" i="59"/>
  <c r="H966" i="59"/>
  <c r="H454" i="59"/>
  <c r="H4261" i="59"/>
  <c r="H4085" i="59"/>
  <c r="H4005" i="59"/>
  <c r="H3957" i="59"/>
  <c r="H3893" i="59"/>
  <c r="H3765" i="59"/>
  <c r="H3621" i="59"/>
  <c r="H3557" i="59"/>
  <c r="H3541" i="59"/>
  <c r="H3461" i="59"/>
  <c r="H3397" i="59"/>
  <c r="H3141" i="59"/>
  <c r="H3045" i="59"/>
  <c r="H2901" i="59"/>
  <c r="H2885" i="59"/>
  <c r="H2821" i="59"/>
  <c r="H2741" i="59"/>
  <c r="H2677" i="59"/>
  <c r="H2629" i="59"/>
  <c r="H2517" i="59"/>
  <c r="H2501" i="59"/>
  <c r="H2469" i="59"/>
  <c r="H2453" i="59"/>
  <c r="H2421" i="59"/>
  <c r="H2389" i="59"/>
  <c r="H2373" i="59"/>
  <c r="H2277" i="59"/>
  <c r="H2261" i="59"/>
  <c r="H2245" i="59"/>
  <c r="H2165" i="59"/>
  <c r="H2085" i="59"/>
  <c r="H4374" i="59"/>
  <c r="H4278" i="59"/>
  <c r="H4006" i="59"/>
  <c r="H3654" i="59"/>
  <c r="H3558" i="59"/>
  <c r="H3414" i="59"/>
  <c r="H3078" i="59"/>
  <c r="H2630" i="59"/>
  <c r="H2454" i="59"/>
  <c r="H2262" i="59"/>
  <c r="H1734" i="59"/>
  <c r="H1222" i="59"/>
  <c r="H1030" i="59"/>
  <c r="H4388" i="59"/>
  <c r="H4228" i="59"/>
  <c r="H4100" i="59"/>
  <c r="H3908" i="59"/>
  <c r="H3844" i="59"/>
  <c r="H3812" i="59"/>
  <c r="H3732" i="59"/>
  <c r="H3604" i="59"/>
  <c r="H3540" i="59"/>
  <c r="H3476" i="59"/>
  <c r="H3460" i="59"/>
  <c r="H3444" i="59"/>
  <c r="H3380" i="59"/>
  <c r="H3316" i="59"/>
  <c r="H3268" i="59"/>
  <c r="H3252" i="59"/>
  <c r="H3236" i="59"/>
  <c r="H3156" i="59"/>
  <c r="H3108" i="59"/>
  <c r="H3060" i="59"/>
  <c r="H3028" i="59"/>
  <c r="H2916" i="59"/>
  <c r="H2900" i="59"/>
  <c r="H2740" i="59"/>
  <c r="H2516" i="59"/>
  <c r="H2452" i="59"/>
  <c r="H2372" i="59"/>
  <c r="H2292" i="59"/>
  <c r="H2276" i="59"/>
  <c r="H2260" i="59"/>
  <c r="H2196" i="59"/>
  <c r="H2164" i="59"/>
  <c r="H2084" i="59"/>
  <c r="H1908" i="59"/>
  <c r="H4406" i="59"/>
  <c r="H4262" i="59"/>
  <c r="H3622" i="59"/>
  <c r="H3254" i="59"/>
  <c r="H2438" i="59"/>
  <c r="H2246" i="59"/>
  <c r="H2070" i="59"/>
  <c r="H1606" i="59"/>
  <c r="H1526" i="59"/>
  <c r="H1430" i="59"/>
  <c r="H1318" i="59"/>
  <c r="H1046" i="59"/>
  <c r="H982" i="59"/>
  <c r="H566" i="59"/>
  <c r="H102" i="59"/>
  <c r="H38" i="59"/>
  <c r="H3859" i="59"/>
  <c r="H3843" i="59"/>
  <c r="H3763" i="59"/>
  <c r="H3539" i="59"/>
  <c r="H3459" i="59"/>
  <c r="H3267" i="59"/>
  <c r="H3251" i="59"/>
  <c r="H3235" i="59"/>
  <c r="H2915" i="59"/>
  <c r="H2899" i="59"/>
  <c r="H2803" i="59"/>
  <c r="H2467" i="59"/>
  <c r="H2451" i="59"/>
  <c r="H2435" i="59"/>
  <c r="H2307" i="59"/>
  <c r="H2211" i="59"/>
  <c r="H2163" i="59"/>
  <c r="H2115" i="59"/>
  <c r="H2099" i="59"/>
  <c r="H2035" i="59"/>
  <c r="H1923" i="59"/>
  <c r="H1747" i="59"/>
  <c r="H1731" i="59"/>
  <c r="H1651" i="59"/>
  <c r="H1523" i="59"/>
  <c r="H1459" i="59"/>
  <c r="H2177" i="59"/>
  <c r="H2033" i="59"/>
  <c r="H1889" i="59"/>
  <c r="H1761" i="59"/>
  <c r="H1313" i="59"/>
  <c r="H993" i="59"/>
  <c r="H497" i="59"/>
  <c r="H4336" i="59"/>
  <c r="H3872" i="59"/>
  <c r="H3824" i="59"/>
  <c r="H3568" i="59"/>
  <c r="H3424" i="59"/>
  <c r="H3376" i="59"/>
  <c r="H3280" i="59"/>
  <c r="H3184" i="59"/>
  <c r="H3168" i="59"/>
  <c r="H3056" i="59"/>
  <c r="H2992" i="59"/>
  <c r="H2944" i="59"/>
  <c r="H2928" i="59"/>
  <c r="H2912" i="59"/>
  <c r="H2832" i="59"/>
  <c r="H2816" i="59"/>
  <c r="H2784" i="59"/>
  <c r="H2736" i="59"/>
  <c r="H2704" i="59"/>
  <c r="H2656" i="59"/>
  <c r="H2544" i="59"/>
  <c r="H2512" i="59"/>
  <c r="H2480" i="59"/>
  <c r="H2464" i="59"/>
  <c r="H2384" i="59"/>
  <c r="H2352" i="59"/>
  <c r="H2320" i="59"/>
  <c r="H2304" i="59"/>
  <c r="H2192" i="59"/>
  <c r="H2176" i="59"/>
  <c r="H2080" i="59"/>
  <c r="H2000" i="59"/>
  <c r="H1968" i="59"/>
  <c r="H1952" i="59"/>
  <c r="H1920" i="59"/>
  <c r="H1904" i="59"/>
  <c r="H1888" i="59"/>
  <c r="H1760" i="59"/>
  <c r="H1744" i="59"/>
  <c r="H1680" i="59"/>
  <c r="H1648" i="59"/>
  <c r="H1488" i="59"/>
  <c r="H1472" i="59"/>
  <c r="H1296" i="59"/>
  <c r="H1232" i="59"/>
  <c r="H1104" i="59"/>
  <c r="H1072" i="59"/>
  <c r="H1056" i="59"/>
  <c r="H992" i="59"/>
  <c r="H976" i="59"/>
  <c r="H832" i="59"/>
  <c r="H816" i="59"/>
  <c r="H784" i="59"/>
  <c r="H752" i="59"/>
  <c r="H688" i="59"/>
  <c r="H608" i="59"/>
  <c r="H592" i="59"/>
  <c r="H512" i="59"/>
  <c r="H496" i="59"/>
  <c r="H336" i="59"/>
  <c r="H160" i="59"/>
  <c r="H64" i="59"/>
  <c r="H48" i="59"/>
  <c r="H1745" i="59"/>
  <c r="H1681" i="59"/>
  <c r="H1633" i="59"/>
  <c r="H1457" i="59"/>
  <c r="H513" i="59"/>
  <c r="H465" i="59"/>
  <c r="H4224" i="59"/>
  <c r="H4128" i="59"/>
  <c r="H4048" i="59"/>
  <c r="H3632" i="59"/>
  <c r="H3584" i="59"/>
  <c r="H3392" i="59"/>
  <c r="H4415" i="59"/>
  <c r="H4335" i="59"/>
  <c r="H4303" i="59"/>
  <c r="H4175" i="59"/>
  <c r="H4031" i="59"/>
  <c r="H4015" i="59"/>
  <c r="H3935" i="59"/>
  <c r="H3871" i="59"/>
  <c r="H3823" i="59"/>
  <c r="H3759" i="59"/>
  <c r="H3727" i="59"/>
  <c r="H3631" i="59"/>
  <c r="H3599" i="59"/>
  <c r="H3567" i="59"/>
  <c r="H3503" i="59"/>
  <c r="H3471" i="59"/>
  <c r="H3423" i="59"/>
  <c r="H3311" i="59"/>
  <c r="H3279" i="59"/>
  <c r="H3199" i="59"/>
  <c r="H3167" i="59"/>
  <c r="H3055" i="59"/>
  <c r="H2991" i="59"/>
  <c r="H2927" i="59"/>
  <c r="H2911" i="59"/>
  <c r="H2767" i="59"/>
  <c r="H2655" i="59"/>
  <c r="H2575" i="59"/>
  <c r="H2479" i="59"/>
  <c r="H2383" i="59"/>
  <c r="H2319" i="59"/>
  <c r="H2303" i="59"/>
  <c r="H2223" i="59"/>
  <c r="H2207" i="59"/>
  <c r="H2175" i="59"/>
  <c r="H2127" i="59"/>
  <c r="H1935" i="59"/>
  <c r="H1775" i="59"/>
  <c r="H1567" i="59"/>
  <c r="H1551" i="59"/>
  <c r="H1455" i="59"/>
  <c r="H1359" i="59"/>
  <c r="H1311" i="59"/>
  <c r="H1263" i="59"/>
  <c r="H1183" i="59"/>
  <c r="H1167" i="59"/>
  <c r="H1071" i="59"/>
  <c r="H1055" i="59"/>
  <c r="H991" i="59"/>
  <c r="H927" i="59"/>
  <c r="H831" i="59"/>
  <c r="H687" i="59"/>
  <c r="H607" i="59"/>
  <c r="H527" i="59"/>
  <c r="H511" i="59"/>
  <c r="H495" i="59"/>
  <c r="H479" i="59"/>
  <c r="H2305" i="59"/>
  <c r="H2065" i="59"/>
  <c r="H1649" i="59"/>
  <c r="H1553" i="59"/>
  <c r="H1473" i="59"/>
  <c r="H1057" i="59"/>
  <c r="H833" i="59"/>
  <c r="H609" i="59"/>
  <c r="H481" i="59"/>
  <c r="H4416" i="59"/>
  <c r="H4304" i="59"/>
  <c r="H4240" i="59"/>
  <c r="H3808" i="59"/>
  <c r="H4399" i="59"/>
  <c r="H4414" i="59"/>
  <c r="H4366" i="59"/>
  <c r="H4318" i="59"/>
  <c r="H4286" i="59"/>
  <c r="H4238" i="59"/>
  <c r="H4174" i="59"/>
  <c r="H4126" i="59"/>
  <c r="H4078" i="59"/>
  <c r="H3982" i="59"/>
  <c r="H3950" i="59"/>
  <c r="H3934" i="59"/>
  <c r="H3854" i="59"/>
  <c r="H3822" i="59"/>
  <c r="H3726" i="59"/>
  <c r="H3710" i="59"/>
  <c r="H3582" i="59"/>
  <c r="H3502" i="59"/>
  <c r="H3390" i="59"/>
  <c r="H3326" i="59"/>
  <c r="H3278" i="59"/>
  <c r="H3102" i="59"/>
  <c r="H3006" i="59"/>
  <c r="H2942" i="59"/>
  <c r="H2862" i="59"/>
  <c r="H2798" i="59"/>
  <c r="H2750" i="59"/>
  <c r="H2718" i="59"/>
  <c r="H2686" i="59"/>
  <c r="H2574" i="59"/>
  <c r="H2526" i="59"/>
  <c r="H2478" i="59"/>
  <c r="H2462" i="59"/>
  <c r="H2206" i="59"/>
  <c r="H2190" i="59"/>
  <c r="H2110" i="59"/>
  <c r="H2094" i="59"/>
  <c r="H2014" i="59"/>
  <c r="H1982" i="59"/>
  <c r="H1774" i="59"/>
  <c r="H1694" i="59"/>
  <c r="H1662" i="59"/>
  <c r="H1566" i="59"/>
  <c r="H1550" i="59"/>
  <c r="H1502" i="59"/>
  <c r="H1486" i="59"/>
  <c r="H1326" i="59"/>
  <c r="H1118" i="59"/>
  <c r="H1070" i="59"/>
  <c r="H878" i="59"/>
  <c r="H846" i="59"/>
  <c r="H702" i="59"/>
  <c r="H606" i="59"/>
  <c r="H526" i="59"/>
  <c r="H494" i="59"/>
  <c r="H142" i="59"/>
  <c r="H78" i="59"/>
  <c r="H62" i="59"/>
  <c r="H1737" i="59"/>
  <c r="H1721" i="59"/>
  <c r="H1705" i="59"/>
  <c r="H1657" i="59"/>
  <c r="H1641" i="59"/>
  <c r="H1609" i="59"/>
  <c r="H1561" i="59"/>
  <c r="H1433" i="59"/>
  <c r="H1417" i="59"/>
  <c r="H1257" i="59"/>
  <c r="H1193" i="59"/>
  <c r="H1177" i="59"/>
  <c r="H1097" i="59"/>
  <c r="H1081" i="59"/>
  <c r="H1033" i="59"/>
  <c r="H1017" i="59"/>
  <c r="H1001" i="59"/>
  <c r="H953" i="59"/>
  <c r="H793" i="59"/>
  <c r="H729" i="59"/>
  <c r="H697" i="59"/>
  <c r="H617" i="59"/>
  <c r="H553" i="59"/>
  <c r="H537" i="59"/>
  <c r="H473" i="59"/>
  <c r="H457" i="59"/>
  <c r="H441" i="59"/>
  <c r="H345" i="59"/>
  <c r="H281" i="59"/>
  <c r="H265" i="59"/>
  <c r="H233" i="59"/>
  <c r="H217" i="59"/>
  <c r="H169" i="59"/>
  <c r="H153" i="59"/>
  <c r="H25" i="59"/>
  <c r="H1783" i="59"/>
  <c r="H1735" i="59"/>
  <c r="H1719" i="59"/>
  <c r="H1671" i="59"/>
  <c r="H1607" i="59"/>
  <c r="H1575" i="59"/>
  <c r="H1527" i="59"/>
  <c r="H1463" i="59"/>
  <c r="H1431" i="59"/>
  <c r="H1335" i="59"/>
  <c r="H1319" i="59"/>
  <c r="H1255" i="59"/>
  <c r="H1159" i="59"/>
  <c r="H1095" i="59"/>
  <c r="H1079" i="59"/>
  <c r="H1047" i="59"/>
  <c r="H1031" i="59"/>
  <c r="H983" i="59"/>
  <c r="H967" i="59"/>
  <c r="H951" i="59"/>
  <c r="H887" i="59"/>
  <c r="H839" i="59"/>
  <c r="H807" i="59"/>
  <c r="H727" i="59"/>
  <c r="H711" i="59"/>
  <c r="H695" i="59"/>
  <c r="H647" i="59"/>
  <c r="H631" i="59"/>
  <c r="H615" i="59"/>
  <c r="H567" i="59"/>
  <c r="H551" i="59"/>
  <c r="H535" i="59"/>
  <c r="H455" i="59"/>
  <c r="H439" i="59"/>
  <c r="H375" i="59"/>
  <c r="H279" i="59"/>
  <c r="H183" i="59"/>
  <c r="H167" i="59"/>
  <c r="H103" i="59"/>
  <c r="H71" i="59"/>
  <c r="H39" i="59"/>
  <c r="H1845" i="59"/>
  <c r="H1829" i="59"/>
  <c r="H1813" i="59"/>
  <c r="H1733" i="59"/>
  <c r="H1621" i="59"/>
  <c r="H1477" i="59"/>
  <c r="H1349" i="59"/>
  <c r="H1301" i="59"/>
  <c r="H1173" i="59"/>
  <c r="H1109" i="59"/>
  <c r="H1045" i="59"/>
  <c r="H1013" i="59"/>
  <c r="H869" i="59"/>
  <c r="H821" i="59"/>
  <c r="H709" i="59"/>
  <c r="H629" i="59"/>
  <c r="H581" i="59"/>
  <c r="H565" i="59"/>
  <c r="H517" i="59"/>
  <c r="H469" i="59"/>
  <c r="H453" i="59"/>
  <c r="H437" i="59"/>
  <c r="H389" i="59"/>
  <c r="H373" i="59"/>
  <c r="H357" i="59"/>
  <c r="H293" i="59"/>
  <c r="H261" i="59"/>
  <c r="H165" i="59"/>
  <c r="H117" i="59"/>
  <c r="H85" i="59"/>
  <c r="H1748" i="59"/>
  <c r="H1732" i="59"/>
  <c r="H1636" i="59"/>
  <c r="H1620" i="59"/>
  <c r="H1476" i="59"/>
  <c r="H1460" i="59"/>
  <c r="H1348" i="59"/>
  <c r="H1332" i="59"/>
  <c r="H1284" i="59"/>
  <c r="H1044" i="59"/>
  <c r="H1028" i="59"/>
  <c r="H980" i="59"/>
  <c r="H964" i="59"/>
  <c r="H852" i="59"/>
  <c r="H820" i="59"/>
  <c r="H788" i="59"/>
  <c r="H756" i="59"/>
  <c r="H740" i="59"/>
  <c r="H708" i="59"/>
  <c r="H660" i="59"/>
  <c r="H628" i="59"/>
  <c r="H564" i="59"/>
  <c r="H468" i="59"/>
  <c r="H404" i="59"/>
  <c r="H372" i="59"/>
  <c r="H340" i="59"/>
  <c r="H292" i="59"/>
  <c r="H244" i="59"/>
  <c r="H212" i="59"/>
  <c r="H164" i="59"/>
  <c r="H116" i="59"/>
  <c r="H84" i="59"/>
  <c r="H1363" i="59"/>
  <c r="H1347" i="59"/>
  <c r="H1283" i="59"/>
  <c r="H1251" i="59"/>
  <c r="H1235" i="59"/>
  <c r="H1123" i="59"/>
  <c r="H1107" i="59"/>
  <c r="H1027" i="59"/>
  <c r="H995" i="59"/>
  <c r="H979" i="59"/>
  <c r="H931" i="59"/>
  <c r="H867" i="59"/>
  <c r="H819" i="59"/>
  <c r="H803" i="59"/>
  <c r="H755" i="59"/>
  <c r="H739" i="59"/>
  <c r="H563" i="59"/>
  <c r="H483" i="59"/>
  <c r="H467" i="59"/>
  <c r="H451" i="59"/>
  <c r="H419" i="59"/>
  <c r="H355" i="59"/>
  <c r="H259" i="59"/>
  <c r="H211" i="59"/>
  <c r="H195" i="59"/>
  <c r="H115" i="59"/>
  <c r="H385" i="59"/>
  <c r="H369" i="59"/>
  <c r="H321" i="59"/>
  <c r="H305" i="59"/>
  <c r="H289" i="59"/>
  <c r="H273" i="59"/>
  <c r="H225" i="59"/>
  <c r="H209" i="59"/>
  <c r="H193" i="59"/>
  <c r="H177" i="59"/>
  <c r="H129" i="59"/>
  <c r="H65" i="59"/>
  <c r="H399" i="59"/>
  <c r="H383" i="59"/>
  <c r="H335" i="59"/>
  <c r="H319" i="59"/>
  <c r="H303" i="59"/>
  <c r="H239" i="59"/>
  <c r="H223" i="59"/>
  <c r="H207" i="59"/>
  <c r="H191" i="59"/>
  <c r="H175" i="59"/>
  <c r="H143" i="59"/>
  <c r="H127" i="59"/>
  <c r="H63" i="59"/>
  <c r="H47" i="59"/>
  <c r="H31" i="59"/>
  <c r="H4245" i="59"/>
  <c r="H3333" i="59"/>
  <c r="H1300" i="59"/>
  <c r="H2344" i="59"/>
  <c r="H2487" i="59"/>
  <c r="H1767" i="59"/>
  <c r="H3076" i="59"/>
  <c r="H1972" i="59"/>
  <c r="H4097" i="59"/>
  <c r="H3953" i="59"/>
  <c r="H1478" i="59"/>
  <c r="H4149" i="59"/>
  <c r="H3985" i="59"/>
  <c r="H4096" i="59"/>
  <c r="H3488" i="59"/>
  <c r="H3296" i="59"/>
  <c r="H2128" i="59"/>
  <c r="H1552" i="59"/>
  <c r="H208" i="59"/>
  <c r="H3415" i="59"/>
  <c r="H2343" i="59"/>
  <c r="H4244" i="59"/>
  <c r="H3524" i="59"/>
  <c r="H1236" i="59"/>
  <c r="H3283" i="59"/>
  <c r="H3139" i="59"/>
  <c r="H3954" i="59"/>
  <c r="H3937" i="59"/>
  <c r="H3825" i="59"/>
  <c r="H4384" i="59"/>
  <c r="H4256" i="59"/>
  <c r="H3984" i="59"/>
  <c r="H2976" i="59"/>
  <c r="H2608" i="59"/>
  <c r="H2288" i="59"/>
  <c r="H2096" i="59"/>
  <c r="H1776" i="59"/>
  <c r="H1248" i="59"/>
  <c r="H1136" i="59"/>
  <c r="H864" i="59"/>
  <c r="H4383" i="59"/>
  <c r="H4351" i="59"/>
  <c r="H4271" i="59"/>
  <c r="H4255" i="59"/>
  <c r="H4223" i="59"/>
  <c r="H4207" i="59"/>
  <c r="H4159" i="59"/>
  <c r="H4127" i="59"/>
  <c r="H4095" i="59"/>
  <c r="H4063" i="59"/>
  <c r="H3983" i="59"/>
  <c r="H3967" i="59"/>
  <c r="H3807" i="59"/>
  <c r="H3743" i="59"/>
  <c r="H3711" i="59"/>
  <c r="H3679" i="59"/>
  <c r="H3663" i="59"/>
  <c r="H3647" i="59"/>
  <c r="H3615" i="59"/>
  <c r="H3583" i="59"/>
  <c r="H3487" i="59"/>
  <c r="H3439" i="59"/>
  <c r="H3511" i="59"/>
  <c r="H4310" i="59"/>
  <c r="H3877" i="59"/>
  <c r="H2484" i="59"/>
  <c r="H1540" i="59"/>
  <c r="H3075" i="59"/>
  <c r="H2355" i="59"/>
  <c r="H2259" i="59"/>
  <c r="H1203" i="59"/>
  <c r="H4400" i="59"/>
  <c r="H4352" i="59"/>
  <c r="H3904" i="59"/>
  <c r="H3712" i="59"/>
  <c r="H3648" i="59"/>
  <c r="H2752" i="59"/>
  <c r="H2624" i="59"/>
  <c r="H2560" i="59"/>
  <c r="H2496" i="59"/>
  <c r="H2432" i="59"/>
  <c r="H1984" i="59"/>
  <c r="H1856" i="59"/>
  <c r="H1312" i="59"/>
  <c r="H4398" i="59"/>
  <c r="H4350" i="59"/>
  <c r="H4302" i="59"/>
  <c r="H4222" i="59"/>
  <c r="H4206" i="59"/>
  <c r="H4158" i="59"/>
  <c r="H4110" i="59"/>
  <c r="H4094" i="59"/>
  <c r="H4062" i="59"/>
  <c r="H4046" i="59"/>
  <c r="H3998" i="59"/>
  <c r="H3806" i="59"/>
  <c r="H1191" i="59"/>
  <c r="H3686" i="59"/>
  <c r="H3748" i="59"/>
  <c r="H3620" i="59"/>
  <c r="H2388" i="59"/>
  <c r="H3619" i="59"/>
  <c r="H1843" i="59"/>
  <c r="H3344" i="59"/>
  <c r="H2448" i="59"/>
  <c r="H912" i="59"/>
  <c r="H112" i="59"/>
  <c r="H4397" i="59"/>
  <c r="H4365" i="59"/>
  <c r="H4349" i="59"/>
  <c r="H4301" i="59"/>
  <c r="H4285" i="59"/>
  <c r="H4253" i="59"/>
  <c r="H4221" i="59"/>
  <c r="H4205" i="59"/>
  <c r="H4173" i="59"/>
  <c r="H4157" i="59"/>
  <c r="H4109" i="59"/>
  <c r="H4093" i="59"/>
  <c r="H4077" i="59"/>
  <c r="H4061" i="59"/>
  <c r="H3997" i="59"/>
  <c r="H3933" i="59"/>
  <c r="H3917" i="59"/>
  <c r="H3805" i="59"/>
  <c r="H3334" i="59"/>
  <c r="H4292" i="59"/>
  <c r="H2291" i="59"/>
  <c r="H4396" i="59"/>
  <c r="H4348" i="59"/>
  <c r="H4268" i="59"/>
  <c r="H4252" i="59"/>
  <c r="H4236" i="59"/>
  <c r="H4172" i="59"/>
  <c r="H4156" i="59"/>
  <c r="H4076" i="59"/>
  <c r="H4028" i="59"/>
  <c r="H3996" i="59"/>
  <c r="H3948" i="59"/>
  <c r="H3868" i="59"/>
  <c r="H3804" i="59"/>
  <c r="H2568" i="59"/>
  <c r="H4017" i="59"/>
  <c r="H4364" i="59"/>
  <c r="H4251" i="59"/>
  <c r="H4155" i="59"/>
  <c r="H4075" i="59"/>
  <c r="H4043" i="59"/>
  <c r="H4027" i="59"/>
  <c r="H3963" i="59"/>
  <c r="H3899" i="59"/>
  <c r="H3835" i="59"/>
  <c r="H3723" i="59"/>
  <c r="H3595" i="59"/>
  <c r="H3387" i="59"/>
  <c r="H3323" i="59"/>
  <c r="H3307" i="59"/>
  <c r="H2955" i="59"/>
  <c r="H2907" i="59"/>
  <c r="H2763" i="59"/>
  <c r="H2619" i="59"/>
  <c r="H2507" i="59"/>
  <c r="H2331" i="59"/>
  <c r="H2299" i="59"/>
  <c r="H2203" i="59"/>
  <c r="H2059" i="59"/>
  <c r="H1995" i="59"/>
  <c r="H1899" i="59"/>
  <c r="H1867" i="59"/>
  <c r="H1803" i="59"/>
  <c r="H1739" i="59"/>
  <c r="H1707" i="59"/>
  <c r="H1675" i="59"/>
  <c r="H1499" i="59"/>
  <c r="H1451" i="59"/>
  <c r="H1419" i="59"/>
  <c r="H1339" i="59"/>
  <c r="H1323" i="59"/>
  <c r="H1147" i="59"/>
  <c r="H1115" i="59"/>
  <c r="H955" i="59"/>
  <c r="H875" i="59"/>
  <c r="H827" i="59"/>
  <c r="H763" i="59"/>
  <c r="H699" i="59"/>
  <c r="H635" i="59"/>
  <c r="H587" i="59"/>
  <c r="H459" i="59"/>
  <c r="H235" i="59"/>
  <c r="H75" i="59"/>
  <c r="H3975" i="59"/>
  <c r="H4246" i="59"/>
  <c r="H3974" i="59"/>
  <c r="H2998" i="59"/>
  <c r="H2710" i="59"/>
  <c r="H646" i="59"/>
  <c r="H2997" i="59"/>
  <c r="H3684" i="59"/>
  <c r="H3556" i="59"/>
  <c r="H1700" i="59"/>
  <c r="H1252" i="59"/>
  <c r="H1124" i="59"/>
  <c r="H3987" i="59"/>
  <c r="H1779" i="59"/>
  <c r="H4322" i="59"/>
  <c r="H4412" i="59"/>
  <c r="H4332" i="59"/>
  <c r="H4427" i="59"/>
  <c r="H4395" i="59"/>
  <c r="H4363" i="59"/>
  <c r="H4362" i="59"/>
  <c r="H4330" i="59"/>
  <c r="H4314" i="59"/>
  <c r="H4138" i="59"/>
  <c r="H4122" i="59"/>
  <c r="H4074" i="59"/>
  <c r="H4058" i="59"/>
  <c r="H3994" i="59"/>
  <c r="H3818" i="59"/>
  <c r="H3786" i="59"/>
  <c r="H3722" i="59"/>
  <c r="H3498" i="59"/>
  <c r="H3466" i="59"/>
  <c r="H3434" i="59"/>
  <c r="H3354" i="59"/>
  <c r="H3322" i="59"/>
  <c r="H3274" i="59"/>
  <c r="H3258" i="59"/>
  <c r="H3242" i="59"/>
  <c r="H3194" i="59"/>
  <c r="H3162" i="59"/>
  <c r="H3114" i="59"/>
  <c r="H3098" i="59"/>
  <c r="H2986" i="59"/>
  <c r="H2826" i="59"/>
  <c r="H2730" i="59"/>
  <c r="H2698" i="59"/>
  <c r="H2570" i="59"/>
  <c r="H2506" i="59"/>
  <c r="H2298" i="59"/>
  <c r="H2058" i="59"/>
  <c r="H1994" i="59"/>
  <c r="H1930" i="59"/>
  <c r="H1562" i="59"/>
  <c r="H1322" i="59"/>
  <c r="H1226" i="59"/>
  <c r="H1114" i="59"/>
  <c r="H1082" i="59"/>
  <c r="H778" i="59"/>
  <c r="H714" i="59"/>
  <c r="H522" i="59"/>
  <c r="H474" i="59"/>
  <c r="H314" i="59"/>
  <c r="H234" i="59"/>
  <c r="H2311" i="59"/>
  <c r="H2661" i="59"/>
  <c r="H4340" i="59"/>
  <c r="H3700" i="59"/>
  <c r="H3492" i="59"/>
  <c r="H3379" i="59"/>
  <c r="H659" i="59"/>
  <c r="H3890" i="59"/>
  <c r="H4361" i="59"/>
  <c r="H4265" i="59"/>
  <c r="H4105" i="59"/>
  <c r="H4073" i="59"/>
  <c r="H4041" i="59"/>
  <c r="H3817" i="59"/>
  <c r="H3785" i="59"/>
  <c r="H3657" i="59"/>
  <c r="H3465" i="59"/>
  <c r="H3417" i="59"/>
  <c r="H3321" i="59"/>
  <c r="H3225" i="59"/>
  <c r="H3193" i="59"/>
  <c r="H3113" i="59"/>
  <c r="H3033" i="59"/>
  <c r="H3001" i="59"/>
  <c r="H2617" i="59"/>
  <c r="H2409" i="59"/>
  <c r="H2377" i="59"/>
  <c r="H2201" i="59"/>
  <c r="H2057" i="59"/>
  <c r="H1929" i="59"/>
  <c r="H1801" i="59"/>
  <c r="H1593" i="59"/>
  <c r="H1353" i="59"/>
  <c r="H1321" i="59"/>
  <c r="H1225" i="59"/>
  <c r="H969" i="59"/>
  <c r="H937" i="59"/>
  <c r="H873" i="59"/>
  <c r="H841" i="59"/>
  <c r="H713" i="59"/>
  <c r="H329" i="59"/>
  <c r="H249" i="59"/>
  <c r="H73" i="59"/>
  <c r="H2197" i="59"/>
  <c r="H2181" i="59"/>
  <c r="H2133" i="59"/>
  <c r="H2069" i="59"/>
  <c r="H2005" i="59"/>
  <c r="H1973" i="59"/>
  <c r="H1717" i="59"/>
  <c r="H1605" i="59"/>
  <c r="H1525" i="59"/>
  <c r="H1509" i="59"/>
  <c r="H1333" i="59"/>
  <c r="H1285" i="59"/>
  <c r="H1189" i="59"/>
  <c r="H1125" i="59"/>
  <c r="H981" i="59"/>
  <c r="H965" i="59"/>
  <c r="H933" i="59"/>
  <c r="H885" i="59"/>
  <c r="H789" i="59"/>
  <c r="H741" i="59"/>
  <c r="H725" i="59"/>
  <c r="H693" i="59"/>
  <c r="H677" i="59"/>
  <c r="H645" i="59"/>
  <c r="H549" i="59"/>
  <c r="H485" i="59"/>
  <c r="H421" i="59"/>
  <c r="H3298" i="59"/>
  <c r="H3202" i="59"/>
  <c r="H3010" i="59"/>
  <c r="H2978" i="59"/>
  <c r="H2818" i="59"/>
  <c r="H2786" i="59"/>
  <c r="H2722" i="59"/>
  <c r="H2690" i="59"/>
  <c r="H2578" i="59"/>
  <c r="H2418" i="59"/>
  <c r="H2386" i="59"/>
  <c r="H2354" i="59"/>
  <c r="H2226" i="59"/>
  <c r="H2146" i="59"/>
  <c r="H2018" i="59"/>
  <c r="H1826" i="59"/>
  <c r="H1762" i="59"/>
  <c r="H1730" i="59"/>
  <c r="H1378" i="59"/>
  <c r="H1202" i="59"/>
  <c r="H1074" i="59"/>
  <c r="H1042" i="59"/>
  <c r="H1026" i="59"/>
  <c r="H978" i="59"/>
  <c r="H898" i="59"/>
  <c r="H882" i="59"/>
  <c r="H850" i="59"/>
  <c r="H802" i="59"/>
  <c r="H754" i="59"/>
  <c r="H706" i="59"/>
  <c r="H690" i="59"/>
  <c r="H626" i="59"/>
  <c r="H530" i="59"/>
  <c r="H498" i="59"/>
  <c r="H450" i="59"/>
  <c r="H354" i="59"/>
  <c r="H258" i="59"/>
  <c r="H242" i="59"/>
  <c r="H162" i="59"/>
  <c r="H50" i="59"/>
  <c r="H3793" i="59"/>
  <c r="H3745" i="59"/>
  <c r="H3697" i="59"/>
  <c r="H3681" i="59"/>
  <c r="H3665" i="59"/>
  <c r="H3585" i="59"/>
  <c r="H3425" i="59"/>
  <c r="H3297" i="59"/>
  <c r="H3265" i="59"/>
  <c r="H3249" i="59"/>
  <c r="H3137" i="59"/>
  <c r="H3105" i="59"/>
  <c r="H3057" i="59"/>
  <c r="H2977" i="59"/>
  <c r="H2945" i="59"/>
  <c r="H2817" i="59"/>
  <c r="H2689" i="59"/>
  <c r="H2577" i="59"/>
  <c r="H2545" i="59"/>
  <c r="H2273" i="59"/>
  <c r="H2241" i="59"/>
  <c r="H2225" i="59"/>
  <c r="H2209" i="59"/>
  <c r="H2145" i="59"/>
  <c r="H2049" i="59"/>
  <c r="H1985" i="59"/>
  <c r="H1969" i="59"/>
  <c r="H1841" i="59"/>
  <c r="H1777" i="59"/>
  <c r="H1617" i="59"/>
  <c r="H1537" i="59"/>
  <c r="H1505" i="59"/>
  <c r="H1393" i="59"/>
  <c r="H1377" i="59"/>
  <c r="H1201" i="59"/>
  <c r="H1137" i="59"/>
  <c r="H1089" i="59"/>
  <c r="H1009" i="59"/>
  <c r="H897" i="59"/>
  <c r="H881" i="59"/>
  <c r="H865" i="59"/>
  <c r="H753" i="59"/>
  <c r="H673" i="59"/>
  <c r="H577" i="59"/>
  <c r="H449" i="59"/>
  <c r="H49" i="59"/>
  <c r="H3343" i="59"/>
  <c r="H3295" i="59"/>
  <c r="H3263" i="59"/>
  <c r="H3231" i="59"/>
  <c r="H3215" i="59"/>
  <c r="H3183" i="59"/>
  <c r="H3103" i="59"/>
  <c r="H3023" i="59"/>
  <c r="H3007" i="59"/>
  <c r="H2975" i="59"/>
  <c r="H2959" i="59"/>
  <c r="H2943" i="59"/>
  <c r="H2895" i="59"/>
  <c r="H2815" i="59"/>
  <c r="H2735" i="59"/>
  <c r="H2719" i="59"/>
  <c r="H2687" i="59"/>
  <c r="H2607" i="59"/>
  <c r="H2495" i="59"/>
  <c r="H2463" i="59"/>
  <c r="H2415" i="59"/>
  <c r="H2399" i="59"/>
  <c r="H2367" i="59"/>
  <c r="H2351" i="59"/>
  <c r="H2335" i="59"/>
  <c r="H2255" i="59"/>
  <c r="H2239" i="59"/>
  <c r="H2191" i="59"/>
  <c r="H2095" i="59"/>
  <c r="H2079" i="59"/>
  <c r="H2047" i="59"/>
  <c r="H1983" i="59"/>
  <c r="H1871" i="59"/>
  <c r="H1791" i="59"/>
  <c r="H1695" i="59"/>
  <c r="H1631" i="59"/>
  <c r="H1615" i="59"/>
  <c r="H1487" i="59"/>
  <c r="H1343" i="59"/>
  <c r="H1135" i="59"/>
  <c r="H1087" i="59"/>
  <c r="H975" i="59"/>
  <c r="H943" i="59"/>
  <c r="H911" i="59"/>
  <c r="H895" i="59"/>
  <c r="H863" i="59"/>
  <c r="H623" i="59"/>
  <c r="H591" i="59"/>
  <c r="H575" i="59"/>
  <c r="H543" i="59"/>
  <c r="H463" i="59"/>
  <c r="H447" i="59"/>
  <c r="H111" i="59"/>
  <c r="H3774" i="59"/>
  <c r="H3758" i="59"/>
  <c r="H3646" i="59"/>
  <c r="H3598" i="59"/>
  <c r="H3566" i="59"/>
  <c r="H3534" i="59"/>
  <c r="H3486" i="59"/>
  <c r="H3454" i="59"/>
  <c r="H3438" i="59"/>
  <c r="H3406" i="59"/>
  <c r="H3374" i="59"/>
  <c r="H3342" i="59"/>
  <c r="H3294" i="59"/>
  <c r="H3262" i="59"/>
  <c r="H3246" i="59"/>
  <c r="H3214" i="59"/>
  <c r="H3198" i="59"/>
  <c r="H3182" i="59"/>
  <c r="H3150" i="59"/>
  <c r="H3086" i="59"/>
  <c r="H3054" i="59"/>
  <c r="H3022" i="59"/>
  <c r="H2974" i="59"/>
  <c r="H2958" i="59"/>
  <c r="H2926" i="59"/>
  <c r="H2894" i="59"/>
  <c r="H2830" i="59"/>
  <c r="H2734" i="59"/>
  <c r="H2702" i="59"/>
  <c r="H2654" i="59"/>
  <c r="H2638" i="59"/>
  <c r="H2606" i="59"/>
  <c r="H2590" i="59"/>
  <c r="H2542" i="59"/>
  <c r="H2334" i="59"/>
  <c r="H2254" i="59"/>
  <c r="H2238" i="59"/>
  <c r="H2158" i="59"/>
  <c r="H2046" i="59"/>
  <c r="H2030" i="59"/>
  <c r="H1902" i="59"/>
  <c r="H1838" i="59"/>
  <c r="H1790" i="59"/>
  <c r="H1742" i="59"/>
  <c r="H1678" i="59"/>
  <c r="H1630" i="59"/>
  <c r="H1438" i="59"/>
  <c r="H1406" i="59"/>
  <c r="H1310" i="59"/>
  <c r="H1214" i="59"/>
  <c r="H1006" i="59"/>
  <c r="H958" i="59"/>
  <c r="H862" i="59"/>
  <c r="H830" i="59"/>
  <c r="H622" i="59"/>
  <c r="H510" i="59"/>
  <c r="H462" i="59"/>
  <c r="H366" i="59"/>
  <c r="H302" i="59"/>
  <c r="H174" i="59"/>
  <c r="H110" i="59"/>
  <c r="H46" i="59"/>
  <c r="H3773" i="59"/>
  <c r="H3757" i="59"/>
  <c r="H3677" i="59"/>
  <c r="H3645" i="59"/>
  <c r="H3629" i="59"/>
  <c r="H3597" i="59"/>
  <c r="H3581" i="59"/>
  <c r="H3549" i="59"/>
  <c r="H3533" i="59"/>
  <c r="H3501" i="59"/>
  <c r="H3469" i="59"/>
  <c r="H3453" i="59"/>
  <c r="H3437" i="59"/>
  <c r="H3421" i="59"/>
  <c r="H3405" i="59"/>
  <c r="H3373" i="59"/>
  <c r="H3341" i="59"/>
  <c r="H3309" i="59"/>
  <c r="H3261" i="59"/>
  <c r="H3213" i="59"/>
  <c r="H3117" i="59"/>
  <c r="H3053" i="59"/>
  <c r="H3021" i="59"/>
  <c r="H3005" i="59"/>
  <c r="H2989" i="59"/>
  <c r="H2973" i="59"/>
  <c r="H2957" i="59"/>
  <c r="H2829" i="59"/>
  <c r="H2733" i="59"/>
  <c r="H2701" i="59"/>
  <c r="H2685" i="59"/>
  <c r="H2653" i="59"/>
  <c r="H2557" i="59"/>
  <c r="H2509" i="59"/>
  <c r="H2477" i="59"/>
  <c r="H2461" i="59"/>
  <c r="H2365" i="59"/>
  <c r="H2333" i="59"/>
  <c r="H2237" i="59"/>
  <c r="H2109" i="59"/>
  <c r="H2093" i="59"/>
  <c r="H2045" i="59"/>
  <c r="H1997" i="59"/>
  <c r="H1981" i="59"/>
  <c r="H1965" i="59"/>
  <c r="H1917" i="59"/>
  <c r="H1885" i="59"/>
  <c r="H1837" i="59"/>
  <c r="H1789" i="59"/>
  <c r="H1741" i="59"/>
  <c r="H1677" i="59"/>
  <c r="H1629" i="59"/>
  <c r="H1565" i="59"/>
  <c r="H1549" i="59"/>
  <c r="H1517" i="59"/>
  <c r="H1453" i="59"/>
  <c r="H1405" i="59"/>
  <c r="H1213" i="59"/>
  <c r="H1149" i="59"/>
  <c r="H1085" i="59"/>
  <c r="H1037" i="59"/>
  <c r="H829" i="59"/>
  <c r="H765" i="59"/>
  <c r="H365" i="59"/>
  <c r="H301" i="59"/>
  <c r="H269" i="59"/>
  <c r="H173" i="59"/>
  <c r="H109" i="59"/>
  <c r="H3772" i="59"/>
  <c r="H3756" i="59"/>
  <c r="H3708" i="59"/>
  <c r="H3644" i="59"/>
  <c r="H3628" i="59"/>
  <c r="H3596" i="59"/>
  <c r="H3580" i="59"/>
  <c r="H3532" i="59"/>
  <c r="H3500" i="59"/>
  <c r="H3452" i="59"/>
  <c r="H3436" i="59"/>
  <c r="H3388" i="59"/>
  <c r="H3372" i="59"/>
  <c r="H3308" i="59"/>
  <c r="H3276" i="59"/>
  <c r="H3244" i="59"/>
  <c r="H3148" i="59"/>
  <c r="H3116" i="59"/>
  <c r="H3100" i="59"/>
  <c r="H3068" i="59"/>
  <c r="H3052" i="59"/>
  <c r="H3020" i="59"/>
  <c r="H2988" i="59"/>
  <c r="H2956" i="59"/>
  <c r="H2908" i="59"/>
  <c r="H2828" i="59"/>
  <c r="H2796" i="59"/>
  <c r="H2764" i="59"/>
  <c r="H2700" i="59"/>
  <c r="H2668" i="59"/>
  <c r="H2652" i="59"/>
  <c r="H2604" i="59"/>
  <c r="H2588" i="59"/>
  <c r="H2556" i="59"/>
  <c r="H2508" i="59"/>
  <c r="H2492" i="59"/>
  <c r="H2476" i="59"/>
  <c r="H2444" i="59"/>
  <c r="H2396" i="59"/>
  <c r="H2332" i="59"/>
  <c r="H2108" i="59"/>
  <c r="H1996" i="59"/>
  <c r="H1916" i="59"/>
  <c r="H1756" i="59"/>
  <c r="H1644" i="59"/>
  <c r="H1420" i="59"/>
  <c r="H1212" i="59"/>
  <c r="H1180" i="59"/>
  <c r="H1148" i="59"/>
  <c r="H1100" i="59"/>
  <c r="H1020" i="59"/>
  <c r="H988" i="59"/>
  <c r="H924" i="59"/>
  <c r="H908" i="59"/>
  <c r="H892" i="59"/>
  <c r="H876" i="59"/>
  <c r="H828" i="59"/>
  <c r="H764" i="59"/>
  <c r="H700" i="59"/>
  <c r="H636" i="59"/>
  <c r="H460" i="59"/>
  <c r="H380" i="59"/>
  <c r="H327" i="59"/>
  <c r="H295" i="59"/>
  <c r="H231" i="59"/>
  <c r="H135" i="59"/>
  <c r="H87" i="59"/>
  <c r="H246" i="59"/>
  <c r="H230" i="59"/>
  <c r="H150" i="59"/>
  <c r="H86" i="59"/>
  <c r="H341" i="59"/>
  <c r="H325" i="59"/>
  <c r="H229" i="59"/>
  <c r="H149" i="59"/>
  <c r="H37" i="59"/>
  <c r="H339" i="59"/>
  <c r="H307" i="59"/>
  <c r="H291" i="59"/>
  <c r="H163" i="59"/>
  <c r="H35" i="59"/>
  <c r="H2446" i="59"/>
  <c r="H4237" i="59"/>
  <c r="H1693" i="59"/>
  <c r="H1053" i="59"/>
  <c r="H3676" i="59"/>
  <c r="H2924" i="59"/>
  <c r="H2636" i="59"/>
  <c r="H2524" i="59"/>
  <c r="H2428" i="59"/>
  <c r="H4299" i="59"/>
  <c r="H4107" i="59"/>
  <c r="H4011" i="59"/>
  <c r="H3771" i="59"/>
  <c r="H3483" i="59"/>
  <c r="H3179" i="59"/>
  <c r="H3035" i="59"/>
  <c r="H2011" i="59"/>
  <c r="H1403" i="59"/>
  <c r="H4218" i="59"/>
  <c r="H4106" i="59"/>
  <c r="H4010" i="59"/>
  <c r="H3610" i="59"/>
  <c r="H3386" i="59"/>
  <c r="H2970" i="59"/>
  <c r="H4169" i="59"/>
  <c r="H3545" i="59"/>
  <c r="H3449" i="59"/>
  <c r="H2521" i="59"/>
  <c r="H2121" i="59"/>
  <c r="H1817" i="59"/>
  <c r="H4344" i="59"/>
  <c r="H4248" i="59"/>
  <c r="H3720" i="59"/>
  <c r="H3608" i="59"/>
  <c r="H3512" i="59"/>
  <c r="H3384" i="59"/>
  <c r="H2040" i="59"/>
  <c r="H1944" i="59"/>
  <c r="H600" i="59"/>
  <c r="H88" i="59"/>
  <c r="H4375" i="59"/>
  <c r="H4167" i="59"/>
  <c r="H4055" i="59"/>
  <c r="H3863" i="59"/>
  <c r="H3767" i="59"/>
  <c r="H3527" i="59"/>
  <c r="H3431" i="59"/>
  <c r="H3335" i="59"/>
  <c r="H3239" i="59"/>
  <c r="H3111" i="59"/>
  <c r="H2615" i="59"/>
  <c r="H2295" i="59"/>
  <c r="H1447" i="59"/>
  <c r="H1351" i="59"/>
  <c r="H743" i="59"/>
  <c r="H423" i="59"/>
  <c r="H4368" i="59"/>
  <c r="H4319" i="59"/>
  <c r="H4239" i="59"/>
  <c r="H3839" i="59"/>
  <c r="H3327" i="59"/>
  <c r="H3966" i="59"/>
  <c r="H3838" i="59"/>
  <c r="H3070" i="59"/>
  <c r="H3821" i="59"/>
  <c r="H1725" i="59"/>
  <c r="H4188" i="59"/>
  <c r="H3564" i="59"/>
  <c r="H3356" i="59"/>
  <c r="H4283" i="59"/>
  <c r="H4187" i="59"/>
  <c r="H3563" i="59"/>
  <c r="H3355" i="59"/>
  <c r="H2523" i="59"/>
  <c r="H2427" i="59"/>
  <c r="H4346" i="59"/>
  <c r="H3802" i="59"/>
  <c r="H3690" i="59"/>
  <c r="H3050" i="59"/>
  <c r="H2666" i="59"/>
  <c r="H2554" i="59"/>
  <c r="H1194" i="59"/>
  <c r="H4377" i="59"/>
  <c r="H4281" i="59"/>
  <c r="H3961" i="59"/>
  <c r="H3865" i="59"/>
  <c r="H3769" i="59"/>
  <c r="H3337" i="59"/>
  <c r="H3129" i="59"/>
  <c r="H2857" i="59"/>
  <c r="H2009" i="59"/>
  <c r="H1401" i="59"/>
  <c r="H777" i="59"/>
  <c r="H569" i="59"/>
  <c r="H4328" i="59"/>
  <c r="H3208" i="59"/>
  <c r="H1736" i="59"/>
  <c r="H1448" i="59"/>
  <c r="H424" i="59"/>
  <c r="H24" i="59"/>
  <c r="H4359" i="59"/>
  <c r="H4263" i="59"/>
  <c r="H4071" i="59"/>
  <c r="H3959" i="59"/>
  <c r="H3847" i="59"/>
  <c r="H3751" i="59"/>
  <c r="H3543" i="59"/>
  <c r="H3223" i="59"/>
  <c r="H2695" i="59"/>
  <c r="H2183" i="59"/>
  <c r="H1479" i="59"/>
  <c r="H855" i="59"/>
  <c r="H23" i="59"/>
  <c r="H4102" i="59"/>
  <c r="H3942" i="59"/>
  <c r="H3718" i="59"/>
  <c r="H3494" i="59"/>
  <c r="H3206" i="59"/>
  <c r="H3014" i="59"/>
  <c r="H2774" i="59"/>
  <c r="H2694" i="59"/>
  <c r="H2614" i="59"/>
  <c r="H2534" i="59"/>
  <c r="H3925" i="59"/>
  <c r="H3845" i="59"/>
  <c r="H3733" i="59"/>
  <c r="H3573" i="59"/>
  <c r="H3493" i="59"/>
  <c r="H3413" i="59"/>
  <c r="H3237" i="59"/>
  <c r="H3093" i="59"/>
  <c r="H2581" i="59"/>
  <c r="H1781" i="59"/>
  <c r="H1653" i="59"/>
  <c r="H1589" i="59"/>
  <c r="H1413" i="59"/>
  <c r="H1269" i="59"/>
  <c r="H1157" i="59"/>
  <c r="H1093" i="59"/>
  <c r="H1029" i="59"/>
  <c r="H773" i="59"/>
  <c r="H197" i="59"/>
  <c r="H181" i="59"/>
  <c r="H101" i="59"/>
  <c r="H69" i="59"/>
  <c r="H53" i="59"/>
  <c r="H21" i="59"/>
  <c r="H4254" i="59"/>
  <c r="H3742" i="59"/>
  <c r="H3518" i="59"/>
  <c r="H2286" i="59"/>
  <c r="H3741" i="59"/>
  <c r="H2493" i="59"/>
  <c r="H3820" i="59"/>
  <c r="H3516" i="59"/>
  <c r="H1356" i="59"/>
  <c r="H4123" i="59"/>
  <c r="H3627" i="59"/>
  <c r="H3099" i="59"/>
  <c r="H2923" i="59"/>
  <c r="H2379" i="59"/>
  <c r="H1355" i="59"/>
  <c r="H523" i="59"/>
  <c r="H187" i="59"/>
  <c r="H4170" i="59"/>
  <c r="H4090" i="59"/>
  <c r="H3866" i="59"/>
  <c r="H3770" i="59"/>
  <c r="H3674" i="59"/>
  <c r="H3546" i="59"/>
  <c r="H3338" i="59"/>
  <c r="H2522" i="59"/>
  <c r="H2010" i="59"/>
  <c r="H634" i="59"/>
  <c r="H4345" i="59"/>
  <c r="H4217" i="59"/>
  <c r="H3609" i="59"/>
  <c r="H3209" i="59"/>
  <c r="H2921" i="59"/>
  <c r="H2697" i="59"/>
  <c r="H2585" i="59"/>
  <c r="H2473" i="59"/>
  <c r="H2073" i="59"/>
  <c r="H1849" i="59"/>
  <c r="H1529" i="59"/>
  <c r="H601" i="59"/>
  <c r="H521" i="59"/>
  <c r="H425" i="59"/>
  <c r="H4376" i="59"/>
  <c r="H4280" i="59"/>
  <c r="H4072" i="59"/>
  <c r="H3768" i="59"/>
  <c r="H3544" i="59"/>
  <c r="H1480" i="59"/>
  <c r="H1064" i="59"/>
  <c r="H776" i="59"/>
  <c r="H4327" i="59"/>
  <c r="H4215" i="59"/>
  <c r="H3591" i="59"/>
  <c r="H2871" i="59"/>
  <c r="H2775" i="59"/>
  <c r="H2551" i="59"/>
  <c r="H2247" i="59"/>
  <c r="H2119" i="59"/>
  <c r="H1927" i="59"/>
  <c r="H1415" i="59"/>
  <c r="H775" i="59"/>
  <c r="H4358" i="59"/>
  <c r="H4150" i="59"/>
  <c r="H4070" i="59"/>
  <c r="H3894" i="59"/>
  <c r="H3814" i="59"/>
  <c r="H3526" i="59"/>
  <c r="H3366" i="59"/>
  <c r="H3142" i="59"/>
  <c r="H2902" i="59"/>
  <c r="H2550" i="59"/>
  <c r="H4325" i="59"/>
  <c r="H3797" i="59"/>
  <c r="H3525" i="59"/>
  <c r="H3429" i="59"/>
  <c r="H245" i="59"/>
  <c r="H4324" i="59"/>
  <c r="H4276" i="59"/>
  <c r="H4180" i="59"/>
  <c r="H4052" i="59"/>
  <c r="H3860" i="59"/>
  <c r="H3780" i="59"/>
  <c r="H3412" i="59"/>
  <c r="H3364" i="59"/>
  <c r="H3300" i="59"/>
  <c r="H3220" i="59"/>
  <c r="H3188" i="59"/>
  <c r="H3172" i="59"/>
  <c r="H3140" i="59"/>
  <c r="H3124" i="59"/>
  <c r="H3092" i="59"/>
  <c r="H3044" i="59"/>
  <c r="H3012" i="59"/>
  <c r="H2980" i="59"/>
  <c r="H2932" i="59"/>
  <c r="H4143" i="59"/>
  <c r="H4047" i="59"/>
  <c r="H3151" i="59"/>
  <c r="H1215" i="59"/>
  <c r="H3694" i="59"/>
  <c r="H3118" i="59"/>
  <c r="H2846" i="59"/>
  <c r="H2318" i="59"/>
  <c r="H3693" i="59"/>
  <c r="H3357" i="59"/>
  <c r="H2445" i="59"/>
  <c r="H4124" i="59"/>
  <c r="H3964" i="59"/>
  <c r="H3692" i="59"/>
  <c r="H1932" i="59"/>
  <c r="H2891" i="59"/>
  <c r="H4394" i="59"/>
  <c r="H4298" i="59"/>
  <c r="H4234" i="59"/>
  <c r="H3002" i="59"/>
  <c r="H2634" i="59"/>
  <c r="H2378" i="59"/>
  <c r="H1546" i="59"/>
  <c r="H1290" i="59"/>
  <c r="H4409" i="59"/>
  <c r="H4329" i="59"/>
  <c r="H4153" i="59"/>
  <c r="H3993" i="59"/>
  <c r="H3913" i="59"/>
  <c r="H3721" i="59"/>
  <c r="H3625" i="59"/>
  <c r="H3065" i="59"/>
  <c r="H2969" i="59"/>
  <c r="H2553" i="59"/>
  <c r="H2041" i="59"/>
  <c r="H1625" i="59"/>
  <c r="H1545" i="59"/>
  <c r="H1449" i="59"/>
  <c r="H137" i="59"/>
  <c r="H57" i="59"/>
  <c r="H4360" i="59"/>
  <c r="H4264" i="59"/>
  <c r="H4104" i="59"/>
  <c r="H3592" i="59"/>
  <c r="H3336" i="59"/>
  <c r="H3160" i="59"/>
  <c r="H2328" i="59"/>
  <c r="H2120" i="59"/>
  <c r="H1848" i="59"/>
  <c r="H1352" i="59"/>
  <c r="H744" i="59"/>
  <c r="H4039" i="59"/>
  <c r="H3815" i="59"/>
  <c r="H3719" i="59"/>
  <c r="H2903" i="59"/>
  <c r="H2151" i="59"/>
  <c r="H1895" i="59"/>
  <c r="H1655" i="59"/>
  <c r="H871" i="59"/>
  <c r="H4422" i="59"/>
  <c r="H4294" i="59"/>
  <c r="H4214" i="59"/>
  <c r="H4134" i="59"/>
  <c r="H4054" i="59"/>
  <c r="H3846" i="59"/>
  <c r="H3766" i="59"/>
  <c r="H3238" i="59"/>
  <c r="H3190" i="59"/>
  <c r="H2886" i="59"/>
  <c r="H2502" i="59"/>
  <c r="H4421" i="59"/>
  <c r="H4277" i="59"/>
  <c r="H4197" i="59"/>
  <c r="H3813" i="59"/>
  <c r="H3749" i="59"/>
  <c r="H3669" i="59"/>
  <c r="H3605" i="59"/>
  <c r="H3477" i="59"/>
  <c r="H3317" i="59"/>
  <c r="H3253" i="59"/>
  <c r="H3189" i="59"/>
  <c r="H2981" i="59"/>
  <c r="H2837" i="59"/>
  <c r="H2645" i="59"/>
  <c r="H2549" i="59"/>
  <c r="H2357" i="59"/>
  <c r="H2117" i="59"/>
  <c r="H1749" i="59"/>
  <c r="H1685" i="59"/>
  <c r="H1557" i="59"/>
  <c r="H1365" i="59"/>
  <c r="H1061" i="59"/>
  <c r="H805" i="59"/>
  <c r="H4420" i="59"/>
  <c r="H4212" i="59"/>
  <c r="H4132" i="59"/>
  <c r="H4036" i="59"/>
  <c r="H3972" i="59"/>
  <c r="H3924" i="59"/>
  <c r="H3828" i="59"/>
  <c r="H3796" i="59"/>
  <c r="H3652" i="59"/>
  <c r="H3572" i="59"/>
  <c r="H3348" i="59"/>
  <c r="H4419" i="59"/>
  <c r="H4403" i="59"/>
  <c r="H4387" i="59"/>
  <c r="H4371" i="59"/>
  <c r="H4355" i="59"/>
  <c r="H4339" i="59"/>
  <c r="H4323" i="59"/>
  <c r="H4307" i="59"/>
  <c r="H4291" i="59"/>
  <c r="H1392" i="59"/>
  <c r="H2847" i="59"/>
  <c r="H3837" i="59"/>
  <c r="H3181" i="59"/>
  <c r="H3101" i="59"/>
  <c r="H2605" i="59"/>
  <c r="H1933" i="59"/>
  <c r="H4012" i="59"/>
  <c r="H4411" i="59"/>
  <c r="H4235" i="59"/>
  <c r="H4171" i="59"/>
  <c r="H3915" i="59"/>
  <c r="H3819" i="59"/>
  <c r="H3403" i="59"/>
  <c r="H2971" i="59"/>
  <c r="H2811" i="59"/>
  <c r="H2635" i="59"/>
  <c r="H475" i="59"/>
  <c r="H4410" i="59"/>
  <c r="H3914" i="59"/>
  <c r="H3626" i="59"/>
  <c r="H3562" i="59"/>
  <c r="H3306" i="59"/>
  <c r="H3210" i="59"/>
  <c r="H2890" i="59"/>
  <c r="H2586" i="59"/>
  <c r="H2474" i="59"/>
  <c r="H1402" i="59"/>
  <c r="H874" i="59"/>
  <c r="H4393" i="59"/>
  <c r="H4233" i="59"/>
  <c r="H3385" i="59"/>
  <c r="H3305" i="59"/>
  <c r="H3161" i="59"/>
  <c r="H2825" i="59"/>
  <c r="H1481" i="59"/>
  <c r="H633" i="59"/>
  <c r="H4408" i="59"/>
  <c r="H4216" i="59"/>
  <c r="H4152" i="59"/>
  <c r="H4088" i="59"/>
  <c r="H3992" i="59"/>
  <c r="H3896" i="59"/>
  <c r="H3480" i="59"/>
  <c r="H3272" i="59"/>
  <c r="H2952" i="59"/>
  <c r="H2856" i="59"/>
  <c r="H2248" i="59"/>
  <c r="H2184" i="59"/>
  <c r="H1816" i="59"/>
  <c r="H1400" i="59"/>
  <c r="H568" i="59"/>
  <c r="H56" i="59"/>
  <c r="H4391" i="59"/>
  <c r="H4295" i="59"/>
  <c r="H4247" i="59"/>
  <c r="H4151" i="59"/>
  <c r="H4087" i="59"/>
  <c r="H3991" i="59"/>
  <c r="H3479" i="59"/>
  <c r="H3319" i="59"/>
  <c r="H3063" i="59"/>
  <c r="H2983" i="59"/>
  <c r="H2071" i="59"/>
  <c r="H1975" i="59"/>
  <c r="H1703" i="59"/>
  <c r="H1623" i="59"/>
  <c r="H4326" i="59"/>
  <c r="H4198" i="59"/>
  <c r="H4038" i="59"/>
  <c r="H3750" i="59"/>
  <c r="H3590" i="59"/>
  <c r="H3382" i="59"/>
  <c r="H3302" i="59"/>
  <c r="H2950" i="59"/>
  <c r="H4213" i="59"/>
  <c r="H3973" i="59"/>
  <c r="H3829" i="59"/>
  <c r="H3701" i="59"/>
  <c r="H3381" i="59"/>
  <c r="H3301" i="59"/>
  <c r="H3109" i="59"/>
  <c r="H2853" i="59"/>
  <c r="H2725" i="59"/>
  <c r="H2613" i="59"/>
  <c r="H2533" i="59"/>
  <c r="H2485" i="59"/>
  <c r="H2437" i="59"/>
  <c r="H2021" i="59"/>
  <c r="H1861" i="59"/>
  <c r="H1461" i="59"/>
  <c r="H1237" i="59"/>
  <c r="H853" i="59"/>
  <c r="H277" i="59"/>
  <c r="H4356" i="59"/>
  <c r="H4308" i="59"/>
  <c r="H4196" i="59"/>
  <c r="H4148" i="59"/>
  <c r="H4116" i="59"/>
  <c r="H4068" i="59"/>
  <c r="H4020" i="59"/>
  <c r="H3940" i="59"/>
  <c r="H3892" i="59"/>
  <c r="H3716" i="59"/>
  <c r="H3588" i="59"/>
  <c r="H3428" i="59"/>
  <c r="H4418" i="59"/>
  <c r="H4402" i="59"/>
  <c r="H4370" i="59"/>
  <c r="H4354" i="59"/>
  <c r="H4338" i="59"/>
  <c r="H4306" i="59"/>
  <c r="H4290" i="59"/>
  <c r="H4367" i="59"/>
  <c r="H4191" i="59"/>
  <c r="H3887" i="59"/>
  <c r="H1247" i="59"/>
  <c r="H4030" i="59"/>
  <c r="H3886" i="59"/>
  <c r="H2494" i="59"/>
  <c r="H3965" i="59"/>
  <c r="H3565" i="59"/>
  <c r="H2349" i="59"/>
  <c r="H3916" i="59"/>
  <c r="H3836" i="59"/>
  <c r="H3724" i="59"/>
  <c r="H3180" i="59"/>
  <c r="H2812" i="59"/>
  <c r="H1228" i="59"/>
  <c r="H3947" i="59"/>
  <c r="H3211" i="59"/>
  <c r="H1771" i="59"/>
  <c r="H1019" i="59"/>
  <c r="H603" i="59"/>
  <c r="H91" i="59"/>
  <c r="H4378" i="59"/>
  <c r="H4282" i="59"/>
  <c r="H3658" i="59"/>
  <c r="H3130" i="59"/>
  <c r="H3034" i="59"/>
  <c r="H2922" i="59"/>
  <c r="H1594" i="59"/>
  <c r="H1354" i="59"/>
  <c r="H1258" i="59"/>
  <c r="H842" i="59"/>
  <c r="H4297" i="59"/>
  <c r="H4009" i="59"/>
  <c r="H3897" i="59"/>
  <c r="H3273" i="59"/>
  <c r="H2505" i="59"/>
  <c r="H1977" i="59"/>
  <c r="H1673" i="59"/>
  <c r="H89" i="59"/>
  <c r="H4392" i="59"/>
  <c r="H4168" i="59"/>
  <c r="H4056" i="59"/>
  <c r="H3752" i="59"/>
  <c r="H2072" i="59"/>
  <c r="H1976" i="59"/>
  <c r="H1784" i="59"/>
  <c r="H536" i="59"/>
  <c r="H4199" i="59"/>
  <c r="H4103" i="59"/>
  <c r="H4023" i="59"/>
  <c r="H3895" i="59"/>
  <c r="H3703" i="59"/>
  <c r="H3607" i="59"/>
  <c r="H3383" i="59"/>
  <c r="H3271" i="59"/>
  <c r="H3191" i="59"/>
  <c r="H2951" i="59"/>
  <c r="H2855" i="59"/>
  <c r="H2039" i="59"/>
  <c r="H1943" i="59"/>
  <c r="H1847" i="59"/>
  <c r="H1015" i="59"/>
  <c r="H599" i="59"/>
  <c r="H4166" i="59"/>
  <c r="H4086" i="59"/>
  <c r="H3990" i="59"/>
  <c r="H3878" i="59"/>
  <c r="H3702" i="59"/>
  <c r="H3606" i="59"/>
  <c r="H3510" i="59"/>
  <c r="H3430" i="59"/>
  <c r="H3062" i="59"/>
  <c r="H2726" i="59"/>
  <c r="H2566" i="59"/>
  <c r="H4309" i="59"/>
  <c r="H3941" i="59"/>
  <c r="H3861" i="59"/>
  <c r="H3685" i="59"/>
  <c r="H3589" i="59"/>
  <c r="H3509" i="59"/>
  <c r="H3365" i="59"/>
  <c r="H3285" i="59"/>
  <c r="H3061" i="59"/>
  <c r="H2933" i="59"/>
  <c r="H2693" i="59"/>
  <c r="H2565" i="59"/>
  <c r="H2213" i="59"/>
  <c r="H2149" i="59"/>
  <c r="H1445" i="59"/>
  <c r="H1381" i="59"/>
  <c r="H613" i="59"/>
  <c r="H533" i="59"/>
  <c r="H4417" i="59"/>
  <c r="H4401" i="59"/>
  <c r="H4385" i="59"/>
  <c r="H4369" i="59"/>
  <c r="H4353" i="59"/>
  <c r="H4337" i="59"/>
  <c r="H4305" i="59"/>
  <c r="H4289" i="59"/>
  <c r="H4273" i="59"/>
  <c r="H4241" i="59"/>
  <c r="H4225" i="59"/>
  <c r="H4193" i="59"/>
  <c r="H4177" i="59"/>
  <c r="H4161" i="59"/>
  <c r="H4129" i="59"/>
  <c r="H4113" i="59"/>
  <c r="H4001" i="59"/>
  <c r="H3969" i="59"/>
  <c r="H3921" i="59"/>
  <c r="H3905" i="59"/>
  <c r="H3873" i="59"/>
  <c r="H3857" i="59"/>
  <c r="H3841" i="59"/>
  <c r="H3777" i="59"/>
  <c r="H3761" i="59"/>
  <c r="H3729" i="59"/>
  <c r="H2374" i="59"/>
  <c r="H2342" i="59"/>
  <c r="H2310" i="59"/>
  <c r="H2214" i="59"/>
  <c r="H2150" i="59"/>
  <c r="H2086" i="59"/>
  <c r="H2022" i="59"/>
  <c r="H1910" i="59"/>
  <c r="H1894" i="59"/>
  <c r="H1782" i="59"/>
  <c r="H1750" i="59"/>
  <c r="H1686" i="59"/>
  <c r="H1654" i="59"/>
  <c r="H1622" i="59"/>
  <c r="H1590" i="59"/>
  <c r="H1574" i="59"/>
  <c r="H1510" i="59"/>
  <c r="H1446" i="59"/>
  <c r="H1270" i="59"/>
  <c r="H1238" i="59"/>
  <c r="H1110" i="59"/>
  <c r="H870" i="59"/>
  <c r="H806" i="59"/>
  <c r="H678" i="59"/>
  <c r="H598" i="59"/>
  <c r="H486" i="59"/>
  <c r="H422" i="59"/>
  <c r="H134" i="59"/>
  <c r="H22" i="59"/>
  <c r="H2852" i="59"/>
  <c r="H2836" i="59"/>
  <c r="H2820" i="59"/>
  <c r="H2772" i="59"/>
  <c r="H2756" i="59"/>
  <c r="H2724" i="59"/>
  <c r="H2676" i="59"/>
  <c r="H2660" i="59"/>
  <c r="H2644" i="59"/>
  <c r="H2612" i="59"/>
  <c r="H2596" i="59"/>
  <c r="H2580" i="59"/>
  <c r="H2532" i="59"/>
  <c r="H2468" i="59"/>
  <c r="H2436" i="59"/>
  <c r="H2420" i="59"/>
  <c r="H2404" i="59"/>
  <c r="H2340" i="59"/>
  <c r="H2244" i="59"/>
  <c r="H2148" i="59"/>
  <c r="H2116" i="59"/>
  <c r="H2020" i="59"/>
  <c r="H1956" i="59"/>
  <c r="H1860" i="59"/>
  <c r="H1828" i="59"/>
  <c r="H1716" i="59"/>
  <c r="H1556" i="59"/>
  <c r="H1412" i="59"/>
  <c r="H1380" i="59"/>
  <c r="H1364" i="59"/>
  <c r="H1268" i="59"/>
  <c r="H1204" i="59"/>
  <c r="H1172" i="59"/>
  <c r="H1140" i="59"/>
  <c r="H1108" i="59"/>
  <c r="H1092" i="59"/>
  <c r="H1060" i="59"/>
  <c r="H900" i="59"/>
  <c r="H884" i="59"/>
  <c r="H836" i="59"/>
  <c r="H724" i="59"/>
  <c r="H692" i="59"/>
  <c r="H644" i="59"/>
  <c r="H612" i="59"/>
  <c r="H580" i="59"/>
  <c r="H548" i="59"/>
  <c r="H500" i="59"/>
  <c r="H436" i="59"/>
  <c r="H388" i="59"/>
  <c r="H196" i="59"/>
  <c r="H180" i="59"/>
  <c r="H148" i="59"/>
  <c r="H52" i="59"/>
  <c r="H36" i="59"/>
  <c r="H20" i="59"/>
  <c r="H4275" i="59"/>
  <c r="H4259" i="59"/>
  <c r="H4243" i="59"/>
  <c r="H4227" i="59"/>
  <c r="H4211" i="59"/>
  <c r="H4195" i="59"/>
  <c r="H4179" i="59"/>
  <c r="H4163" i="59"/>
  <c r="H4147" i="59"/>
  <c r="H4131" i="59"/>
  <c r="H4115" i="59"/>
  <c r="H4099" i="59"/>
  <c r="H4083" i="59"/>
  <c r="H4067" i="59"/>
  <c r="H4051" i="59"/>
  <c r="H4035" i="59"/>
  <c r="H4019" i="59"/>
  <c r="H4003" i="59"/>
  <c r="H3955" i="59"/>
  <c r="H3939" i="59"/>
  <c r="H3923" i="59"/>
  <c r="H3907" i="59"/>
  <c r="H3891" i="59"/>
  <c r="H3875" i="59"/>
  <c r="H3811" i="59"/>
  <c r="H3795" i="59"/>
  <c r="H3779" i="59"/>
  <c r="H3747" i="59"/>
  <c r="H3715" i="59"/>
  <c r="H3699" i="59"/>
  <c r="H3683" i="59"/>
  <c r="H3667" i="59"/>
  <c r="H3651" i="59"/>
  <c r="H3635" i="59"/>
  <c r="H3587" i="59"/>
  <c r="H3571" i="59"/>
  <c r="H3555" i="59"/>
  <c r="H3507" i="59"/>
  <c r="H3491" i="59"/>
  <c r="H3475" i="59"/>
  <c r="H3427" i="59"/>
  <c r="H3411" i="59"/>
  <c r="H3395" i="59"/>
  <c r="H3363" i="59"/>
  <c r="H3347" i="59"/>
  <c r="H3331" i="59"/>
  <c r="H3299" i="59"/>
  <c r="H3219" i="59"/>
  <c r="H3171" i="59"/>
  <c r="H3155" i="59"/>
  <c r="H3091" i="59"/>
  <c r="H3059" i="59"/>
  <c r="H3043" i="59"/>
  <c r="H3011" i="59"/>
  <c r="H2979" i="59"/>
  <c r="H2931" i="59"/>
  <c r="H2787" i="59"/>
  <c r="H2771" i="59"/>
  <c r="H2755" i="59"/>
  <c r="H2707" i="59"/>
  <c r="H2691" i="59"/>
  <c r="H2675" i="59"/>
  <c r="H2643" i="59"/>
  <c r="H2611" i="59"/>
  <c r="H2595" i="59"/>
  <c r="H2563" i="59"/>
  <c r="H2531" i="59"/>
  <c r="H2515" i="59"/>
  <c r="H2483" i="59"/>
  <c r="H2419" i="59"/>
  <c r="H2403" i="59"/>
  <c r="H2387" i="59"/>
  <c r="H2371" i="59"/>
  <c r="H2275" i="59"/>
  <c r="H2243" i="59"/>
  <c r="H2179" i="59"/>
  <c r="H2147" i="59"/>
  <c r="H2131" i="59"/>
  <c r="H2083" i="59"/>
  <c r="H2051" i="59"/>
  <c r="H2019" i="59"/>
  <c r="H1987" i="59"/>
  <c r="H1955" i="59"/>
  <c r="H1859" i="59"/>
  <c r="H1827" i="59"/>
  <c r="H1811" i="59"/>
  <c r="H1763" i="59"/>
  <c r="H1683" i="59"/>
  <c r="H1667" i="59"/>
  <c r="H1635" i="59"/>
  <c r="H1619" i="59"/>
  <c r="H1571" i="59"/>
  <c r="H1539" i="59"/>
  <c r="H1491" i="59"/>
  <c r="H1443" i="59"/>
  <c r="H1427" i="59"/>
  <c r="H1411" i="59"/>
  <c r="H1379" i="59"/>
  <c r="H1219" i="59"/>
  <c r="H1187" i="59"/>
  <c r="H1139" i="59"/>
  <c r="H1091" i="59"/>
  <c r="H1075" i="59"/>
  <c r="H1059" i="59"/>
  <c r="H1043" i="59"/>
  <c r="H899" i="59"/>
  <c r="H883" i="59"/>
  <c r="H851" i="59"/>
  <c r="H771" i="59"/>
  <c r="H723" i="59"/>
  <c r="H643" i="59"/>
  <c r="H611" i="59"/>
  <c r="H579" i="59"/>
  <c r="H499" i="59"/>
  <c r="H435" i="59"/>
  <c r="H243" i="59"/>
  <c r="H179" i="59"/>
  <c r="H147" i="59"/>
  <c r="H99" i="59"/>
  <c r="H51" i="59"/>
  <c r="H19" i="59"/>
  <c r="H4274" i="59"/>
  <c r="H4258" i="59"/>
  <c r="H4242" i="59"/>
  <c r="H4226" i="59"/>
  <c r="H4210" i="59"/>
  <c r="H4194" i="59"/>
  <c r="H4178" i="59"/>
  <c r="H4162" i="59"/>
  <c r="H4146" i="59"/>
  <c r="H4130" i="59"/>
  <c r="H4114" i="59"/>
  <c r="H4098" i="59"/>
  <c r="H4082" i="59"/>
  <c r="H4066" i="59"/>
  <c r="H4050" i="59"/>
  <c r="H4034" i="59"/>
  <c r="H4018" i="59"/>
  <c r="H4002" i="59"/>
  <c r="H3986" i="59"/>
  <c r="H3938" i="59"/>
  <c r="H3922" i="59"/>
  <c r="H3906" i="59"/>
  <c r="H3874" i="59"/>
  <c r="H3858" i="59"/>
  <c r="H3810" i="59"/>
  <c r="H3794" i="59"/>
  <c r="H3778" i="59"/>
  <c r="H3762" i="59"/>
  <c r="H3746" i="59"/>
  <c r="H3730" i="59"/>
  <c r="H3698" i="59"/>
  <c r="H3666" i="59"/>
  <c r="H3650" i="59"/>
  <c r="H3634" i="59"/>
  <c r="H3618" i="59"/>
  <c r="H3570" i="59"/>
  <c r="H3554" i="59"/>
  <c r="H3538" i="59"/>
  <c r="H3522" i="59"/>
  <c r="H3490" i="59"/>
  <c r="H3474" i="59"/>
  <c r="H3458" i="59"/>
  <c r="H3426" i="59"/>
  <c r="H3410" i="59"/>
  <c r="H3394" i="59"/>
  <c r="H3362" i="59"/>
  <c r="H3346" i="59"/>
  <c r="H3330" i="59"/>
  <c r="H3314" i="59"/>
  <c r="H3282" i="59"/>
  <c r="H3266" i="59"/>
  <c r="H3234" i="59"/>
  <c r="H3218" i="59"/>
  <c r="H3170" i="59"/>
  <c r="H3154" i="59"/>
  <c r="H3138" i="59"/>
  <c r="H3090" i="59"/>
  <c r="H3074" i="59"/>
  <c r="H3042" i="59"/>
  <c r="H2946" i="59"/>
  <c r="H2914" i="59"/>
  <c r="H2882" i="59"/>
  <c r="H2866" i="59"/>
  <c r="H2834" i="59"/>
  <c r="H2754" i="59"/>
  <c r="H2706" i="59"/>
  <c r="H2642" i="59"/>
  <c r="H2626" i="59"/>
  <c r="H2594" i="59"/>
  <c r="H2562" i="59"/>
  <c r="H2530" i="59"/>
  <c r="H2514" i="59"/>
  <c r="H2482" i="59"/>
  <c r="H2466" i="59"/>
  <c r="H2434" i="59"/>
  <c r="H2402" i="59"/>
  <c r="H2370" i="59"/>
  <c r="H2338" i="59"/>
  <c r="H2322" i="59"/>
  <c r="H2290" i="59"/>
  <c r="H2242" i="59"/>
  <c r="H2130" i="59"/>
  <c r="H2082" i="59"/>
  <c r="H2050" i="59"/>
  <c r="H1954" i="59"/>
  <c r="H1922" i="59"/>
  <c r="H1858" i="59"/>
  <c r="H1666" i="59"/>
  <c r="H1634" i="59"/>
  <c r="H1490" i="59"/>
  <c r="H1426" i="59"/>
  <c r="H1410" i="59"/>
  <c r="H1346" i="59"/>
  <c r="H1314" i="59"/>
  <c r="H1186" i="59"/>
  <c r="H1122" i="59"/>
  <c r="H1090" i="59"/>
  <c r="H946" i="59"/>
  <c r="H930" i="59"/>
  <c r="H914" i="59"/>
  <c r="H818" i="59"/>
  <c r="H786" i="59"/>
  <c r="H658" i="59"/>
  <c r="H642" i="59"/>
  <c r="H610" i="59"/>
  <c r="H578" i="59"/>
  <c r="H546" i="59"/>
  <c r="H434" i="59"/>
  <c r="H338" i="59"/>
  <c r="H210" i="59"/>
  <c r="H194" i="59"/>
  <c r="H146" i="59"/>
  <c r="H98" i="59"/>
  <c r="H66" i="59"/>
  <c r="H34" i="59"/>
  <c r="H3649" i="59"/>
  <c r="H3633" i="59"/>
  <c r="H3617" i="59"/>
  <c r="H3601" i="59"/>
  <c r="H3569" i="59"/>
  <c r="H3553" i="59"/>
  <c r="H3537" i="59"/>
  <c r="H3489" i="59"/>
  <c r="H3457" i="59"/>
  <c r="H3409" i="59"/>
  <c r="H3393" i="59"/>
  <c r="H3377" i="59"/>
  <c r="H3345" i="59"/>
  <c r="H3329" i="59"/>
  <c r="H3281" i="59"/>
  <c r="H3233" i="59"/>
  <c r="H3217" i="59"/>
  <c r="H3169" i="59"/>
  <c r="H3153" i="59"/>
  <c r="H3121" i="59"/>
  <c r="H3089" i="59"/>
  <c r="H3073" i="59"/>
  <c r="H3041" i="59"/>
  <c r="H3009" i="59"/>
  <c r="H2993" i="59"/>
  <c r="H2961" i="59"/>
  <c r="H2913" i="59"/>
  <c r="H2881" i="59"/>
  <c r="H2865" i="59"/>
  <c r="H2801" i="59"/>
  <c r="H2785" i="59"/>
  <c r="H2753" i="59"/>
  <c r="H2705" i="59"/>
  <c r="H2673" i="59"/>
  <c r="H2641" i="59"/>
  <c r="H2625" i="59"/>
  <c r="H2593" i="59"/>
  <c r="H2561" i="59"/>
  <c r="H2529" i="59"/>
  <c r="H2513" i="59"/>
  <c r="H2497" i="59"/>
  <c r="H2465" i="59"/>
  <c r="H2449" i="59"/>
  <c r="H2401" i="59"/>
  <c r="H2385" i="59"/>
  <c r="H2369" i="59"/>
  <c r="H2353" i="59"/>
  <c r="H2321" i="59"/>
  <c r="H2289" i="59"/>
  <c r="H2193" i="59"/>
  <c r="H2161" i="59"/>
  <c r="H2129" i="59"/>
  <c r="H2097" i="59"/>
  <c r="H2081" i="59"/>
  <c r="H2001" i="59"/>
  <c r="H1953" i="59"/>
  <c r="H1937" i="59"/>
  <c r="H1921" i="59"/>
  <c r="H1905" i="59"/>
  <c r="H1857" i="59"/>
  <c r="H1729" i="59"/>
  <c r="H1713" i="59"/>
  <c r="H1665" i="59"/>
  <c r="H1601" i="59"/>
  <c r="H1585" i="59"/>
  <c r="H1521" i="59"/>
  <c r="H1489" i="59"/>
  <c r="H1425" i="59"/>
  <c r="H1409" i="59"/>
  <c r="H1345" i="59"/>
  <c r="H1297" i="59"/>
  <c r="H1249" i="59"/>
  <c r="H1217" i="59"/>
  <c r="H1185" i="59"/>
  <c r="H1153" i="59"/>
  <c r="H1121" i="59"/>
  <c r="H1073" i="59"/>
  <c r="H1041" i="59"/>
  <c r="H961" i="59"/>
  <c r="H945" i="59"/>
  <c r="H929" i="59"/>
  <c r="H817" i="59"/>
  <c r="H785" i="59"/>
  <c r="H721" i="59"/>
  <c r="H689" i="59"/>
  <c r="H657" i="59"/>
  <c r="H593" i="59"/>
  <c r="H401" i="59"/>
  <c r="H353" i="59"/>
  <c r="H161" i="59"/>
  <c r="H113" i="59"/>
  <c r="H97" i="59"/>
  <c r="H81" i="59"/>
  <c r="H33" i="59"/>
  <c r="H861" i="59"/>
  <c r="H845" i="59"/>
  <c r="H813" i="59"/>
  <c r="H797" i="59"/>
  <c r="H733" i="59"/>
  <c r="H717" i="59"/>
  <c r="H701" i="59"/>
  <c r="H653" i="59"/>
  <c r="H621" i="59"/>
  <c r="H589" i="59"/>
  <c r="H557" i="59"/>
  <c r="H509" i="59"/>
  <c r="H445" i="59"/>
  <c r="H413" i="59"/>
  <c r="H317" i="59"/>
  <c r="H221" i="59"/>
  <c r="H157" i="59"/>
  <c r="H125" i="59"/>
  <c r="H77" i="59"/>
  <c r="H45" i="59"/>
  <c r="H29" i="59"/>
  <c r="H796" i="59"/>
  <c r="H732" i="59"/>
  <c r="H668" i="59"/>
  <c r="H652" i="59"/>
  <c r="H620" i="59"/>
  <c r="H588" i="59"/>
  <c r="H540" i="59"/>
  <c r="H492" i="59"/>
  <c r="H476" i="59"/>
  <c r="H412" i="59"/>
  <c r="H364" i="59"/>
  <c r="H348" i="59"/>
  <c r="H316" i="59"/>
  <c r="H268" i="59"/>
  <c r="H220" i="59"/>
  <c r="H124" i="59"/>
  <c r="H108" i="59"/>
  <c r="H76" i="59"/>
  <c r="H44" i="59"/>
  <c r="H602" i="59"/>
  <c r="H570" i="59"/>
  <c r="H458" i="59"/>
  <c r="H426" i="59"/>
  <c r="H282" i="59"/>
  <c r="H266" i="59"/>
  <c r="H170" i="59"/>
  <c r="H138" i="59"/>
  <c r="H122" i="59"/>
  <c r="H74" i="59"/>
  <c r="H58" i="59"/>
  <c r="H42" i="59"/>
  <c r="E3" i="56" l="1"/>
  <c r="B21" i="56" a="1"/>
  <c r="B22" i="56" s="1" a="1"/>
  <c r="B17" i="56" a="1"/>
  <c r="B18" i="56" s="1" a="1"/>
  <c r="B37" i="56"/>
  <c r="B36" i="56"/>
  <c r="B35" i="56"/>
  <c r="B31" i="56"/>
  <c r="B30" i="56"/>
  <c r="B29" i="56"/>
  <c r="B43" i="56"/>
  <c r="B42" i="56"/>
  <c r="B41" i="56"/>
  <c r="B13" i="56" a="1"/>
  <c r="C11" i="56" s="1" a="1"/>
  <c r="C12" i="56" s="1"/>
  <c r="B9" i="56" a="1"/>
  <c r="C7" i="56" s="1" a="1"/>
  <c r="C8" i="56" s="1"/>
  <c r="B5" i="56" a="1"/>
  <c r="C3" i="56" s="1" a="1"/>
  <c r="C4" i="56" s="1"/>
  <c r="B10" i="56" l="1" a="1"/>
  <c r="B14" i="56" a="1"/>
  <c r="B6" i="56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</author>
  </authors>
  <commentList>
    <comment ref="D1" authorId="0" shapeId="0" xr:uid="{B96A8B76-4183-4EC7-83D9-158B42F10A1C}">
      <text>
        <r>
          <rPr>
            <b/>
            <sz val="9"/>
            <color indexed="81"/>
            <rFont val="Tahoma"/>
            <family val="2"/>
          </rPr>
          <t>Gian:</t>
        </r>
        <r>
          <rPr>
            <sz val="9"/>
            <color indexed="81"/>
            <rFont val="Tahoma"/>
            <family val="2"/>
          </rPr>
          <t xml:space="preserve">
Cantidad de habitaciones por hotel, año y mes.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DBF217-0697-4E06-AC25-DAF3F34E2363}" name="Consulta - DimCalendar" description="Conexión a la consulta 'DimCalendar' en el libro." type="100" refreshedVersion="8" minRefreshableVersion="5">
    <extLst>
      <ext xmlns:x15="http://schemas.microsoft.com/office/spreadsheetml/2010/11/main" uri="{DE250136-89BD-433C-8126-D09CA5730AF9}">
        <x15:connection id="b51f49a7-5ebb-4c0b-b8a6-a9cd950aa454"/>
      </ext>
    </extLst>
  </connection>
  <connection id="2" xr16:uid="{C2016F0E-AA76-4732-A925-A2E336AA3847}" name="Consulta - DimHotels" description="Conexión a la consulta 'DimHotels' en el libro." type="100" refreshedVersion="8" minRefreshableVersion="5">
    <extLst>
      <ext xmlns:x15="http://schemas.microsoft.com/office/spreadsheetml/2010/11/main" uri="{DE250136-89BD-433C-8126-D09CA5730AF9}">
        <x15:connection id="b6eed417-055b-4ecd-8421-eddc7f70e71c"/>
      </ext>
    </extLst>
  </connection>
  <connection id="3" xr16:uid="{39A19AC4-9F99-4F87-A01D-EA687B7AC6DC}" name="Consulta - DimMarketSegment" description="Conexión a la consulta 'DimMarketSegment' en el libro." type="100" refreshedVersion="8" minRefreshableVersion="5">
    <extLst>
      <ext xmlns:x15="http://schemas.microsoft.com/office/spreadsheetml/2010/11/main" uri="{DE250136-89BD-433C-8126-D09CA5730AF9}">
        <x15:connection id="27e0da59-e94e-43cf-a62a-04ce7aeaaf2b"/>
      </ext>
    </extLst>
  </connection>
  <connection id="4" xr16:uid="{0821F942-B488-498B-BBF3-00E9BCB35AB3}" name="Consulta - FactAvailability" description="Conexión a la consulta 'FactAvailability' en el libro." type="100" refreshedVersion="8" minRefreshableVersion="5">
    <extLst>
      <ext xmlns:x15="http://schemas.microsoft.com/office/spreadsheetml/2010/11/main" uri="{DE250136-89BD-433C-8126-D09CA5730AF9}">
        <x15:connection id="fb33ef60-9dfa-40ec-b933-950125009c74"/>
      </ext>
    </extLst>
  </connection>
  <connection id="5" xr16:uid="{F172C289-3340-4384-BC08-0CE7C57E47D5}" name="Consulta - FactTransaction" description="Conexión a la consulta 'FactTransaction' en el libro." type="100" refreshedVersion="8" minRefreshableVersion="5">
    <extLst>
      <ext xmlns:x15="http://schemas.microsoft.com/office/spreadsheetml/2010/11/main" uri="{DE250136-89BD-433C-8126-D09CA5730AF9}">
        <x15:connection id="ee4cfcf0-fb9b-4bd1-8b73-e869febafb01"/>
      </ext>
    </extLst>
  </connection>
  <connection id="6" xr16:uid="{2F40E992-A22C-4CE5-B3B5-70A7DCC64D3F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28">
    <s v="ThisWorkbookDataModel"/>
    <s v="{[DimMarketSegment].[Segment].[All]}"/>
    <s v="{[DimCalendar].[Quarter].[All]}"/>
    <s v="{[DimCalendar].[#Month].[All]}"/>
    <s v="[Measures].[#Actual Revenue]"/>
    <s v="\$#,0.00;(\$#,0.00);\$#,0.00"/>
    <s v="[Measures].[#Actual RNS]"/>
    <s v="#,0"/>
    <s v="0.00 %;-0.00 %;0.00 %"/>
    <s v="[Measures].[#Actual Availability]"/>
    <s v="[Measures].[#Actual Occupancy(%)]"/>
    <s v="[Measures].[#Actual ADR]"/>
    <s v="[Measures].[#Actual Revpar]"/>
    <s v="[Measures].[#LY RNS]"/>
    <s v="[Measures].[#LY ADR]"/>
    <s v="[Measures].[#LY Rev]"/>
    <s v="[Measures].[#Budget Revenue]"/>
    <s v="[Measures].[#Budget ADR]"/>
    <s v="[Measures].[#Budget RNS]"/>
    <s v="[Measures].[#Budget Occupancy(%)]"/>
    <s v="[Measures].[#Budget Revpar]"/>
    <s v="{[DimHotels].[Hotel].&amp;[Puerto Maldonado]}"/>
    <s v="{[DimCalendar].[#Year].&amp;[2024]}"/>
    <s v="[DimCalendar].[#Year].&amp;[2024]"/>
    <s v="{[DimCalendar].[#Year].&amp;[2025]}"/>
    <s v="[DimCalendar].[#Year].&amp;[2025]"/>
    <s v="{[DimCalendar].[#Month].&amp;[7]}"/>
    <s v="{[DimHotels].[Hotel].&amp;[Iquitos]}"/>
  </metadataStrings>
  <mdxMetadata count="23">
    <mdx n="0" f="r">
      <t c="1">
        <n x="23"/>
      </t>
    </mdx>
    <mdx n="0" f="r">
      <t c="1">
        <n x="25"/>
      </t>
    </mdx>
    <mdx n="0" f="v">
      <t c="5" si="7">
        <n x="9"/>
        <n x="22" s="1"/>
        <n x="2" s="1"/>
        <n x="26" s="1"/>
        <n x="21" s="1"/>
      </t>
    </mdx>
    <mdx n="0" f="v">
      <t c="5" si="8">
        <n x="10"/>
        <n x="22" s="1"/>
        <n x="2" s="1"/>
        <n x="26" s="1"/>
        <n x="21" s="1"/>
      </t>
    </mdx>
    <mdx n="0" f="v">
      <t c="6" si="5">
        <n x="11"/>
        <n x="22" s="1"/>
        <n x="2" s="1"/>
        <n x="26" s="1"/>
        <n x="21" s="1"/>
        <n x="1" s="1"/>
      </t>
    </mdx>
    <mdx n="0" f="v">
      <t c="5" si="8">
        <n x="19"/>
        <n x="22" s="1"/>
        <n x="2" s="1"/>
        <n x="26" s="1"/>
        <n x="21" s="1"/>
      </t>
    </mdx>
    <mdx n="0" f="v">
      <t c="6" si="7">
        <n x="6"/>
        <n x="22" s="1"/>
        <n x="2" s="1"/>
        <n x="26" s="1"/>
        <n x="21" s="1"/>
        <n x="1" s="1"/>
      </t>
    </mdx>
    <mdx n="0" f="v">
      <t c="6" si="7">
        <n x="18"/>
        <n x="22" s="1"/>
        <n x="2" s="1"/>
        <n x="26" s="1"/>
        <n x="21" s="1"/>
        <n x="1" s="1"/>
      </t>
    </mdx>
    <mdx n="0" f="v">
      <t c="5" si="5">
        <n x="12"/>
        <n x="22" s="1"/>
        <n x="2" s="1"/>
        <n x="26" s="1"/>
        <n x="21" s="1"/>
      </t>
    </mdx>
    <mdx n="0" f="v">
      <t c="6" si="5">
        <n x="17"/>
        <n x="22" s="1"/>
        <n x="2" s="1"/>
        <n x="26" s="1"/>
        <n x="21" s="1"/>
        <n x="1" s="1"/>
      </t>
    </mdx>
    <mdx n="0" f="v">
      <t c="5" si="5">
        <n x="20"/>
        <n x="22" s="1"/>
        <n x="2" s="1"/>
        <n x="26" s="1"/>
        <n x="21" s="1"/>
      </t>
    </mdx>
    <mdx n="0" f="v">
      <t c="6" si="5">
        <n x="16"/>
        <n x="22" s="1"/>
        <n x="2" s="1"/>
        <n x="26" s="1"/>
        <n x="21" s="1"/>
        <n x="1" s="1"/>
      </t>
    </mdx>
    <mdx n="0" f="v">
      <t c="6" si="5">
        <n x="4"/>
        <n x="22" s="1"/>
        <n x="2" s="1"/>
        <n x="26" s="1"/>
        <n x="21" s="1"/>
        <n x="1" s="1"/>
      </t>
    </mdx>
    <mdx n="0" f="s">
      <ms ns="27" c="0"/>
    </mdx>
    <mdx n="0" f="v">
      <t c="5" si="5">
        <n x="15"/>
        <n x="24" s="1"/>
        <n x="2" s="1"/>
        <n x="3" s="1"/>
        <n x="27" s="1"/>
      </t>
    </mdx>
    <mdx n="0" f="v">
      <t c="5" si="5">
        <n x="4"/>
        <n x="24" s="1"/>
        <n x="2" s="1"/>
        <n x="3" s="1"/>
        <n x="27" s="1"/>
      </t>
    </mdx>
    <mdx n="0" f="v">
      <t c="5" si="5">
        <n x="17"/>
        <n x="24" s="1"/>
        <n x="2" s="1"/>
        <n x="3" s="1"/>
        <n x="27" s="1"/>
      </t>
    </mdx>
    <mdx n="0" f="v">
      <t c="5" si="5">
        <n x="16"/>
        <n x="24" s="1"/>
        <n x="2" s="1"/>
        <n x="3" s="1"/>
        <n x="27" s="1"/>
      </t>
    </mdx>
    <mdx n="0" f="v">
      <t c="5" si="5">
        <n x="14"/>
        <n x="24" s="1"/>
        <n x="2" s="1"/>
        <n x="3" s="1"/>
        <n x="27" s="1"/>
      </t>
    </mdx>
    <mdx n="0" f="v">
      <t c="5" si="7">
        <n x="18"/>
        <n x="24" s="1"/>
        <n x="2" s="1"/>
        <n x="3" s="1"/>
        <n x="27" s="1"/>
      </t>
    </mdx>
    <mdx n="0" f="v">
      <t c="5" si="5">
        <n x="11"/>
        <n x="24" s="1"/>
        <n x="2" s="1"/>
        <n x="3" s="1"/>
        <n x="27" s="1"/>
      </t>
    </mdx>
    <mdx n="0" f="v">
      <t c="5" si="7">
        <n x="13"/>
        <n x="24" s="1"/>
        <n x="2" s="1"/>
        <n x="3" s="1"/>
        <n x="27" s="1"/>
      </t>
    </mdx>
    <mdx n="0" f="v">
      <t c="5" si="7">
        <n x="6"/>
        <n x="24" s="1"/>
        <n x="2" s="1"/>
        <n x="3" s="1"/>
        <n x="27" s="1"/>
      </t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2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<sst xmlns="http://schemas.openxmlformats.org/spreadsheetml/2006/main" count="13935" uniqueCount="93">
  <si>
    <t>Paracas</t>
  </si>
  <si>
    <t>Hotel</t>
  </si>
  <si>
    <t>Base</t>
  </si>
  <si>
    <t>T&amp;T</t>
  </si>
  <si>
    <t>RNS</t>
  </si>
  <si>
    <t>ADR</t>
  </si>
  <si>
    <t>Corporativo</t>
  </si>
  <si>
    <t>Directo</t>
  </si>
  <si>
    <t>Ecommerce</t>
  </si>
  <si>
    <t>Cusco</t>
  </si>
  <si>
    <t>Sacred Valley</t>
  </si>
  <si>
    <t>Colca</t>
  </si>
  <si>
    <t>Vichayito</t>
  </si>
  <si>
    <t>Sarapiquí</t>
  </si>
  <si>
    <t>Nodo Cusco Garcilaso</t>
  </si>
  <si>
    <t>Nodo Cusco Santa Teresa</t>
  </si>
  <si>
    <t>#64868E</t>
  </si>
  <si>
    <t>Color</t>
  </si>
  <si>
    <t>#2A9D8F</t>
  </si>
  <si>
    <t>#E07A5F</t>
  </si>
  <si>
    <t>#E9C46A</t>
  </si>
  <si>
    <t>#264653</t>
  </si>
  <si>
    <t>#81B29A</t>
  </si>
  <si>
    <t>#A8DADC</t>
  </si>
  <si>
    <t>#1E293B</t>
  </si>
  <si>
    <t>#F8FAFC</t>
  </si>
  <si>
    <t>Fecha:</t>
  </si>
  <si>
    <t>Actual Revenue</t>
  </si>
  <si>
    <t>Revenue Target</t>
  </si>
  <si>
    <t>Poor  👎🏻</t>
  </si>
  <si>
    <t>Good 👍🏻</t>
  </si>
  <si>
    <t>Status Goal Rev</t>
  </si>
  <si>
    <t>Goal Rev(%)</t>
  </si>
  <si>
    <t>Fair 🤏🏻</t>
  </si>
  <si>
    <t>ADR Target</t>
  </si>
  <si>
    <t>Goal ADR(%)</t>
  </si>
  <si>
    <t>Status Goal ADR</t>
  </si>
  <si>
    <t>RNS Target</t>
  </si>
  <si>
    <t>Goal RNS(%)</t>
  </si>
  <si>
    <t>Status Goal RNS</t>
  </si>
  <si>
    <t>Occupancy(%)</t>
  </si>
  <si>
    <t>Occupancy(%) Target</t>
  </si>
  <si>
    <t>Status Goal Occupancy</t>
  </si>
  <si>
    <t>Goal Occupancy(%)</t>
  </si>
  <si>
    <t>RevPar</t>
  </si>
  <si>
    <t>RevPar Target</t>
  </si>
  <si>
    <t>Goal RevPar(%)</t>
  </si>
  <si>
    <t>Status Goal RevPar</t>
  </si>
  <si>
    <t>Availability</t>
  </si>
  <si>
    <t>Overview</t>
  </si>
  <si>
    <t>Revenue Share Analysis</t>
  </si>
  <si>
    <t>Revenue, ADR &amp; Room Nights Performance</t>
  </si>
  <si>
    <t>RevPar &amp; Occupancy Performance</t>
  </si>
  <si>
    <t>*The visuals in this section do not interact with the 'Segment' slicer.</t>
  </si>
  <si>
    <t>LY Revenue</t>
  </si>
  <si>
    <t>Actual vs. LY(%)</t>
  </si>
  <si>
    <t>Budget Revenue</t>
  </si>
  <si>
    <t>Actual vs. Budget(%)</t>
  </si>
  <si>
    <t>Budget vs. LY(%)</t>
  </si>
  <si>
    <t>Actual ADR</t>
  </si>
  <si>
    <t>LY ADR</t>
  </si>
  <si>
    <t>Budget ADR</t>
  </si>
  <si>
    <t>Deep Dive</t>
  </si>
  <si>
    <t>Actual RNS</t>
  </si>
  <si>
    <t>LY RNS</t>
  </si>
  <si>
    <t>Budget RNS</t>
  </si>
  <si>
    <t>All</t>
  </si>
  <si>
    <t>Imagen</t>
  </si>
  <si>
    <t>Imagen Dinámica</t>
  </si>
  <si>
    <t>#Year</t>
  </si>
  <si>
    <t>#Month</t>
  </si>
  <si>
    <t>Date</t>
  </si>
  <si>
    <t>Rooms</t>
  </si>
  <si>
    <t>Segment</t>
  </si>
  <si>
    <t>Budget</t>
  </si>
  <si>
    <t>Actual</t>
  </si>
  <si>
    <t>Revenue</t>
  </si>
  <si>
    <t>Hotel nuevo 1</t>
  </si>
  <si>
    <t>Hotel nuevo 2</t>
  </si>
  <si>
    <t>Hotel nuevo 3</t>
  </si>
  <si>
    <t>Not Available</t>
  </si>
  <si>
    <r>
      <rPr>
        <b/>
        <sz val="9"/>
        <color theme="1"/>
        <rFont val="Segoe UI"/>
        <family val="2"/>
      </rPr>
      <t>Importante</t>
    </r>
    <r>
      <rPr>
        <sz val="9"/>
        <color theme="1"/>
        <rFont val="Segoe UI"/>
        <family val="2"/>
      </rPr>
      <t>: Modificar la columna "Rooms".  En caso de "Not Available" en el mes, colocar un valor producto de la cantidad de habitación por los días afectados</t>
    </r>
  </si>
  <si>
    <t>Obs</t>
  </si>
  <si>
    <t>Ucayali</t>
  </si>
  <si>
    <t>Kuelap</t>
  </si>
  <si>
    <t>Tarapoto</t>
  </si>
  <si>
    <t>Puerto Maldonado</t>
  </si>
  <si>
    <t>Iquitos</t>
  </si>
  <si>
    <t>Tambopata</t>
  </si>
  <si>
    <t>Amazonas</t>
  </si>
  <si>
    <t>Machu Picchu</t>
  </si>
  <si>
    <t>Media</t>
  </si>
  <si>
    <t>Hotel 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</si>
</sst>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$-540A]#,##0.00"/>
    <numFmt numFmtId="165" formatCode="[$-F800]dddd\,\ mmmm\ dd\,\ yyyy"/>
    <numFmt numFmtId="166" formatCode="[$$-540A]#,##0.00_ ;\-[$$-540A]#,##0.00\ "/>
    <numFmt numFmtId="167" formatCode="#,##0_ ;[Red]\-#,##0\ "/>
    <numFmt numFmtId="168" formatCode="[&gt;=1000000]#,##0.00,,&quot;M&quot;;[&gt;=1000]#,##0.0,&quot;K&quot;;#,##0"/>
    <numFmt numFmtId="169" formatCode="[&gt;=1000000]\$#,##0.00,,&quot;M&quot;;[&gt;=1000]\$#,##0.0,&quot;K&quot;;\$#,##0"/>
    <numFmt numFmtId="170" formatCode="dd/mm/yyyy;@"/>
  </numFmts>
  <fonts count="2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18"/>
      <color theme="0"/>
      <name val="Segoe UI"/>
      <family val="2"/>
    </font>
    <font>
      <sz val="8"/>
      <color theme="0"/>
      <name val="Segoe UI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b/>
      <sz val="9"/>
      <color rgb="FFE07A5F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u/>
      <sz val="12"/>
      <color rgb="FF264653"/>
      <name val="Segoe UI"/>
      <family val="2"/>
    </font>
    <font>
      <b/>
      <i/>
      <sz val="9"/>
      <color rgb="FF1E293B"/>
      <name val="Aptos Narrow"/>
      <family val="2"/>
      <scheme val="minor"/>
    </font>
    <font>
      <sz val="9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1"/>
      <name val="Segoe UI"/>
      <family val="2"/>
    </font>
    <font>
      <b/>
      <sz val="9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64868E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E07A5F"/>
        <bgColor indexed="64"/>
      </patternFill>
    </fill>
    <fill>
      <patternFill patternType="solid">
        <fgColor rgb="FFE9C46A"/>
        <bgColor indexed="64"/>
      </patternFill>
    </fill>
    <fill>
      <patternFill patternType="solid">
        <fgColor rgb="FF264653"/>
        <bgColor indexed="64"/>
      </patternFill>
    </fill>
    <fill>
      <patternFill patternType="solid">
        <fgColor rgb="FF81B29A"/>
        <bgColor indexed="64"/>
      </patternFill>
    </fill>
    <fill>
      <patternFill patternType="solid">
        <fgColor rgb="FFA8DADC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9">
    <xf numFmtId="0" fontId="0" fillId="0" borderId="0" xfId="0"/>
    <xf numFmtId="0" fontId="5" fillId="0" borderId="0" xfId="0" applyFont="1" applyAlignment="1">
      <alignment horizontal="left" vertical="center"/>
    </xf>
    <xf numFmtId="9" fontId="0" fillId="0" borderId="0" xfId="1" applyFont="1"/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165" fontId="12" fillId="0" borderId="0" xfId="0" applyNumberFormat="1" applyFont="1" applyAlignment="1">
      <alignment horizontal="left" vertical="center"/>
    </xf>
    <xf numFmtId="166" fontId="12" fillId="0" borderId="0" xfId="0" applyNumberFormat="1" applyFont="1" applyAlignment="1">
      <alignment vertical="center"/>
    </xf>
    <xf numFmtId="10" fontId="12" fillId="0" borderId="0" xfId="1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67" fontId="12" fillId="0" borderId="0" xfId="0" applyNumberFormat="1" applyFont="1" applyAlignment="1">
      <alignment vertical="center"/>
    </xf>
    <xf numFmtId="14" fontId="0" fillId="0" borderId="0" xfId="0" applyNumberFormat="1"/>
    <xf numFmtId="0" fontId="10" fillId="0" borderId="0" xfId="0" applyFont="1" applyAlignment="1">
      <alignment horizontal="center" vertical="center"/>
    </xf>
    <xf numFmtId="0" fontId="0" fillId="11" borderId="0" xfId="0" applyFill="1"/>
    <xf numFmtId="0" fontId="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vertical="center"/>
    </xf>
    <xf numFmtId="168" fontId="0" fillId="0" borderId="0" xfId="0" applyNumberFormat="1" applyAlignment="1">
      <alignment vertical="center"/>
    </xf>
    <xf numFmtId="0" fontId="13" fillId="11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69" fontId="12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10" fontId="12" fillId="0" borderId="0" xfId="1" applyNumberFormat="1" applyFon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10" fontId="20" fillId="0" borderId="0" xfId="1" applyNumberFormat="1" applyFont="1" applyAlignment="1">
      <alignment vertical="center"/>
    </xf>
    <xf numFmtId="0" fontId="0" fillId="0" borderId="0" xfId="0" pivotButton="1"/>
    <xf numFmtId="0" fontId="17" fillId="0" borderId="0" xfId="0" applyFont="1" applyAlignment="1">
      <alignment horizontal="left" vertical="center"/>
    </xf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21" fillId="1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15" fillId="11" borderId="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0" fontId="9" fillId="14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/>
    <xf numFmtId="1" fontId="9" fillId="0" borderId="0" xfId="0" applyNumberFormat="1" applyFont="1"/>
    <xf numFmtId="14" fontId="9" fillId="0" borderId="0" xfId="0" applyNumberFormat="1" applyFont="1"/>
    <xf numFmtId="164" fontId="22" fillId="0" borderId="0" xfId="0" applyNumberFormat="1" applyFont="1" applyAlignment="1">
      <alignment vertical="center"/>
    </xf>
    <xf numFmtId="1" fontId="22" fillId="0" borderId="0" xfId="0" applyNumberFormat="1" applyFont="1"/>
    <xf numFmtId="4" fontId="9" fillId="0" borderId="0" xfId="0" applyNumberFormat="1" applyFont="1" applyAlignment="1">
      <alignment vertical="center"/>
    </xf>
    <xf numFmtId="0" fontId="12" fillId="0" borderId="0" xfId="0" applyFont="1"/>
    <xf numFmtId="2" fontId="12" fillId="0" borderId="0" xfId="0" applyNumberFormat="1" applyFont="1"/>
    <xf numFmtId="2" fontId="12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23" fillId="0" borderId="0" xfId="0" applyFont="1"/>
    <xf numFmtId="0" fontId="23" fillId="0" borderId="0" xfId="1" applyNumberFormat="1" applyFont="1" applyAlignment="1">
      <alignment vertical="center"/>
    </xf>
    <xf numFmtId="165" fontId="11" fillId="0" borderId="0" xfId="0" applyNumberFormat="1" applyFont="1" applyAlignment="1">
      <alignment horizontal="center" vertical="top"/>
    </xf>
  </cellXfs>
  <cellStyles count="2">
    <cellStyle name="Normal" xfId="0" builtinId="0"/>
    <cellStyle name="Porcentaje" xfId="1" builtinId="5"/>
  </cellStyles>
  <dxfs count="30"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70" formatCode="dd/mm/yyyy;@"/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540A]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540A]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z val="8"/>
        <color theme="1"/>
        <name val="Segoe UI"/>
        <family val="2"/>
        <scheme val="none"/>
      </font>
      <fill>
        <patternFill patternType="solid">
          <fgColor auto="1"/>
          <bgColor theme="0" tint="-4.9989318521683403E-2"/>
        </patternFill>
      </fill>
    </dxf>
    <dxf>
      <font>
        <sz val="8"/>
        <color theme="0" tint="-0.24994659260841701"/>
      </font>
      <fill>
        <patternFill patternType="solid">
          <fgColor auto="1"/>
          <bgColor theme="1"/>
        </patternFill>
      </fill>
    </dxf>
    <dxf>
      <font>
        <b/>
        <i val="0"/>
        <sz val="8"/>
        <color theme="0"/>
        <name val="Segoe UI"/>
        <family val="2"/>
        <scheme val="none"/>
      </font>
      <fill>
        <patternFill patternType="solid">
          <fgColor auto="1"/>
          <bgColor theme="1"/>
        </patternFill>
      </fill>
    </dxf>
    <dxf>
      <font>
        <sz val="8"/>
        <color theme="0" tint="-0.24994659260841701"/>
      </font>
      <fill>
        <patternFill patternType="solid">
          <fgColor auto="1"/>
          <bgColor theme="1"/>
        </patternFill>
      </fill>
    </dxf>
    <dxf>
      <font>
        <b/>
        <i val="0"/>
        <color theme="0"/>
        <name val="Segoe UI"/>
        <family val="2"/>
      </font>
      <fill>
        <patternFill>
          <bgColor rgb="FF264653"/>
        </patternFill>
      </fill>
    </dxf>
    <dxf>
      <font>
        <b val="0"/>
        <i val="0"/>
        <sz val="8"/>
        <name val="Segoe UI"/>
        <family val="2"/>
      </font>
      <fill>
        <patternFill patternType="solid">
          <fgColor auto="1"/>
          <bgColor theme="0"/>
        </patternFill>
      </fill>
    </dxf>
    <dxf>
      <font>
        <b/>
        <i val="0"/>
        <color theme="2" tint="-0.749961851863155"/>
        <name val="Segoe UI"/>
        <family val="2"/>
      </font>
      <fill>
        <patternFill>
          <bgColor theme="0" tint="-0.34998626667073579"/>
        </patternFill>
      </fill>
    </dxf>
    <dxf>
      <font>
        <b val="0"/>
        <i val="0"/>
        <sz val="9"/>
        <name val="Segoe UI"/>
        <family val="2"/>
      </font>
      <fill>
        <patternFill>
          <bgColor theme="0"/>
        </patternFill>
      </fill>
    </dxf>
  </dxfs>
  <tableStyles count="4" defaultTableStyle="TableStyleMedium2" defaultPivotStyle="PivotStyleLight16">
    <tableStyle name="Estilo de segmentación de datos 1" pivot="0" table="0" count="4" xr9:uid="{B5B53BC8-602D-4144-B181-A3A776926549}">
      <tableStyleElement type="wholeTable" dxfId="29"/>
      <tableStyleElement type="headerRow" dxfId="28"/>
    </tableStyle>
    <tableStyle name="Estilo de segmentación de datos 1 2" pivot="0" table="0" count="4" xr9:uid="{A52188D9-2CBF-49AB-B817-FD0D0B11C3C9}">
      <tableStyleElement type="wholeTable" dxfId="27"/>
      <tableStyleElement type="headerRow" dxfId="26"/>
    </tableStyle>
    <tableStyle name="Estilo de segmentación de datos 2" pivot="0" table="0" count="7" xr9:uid="{85D1FFEA-06F9-4968-B76C-C0B74A67E914}">
      <tableStyleElement type="wholeTable" dxfId="25"/>
      <tableStyleElement type="headerRow" dxfId="24"/>
    </tableStyle>
    <tableStyle name="Estilo de segmentación de datos 2 2" pivot="0" table="0" count="7" xr9:uid="{3EF79509-FE27-43B5-9010-DB1718D81F44}">
      <tableStyleElement type="wholeTable" dxfId="23"/>
      <tableStyleElement type="headerRow" dxfId="22"/>
    </tableStyle>
  </tableStyles>
  <colors>
    <mruColors>
      <color rgb="FF81B29A"/>
      <color rgb="FFA9CBBA"/>
      <color rgb="FF264653"/>
      <color rgb="FFA8DADC"/>
      <color rgb="FF64868E"/>
      <color rgb="FF1E293B"/>
      <color rgb="FFE07A5F"/>
      <color rgb="FF2A9D8F"/>
      <color rgb="FFF8FAFC"/>
      <color rgb="FF8CA8AE"/>
    </mruColors>
  </colors>
  <extLst>
    <ext xmlns:x14="http://schemas.microsoft.com/office/spreadsheetml/2009/9/main" uri="{46F421CA-312F-682f-3DD2-61675219B42D}">
      <x14:dxfs count="14">
        <dxf>
          <fill>
            <patternFill>
              <bgColor theme="1" tint="0.24994659260841701"/>
            </patternFill>
          </fill>
        </dxf>
        <dxf>
          <fill>
            <patternFill>
              <bgColor theme="1" tint="0.24994659260841701"/>
            </patternFill>
          </fill>
        </dxf>
        <dxf>
          <font>
            <b/>
            <i val="0"/>
            <color theme="1"/>
          </font>
          <fill>
            <patternFill>
              <bgColor theme="0" tint="-0.24994659260841701"/>
            </patternFill>
          </fill>
        </dxf>
        <dxf>
          <fill>
            <patternFill>
              <bgColor theme="1" tint="0.24994659260841701"/>
            </patternFill>
          </fill>
        </dxf>
        <dxf>
          <font>
            <b/>
            <i val="0"/>
          </font>
          <fill>
            <patternFill>
              <bgColor theme="1" tint="0.24994659260841701"/>
            </patternFill>
          </fill>
        </dxf>
        <dxf>
          <fill>
            <patternFill>
              <bgColor theme="1" tint="0.24994659260841701"/>
            </patternFill>
          </fill>
        </dxf>
        <dxf>
          <fill>
            <patternFill>
              <bgColor theme="1" tint="0.24994659260841701"/>
            </patternFill>
          </fill>
        </dxf>
        <dxf>
          <font>
            <b/>
            <i val="0"/>
            <color theme="1"/>
          </font>
          <fill>
            <patternFill>
              <bgColor theme="0" tint="-0.24994659260841701"/>
            </patternFill>
          </fill>
        </dxf>
        <dxf>
          <fill>
            <patternFill>
              <bgColor theme="1" tint="0.24994659260841701"/>
            </patternFill>
          </fill>
        </dxf>
        <dxf>
          <font>
            <b/>
            <i val="0"/>
          </font>
          <fill>
            <patternFill>
              <bgColor theme="1" tint="0.24994659260841701"/>
            </patternFill>
          </fill>
        </dxf>
        <dxf>
          <fill>
            <patternFill>
              <bgColor rgb="FFFDF6BF"/>
            </patternFill>
          </fill>
        </dxf>
        <dxf>
          <font>
            <b val="0"/>
            <i val="0"/>
            <color rgb="FF264653"/>
            <name val="Segoe UI"/>
            <family val="2"/>
          </font>
          <fill>
            <patternFill>
              <bgColor rgb="FF81B29A"/>
            </patternFill>
          </fill>
        </dxf>
        <dxf>
          <fill>
            <patternFill>
              <bgColor rgb="FFFDF6BF"/>
            </patternFill>
          </fill>
        </dxf>
        <dxf>
          <font>
            <b val="0"/>
            <i val="0"/>
            <name val="Segoe UI"/>
            <family val="2"/>
          </font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13"/>
            <x14:slicerStyleElement type="hoveredSelectedItemWithData" dxfId="12"/>
          </x14:slicerStyleElements>
        </x14:slicerStyle>
        <x14:slicerStyle name="Estilo de segmentación de datos 1 2">
          <x14:slicerStyleElements>
            <x14:slicerStyleElement type="selectedItemWithData" dxfId="11"/>
            <x14:slicerStyleElement type="hoveredSelectedItemWithData" dxfId="10"/>
          </x14:slicerStyleElements>
        </x14:slicerStyle>
        <x14:slicerStyle name="Estilo de segmentación de datos 2">
          <x14:slicerStyleElements>
            <x14:slicerStyleElement type="unselectedItemWithData" dxfId="9"/>
            <x14:slicerStyleElement type="unselectedItemWithNoData" dxfId="8"/>
            <x14:slicerStyleElement type="selectedItemWithData" dxfId="7"/>
            <x14:slicerStyleElement type="selectedItemWithNoData" dxfId="6"/>
            <x14:slicerStyleElement type="hoveredUnselectedItemWithData" dxfId="5"/>
          </x14:slicerStyleElements>
        </x14:slicerStyle>
        <x14:slicerStyle name="Estilo de segmentación de datos 2 2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Un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B38" s="56"/>
        <tr r="B38" s="56"/>
        <tr r="B38" s="56"/>
        <tr r="B38" s="56"/>
        <tr r="B38" s="56"/>
        <tr r="B39" s="56"/>
        <tr r="B39" s="56"/>
        <tr r="B39" s="56"/>
        <tr r="B39" s="56"/>
        <tr r="B39" s="56"/>
        <tr r="B32" s="56"/>
        <tr r="B32" s="56"/>
        <tr r="B32" s="56"/>
        <tr r="B32" s="56"/>
        <tr r="B32" s="56"/>
        <tr r="B40" s="56"/>
        <tr r="B40" s="56"/>
        <tr r="B40" s="56"/>
        <tr r="B40" s="56"/>
        <tr r="B40" s="56"/>
        <tr r="B33" s="56"/>
        <tr r="B33" s="56"/>
        <tr r="B33" s="56"/>
        <tr r="B33" s="56"/>
        <tr r="B33" s="56"/>
        <tr r="B28" s="56"/>
        <tr r="B28" s="56"/>
        <tr r="B28" s="56"/>
        <tr r="B28" s="56"/>
        <tr r="B28" s="56"/>
        <tr r="B34" s="56"/>
        <tr r="B34" s="56"/>
        <tr r="B34" s="56"/>
        <tr r="B34" s="56"/>
        <tr r="B34" s="56"/>
        <tr r="B26" s="56"/>
        <tr r="B26" s="56"/>
        <tr r="B26" s="56"/>
        <tr r="B26" s="56"/>
        <tr r="B26" s="56"/>
        <tr r="B27" s="56"/>
        <tr r="B27" s="56"/>
        <tr r="B27" s="56"/>
        <tr r="B27" s="56"/>
        <tr r="B27" s="56"/>
        <tr r="C41" s="56"/>
        <tr r="C41" s="56"/>
        <tr r="C41" s="56"/>
        <tr r="C41" s="56"/>
        <tr r="C41" s="56"/>
        <tr r="B4" s="56"/>
        <tr r="B4" s="56"/>
        <tr r="B4" s="56"/>
        <tr r="B4" s="56"/>
        <tr r="B4" s="56"/>
        <tr r="B4" s="56"/>
        <tr r="B7" s="56"/>
        <tr r="B7" s="56"/>
        <tr r="B7" s="56"/>
        <tr r="B7" s="56"/>
        <tr r="B7" s="56"/>
        <tr r="B7" s="56"/>
        <tr r="B15" s="56"/>
        <tr r="B15" s="56"/>
        <tr r="B15" s="56"/>
        <tr r="B15" s="56"/>
        <tr r="B15" s="56"/>
        <tr r="B23" s="56"/>
        <tr r="B23" s="56"/>
        <tr r="B23" s="56"/>
        <tr r="B23" s="56"/>
        <tr r="B23" s="56"/>
        <tr r="B19" s="56"/>
        <tr r="B19" s="56"/>
        <tr r="B19" s="56"/>
        <tr r="B19" s="56"/>
        <tr r="B19" s="56"/>
        <tr r="B16" s="56"/>
        <tr r="B16" s="56"/>
        <tr r="B16" s="56"/>
        <tr r="B16" s="56"/>
        <tr r="B16" s="56"/>
        <tr r="B8" s="56"/>
        <tr r="B8" s="56"/>
        <tr r="B8" s="56"/>
        <tr r="B8" s="56"/>
        <tr r="B8" s="56"/>
        <tr r="B8" s="56"/>
        <tr r="B12" s="56"/>
        <tr r="B12" s="56"/>
        <tr r="B12" s="56"/>
        <tr r="B12" s="56"/>
        <tr r="B12" s="56"/>
        <tr r="B12" s="56"/>
        <tr r="B11" s="56"/>
        <tr r="B11" s="56"/>
        <tr r="B11" s="56"/>
        <tr r="B11" s="56"/>
        <tr r="B11" s="56"/>
        <tr r="B11" s="56"/>
        <tr r="B20" s="56"/>
        <tr r="B20" s="56"/>
        <tr r="B20" s="56"/>
        <tr r="B20" s="56"/>
        <tr r="B20" s="56"/>
        <tr r="B3" s="56"/>
        <tr r="B3" s="56"/>
        <tr r="B3" s="56"/>
        <tr r="B3" s="56"/>
        <tr r="B3" s="56"/>
        <tr r="B3" s="56"/>
        <tr r="C5" s="56"/>
        <tr r="C5" s="56"/>
        <tr r="C5" s="56"/>
        <tr r="C5" s="56"/>
        <tr r="C5" s="56"/>
      </tp>
    </main>
  </volType>
</volTypes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19.xml"/><Relationship Id="rId21" Type="http://schemas.openxmlformats.org/officeDocument/2006/relationships/pivotCacheDefinition" Target="pivotCache/pivotCacheDefinition5.xml"/><Relationship Id="rId42" Type="http://schemas.openxmlformats.org/officeDocument/2006/relationships/pivotCacheDefinition" Target="pivotCache/pivotCacheDefinition26.xml"/><Relationship Id="rId63" Type="http://schemas.openxmlformats.org/officeDocument/2006/relationships/pivotTable" Target="pivotTables/pivotTable10.xml"/><Relationship Id="rId84" Type="http://schemas.openxmlformats.org/officeDocument/2006/relationships/pivotTable" Target="pivotTables/pivotTable31.xml"/><Relationship Id="rId138" Type="http://schemas.openxmlformats.org/officeDocument/2006/relationships/customXml" Target="../customXml/item40.xml"/><Relationship Id="rId107" Type="http://schemas.openxmlformats.org/officeDocument/2006/relationships/customXml" Target="../customXml/item9.xml"/><Relationship Id="rId11" Type="http://schemas.microsoft.com/office/2007/relationships/slicerCache" Target="slicerCaches/slicerCache1.xml"/><Relationship Id="rId32" Type="http://schemas.openxmlformats.org/officeDocument/2006/relationships/pivotCacheDefinition" Target="pivotCache/pivotCacheDefinition16.xml"/><Relationship Id="rId53" Type="http://schemas.openxmlformats.org/officeDocument/2006/relationships/pivotCacheDefinition" Target="pivotCache/pivotCacheDefinition37.xml"/><Relationship Id="rId74" Type="http://schemas.openxmlformats.org/officeDocument/2006/relationships/pivotTable" Target="pivotTables/pivotTable21.xml"/><Relationship Id="rId128" Type="http://schemas.openxmlformats.org/officeDocument/2006/relationships/customXml" Target="../customXml/item30.xml"/><Relationship Id="rId149" Type="http://schemas.openxmlformats.org/officeDocument/2006/relationships/customXml" Target="../customXml/item51.xml"/><Relationship Id="rId5" Type="http://schemas.openxmlformats.org/officeDocument/2006/relationships/worksheet" Target="worksheets/sheet5.xml"/><Relationship Id="rId95" Type="http://schemas.openxmlformats.org/officeDocument/2006/relationships/sharedStrings" Target="sharedStrings.xml"/><Relationship Id="rId22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11.xml"/><Relationship Id="rId43" Type="http://schemas.openxmlformats.org/officeDocument/2006/relationships/pivotCacheDefinition" Target="pivotCache/pivotCacheDefinition27.xml"/><Relationship Id="rId48" Type="http://schemas.openxmlformats.org/officeDocument/2006/relationships/pivotCacheDefinition" Target="pivotCache/pivotCacheDefinition32.xml"/><Relationship Id="rId64" Type="http://schemas.openxmlformats.org/officeDocument/2006/relationships/pivotTable" Target="pivotTables/pivotTable11.xml"/><Relationship Id="rId69" Type="http://schemas.openxmlformats.org/officeDocument/2006/relationships/pivotTable" Target="pivotTables/pivotTable16.xml"/><Relationship Id="rId113" Type="http://schemas.openxmlformats.org/officeDocument/2006/relationships/customXml" Target="../customXml/item15.xml"/><Relationship Id="rId118" Type="http://schemas.openxmlformats.org/officeDocument/2006/relationships/customXml" Target="../customXml/item20.xml"/><Relationship Id="rId134" Type="http://schemas.openxmlformats.org/officeDocument/2006/relationships/customXml" Target="../customXml/item36.xml"/><Relationship Id="rId139" Type="http://schemas.openxmlformats.org/officeDocument/2006/relationships/customXml" Target="../customXml/item41.xml"/><Relationship Id="rId80" Type="http://schemas.openxmlformats.org/officeDocument/2006/relationships/pivotTable" Target="pivotTables/pivotTable27.xml"/><Relationship Id="rId85" Type="http://schemas.openxmlformats.org/officeDocument/2006/relationships/pivotTable" Target="pivotTables/pivotTable32.xml"/><Relationship Id="rId150" Type="http://schemas.openxmlformats.org/officeDocument/2006/relationships/customXml" Target="../customXml/item52.xml"/><Relationship Id="rId155" Type="http://schemas.openxmlformats.org/officeDocument/2006/relationships/volatileDependencies" Target="volatileDependencies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33" Type="http://schemas.openxmlformats.org/officeDocument/2006/relationships/pivotCacheDefinition" Target="pivotCache/pivotCacheDefinition17.xml"/><Relationship Id="rId38" Type="http://schemas.openxmlformats.org/officeDocument/2006/relationships/pivotCacheDefinition" Target="pivotCache/pivotCacheDefinition22.xml"/><Relationship Id="rId59" Type="http://schemas.openxmlformats.org/officeDocument/2006/relationships/pivotTable" Target="pivotTables/pivotTable6.xml"/><Relationship Id="rId103" Type="http://schemas.openxmlformats.org/officeDocument/2006/relationships/customXml" Target="../customXml/item5.xml"/><Relationship Id="rId108" Type="http://schemas.openxmlformats.org/officeDocument/2006/relationships/customXml" Target="../customXml/item10.xml"/><Relationship Id="rId124" Type="http://schemas.openxmlformats.org/officeDocument/2006/relationships/customXml" Target="../customXml/item26.xml"/><Relationship Id="rId129" Type="http://schemas.openxmlformats.org/officeDocument/2006/relationships/customXml" Target="../customXml/item31.xml"/><Relationship Id="rId54" Type="http://schemas.openxmlformats.org/officeDocument/2006/relationships/pivotTable" Target="pivotTables/pivotTable1.xml"/><Relationship Id="rId70" Type="http://schemas.openxmlformats.org/officeDocument/2006/relationships/pivotTable" Target="pivotTables/pivotTable17.xml"/><Relationship Id="rId75" Type="http://schemas.openxmlformats.org/officeDocument/2006/relationships/pivotTable" Target="pivotTables/pivotTable22.xml"/><Relationship Id="rId91" Type="http://schemas.microsoft.com/office/2007/relationships/slicerCache" Target="slicerCaches/slicerCache15.xml"/><Relationship Id="rId96" Type="http://schemas.openxmlformats.org/officeDocument/2006/relationships/sheetMetadata" Target="metadata.xml"/><Relationship Id="rId140" Type="http://schemas.openxmlformats.org/officeDocument/2006/relationships/customXml" Target="../customXml/item42.xml"/><Relationship Id="rId145" Type="http://schemas.openxmlformats.org/officeDocument/2006/relationships/customXml" Target="../customXml/item4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pivotCacheDefinition" Target="pivotCache/pivotCacheDefinition7.xml"/><Relationship Id="rId28" Type="http://schemas.openxmlformats.org/officeDocument/2006/relationships/pivotCacheDefinition" Target="pivotCache/pivotCacheDefinition12.xml"/><Relationship Id="rId49" Type="http://schemas.openxmlformats.org/officeDocument/2006/relationships/pivotCacheDefinition" Target="pivotCache/pivotCacheDefinition33.xml"/><Relationship Id="rId114" Type="http://schemas.openxmlformats.org/officeDocument/2006/relationships/customXml" Target="../customXml/item16.xml"/><Relationship Id="rId119" Type="http://schemas.openxmlformats.org/officeDocument/2006/relationships/customXml" Target="../customXml/item21.xml"/><Relationship Id="rId44" Type="http://schemas.openxmlformats.org/officeDocument/2006/relationships/pivotCacheDefinition" Target="pivotCache/pivotCacheDefinition28.xml"/><Relationship Id="rId60" Type="http://schemas.openxmlformats.org/officeDocument/2006/relationships/pivotTable" Target="pivotTables/pivotTable7.xml"/><Relationship Id="rId65" Type="http://schemas.openxmlformats.org/officeDocument/2006/relationships/pivotTable" Target="pivotTables/pivotTable12.xml"/><Relationship Id="rId81" Type="http://schemas.openxmlformats.org/officeDocument/2006/relationships/pivotTable" Target="pivotTables/pivotTable28.xml"/><Relationship Id="rId86" Type="http://schemas.openxmlformats.org/officeDocument/2006/relationships/pivotTable" Target="pivotTables/pivotTable33.xml"/><Relationship Id="rId130" Type="http://schemas.openxmlformats.org/officeDocument/2006/relationships/customXml" Target="../customXml/item32.xml"/><Relationship Id="rId135" Type="http://schemas.openxmlformats.org/officeDocument/2006/relationships/customXml" Target="../customXml/item37.xml"/><Relationship Id="rId151" Type="http://schemas.openxmlformats.org/officeDocument/2006/relationships/customXml" Target="../customXml/item53.xml"/><Relationship Id="rId156" Type="http://schemas.microsoft.com/office/2023/09/relationships/Python" Target="python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39" Type="http://schemas.openxmlformats.org/officeDocument/2006/relationships/pivotCacheDefinition" Target="pivotCache/pivotCacheDefinition23.xml"/><Relationship Id="rId109" Type="http://schemas.openxmlformats.org/officeDocument/2006/relationships/customXml" Target="../customXml/item11.xml"/><Relationship Id="rId34" Type="http://schemas.openxmlformats.org/officeDocument/2006/relationships/pivotCacheDefinition" Target="pivotCache/pivotCacheDefinition18.xml"/><Relationship Id="rId50" Type="http://schemas.openxmlformats.org/officeDocument/2006/relationships/pivotCacheDefinition" Target="pivotCache/pivotCacheDefinition34.xml"/><Relationship Id="rId55" Type="http://schemas.openxmlformats.org/officeDocument/2006/relationships/pivotTable" Target="pivotTables/pivotTable2.xml"/><Relationship Id="rId76" Type="http://schemas.openxmlformats.org/officeDocument/2006/relationships/pivotTable" Target="pivotTables/pivotTable23.xml"/><Relationship Id="rId97" Type="http://schemas.openxmlformats.org/officeDocument/2006/relationships/powerPivotData" Target="model/item.data"/><Relationship Id="rId104" Type="http://schemas.openxmlformats.org/officeDocument/2006/relationships/customXml" Target="../customXml/item6.xml"/><Relationship Id="rId120" Type="http://schemas.openxmlformats.org/officeDocument/2006/relationships/customXml" Target="../customXml/item22.xml"/><Relationship Id="rId125" Type="http://schemas.openxmlformats.org/officeDocument/2006/relationships/customXml" Target="../customXml/item27.xml"/><Relationship Id="rId141" Type="http://schemas.openxmlformats.org/officeDocument/2006/relationships/customXml" Target="../customXml/item43.xml"/><Relationship Id="rId146" Type="http://schemas.openxmlformats.org/officeDocument/2006/relationships/customXml" Target="../customXml/item48.xml"/><Relationship Id="rId7" Type="http://schemas.openxmlformats.org/officeDocument/2006/relationships/pivotCacheDefinition" Target="pivotCache/pivotCacheDefinition1.xml"/><Relationship Id="rId71" Type="http://schemas.openxmlformats.org/officeDocument/2006/relationships/pivotTable" Target="pivotTables/pivotTable18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3.xml"/><Relationship Id="rId24" Type="http://schemas.openxmlformats.org/officeDocument/2006/relationships/pivotCacheDefinition" Target="pivotCache/pivotCacheDefinition8.xml"/><Relationship Id="rId40" Type="http://schemas.openxmlformats.org/officeDocument/2006/relationships/pivotCacheDefinition" Target="pivotCache/pivotCacheDefinition24.xml"/><Relationship Id="rId45" Type="http://schemas.openxmlformats.org/officeDocument/2006/relationships/pivotCacheDefinition" Target="pivotCache/pivotCacheDefinition29.xml"/><Relationship Id="rId66" Type="http://schemas.openxmlformats.org/officeDocument/2006/relationships/pivotTable" Target="pivotTables/pivotTable13.xml"/><Relationship Id="rId87" Type="http://schemas.microsoft.com/office/2007/relationships/slicerCache" Target="slicerCaches/slicerCache11.xml"/><Relationship Id="rId110" Type="http://schemas.openxmlformats.org/officeDocument/2006/relationships/customXml" Target="../customXml/item12.xml"/><Relationship Id="rId115" Type="http://schemas.openxmlformats.org/officeDocument/2006/relationships/customXml" Target="../customXml/item17.xml"/><Relationship Id="rId131" Type="http://schemas.openxmlformats.org/officeDocument/2006/relationships/customXml" Target="../customXml/item33.xml"/><Relationship Id="rId136" Type="http://schemas.openxmlformats.org/officeDocument/2006/relationships/customXml" Target="../customXml/item38.xml"/><Relationship Id="rId61" Type="http://schemas.openxmlformats.org/officeDocument/2006/relationships/pivotTable" Target="pivotTables/pivotTable8.xml"/><Relationship Id="rId82" Type="http://schemas.openxmlformats.org/officeDocument/2006/relationships/pivotTable" Target="pivotTables/pivotTable29.xml"/><Relationship Id="rId152" Type="http://schemas.openxmlformats.org/officeDocument/2006/relationships/customXml" Target="../customXml/item54.xml"/><Relationship Id="rId19" Type="http://schemas.microsoft.com/office/2007/relationships/slicerCache" Target="slicerCaches/slicerCache9.xml"/><Relationship Id="rId14" Type="http://schemas.microsoft.com/office/2007/relationships/slicerCache" Target="slicerCaches/slicerCache4.xml"/><Relationship Id="rId30" Type="http://schemas.openxmlformats.org/officeDocument/2006/relationships/pivotCacheDefinition" Target="pivotCache/pivotCacheDefinition14.xml"/><Relationship Id="rId35" Type="http://schemas.openxmlformats.org/officeDocument/2006/relationships/pivotCacheDefinition" Target="pivotCache/pivotCacheDefinition19.xml"/><Relationship Id="rId56" Type="http://schemas.openxmlformats.org/officeDocument/2006/relationships/pivotTable" Target="pivotTables/pivotTable3.xml"/><Relationship Id="rId77" Type="http://schemas.openxmlformats.org/officeDocument/2006/relationships/pivotTable" Target="pivotTables/pivotTable24.xml"/><Relationship Id="rId100" Type="http://schemas.openxmlformats.org/officeDocument/2006/relationships/customXml" Target="../customXml/item2.xml"/><Relationship Id="rId105" Type="http://schemas.openxmlformats.org/officeDocument/2006/relationships/customXml" Target="../customXml/item7.xml"/><Relationship Id="rId126" Type="http://schemas.openxmlformats.org/officeDocument/2006/relationships/customXml" Target="../customXml/item28.xml"/><Relationship Id="rId147" Type="http://schemas.openxmlformats.org/officeDocument/2006/relationships/customXml" Target="../customXml/item49.xml"/><Relationship Id="rId8" Type="http://schemas.openxmlformats.org/officeDocument/2006/relationships/pivotCacheDefinition" Target="pivotCache/pivotCacheDefinition2.xml"/><Relationship Id="rId51" Type="http://schemas.openxmlformats.org/officeDocument/2006/relationships/pivotCacheDefinition" Target="pivotCache/pivotCacheDefinition35.xml"/><Relationship Id="rId72" Type="http://schemas.openxmlformats.org/officeDocument/2006/relationships/pivotTable" Target="pivotTables/pivotTable19.xml"/><Relationship Id="rId93" Type="http://schemas.openxmlformats.org/officeDocument/2006/relationships/connections" Target="connections.xml"/><Relationship Id="rId98" Type="http://schemas.openxmlformats.org/officeDocument/2006/relationships/calcChain" Target="calcChain.xml"/><Relationship Id="rId121" Type="http://schemas.openxmlformats.org/officeDocument/2006/relationships/customXml" Target="../customXml/item23.xml"/><Relationship Id="rId142" Type="http://schemas.openxmlformats.org/officeDocument/2006/relationships/customXml" Target="../customXml/item44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9.xml"/><Relationship Id="rId46" Type="http://schemas.openxmlformats.org/officeDocument/2006/relationships/pivotCacheDefinition" Target="pivotCache/pivotCacheDefinition30.xml"/><Relationship Id="rId67" Type="http://schemas.openxmlformats.org/officeDocument/2006/relationships/pivotTable" Target="pivotTables/pivotTable14.xml"/><Relationship Id="rId116" Type="http://schemas.openxmlformats.org/officeDocument/2006/relationships/customXml" Target="../customXml/item18.xml"/><Relationship Id="rId137" Type="http://schemas.openxmlformats.org/officeDocument/2006/relationships/customXml" Target="../customXml/item39.xml"/><Relationship Id="rId20" Type="http://schemas.microsoft.com/office/2007/relationships/slicerCache" Target="slicerCaches/slicerCache10.xml"/><Relationship Id="rId41" Type="http://schemas.openxmlformats.org/officeDocument/2006/relationships/pivotCacheDefinition" Target="pivotCache/pivotCacheDefinition25.xml"/><Relationship Id="rId62" Type="http://schemas.openxmlformats.org/officeDocument/2006/relationships/pivotTable" Target="pivotTables/pivotTable9.xml"/><Relationship Id="rId83" Type="http://schemas.openxmlformats.org/officeDocument/2006/relationships/pivotTable" Target="pivotTables/pivotTable30.xml"/><Relationship Id="rId88" Type="http://schemas.microsoft.com/office/2007/relationships/slicerCache" Target="slicerCaches/slicerCache12.xml"/><Relationship Id="rId111" Type="http://schemas.openxmlformats.org/officeDocument/2006/relationships/customXml" Target="../customXml/item13.xml"/><Relationship Id="rId132" Type="http://schemas.openxmlformats.org/officeDocument/2006/relationships/customXml" Target="../customXml/item34.xml"/><Relationship Id="rId153" Type="http://schemas.openxmlformats.org/officeDocument/2006/relationships/customXml" Target="../customXml/item55.xml"/><Relationship Id="rId15" Type="http://schemas.microsoft.com/office/2007/relationships/slicerCache" Target="slicerCaches/slicerCache5.xml"/><Relationship Id="rId36" Type="http://schemas.openxmlformats.org/officeDocument/2006/relationships/pivotCacheDefinition" Target="pivotCache/pivotCacheDefinition20.xml"/><Relationship Id="rId57" Type="http://schemas.openxmlformats.org/officeDocument/2006/relationships/pivotTable" Target="pivotTables/pivotTable4.xml"/><Relationship Id="rId106" Type="http://schemas.openxmlformats.org/officeDocument/2006/relationships/customXml" Target="../customXml/item8.xml"/><Relationship Id="rId127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4.xml"/><Relationship Id="rId31" Type="http://schemas.openxmlformats.org/officeDocument/2006/relationships/pivotCacheDefinition" Target="pivotCache/pivotCacheDefinition15.xml"/><Relationship Id="rId52" Type="http://schemas.openxmlformats.org/officeDocument/2006/relationships/pivotCacheDefinition" Target="pivotCache/pivotCacheDefinition36.xml"/><Relationship Id="rId73" Type="http://schemas.openxmlformats.org/officeDocument/2006/relationships/pivotTable" Target="pivotTables/pivotTable20.xml"/><Relationship Id="rId78" Type="http://schemas.openxmlformats.org/officeDocument/2006/relationships/pivotTable" Target="pivotTables/pivotTable25.xml"/><Relationship Id="rId94" Type="http://schemas.openxmlformats.org/officeDocument/2006/relationships/styles" Target="styles.xml"/><Relationship Id="rId99" Type="http://schemas.openxmlformats.org/officeDocument/2006/relationships/customXml" Target="../customXml/item1.xml"/><Relationship Id="rId101" Type="http://schemas.openxmlformats.org/officeDocument/2006/relationships/customXml" Target="../customXml/item3.xml"/><Relationship Id="rId122" Type="http://schemas.openxmlformats.org/officeDocument/2006/relationships/customXml" Target="../customXml/item24.xml"/><Relationship Id="rId143" Type="http://schemas.openxmlformats.org/officeDocument/2006/relationships/customXml" Target="../customXml/item45.xml"/><Relationship Id="rId148" Type="http://schemas.openxmlformats.org/officeDocument/2006/relationships/customXml" Target="../customXml/item5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26" Type="http://schemas.openxmlformats.org/officeDocument/2006/relationships/pivotCacheDefinition" Target="pivotCache/pivotCacheDefinition10.xml"/><Relationship Id="rId47" Type="http://schemas.openxmlformats.org/officeDocument/2006/relationships/pivotCacheDefinition" Target="pivotCache/pivotCacheDefinition31.xml"/><Relationship Id="rId68" Type="http://schemas.openxmlformats.org/officeDocument/2006/relationships/pivotTable" Target="pivotTables/pivotTable15.xml"/><Relationship Id="rId89" Type="http://schemas.microsoft.com/office/2007/relationships/slicerCache" Target="slicerCaches/slicerCache13.xml"/><Relationship Id="rId112" Type="http://schemas.openxmlformats.org/officeDocument/2006/relationships/customXml" Target="../customXml/item14.xml"/><Relationship Id="rId133" Type="http://schemas.openxmlformats.org/officeDocument/2006/relationships/customXml" Target="../customXml/item35.xml"/><Relationship Id="rId154" Type="http://schemas.openxmlformats.org/officeDocument/2006/relationships/customXml" Target="../customXml/item56.xml"/><Relationship Id="rId16" Type="http://schemas.microsoft.com/office/2007/relationships/slicerCache" Target="slicerCaches/slicerCache6.xml"/><Relationship Id="rId37" Type="http://schemas.openxmlformats.org/officeDocument/2006/relationships/pivotCacheDefinition" Target="pivotCache/pivotCacheDefinition21.xml"/><Relationship Id="rId58" Type="http://schemas.openxmlformats.org/officeDocument/2006/relationships/pivotTable" Target="pivotTables/pivotTable5.xml"/><Relationship Id="rId79" Type="http://schemas.openxmlformats.org/officeDocument/2006/relationships/pivotTable" Target="pivotTables/pivotTable26.xml"/><Relationship Id="rId102" Type="http://schemas.openxmlformats.org/officeDocument/2006/relationships/customXml" Target="../customXml/item4.xml"/><Relationship Id="rId123" Type="http://schemas.openxmlformats.org/officeDocument/2006/relationships/customXml" Target="../customXml/item25.xml"/><Relationship Id="rId144" Type="http://schemas.openxmlformats.org/officeDocument/2006/relationships/customXml" Target="../customXml/item46.xml"/><Relationship Id="rId90" Type="http://schemas.microsoft.com/office/2007/relationships/slicerCache" Target="slicerCaches/slicerCache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rgbClr val="1E293B"/>
                </a:solidFill>
                <a:latin typeface="+mn-lt"/>
                <a:ea typeface="+mn-ea"/>
                <a:cs typeface="+mn-cs"/>
              </a:defRPr>
            </a:pPr>
            <a:r>
              <a:rPr lang="es-PE" sz="1000" b="1" i="0" u="none" strike="noStrike" baseline="0">
                <a:solidFill>
                  <a:srgbClr val="1E293B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Revenue: Actual vs. Budget per Year</a:t>
            </a:r>
            <a:endParaRPr lang="es-PE" sz="1000" b="1">
              <a:solidFill>
                <a:srgbClr val="1E293B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rgbClr val="1E293B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5"/>
          <c:spPr>
            <a:solidFill>
              <a:srgbClr val="26465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dash"/>
          <c:size val="9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 w="25400">
              <a:noFill/>
            </a:ln>
            <a:effectLst/>
          </c:spPr>
          <c:invertIfNegative val="0"/>
          <c:cat>
            <c:strLit>
              <c:ptCount val="1"/>
              <c:pt idx="0">
                <c:v>2024</c:v>
              </c:pt>
            </c:strLit>
          </c:cat>
          <c:val>
            <c:numLit>
              <c:formatCode>\$#,##0.00;\(\$#,##0.00\);\$#,##0.00</c:formatCode>
              <c:ptCount val="1"/>
              <c:pt idx="0">
                <c:v>18527</c:v>
              </c:pt>
            </c:numLit>
          </c:val>
          <c:extLst>
            <c:ext xmlns:c16="http://schemas.microsoft.com/office/drawing/2014/chart" uri="{C3380CC4-5D6E-409C-BE32-E72D297353CC}">
              <c16:uniqueId val="{00000000-762D-4E52-8E2F-5D1FA57B5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5450111"/>
        <c:axId val="495452031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6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"/>
              <c:pt idx="0">
                <c:v>2024</c:v>
              </c:pt>
            </c:strLit>
          </c:cat>
          <c:val>
            <c:numLit>
              <c:formatCode>\$#,##0.00;\(\$#,##0.00\);\$#,##0.00</c:formatCode>
              <c:ptCount val="1"/>
              <c:pt idx="0">
                <c:v>46490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762D-4E52-8E2F-5D1FA57B5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450111"/>
        <c:axId val="495452031"/>
      </c:lineChart>
      <c:catAx>
        <c:axId val="4954501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545203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495452031"/>
        <c:scaling>
          <c:orientation val="minMax"/>
        </c:scaling>
        <c:delete val="0"/>
        <c:axPos val="l"/>
        <c:numFmt formatCode="[$$-540A]#,##0_ ;[Red]\-[$$-540A]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545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599588143553463E-2"/>
          <c:y val="4.7674611392480297E-2"/>
          <c:w val="0.80280082371289307"/>
          <c:h val="0.90465077721503939"/>
        </c:manualLayout>
      </c:layout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38100" dir="2700000" algn="tl" rotWithShape="0">
                <a:schemeClr val="bg2">
                  <a:lumMod val="25000"/>
                  <a:alpha val="40000"/>
                </a:schemeClr>
              </a:outerShdw>
            </a:effectLst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81B29A"/>
              </a:solidFill>
              <a:ln w="63500">
                <a:solidFill>
                  <a:srgbClr val="81B29A"/>
                </a:solidFill>
              </a:ln>
              <a:effectLst>
                <a:outerShdw blurRad="50800" dist="38100" dir="2700000" algn="tl" rotWithShape="0">
                  <a:schemeClr val="bg2">
                    <a:lumMod val="2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C747-417A-AC38-30081B6E728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/>
                  </a:gs>
                  <a:gs pos="76000">
                    <a:srgbClr val="E0ECE6"/>
                  </a:gs>
                  <a:gs pos="100000">
                    <a:srgbClr val="C0D9CD"/>
                  </a:gs>
                </a:gsLst>
                <a:path path="circle">
                  <a:fillToRect r="100000" b="100000"/>
                </a:path>
              </a:gradFill>
              <a:ln w="19050">
                <a:noFill/>
              </a:ln>
              <a:effectLst>
                <a:outerShdw blurRad="50800" dist="38100" dir="2700000" algn="tl" rotWithShape="0">
                  <a:schemeClr val="bg2">
                    <a:lumMod val="2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C747-417A-AC38-30081B6E728B}"/>
              </c:ext>
            </c:extLst>
          </c:dPt>
          <c:cat>
            <c:strRef>
              <c:f>Settings!$A$3:$A$4</c:f>
              <c:strCache>
                <c:ptCount val="2"/>
                <c:pt idx="0">
                  <c:v>Actual Revenue</c:v>
                </c:pt>
                <c:pt idx="1">
                  <c:v>Revenue Target</c:v>
                </c:pt>
              </c:strCache>
            </c:strRef>
          </c:cat>
          <c:val>
            <c:numRef>
              <c:f>Settings!$C$3:$C$4</c:f>
              <c:numCache>
                <c:formatCode>0.00%</c:formatCode>
                <c:ptCount val="2"/>
                <c:pt idx="0">
                  <c:v>0.39851580985158097</c:v>
                </c:pt>
                <c:pt idx="1">
                  <c:v>0.60148419014841903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47-417A-AC38-30081B6E7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baseline="0">
                <a:solidFill>
                  <a:srgbClr val="1E293B"/>
                </a:solidFill>
                <a:effectLst/>
              </a:rPr>
              <a:t>RNS: Actual vs. Budget per Year</a:t>
            </a:r>
            <a:endPara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 w="25400">
              <a:noFill/>
            </a:ln>
            <a:effectLst/>
          </c:spPr>
          <c:invertIfNegative val="0"/>
          <c:cat>
            <c:strLit>
              <c:ptCount val="1"/>
              <c:pt idx="0">
                <c:v>2024</c:v>
              </c:pt>
            </c:strLit>
          </c:cat>
          <c:val>
            <c:numLit>
              <c:formatCode>#,##0</c:formatCode>
              <c:ptCount val="1"/>
              <c:pt idx="0">
                <c:v>4479</c:v>
              </c:pt>
            </c:numLit>
          </c:val>
          <c:extLst>
            <c:ext xmlns:c16="http://schemas.microsoft.com/office/drawing/2014/chart" uri="{C3380CC4-5D6E-409C-BE32-E72D297353CC}">
              <c16:uniqueId val="{00000000-1355-4DB0-94AE-3855C895D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32137663"/>
        <c:axId val="1114629232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6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"/>
              <c:pt idx="0">
                <c:v>2024</c:v>
              </c:pt>
            </c:strLit>
          </c:cat>
          <c:val>
            <c:numLit>
              <c:formatCode>#,##0</c:formatCode>
              <c:ptCount val="1"/>
              <c:pt idx="0">
                <c:v>3825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355-4DB0-94AE-3855C895D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137663"/>
        <c:axId val="1114629232"/>
      </c:lineChart>
      <c:catAx>
        <c:axId val="7321376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462923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1462923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32137663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 algn="ctr">
        <a:defRPr lang="en-US" sz="8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ADR: Actual vs. Budget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 w="25400">
              <a:noFill/>
            </a:ln>
            <a:effectLst/>
          </c:spPr>
          <c:invertIfNegative val="0"/>
          <c:cat>
            <c:strLit>
              <c:ptCount val="1"/>
              <c:pt idx="0">
                <c:v>2024</c:v>
              </c:pt>
            </c:strLit>
          </c:cat>
          <c:val>
            <c:numLit>
              <c:formatCode>\$#,##0.00;\(\$#,##0.00\);\$#,##0.00</c:formatCode>
              <c:ptCount val="1"/>
              <c:pt idx="0">
                <c:v>129.55944055944056</c:v>
              </c:pt>
            </c:numLit>
          </c:val>
          <c:extLst>
            <c:ext xmlns:c16="http://schemas.microsoft.com/office/drawing/2014/chart" uri="{C3380CC4-5D6E-409C-BE32-E72D297353CC}">
              <c16:uniqueId val="{00000000-C8E2-4ED7-A5DD-D97C78B0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4454320"/>
        <c:axId val="1594455760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6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"/>
              <c:pt idx="0">
                <c:v>2024</c:v>
              </c:pt>
            </c:strLit>
          </c:cat>
          <c:val>
            <c:numLit>
              <c:formatCode>\$#,##0.00;\(\$#,##0.00\);\$#,##0.00</c:formatCode>
              <c:ptCount val="1"/>
              <c:pt idx="0">
                <c:v>154.45182724252493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8E2-4ED7-A5DD-D97C78B0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454320"/>
        <c:axId val="1594455760"/>
      </c:lineChart>
      <c:catAx>
        <c:axId val="1594454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9445576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594455760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94454320"/>
        <c:crosses val="autoZero"/>
        <c:crossBetween val="between"/>
        <c:extLst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 algn="ctr">
        <a:defRPr lang="en-US" sz="8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baseline="0">
                <a:solidFill>
                  <a:srgbClr val="1E293B"/>
                </a:solidFill>
                <a:effectLst/>
              </a:rPr>
              <a:t>Revenue Distribution and Share per Hotel</a:t>
            </a:r>
            <a:endPara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square"/>
          <c:size val="5"/>
          <c:spPr>
            <a:solidFill>
              <a:srgbClr val="26465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noFill/>
            <a:round/>
          </a:ln>
          <a:effectLst/>
        </c:spPr>
        <c:marker>
          <c:symbol val="square"/>
          <c:size val="6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67979918413571"/>
          <c:y val="0.15602414572436066"/>
          <c:w val="0.68102869614571249"/>
          <c:h val="0.60970536520002272"/>
        </c:manualLayout>
      </c:layout>
      <c:barChart>
        <c:barDir val="col"/>
        <c:grouping val="clustered"/>
        <c:varyColors val="0"/>
        <c:ser>
          <c:idx val="0"/>
          <c:order val="0"/>
          <c:tx>
            <c:v>Actual Revenue</c:v>
          </c:tx>
          <c:spPr>
            <a:solidFill>
              <a:srgbClr val="81B29A">
                <a:alpha val="70000"/>
              </a:srgbClr>
            </a:solidFill>
            <a:ln w="25400">
              <a:noFill/>
            </a:ln>
            <a:effectLst/>
          </c:spPr>
          <c:invertIfNegative val="0"/>
          <c:cat>
            <c:strLit>
              <c:ptCount val="5"/>
              <c:pt idx="0">
                <c:v>Tarapoto</c:v>
              </c:pt>
              <c:pt idx="1">
                <c:v>Kuelap</c:v>
              </c:pt>
              <c:pt idx="2">
                <c:v>Ucayali</c:v>
              </c:pt>
              <c:pt idx="3">
                <c:v>Iquitos</c:v>
              </c:pt>
              <c:pt idx="4">
                <c:v>Puerto Maldonado</c:v>
              </c:pt>
            </c:strLit>
          </c:cat>
          <c:val>
            <c:numLit>
              <c:formatCode>\$#,##0.00;\(\$#,##0.00\);\$#,##0.00</c:formatCode>
              <c:ptCount val="5"/>
              <c:pt idx="0">
                <c:v>159428</c:v>
              </c:pt>
              <c:pt idx="1">
                <c:v>124332</c:v>
              </c:pt>
              <c:pt idx="2">
                <c:v>99574</c:v>
              </c:pt>
              <c:pt idx="3">
                <c:v>24271</c:v>
              </c:pt>
              <c:pt idx="4">
                <c:v>18527</c:v>
              </c:pt>
            </c:numLit>
          </c:val>
          <c:extLst>
            <c:ext xmlns:c16="http://schemas.microsoft.com/office/drawing/2014/chart" uri="{C3380CC4-5D6E-409C-BE32-E72D297353CC}">
              <c16:uniqueId val="{00000000-7FC7-47E1-9DAF-C3C3F4311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608175967"/>
        <c:axId val="1608174527"/>
      </c:barChart>
      <c:lineChart>
        <c:grouping val="standard"/>
        <c:varyColors val="0"/>
        <c:ser>
          <c:idx val="1"/>
          <c:order val="1"/>
          <c:tx>
            <c:v>Rev Share(%)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5"/>
              <c:pt idx="0">
                <c:v>Tarapoto</c:v>
              </c:pt>
              <c:pt idx="1">
                <c:v>Kuelap</c:v>
              </c:pt>
              <c:pt idx="2">
                <c:v>Ucayali</c:v>
              </c:pt>
              <c:pt idx="3">
                <c:v>Iquitos</c:v>
              </c:pt>
              <c:pt idx="4">
                <c:v>Puerto Maldonado</c:v>
              </c:pt>
            </c:strLit>
          </c:cat>
          <c:val>
            <c:numLit>
              <c:formatCode>0.00%</c:formatCode>
              <c:ptCount val="5"/>
              <c:pt idx="0">
                <c:v>0.37412820440614647</c:v>
              </c:pt>
              <c:pt idx="1">
                <c:v>0.29176874771197658</c:v>
              </c:pt>
              <c:pt idx="2">
                <c:v>0.23366937944111216</c:v>
              </c:pt>
              <c:pt idx="3">
                <c:v>5.6956529901532861E-2</c:v>
              </c:pt>
              <c:pt idx="4">
                <c:v>4.3477138539231977E-2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7FC7-47E1-9DAF-C3C3F4311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825360"/>
        <c:axId val="773824400"/>
      </c:lineChart>
      <c:catAx>
        <c:axId val="16081759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081745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08174527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08175967"/>
        <c:crosses val="autoZero"/>
        <c:crossBetween val="between"/>
        <c:extLst/>
      </c:valAx>
      <c:valAx>
        <c:axId val="773824400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73825360"/>
        <c:crosses val="max"/>
        <c:crossBetween val="between"/>
        <c:majorUnit val="0.1"/>
        <c:extLst>
          <c:ext xmlns:c15="http://schemas.microsoft.com/office/drawing/2012/chart" uri="{F40574EE-89B7-4290-83BB-5DA773EAF853}">
            <c15:numFmt c:formatCode="0.00%" c:sourceLinked="1"/>
          </c:ext>
        </c:extLst>
      </c:valAx>
      <c:catAx>
        <c:axId val="77382536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77382440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 algn="ctr">
        <a:defRPr lang="en-US" sz="8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Dashboard.xlsx]PivotChartTable3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9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Revenue Share per Month/Segment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9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8DADC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64653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A8DADC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64653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64653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A8DADC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Corporativo</c:v>
          </c:tx>
          <c:spPr>
            <a:solidFill>
              <a:srgbClr val="64868E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0.00%</c:formatCode>
              <c:ptCount val="12"/>
              <c:pt idx="0">
                <c:v>7.8882740102819343E-2</c:v>
              </c:pt>
              <c:pt idx="1">
                <c:v>0.20169082125603865</c:v>
              </c:pt>
              <c:pt idx="2">
                <c:v>0.18533539807782121</c:v>
              </c:pt>
              <c:pt idx="3">
                <c:v>0.38164047782628929</c:v>
              </c:pt>
              <c:pt idx="4">
                <c:v>0.3131323851977641</c:v>
              </c:pt>
              <c:pt idx="5">
                <c:v>0.36404827379849819</c:v>
              </c:pt>
              <c:pt idx="6">
                <c:v>0.39169860204026558</c:v>
              </c:pt>
              <c:pt idx="7">
                <c:v>0.18525814908545363</c:v>
              </c:pt>
              <c:pt idx="8">
                <c:v>0.14270020369395556</c:v>
              </c:pt>
              <c:pt idx="9">
                <c:v>0.47572886832635675</c:v>
              </c:pt>
              <c:pt idx="10">
                <c:v>0.21074441320112475</c:v>
              </c:pt>
              <c:pt idx="11">
                <c:v>6.6559641748167545E-2</c:v>
              </c:pt>
            </c:numLit>
          </c:val>
          <c:extLst>
            <c:ext xmlns:c16="http://schemas.microsoft.com/office/drawing/2014/chart" uri="{C3380CC4-5D6E-409C-BE32-E72D297353CC}">
              <c16:uniqueId val="{00000015-7FC2-4A98-8C49-9834C7DF6846}"/>
            </c:ext>
          </c:extLst>
        </c:ser>
        <c:ser>
          <c:idx val="1"/>
          <c:order val="1"/>
          <c:tx>
            <c:v>Directo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0.00%</c:formatCode>
              <c:ptCount val="12"/>
              <c:pt idx="0">
                <c:v>0.32756475326631518</c:v>
              </c:pt>
              <c:pt idx="1">
                <c:v>0.28164912977301304</c:v>
              </c:pt>
              <c:pt idx="2">
                <c:v>0.35260428188678317</c:v>
              </c:pt>
              <c:pt idx="3">
                <c:v>0.36027570310941692</c:v>
              </c:pt>
              <c:pt idx="4">
                <c:v>0.2617986273261162</c:v>
              </c:pt>
              <c:pt idx="5">
                <c:v>0.17224969009589217</c:v>
              </c:pt>
              <c:pt idx="6">
                <c:v>0.14033572623738327</c:v>
              </c:pt>
              <c:pt idx="7">
                <c:v>0.41606934489081515</c:v>
              </c:pt>
              <c:pt idx="8">
                <c:v>0.24695031240702173</c:v>
              </c:pt>
              <c:pt idx="9">
                <c:v>0.20639641624440039</c:v>
              </c:pt>
              <c:pt idx="10">
                <c:v>0.24810484600332167</c:v>
              </c:pt>
              <c:pt idx="11">
                <c:v>0.40239961133055913</c:v>
              </c:pt>
            </c:numLit>
          </c:val>
          <c:extLst>
            <c:ext xmlns:c16="http://schemas.microsoft.com/office/drawing/2014/chart" uri="{C3380CC4-5D6E-409C-BE32-E72D297353CC}">
              <c16:uniqueId val="{00000000-D151-4288-B0D8-DF310F00813C}"/>
            </c:ext>
          </c:extLst>
        </c:ser>
        <c:ser>
          <c:idx val="2"/>
          <c:order val="2"/>
          <c:tx>
            <c:v>Ecommerce</c:v>
          </c:tx>
          <c:spPr>
            <a:solidFill>
              <a:srgbClr val="A8DADC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0.00%</c:formatCode>
              <c:ptCount val="12"/>
              <c:pt idx="0">
                <c:v>0.25300435508693803</c:v>
              </c:pt>
              <c:pt idx="1">
                <c:v>9.3177155714380247E-2</c:v>
              </c:pt>
              <c:pt idx="2">
                <c:v>0.35661086940491116</c:v>
              </c:pt>
              <c:pt idx="3">
                <c:v>6.7485206444892629E-2</c:v>
              </c:pt>
              <c:pt idx="4">
                <c:v>0.19624283591594141</c:v>
              </c:pt>
              <c:pt idx="5">
                <c:v>0.14541983101320832</c:v>
              </c:pt>
              <c:pt idx="6">
                <c:v>9.8235008366168289E-2</c:v>
              </c:pt>
              <c:pt idx="7">
                <c:v>6.4101592689690706E-2</c:v>
              </c:pt>
              <c:pt idx="8">
                <c:v>0.44927105028265396</c:v>
              </c:pt>
              <c:pt idx="9">
                <c:v>0.2316038775060586</c:v>
              </c:pt>
              <c:pt idx="10">
                <c:v>0.33520793251442949</c:v>
              </c:pt>
              <c:pt idx="11">
                <c:v>0.27893369383832195</c:v>
              </c:pt>
            </c:numLit>
          </c:val>
          <c:extLst>
            <c:ext xmlns:c16="http://schemas.microsoft.com/office/drawing/2014/chart" uri="{C3380CC4-5D6E-409C-BE32-E72D297353CC}">
              <c16:uniqueId val="{00000001-D151-4288-B0D8-DF310F00813C}"/>
            </c:ext>
          </c:extLst>
        </c:ser>
        <c:ser>
          <c:idx val="3"/>
          <c:order val="3"/>
          <c:tx>
            <c:v>T&amp;T</c:v>
          </c:tx>
          <c:spPr>
            <a:solidFill>
              <a:srgbClr val="264653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0.00%</c:formatCode>
              <c:ptCount val="12"/>
              <c:pt idx="0">
                <c:v>0.34054815154392742</c:v>
              </c:pt>
              <c:pt idx="1">
                <c:v>0.42348289325656807</c:v>
              </c:pt>
              <c:pt idx="2">
                <c:v>0.10544945063048448</c:v>
              </c:pt>
              <c:pt idx="3">
                <c:v>0.19059861261940117</c:v>
              </c:pt>
              <c:pt idx="4">
                <c:v>0.2288261515601783</c:v>
              </c:pt>
              <c:pt idx="5">
                <c:v>0.31828220509240129</c:v>
              </c:pt>
              <c:pt idx="6">
                <c:v>0.36973066335618288</c:v>
              </c:pt>
              <c:pt idx="7">
                <c:v>0.33457091333404054</c:v>
              </c:pt>
              <c:pt idx="8">
                <c:v>0.16107843361636875</c:v>
              </c:pt>
              <c:pt idx="9">
                <c:v>8.6270837923184254E-2</c:v>
              </c:pt>
              <c:pt idx="10">
                <c:v>0.2059428082811241</c:v>
              </c:pt>
              <c:pt idx="11">
                <c:v>0.25210705308295134</c:v>
              </c:pt>
            </c:numLit>
          </c:val>
          <c:extLst>
            <c:ext xmlns:c16="http://schemas.microsoft.com/office/drawing/2014/chart" uri="{C3380CC4-5D6E-409C-BE32-E72D297353CC}">
              <c16:uniqueId val="{00000002-D151-4288-B0D8-DF310F008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089399680"/>
        <c:axId val="2089390560"/>
      </c:barChart>
      <c:catAx>
        <c:axId val="2089399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939056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8939056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9399680"/>
        <c:crosses val="autoZero"/>
        <c:crossBetween val="between"/>
        <c:majorUnit val="0.5"/>
        <c:extLst>
          <c:ext xmlns:c15="http://schemas.microsoft.com/office/drawing/2012/chart" uri="{F40574EE-89B7-4290-83BB-5DA773EAF853}">
            <c15:numFmt c:formatCode="0%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Dashboard.xlsx]PivotChartTable5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Revenue: Actual vs. Budget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dash"/>
          <c:size val="10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 w="25400">
              <a:noFill/>
            </a:ln>
            <a:effectLst/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61078</c:v>
              </c:pt>
              <c:pt idx="1">
                <c:v>60444</c:v>
              </c:pt>
              <c:pt idx="2">
                <c:v>40683</c:v>
              </c:pt>
              <c:pt idx="3">
                <c:v>45121</c:v>
              </c:pt>
              <c:pt idx="4">
                <c:v>84798</c:v>
              </c:pt>
              <c:pt idx="5">
                <c:v>70183</c:v>
              </c:pt>
              <c:pt idx="6">
                <c:v>18527</c:v>
              </c:pt>
              <c:pt idx="7">
                <c:v>65989</c:v>
              </c:pt>
              <c:pt idx="8">
                <c:v>43693</c:v>
              </c:pt>
              <c:pt idx="9">
                <c:v>54468</c:v>
              </c:pt>
              <c:pt idx="10">
                <c:v>60813</c:v>
              </c:pt>
              <c:pt idx="11">
                <c:v>47341</c:v>
              </c:pt>
            </c:numLit>
          </c:val>
          <c:extLst>
            <c:ext xmlns:c16="http://schemas.microsoft.com/office/drawing/2014/chart" uri="{C3380CC4-5D6E-409C-BE32-E72D297353CC}">
              <c16:uniqueId val="{00000000-2251-441C-B12F-47267BD89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2089447200"/>
        <c:axId val="2089447680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53329</c:v>
              </c:pt>
              <c:pt idx="1">
                <c:v>56157</c:v>
              </c:pt>
              <c:pt idx="2">
                <c:v>66949</c:v>
              </c:pt>
              <c:pt idx="3">
                <c:v>52717</c:v>
              </c:pt>
              <c:pt idx="4">
                <c:v>39645</c:v>
              </c:pt>
              <c:pt idx="5">
                <c:v>52543</c:v>
              </c:pt>
              <c:pt idx="6">
                <c:v>46490</c:v>
              </c:pt>
              <c:pt idx="7">
                <c:v>41767</c:v>
              </c:pt>
              <c:pt idx="8">
                <c:v>40059</c:v>
              </c:pt>
              <c:pt idx="9">
                <c:v>46384</c:v>
              </c:pt>
              <c:pt idx="10">
                <c:v>28122</c:v>
              </c:pt>
              <c:pt idx="11">
                <c:v>37785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251-441C-B12F-47267BD89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447200"/>
        <c:axId val="2089447680"/>
      </c:lineChart>
      <c:catAx>
        <c:axId val="2089447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944768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89447680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9447200"/>
        <c:crosses val="autoZero"/>
        <c:crossBetween val="between"/>
        <c:extLst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Dashboard.xlsx]PivotChartTable6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RNS: Actual vs. Budget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dash"/>
          <c:size val="10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#Actual RNS</c:v>
          </c:tx>
          <c:spPr>
            <a:solidFill>
              <a:srgbClr val="81B29A">
                <a:alpha val="70000"/>
              </a:srgbClr>
            </a:solidFill>
            <a:ln w="25400">
              <a:noFill/>
            </a:ln>
            <a:effectLst/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#,##0</c:formatCode>
              <c:ptCount val="12"/>
              <c:pt idx="0">
                <c:v>411</c:v>
              </c:pt>
              <c:pt idx="1">
                <c:v>429</c:v>
              </c:pt>
              <c:pt idx="2">
                <c:v>297</c:v>
              </c:pt>
              <c:pt idx="3">
                <c:v>321</c:v>
              </c:pt>
              <c:pt idx="4">
                <c:v>576</c:v>
              </c:pt>
              <c:pt idx="5">
                <c:v>486</c:v>
              </c:pt>
              <c:pt idx="6">
                <c:v>143</c:v>
              </c:pt>
              <c:pt idx="7">
                <c:v>414</c:v>
              </c:pt>
              <c:pt idx="8">
                <c:v>302</c:v>
              </c:pt>
              <c:pt idx="9">
                <c:v>361</c:v>
              </c:pt>
              <c:pt idx="10">
                <c:v>417</c:v>
              </c:pt>
              <c:pt idx="11">
                <c:v>322</c:v>
              </c:pt>
            </c:numLit>
          </c:val>
          <c:extLst>
            <c:ext xmlns:c16="http://schemas.microsoft.com/office/drawing/2014/chart" uri="{C3380CC4-5D6E-409C-BE32-E72D297353CC}">
              <c16:uniqueId val="{00000000-405C-4CA7-918C-AB03FFB12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599100160"/>
        <c:axId val="1599097280"/>
      </c:barChart>
      <c:lineChart>
        <c:grouping val="standard"/>
        <c:varyColors val="0"/>
        <c:ser>
          <c:idx val="1"/>
          <c:order val="1"/>
          <c:tx>
            <c:v>#Budget RNS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#,##0</c:formatCode>
              <c:ptCount val="12"/>
              <c:pt idx="0">
                <c:v>357</c:v>
              </c:pt>
              <c:pt idx="1">
                <c:v>356</c:v>
              </c:pt>
              <c:pt idx="2">
                <c:v>451</c:v>
              </c:pt>
              <c:pt idx="3">
                <c:v>383</c:v>
              </c:pt>
              <c:pt idx="4">
                <c:v>284</c:v>
              </c:pt>
              <c:pt idx="5">
                <c:v>318</c:v>
              </c:pt>
              <c:pt idx="6">
                <c:v>301</c:v>
              </c:pt>
              <c:pt idx="7">
                <c:v>287</c:v>
              </c:pt>
              <c:pt idx="8">
                <c:v>270</c:v>
              </c:pt>
              <c:pt idx="9">
                <c:v>320</c:v>
              </c:pt>
              <c:pt idx="10">
                <c:v>221</c:v>
              </c:pt>
              <c:pt idx="11">
                <c:v>277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05C-4CA7-918C-AB03FFB12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100160"/>
        <c:axId val="1599097280"/>
      </c:lineChart>
      <c:catAx>
        <c:axId val="1599100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9909728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59909728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99100160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Dashboard.xlsx]PivotChartTable7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ADR: Actual vs. Budget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 w="25400">
            <a:noFill/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dash"/>
          <c:size val="10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 w="25400">
              <a:noFill/>
            </a:ln>
            <a:effectLst/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148.60827250608273</c:v>
              </c:pt>
              <c:pt idx="1">
                <c:v>140.89510489510491</c:v>
              </c:pt>
              <c:pt idx="2">
                <c:v>136.97979797979798</c:v>
              </c:pt>
              <c:pt idx="3">
                <c:v>140.5638629283489</c:v>
              </c:pt>
              <c:pt idx="4">
                <c:v>147.21875</c:v>
              </c:pt>
              <c:pt idx="5">
                <c:v>144.40946502057614</c:v>
              </c:pt>
              <c:pt idx="6">
                <c:v>129.55944055944056</c:v>
              </c:pt>
              <c:pt idx="7">
                <c:v>159.39371980676327</c:v>
              </c:pt>
              <c:pt idx="8">
                <c:v>144.67880794701986</c:v>
              </c:pt>
              <c:pt idx="9">
                <c:v>150.88088642659281</c:v>
              </c:pt>
              <c:pt idx="10">
                <c:v>145.83453237410072</c:v>
              </c:pt>
              <c:pt idx="11">
                <c:v>147.02173913043478</c:v>
              </c:pt>
            </c:numLit>
          </c:val>
          <c:extLst>
            <c:ext xmlns:c16="http://schemas.microsoft.com/office/drawing/2014/chart" uri="{C3380CC4-5D6E-409C-BE32-E72D297353CC}">
              <c16:uniqueId val="{00000000-3018-468F-BDAE-DBFCC58E9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5524399"/>
        <c:axId val="1585532559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149.38095238095238</c:v>
              </c:pt>
              <c:pt idx="1">
                <c:v>157.74438202247191</c:v>
              </c:pt>
              <c:pt idx="2">
                <c:v>148.44567627494456</c:v>
              </c:pt>
              <c:pt idx="3">
                <c:v>137.64229765013056</c:v>
              </c:pt>
              <c:pt idx="4">
                <c:v>139.5950704225352</c:v>
              </c:pt>
              <c:pt idx="5">
                <c:v>165.22955974842768</c:v>
              </c:pt>
              <c:pt idx="6">
                <c:v>154.45182724252493</c:v>
              </c:pt>
              <c:pt idx="7">
                <c:v>145.52961672473867</c:v>
              </c:pt>
              <c:pt idx="8">
                <c:v>148.36666666666667</c:v>
              </c:pt>
              <c:pt idx="9">
                <c:v>144.94999999999999</c:v>
              </c:pt>
              <c:pt idx="10">
                <c:v>127.24886877828054</c:v>
              </c:pt>
              <c:pt idx="11">
                <c:v>136.40794223826714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018-468F-BDAE-DBFCC58E9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5524399"/>
        <c:axId val="1585532559"/>
      </c:lineChart>
      <c:catAx>
        <c:axId val="15855243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8553255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585532559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85524399"/>
        <c:crosses val="autoZero"/>
        <c:crossBetween val="between"/>
        <c:extLst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Dashboard.xlsx]PivotChartTable8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RevPar: Actual vs. Budget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50000">
                <a:srgbClr val="8F949D"/>
              </a:gs>
              <a:gs pos="0">
                <a:schemeClr val="bg1"/>
              </a:gs>
              <a:gs pos="100000">
                <a:srgbClr val="1E293B"/>
              </a:gs>
            </a:gsLst>
            <a:lin ang="16200000" scaled="0"/>
          </a:gra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noFill/>
            <a:round/>
          </a:ln>
          <a:effectLst/>
        </c:spPr>
        <c:marker>
          <c:symbol val="dash"/>
          <c:size val="10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48.05507474429583</c:v>
              </c:pt>
              <c:pt idx="1">
                <c:v>50.835996635828437</c:v>
              </c:pt>
              <c:pt idx="2">
                <c:v>32.008654602675058</c:v>
              </c:pt>
              <c:pt idx="3">
                <c:v>36.68373983739837</c:v>
              </c:pt>
              <c:pt idx="4">
                <c:v>66.71754523996853</c:v>
              </c:pt>
              <c:pt idx="5">
                <c:v>57.059349593495938</c:v>
              </c:pt>
              <c:pt idx="6">
                <c:v>14.576711250983477</c:v>
              </c:pt>
              <c:pt idx="7">
                <c:v>51.918961447678988</c:v>
              </c:pt>
              <c:pt idx="8">
                <c:v>35.52276422764227</c:v>
              </c:pt>
              <c:pt idx="9">
                <c:v>42.854445318646739</c:v>
              </c:pt>
              <c:pt idx="10">
                <c:v>49.44146341463415</c:v>
              </c:pt>
              <c:pt idx="11">
                <c:v>37.247049567269869</c:v>
              </c:pt>
            </c:numLit>
          </c:val>
          <c:extLst>
            <c:ext xmlns:c16="http://schemas.microsoft.com/office/drawing/2014/chart" uri="{C3380CC4-5D6E-409C-BE32-E72D297353CC}">
              <c16:uniqueId val="{00000000-71EB-4A50-B54D-77823FEAE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1588400"/>
        <c:axId val="1601590800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41.958300550747445</c:v>
              </c:pt>
              <c:pt idx="1">
                <c:v>47.230445752733388</c:v>
              </c:pt>
              <c:pt idx="2">
                <c:v>52.674272226593231</c:v>
              </c:pt>
              <c:pt idx="3">
                <c:v>42.859349593495942</c:v>
              </c:pt>
              <c:pt idx="4">
                <c:v>31.191974822974036</c:v>
              </c:pt>
              <c:pt idx="5">
                <c:v>42.717886178861789</c:v>
              </c:pt>
              <c:pt idx="6">
                <c:v>36.577498033044847</c:v>
              </c:pt>
              <c:pt idx="7">
                <c:v>32.861526357199054</c:v>
              </c:pt>
              <c:pt idx="8">
                <c:v>32.568292682926831</c:v>
              </c:pt>
              <c:pt idx="9">
                <c:v>36.494099134539731</c:v>
              </c:pt>
              <c:pt idx="10">
                <c:v>22.863414634146341</c:v>
              </c:pt>
              <c:pt idx="11">
                <c:v>29.728560188827693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71EB-4A50-B54D-77823FEAE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588400"/>
        <c:axId val="1601590800"/>
      </c:lineChart>
      <c:catAx>
        <c:axId val="1601588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0159080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01590800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01588400"/>
        <c:crosses val="autoZero"/>
        <c:crossBetween val="between"/>
        <c:extLst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Revenue Share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64653">
              <a:alpha val="70000"/>
            </a:srgbClr>
          </a:solidFill>
          <a:ln>
            <a:noFill/>
          </a:ln>
          <a:effectLst/>
        </c:spPr>
      </c:pivotFmt>
      <c:pivotFmt>
        <c:idx val="6"/>
        <c:spPr>
          <a:solidFill>
            <a:srgbClr val="A8DADC">
              <a:alpha val="7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81B29A">
              <a:alpha val="70000"/>
            </a:srgbClr>
          </a:solidFill>
          <a:ln>
            <a:noFill/>
          </a:ln>
          <a:effectLst/>
        </c:spPr>
      </c:pivotFmt>
      <c:pivotFmt>
        <c:idx val="8"/>
        <c:spPr>
          <a:solidFill>
            <a:srgbClr val="64868E">
              <a:alpha val="70000"/>
            </a:srgb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rgbClr val="264653">
              <a:alpha val="70000"/>
            </a:srgbClr>
          </a:solidFill>
          <a:ln>
            <a:noFill/>
          </a:ln>
          <a:effectLst/>
        </c:spPr>
      </c:pivotFmt>
      <c:pivotFmt>
        <c:idx val="11"/>
        <c:spPr>
          <a:solidFill>
            <a:srgbClr val="A8DADC">
              <a:alpha val="70000"/>
            </a:srgbClr>
          </a:solidFill>
          <a:ln>
            <a:noFill/>
          </a:ln>
          <a:effectLst/>
        </c:spPr>
      </c:pivotFmt>
      <c:pivotFmt>
        <c:idx val="12"/>
        <c:spPr>
          <a:solidFill>
            <a:srgbClr val="64868E">
              <a:alpha val="70000"/>
            </a:srgbClr>
          </a:solidFill>
          <a:ln>
            <a:noFill/>
          </a:ln>
          <a:effectLst/>
        </c:spPr>
      </c:pivotFmt>
      <c:pivotFmt>
        <c:idx val="13"/>
        <c:spPr>
          <a:solidFill>
            <a:srgbClr val="81B29A">
              <a:alpha val="70000"/>
            </a:srgbClr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264653">
              <a:alpha val="70000"/>
            </a:srgbClr>
          </a:solidFill>
          <a:ln>
            <a:noFill/>
          </a:ln>
          <a:effectLst/>
        </c:spPr>
      </c:pivotFmt>
      <c:pivotFmt>
        <c:idx val="16"/>
        <c:spPr>
          <a:solidFill>
            <a:srgbClr val="A8DADC">
              <a:alpha val="70000"/>
            </a:srgbClr>
          </a:solidFill>
          <a:ln>
            <a:noFill/>
          </a:ln>
          <a:effectLst/>
        </c:spPr>
      </c:pivotFmt>
      <c:pivotFmt>
        <c:idx val="17"/>
        <c:spPr>
          <a:solidFill>
            <a:srgbClr val="81B29A">
              <a:alpha val="70000"/>
            </a:srgbClr>
          </a:solidFill>
          <a:ln>
            <a:noFill/>
          </a:ln>
          <a:effectLst/>
        </c:spPr>
      </c:pivotFmt>
      <c:pivotFmt>
        <c:idx val="18"/>
        <c:spPr>
          <a:solidFill>
            <a:srgbClr val="64868E">
              <a:alpha val="70000"/>
            </a:srgb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64868E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54F-4739-B6CE-86456CD9F26F}"/>
              </c:ext>
            </c:extLst>
          </c:dPt>
          <c:dPt>
            <c:idx val="1"/>
            <c:bubble3D val="0"/>
            <c:spPr>
              <a:solidFill>
                <a:srgbClr val="81B29A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54F-4739-B6CE-86456CD9F26F}"/>
              </c:ext>
            </c:extLst>
          </c:dPt>
          <c:dPt>
            <c:idx val="2"/>
            <c:bubble3D val="0"/>
            <c:spPr>
              <a:solidFill>
                <a:srgbClr val="A8DADC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54F-4739-B6CE-86456CD9F26F}"/>
              </c:ext>
            </c:extLst>
          </c:dPt>
          <c:dPt>
            <c:idx val="3"/>
            <c:bubble3D val="0"/>
            <c:spPr>
              <a:solidFill>
                <a:srgbClr val="264653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54F-4739-B6CE-86456CD9F26F}"/>
              </c:ext>
            </c:extLst>
          </c:dPt>
          <c:cat>
            <c:strLit>
              <c:ptCount val="4"/>
              <c:pt idx="0">
                <c:v>Corporativo</c:v>
              </c:pt>
              <c:pt idx="1">
                <c:v>Directo</c:v>
              </c:pt>
              <c:pt idx="2">
                <c:v>Ecommerce</c:v>
              </c:pt>
              <c:pt idx="3">
                <c:v>T&amp;T</c:v>
              </c:pt>
            </c:strLit>
          </c:cat>
          <c:val>
            <c:numLit>
              <c:formatCode>0.00%</c:formatCode>
              <c:ptCount val="4"/>
              <c:pt idx="0">
                <c:v>0.39169860204026558</c:v>
              </c:pt>
              <c:pt idx="1">
                <c:v>0.14033572623738327</c:v>
              </c:pt>
              <c:pt idx="2">
                <c:v>9.8235008366168289E-2</c:v>
              </c:pt>
              <c:pt idx="3">
                <c:v>0.36973066335618288</c:v>
              </c:pt>
            </c:numLit>
          </c:val>
          <c:extLst>
            <c:ext xmlns:c16="http://schemas.microsoft.com/office/drawing/2014/chart" uri="{C3380CC4-5D6E-409C-BE32-E72D297353CC}">
              <c16:uniqueId val="{0000000A-E54F-4739-B6CE-86456CD9F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RevPar: Actual vs. Budget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5"/>
          <c:spPr>
            <a:solidFill>
              <a:srgbClr val="26465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2024</c:v>
              </c:pt>
            </c:strLit>
          </c:cat>
          <c:val>
            <c:numLit>
              <c:formatCode>\$#,##0.00;\(\$#,##0.00\);\$#,##0.00</c:formatCode>
              <c:ptCount val="1"/>
              <c:pt idx="0">
                <c:v>14.576711250983477</c:v>
              </c:pt>
            </c:numLit>
          </c:val>
          <c:extLst>
            <c:ext xmlns:c16="http://schemas.microsoft.com/office/drawing/2014/chart" uri="{C3380CC4-5D6E-409C-BE32-E72D297353CC}">
              <c16:uniqueId val="{00000000-C965-4FF4-B20A-DED6FB120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3826144"/>
        <c:axId val="1653826624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6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"/>
              <c:pt idx="0">
                <c:v>2024</c:v>
              </c:pt>
            </c:strLit>
          </c:cat>
          <c:val>
            <c:numLit>
              <c:formatCode>\$#,##0.00;\(\$#,##0.00\);\$#,##0.00</c:formatCode>
              <c:ptCount val="1"/>
              <c:pt idx="0">
                <c:v>36.577498033044847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965-4FF4-B20A-DED6FB120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826144"/>
        <c:axId val="1653826624"/>
      </c:lineChart>
      <c:catAx>
        <c:axId val="1653826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382662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53826624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3826144"/>
        <c:crosses val="autoZero"/>
        <c:crossBetween val="between"/>
        <c:extLst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Dashboard.xlsx]PivotChartTable15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Occ(%): Actual vs. Budget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5240" cap="rnd">
            <a:solidFill>
              <a:srgbClr val="81B29A">
                <a:alpha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numFmt formatCode="0%;[Red]\-0%" sourceLinked="0"/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264653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240" cap="rnd">
            <a:solidFill>
              <a:srgbClr val="26465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0160" cap="rnd">
            <a:solidFill>
              <a:srgbClr val="64868E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9050" cap="rnd">
            <a:solidFill>
              <a:srgbClr val="81B29A">
                <a:alpha val="70000"/>
              </a:srgbClr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solidFill>
              <a:srgbClr val="A9CBB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264653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264653">
                <a:alpha val="70000"/>
              </a:srgb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9050" cap="rnd">
            <a:solidFill>
              <a:srgbClr val="A9CBBA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19050" cap="rnd">
            <a:solidFill>
              <a:srgbClr val="A9CBBA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19050" cap="rnd">
            <a:solidFill>
              <a:srgbClr val="81B29A">
                <a:alpha val="70000"/>
              </a:srgbClr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19050" cap="rnd">
              <a:solidFill>
                <a:srgbClr val="81B29A">
                  <a:alpha val="70000"/>
                </a:srgb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DF3-4A69-B74E-39B74A34F74C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6D70-4E8E-BA6D-901525BE6DAC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6D70-4E8E-BA6D-901525BE6DAC}"/>
              </c:ext>
            </c:extLst>
          </c:dPt>
          <c:dLbls>
            <c:numFmt formatCode="0%" sourceLinked="0"/>
            <c:spPr>
              <a:solidFill>
                <a:srgbClr val="A9CBB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264653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2024</c:v>
              </c:pt>
            </c:strLit>
          </c:cat>
          <c:val>
            <c:numLit>
              <c:formatCode>0.00\ %;\-0.00\ %;0.00\ %</c:formatCode>
              <c:ptCount val="1"/>
              <c:pt idx="0">
                <c:v>0.11250983477576711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85B-427F-9A91-774EEF17178F}"/>
            </c:ext>
          </c:extLst>
        </c:ser>
        <c:ser>
          <c:idx val="1"/>
          <c:order val="1"/>
          <c:tx>
            <c:v>Budget</c:v>
          </c:tx>
          <c:spPr>
            <a:ln w="19050" cap="rnd">
              <a:solidFill>
                <a:srgbClr val="264653">
                  <a:alpha val="70000"/>
                </a:srgb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"/>
              <c:pt idx="0">
                <c:v>2024</c:v>
              </c:pt>
            </c:strLit>
          </c:cat>
          <c:val>
            <c:numLit>
              <c:formatCode>0.00\ %;\-0.00\ %;0.00\ %</c:formatCode>
              <c:ptCount val="1"/>
              <c:pt idx="0">
                <c:v>0.23682140047206923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85B-427F-9A91-774EEF171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183392"/>
        <c:axId val="1394369920"/>
      </c:lineChart>
      <c:catAx>
        <c:axId val="1670183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43699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9436992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70183392"/>
        <c:crosses val="autoZero"/>
        <c:crossBetween val="between"/>
        <c:majorUnit val="0.25"/>
        <c:extLst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Dashboard.xlsx]PivotChartTable16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Occ(%): Actual vs. Budget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5240" cap="rnd">
            <a:solidFill>
              <a:srgbClr val="81B29A">
                <a:alpha val="70000"/>
              </a:srgbClr>
            </a:solidFill>
            <a:round/>
          </a:ln>
          <a:effectLst/>
        </c:spPr>
        <c:marker>
          <c:symbol val="none"/>
        </c:marker>
        <c:dLbl>
          <c:idx val="0"/>
          <c:numFmt formatCode="0%;[Red]\-0%" sourceLinked="0"/>
          <c:spPr>
            <a:solidFill>
              <a:srgbClr val="81B29A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264653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240" cap="rnd">
            <a:solidFill>
              <a:srgbClr val="26465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0160" cap="rnd">
            <a:solidFill>
              <a:srgbClr val="64868E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9050" cap="rnd">
            <a:solidFill>
              <a:srgbClr val="A9CBBA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solidFill>
              <a:srgbClr val="A9CBB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264653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264653">
                <a:alpha val="70000"/>
              </a:srgb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19050" cap="rnd">
              <a:solidFill>
                <a:srgbClr val="A9CBBA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A9CBB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264653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Jul</c:v>
              </c:pt>
            </c:strLit>
          </c:cat>
          <c:val>
            <c:numLit>
              <c:formatCode>0.00\ %;\-0.00\ %;0.00\ %</c:formatCode>
              <c:ptCount val="1"/>
              <c:pt idx="0">
                <c:v>0.11250983477576711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5CB-49D6-89C1-908B184BC534}"/>
            </c:ext>
          </c:extLst>
        </c:ser>
        <c:ser>
          <c:idx val="1"/>
          <c:order val="1"/>
          <c:tx>
            <c:v>Budget</c:v>
          </c:tx>
          <c:spPr>
            <a:ln w="19050" cap="rnd">
              <a:solidFill>
                <a:srgbClr val="264653">
                  <a:alpha val="70000"/>
                </a:srgb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"/>
              <c:pt idx="0">
                <c:v>Jul</c:v>
              </c:pt>
            </c:strLit>
          </c:cat>
          <c:val>
            <c:numLit>
              <c:formatCode>0.00\ %;\-0.00\ %;0.00\ %</c:formatCode>
              <c:ptCount val="1"/>
              <c:pt idx="0">
                <c:v>0.23682140047206923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A5CB-49D6-89C1-908B184BC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158687"/>
        <c:axId val="1608168767"/>
      </c:lineChart>
      <c:catAx>
        <c:axId val="16081586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0816876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0816876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08158687"/>
        <c:crosses val="autoZero"/>
        <c:crossBetween val="between"/>
        <c:majorUnit val="0.25"/>
        <c:extLst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Dashboard.xlsx]PivotChartTable10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Revenue: Actual vs. Budget per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 w="25400">
              <a:noFill/>
            </a:ln>
            <a:effectLst/>
          </c:spPr>
          <c:invertIfNegative val="0"/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\$#,##0.00;\(\$#,##0.00\);\$#,##0.00</c:formatCode>
              <c:ptCount val="4"/>
              <c:pt idx="0">
                <c:v>162205</c:v>
              </c:pt>
              <c:pt idx="1">
                <c:v>200102</c:v>
              </c:pt>
              <c:pt idx="2">
                <c:v>128209</c:v>
              </c:pt>
              <c:pt idx="3">
                <c:v>162622</c:v>
              </c:pt>
            </c:numLit>
          </c:val>
          <c:extLst>
            <c:ext xmlns:c16="http://schemas.microsoft.com/office/drawing/2014/chart" uri="{C3380CC4-5D6E-409C-BE32-E72D297353CC}">
              <c16:uniqueId val="{00000000-3A12-43EB-AC7B-4D14C6F18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8136943"/>
        <c:axId val="228135023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6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\$#,##0.00;\(\$#,##0.00\);\$#,##0.00</c:formatCode>
              <c:ptCount val="4"/>
              <c:pt idx="0">
                <c:v>176435</c:v>
              </c:pt>
              <c:pt idx="1">
                <c:v>144905</c:v>
              </c:pt>
              <c:pt idx="2">
                <c:v>128316</c:v>
              </c:pt>
              <c:pt idx="3">
                <c:v>112291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A12-43EB-AC7B-4D14C6F18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136943"/>
        <c:axId val="228135023"/>
      </c:lineChart>
      <c:catAx>
        <c:axId val="2281369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813502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28135023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813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Dashboard.xlsx]PivotChartTable19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9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Revenue Share per Quarter/Segment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9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8DADC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64653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A8DADC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64653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64653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A8DADC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Corporativo</c:v>
          </c:tx>
          <c:spPr>
            <a:solidFill>
              <a:srgbClr val="64868E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0.00%</c:formatCode>
              <c:ptCount val="4"/>
              <c:pt idx="0">
                <c:v>0.15134551955858327</c:v>
              </c:pt>
              <c:pt idx="1">
                <c:v>0.34643831645860612</c:v>
              </c:pt>
              <c:pt idx="2">
                <c:v>0.20058654228642295</c:v>
              </c:pt>
              <c:pt idx="3">
                <c:v>0.25752358229513844</c:v>
              </c:pt>
            </c:numLit>
          </c:val>
          <c:extLst>
            <c:ext xmlns:c16="http://schemas.microsoft.com/office/drawing/2014/chart" uri="{C3380CC4-5D6E-409C-BE32-E72D297353CC}">
              <c16:uniqueId val="{00000019-F4E6-49C5-A5F2-D70DC58C4844}"/>
            </c:ext>
          </c:extLst>
        </c:ser>
        <c:ser>
          <c:idx val="1"/>
          <c:order val="1"/>
          <c:tx>
            <c:v>Directo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0.00%</c:formatCode>
              <c:ptCount val="4"/>
              <c:pt idx="0">
                <c:v>0.31673499583859932</c:v>
              </c:pt>
              <c:pt idx="1">
                <c:v>0.25259617595026534</c:v>
              </c:pt>
              <c:pt idx="2">
                <c:v>0.31858917860680608</c:v>
              </c:pt>
              <c:pt idx="3">
                <c:v>0.27905203478004204</c:v>
              </c:pt>
            </c:numLit>
          </c:val>
          <c:extLst>
            <c:ext xmlns:c16="http://schemas.microsoft.com/office/drawing/2014/chart" uri="{C3380CC4-5D6E-409C-BE32-E72D297353CC}">
              <c16:uniqueId val="{00000000-57E9-453C-87EA-3278C941A337}"/>
            </c:ext>
          </c:extLst>
        </c:ser>
        <c:ser>
          <c:idx val="2"/>
          <c:order val="2"/>
          <c:tx>
            <c:v>Ecommerce</c:v>
          </c:tx>
          <c:spPr>
            <a:solidFill>
              <a:srgbClr val="A8DADC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0.00%</c:formatCode>
              <c:ptCount val="4"/>
              <c:pt idx="0">
                <c:v>0.21943219999383495</c:v>
              </c:pt>
              <c:pt idx="1">
                <c:v>0.14938381425473007</c:v>
              </c:pt>
              <c:pt idx="2">
                <c:v>0.20029795100187975</c:v>
              </c:pt>
              <c:pt idx="3">
                <c:v>0.28412514911881542</c:v>
              </c:pt>
            </c:numLit>
          </c:val>
          <c:extLst>
            <c:ext xmlns:c16="http://schemas.microsoft.com/office/drawing/2014/chart" uri="{C3380CC4-5D6E-409C-BE32-E72D297353CC}">
              <c16:uniqueId val="{00000001-57E9-453C-87EA-3278C941A337}"/>
            </c:ext>
          </c:extLst>
        </c:ser>
        <c:ser>
          <c:idx val="3"/>
          <c:order val="3"/>
          <c:tx>
            <c:v>T&amp;T</c:v>
          </c:tx>
          <c:spPr>
            <a:solidFill>
              <a:srgbClr val="264653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0.00%</c:formatCode>
              <c:ptCount val="4"/>
              <c:pt idx="0">
                <c:v>0.31248728460898245</c:v>
              </c:pt>
              <c:pt idx="1">
                <c:v>0.25158169333639846</c:v>
              </c:pt>
              <c:pt idx="2">
                <c:v>0.28052632810489125</c:v>
              </c:pt>
              <c:pt idx="3">
                <c:v>0.1792992338060041</c:v>
              </c:pt>
            </c:numLit>
          </c:val>
          <c:extLst>
            <c:ext xmlns:c16="http://schemas.microsoft.com/office/drawing/2014/chart" uri="{C3380CC4-5D6E-409C-BE32-E72D297353CC}">
              <c16:uniqueId val="{00000002-57E9-453C-87EA-3278C941A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100"/>
        <c:axId val="228234383"/>
        <c:axId val="228231503"/>
      </c:barChart>
      <c:catAx>
        <c:axId val="2282343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823150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2823150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8234383"/>
        <c:crosses val="autoZero"/>
        <c:crossBetween val="between"/>
        <c:majorUnit val="0.5"/>
        <c:extLst>
          <c:ext xmlns:c15="http://schemas.microsoft.com/office/drawing/2012/chart" uri="{F40574EE-89B7-4290-83BB-5DA773EAF853}">
            <c15:numFmt c:formatCode="0%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 prstMaterial="plastic"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Dashboard.xlsx]PivotChartTable20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ADR: Actual vs. Budget per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 w="25400">
              <a:noFill/>
            </a:ln>
            <a:effectLst/>
          </c:spPr>
          <c:invertIfNegative val="0"/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\$#,##0.00;\(\$#,##0.00\);\$#,##0.00</c:formatCode>
              <c:ptCount val="4"/>
              <c:pt idx="0">
                <c:v>142.66051011433598</c:v>
              </c:pt>
              <c:pt idx="1">
                <c:v>144.68691250903834</c:v>
              </c:pt>
              <c:pt idx="2">
                <c:v>149.25378346915016</c:v>
              </c:pt>
              <c:pt idx="3">
                <c:v>147.83818181818182</c:v>
              </c:pt>
            </c:numLit>
          </c:val>
          <c:extLst>
            <c:ext xmlns:c16="http://schemas.microsoft.com/office/drawing/2014/chart" uri="{C3380CC4-5D6E-409C-BE32-E72D297353CC}">
              <c16:uniqueId val="{00000000-8064-4A92-82CD-DB38529C5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8754080"/>
        <c:axId val="1908741600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6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\$#,##0.00;\(\$#,##0.00\);\$#,##0.00</c:formatCode>
              <c:ptCount val="4"/>
              <c:pt idx="0">
                <c:v>151.57646048109964</c:v>
              </c:pt>
              <c:pt idx="1">
                <c:v>147.11167512690355</c:v>
              </c:pt>
              <c:pt idx="2">
                <c:v>149.55244755244755</c:v>
              </c:pt>
              <c:pt idx="3">
                <c:v>137.27506112469439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8064-4A92-82CD-DB38529C5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8754080"/>
        <c:axId val="1908741600"/>
      </c:lineChart>
      <c:catAx>
        <c:axId val="1908754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0874160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08741600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0875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RNS: Actual vs. Budget per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 w="25400">
              <a:noFill/>
            </a:ln>
            <a:effectLst/>
          </c:spPr>
          <c:invertIfNegative val="0"/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#,##0</c:formatCode>
              <c:ptCount val="4"/>
              <c:pt idx="0">
                <c:v>1137</c:v>
              </c:pt>
              <c:pt idx="1">
                <c:v>1383</c:v>
              </c:pt>
              <c:pt idx="2">
                <c:v>859</c:v>
              </c:pt>
              <c:pt idx="3">
                <c:v>1100</c:v>
              </c:pt>
            </c:numLit>
          </c:val>
          <c:extLst>
            <c:ext xmlns:c16="http://schemas.microsoft.com/office/drawing/2014/chart" uri="{C3380CC4-5D6E-409C-BE32-E72D297353CC}">
              <c16:uniqueId val="{00000000-015F-497C-8438-A8EA4C2C7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8742080"/>
        <c:axId val="1908726720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6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#,##0</c:formatCode>
              <c:ptCount val="4"/>
              <c:pt idx="0">
                <c:v>1164</c:v>
              </c:pt>
              <c:pt idx="1">
                <c:v>985</c:v>
              </c:pt>
              <c:pt idx="2">
                <c:v>858</c:v>
              </c:pt>
              <c:pt idx="3">
                <c:v>818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015F-497C-8438-A8EA4C2C7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8742080"/>
        <c:axId val="1908726720"/>
      </c:lineChart>
      <c:catAx>
        <c:axId val="1908742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087267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0872672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08742080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RevPar: Actual vs. Budget per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81B29A">
              <a:alpha val="70000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50000">
                <a:srgbClr val="8F949D"/>
              </a:gs>
              <a:gs pos="0">
                <a:schemeClr val="bg1"/>
              </a:gs>
              <a:gs pos="100000">
                <a:srgbClr val="1E293B"/>
              </a:gs>
            </a:gsLst>
            <a:lin ang="16200000" scaled="0"/>
          </a:gra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\$#,##0.00;\(\$#,##0.00\);\$#,##0.00</c:formatCode>
              <c:ptCount val="4"/>
              <c:pt idx="0">
                <c:v>43.474939694451891</c:v>
              </c:pt>
              <c:pt idx="1">
                <c:v>53.632270168855541</c:v>
              </c:pt>
              <c:pt idx="2">
                <c:v>33.989660657476136</c:v>
              </c:pt>
              <c:pt idx="3">
                <c:v>43.112937433722159</c:v>
              </c:pt>
            </c:numLit>
          </c:val>
          <c:extLst>
            <c:ext xmlns:c16="http://schemas.microsoft.com/office/drawing/2014/chart" uri="{C3380CC4-5D6E-409C-BE32-E72D297353CC}">
              <c16:uniqueId val="{00000000-D1E6-4F17-9976-32252E930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367631"/>
        <c:axId val="1435344591"/>
      </c:barChart>
      <c:lineChart>
        <c:grouping val="standard"/>
        <c:varyColors val="0"/>
        <c:ser>
          <c:idx val="1"/>
          <c:order val="1"/>
          <c:tx>
            <c:v>Budget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16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\$#,##0.00;\(\$#,##0.00\);\$#,##0.00</c:formatCode>
              <c:ptCount val="4"/>
              <c:pt idx="0">
                <c:v>47.288930581613506</c:v>
              </c:pt>
              <c:pt idx="1">
                <c:v>38.838113106405785</c:v>
              </c:pt>
              <c:pt idx="2">
                <c:v>34.018027571580063</c:v>
              </c:pt>
              <c:pt idx="3">
                <c:v>29.769618239660659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D1E6-4F17-9976-32252E930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367631"/>
        <c:axId val="1435344591"/>
      </c:lineChart>
      <c:catAx>
        <c:axId val="14353676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3534459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435344591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3536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Dashboard.xlsx]PivotChartTable23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0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Occ(%): Actual vs. Budget per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s-PE" sz="100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5240" cap="rnd">
            <a:solidFill>
              <a:srgbClr val="81B29A">
                <a:alpha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264653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240" cap="rnd">
            <a:solidFill>
              <a:srgbClr val="1E293B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0160" cap="rnd">
            <a:solidFill>
              <a:srgbClr val="64868E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64868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A9CBBA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solidFill>
              <a:srgbClr val="A9CBB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264653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 cap="rnd">
            <a:solidFill>
              <a:srgbClr val="264653">
                <a:alpha val="70000"/>
              </a:srgbClr>
            </a:solidFill>
            <a:prstDash val="dash"/>
            <a:round/>
          </a:ln>
          <a:effectLst/>
        </c:spPr>
        <c:marker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9050" cap="rnd">
            <a:solidFill>
              <a:srgbClr val="A9CBBA"/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solidFill>
              <a:srgbClr val="A9CBBA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264653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19050" cap="rnd">
            <a:solidFill>
              <a:srgbClr val="264653">
                <a:alpha val="70000"/>
              </a:srgbClr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264653">
                <a:alpha val="7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19050" cap="rnd">
              <a:solidFill>
                <a:srgbClr val="A9CBBA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A9CBB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264653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Q3</c:v>
              </c:pt>
            </c:strLit>
          </c:cat>
          <c:val>
            <c:numLit>
              <c:formatCode>0.00\ %;\-0.00\ %;0.00\ %</c:formatCode>
              <c:ptCount val="1"/>
              <c:pt idx="0">
                <c:v>0.11250983477576711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B5A-4000-97C6-77BC876E8DD4}"/>
            </c:ext>
          </c:extLst>
        </c:ser>
        <c:ser>
          <c:idx val="1"/>
          <c:order val="1"/>
          <c:tx>
            <c:v>Budget</c:v>
          </c:tx>
          <c:spPr>
            <a:ln w="19050" cap="rnd">
              <a:solidFill>
                <a:srgbClr val="264653">
                  <a:alpha val="70000"/>
                </a:srgb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264653">
                  <a:alpha val="70000"/>
                </a:srgbClr>
              </a:solidFill>
              <a:ln w="9525">
                <a:noFill/>
              </a:ln>
              <a:effectLst/>
            </c:spPr>
          </c:marker>
          <c:cat>
            <c:strLit>
              <c:ptCount val="1"/>
              <c:pt idx="0">
                <c:v>Q3</c:v>
              </c:pt>
            </c:strLit>
          </c:cat>
          <c:val>
            <c:numLit>
              <c:formatCode>0.00\ %;\-0.00\ %;0.00\ %</c:formatCode>
              <c:ptCount val="1"/>
              <c:pt idx="0">
                <c:v>0.23682140047206923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4B5A-4000-97C6-77BC876E8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210863"/>
        <c:axId val="228203183"/>
      </c:lineChart>
      <c:catAx>
        <c:axId val="22821086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820318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28203183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8210863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50" b="1" i="0" u="none" strike="noStrike" baseline="0">
                <a:solidFill>
                  <a:srgbClr val="1E293B"/>
                </a:solidFill>
                <a:effectLst/>
              </a:rPr>
              <a:t>Revenue per Segment: Actual vs. Budget vs. LY</a:t>
            </a:r>
            <a:endParaRPr lang="es-PE" sz="1050" b="1">
              <a:solidFill>
                <a:srgbClr val="1E293B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clip" horzOverflow="clip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clip" horzOverflow="clip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4868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clip" horzOverflow="clip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578442481729492E-2"/>
          <c:y val="0.46128855809431901"/>
          <c:w val="0.93133822629014273"/>
          <c:h val="0.44576394818382631"/>
        </c:manualLayout>
      </c:layout>
      <c:barChart>
        <c:barDir val="col"/>
        <c:grouping val="clustered"/>
        <c:varyColors val="0"/>
        <c:ser>
          <c:idx val="0"/>
          <c:order val="0"/>
          <c:tx>
            <c:v>LY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Corporativo</c:v>
              </c:pt>
              <c:pt idx="1">
                <c:v>Directo</c:v>
              </c:pt>
              <c:pt idx="2">
                <c:v>Ecommerce</c:v>
              </c:pt>
              <c:pt idx="3">
                <c:v>T&amp;T</c:v>
              </c:pt>
            </c:strLit>
          </c:cat>
          <c:val>
            <c:numLit>
              <c:formatCode>\$#,##0.00;\(\$#,##0.00\);\$#,##0.00</c:formatCode>
              <c:ptCount val="4"/>
              <c:pt idx="0">
                <c:v>111431</c:v>
              </c:pt>
              <c:pt idx="1">
                <c:v>127288</c:v>
              </c:pt>
              <c:pt idx="2">
                <c:v>91624</c:v>
              </c:pt>
              <c:pt idx="3">
                <c:v>94202</c:v>
              </c:pt>
            </c:numLit>
          </c:val>
          <c:extLst>
            <c:ext xmlns:c16="http://schemas.microsoft.com/office/drawing/2014/chart" uri="{C3380CC4-5D6E-409C-BE32-E72D297353CC}">
              <c16:uniqueId val="{00000000-1259-4A2F-A0C4-71CC713465F1}"/>
            </c:ext>
          </c:extLst>
        </c:ser>
        <c:ser>
          <c:idx val="1"/>
          <c:order val="1"/>
          <c:tx>
            <c:v>Actual</c:v>
          </c:tx>
          <c:spPr>
            <a:solidFill>
              <a:srgbClr val="2A9D8F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Corporativo</c:v>
              </c:pt>
              <c:pt idx="1">
                <c:v>Directo</c:v>
              </c:pt>
              <c:pt idx="2">
                <c:v>Ecommerce</c:v>
              </c:pt>
              <c:pt idx="3">
                <c:v>T&amp;T</c:v>
              </c:pt>
            </c:strLit>
          </c:cat>
          <c:val>
            <c:numLit>
              <c:formatCode>\$#,##0.00;\(\$#,##0.00\);\$#,##0.00</c:formatCode>
              <c:ptCount val="4"/>
              <c:pt idx="0">
                <c:v>117817</c:v>
              </c:pt>
              <c:pt idx="1">
                <c:v>97477</c:v>
              </c:pt>
              <c:pt idx="2">
                <c:v>103631</c:v>
              </c:pt>
              <c:pt idx="3">
                <c:v>121346</c:v>
              </c:pt>
            </c:numLit>
          </c:val>
          <c:extLst>
            <c:ext xmlns:c16="http://schemas.microsoft.com/office/drawing/2014/chart" uri="{C3380CC4-5D6E-409C-BE32-E72D297353CC}">
              <c16:uniqueId val="{00000002-1259-4A2F-A0C4-71CC713465F1}"/>
            </c:ext>
          </c:extLst>
        </c:ser>
        <c:ser>
          <c:idx val="2"/>
          <c:order val="2"/>
          <c:tx>
            <c:v>Budget</c:v>
          </c:tx>
          <c:spPr>
            <a:solidFill>
              <a:srgbClr val="64868E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Corporativo</c:v>
              </c:pt>
              <c:pt idx="1">
                <c:v>Directo</c:v>
              </c:pt>
              <c:pt idx="2">
                <c:v>Ecommerce</c:v>
              </c:pt>
              <c:pt idx="3">
                <c:v>T&amp;T</c:v>
              </c:pt>
            </c:strLit>
          </c:cat>
          <c:val>
            <c:numLit>
              <c:formatCode>\$#,##0.00;\(\$#,##0.00\);\$#,##0.00</c:formatCode>
              <c:ptCount val="4"/>
              <c:pt idx="0">
                <c:v>115251</c:v>
              </c:pt>
              <c:pt idx="1">
                <c:v>109703</c:v>
              </c:pt>
              <c:pt idx="2">
                <c:v>106090</c:v>
              </c:pt>
              <c:pt idx="3">
                <c:v>148128</c:v>
              </c:pt>
            </c:numLit>
          </c:val>
          <c:extLst>
            <c:ext xmlns:c16="http://schemas.microsoft.com/office/drawing/2014/chart" uri="{C3380CC4-5D6E-409C-BE32-E72D297353CC}">
              <c16:uniqueId val="{00000003-1259-4A2F-A0C4-71CC713465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1754559"/>
        <c:axId val="441752159"/>
      </c:barChart>
      <c:catAx>
        <c:axId val="4417545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175215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441752159"/>
        <c:scaling>
          <c:orientation val="minMax"/>
        </c:scaling>
        <c:delete val="1"/>
        <c:axPos val="l"/>
        <c:numFmt formatCode="[$$-540A]#,##0" sourceLinked="0"/>
        <c:majorTickMark val="none"/>
        <c:minorTickMark val="none"/>
        <c:tickLblPos val="nextTo"/>
        <c:crossAx val="44175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Dashboard.xlsx]PivotChartTable17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Total Revenue: Actual vs. Budget vs. LY</a:t>
            </a:r>
            <a:endParaRPr lang="es-PE" sz="1050" b="1" i="0" u="none" strike="noStrike" kern="1200" spc="0" baseline="0">
              <a:solidFill>
                <a:srgbClr val="1E293B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PE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81B29A">
              <a:alpha val="70000"/>
            </a:srgb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LY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\$#,##0.00;\(\$#,##0.00\);\$#,##0.00</c:formatCode>
              <c:ptCount val="1"/>
              <c:pt idx="0">
                <c:v>424545</c:v>
              </c:pt>
            </c:numLit>
          </c:val>
          <c:extLst>
            <c:ext xmlns:c16="http://schemas.microsoft.com/office/drawing/2014/chart" uri="{C3380CC4-5D6E-409C-BE32-E72D297353CC}">
              <c16:uniqueId val="{00000000-18C5-4114-B0A9-D963F808E458}"/>
            </c:ext>
          </c:extLst>
        </c:ser>
        <c:ser>
          <c:idx val="1"/>
          <c:order val="1"/>
          <c:tx>
            <c:v>Actual</c:v>
          </c:tx>
          <c:spPr>
            <a:solidFill>
              <a:srgbClr val="2A9D8F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\$#,##0.00;\(\$#,##0.00\);\$#,##0.00</c:formatCode>
              <c:ptCount val="1"/>
              <c:pt idx="0">
                <c:v>440271</c:v>
              </c:pt>
            </c:numLit>
          </c:val>
          <c:extLst>
            <c:ext xmlns:c16="http://schemas.microsoft.com/office/drawing/2014/chart" uri="{C3380CC4-5D6E-409C-BE32-E72D297353CC}">
              <c16:uniqueId val="{00000002-18C5-4114-B0A9-D963F808E458}"/>
            </c:ext>
          </c:extLst>
        </c:ser>
        <c:ser>
          <c:idx val="2"/>
          <c:order val="2"/>
          <c:tx>
            <c:v>Budget</c:v>
          </c:tx>
          <c:spPr>
            <a:solidFill>
              <a:srgbClr val="64868E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\$#,##0.00;\(\$#,##0.00\);\$#,##0.00</c:formatCode>
              <c:ptCount val="1"/>
              <c:pt idx="0">
                <c:v>479172</c:v>
              </c:pt>
            </c:numLit>
          </c:val>
          <c:extLst>
            <c:ext xmlns:c16="http://schemas.microsoft.com/office/drawing/2014/chart" uri="{C3380CC4-5D6E-409C-BE32-E72D297353CC}">
              <c16:uniqueId val="{00000003-18C5-4114-B0A9-D963F808E4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439535"/>
        <c:axId val="581440975"/>
      </c:barChart>
      <c:catAx>
        <c:axId val="5814395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144097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81440975"/>
        <c:scaling>
          <c:orientation val="minMax"/>
        </c:scaling>
        <c:delete val="1"/>
        <c:axPos val="l"/>
        <c:numFmt formatCode="[$$-540A]#,##0" sourceLinked="0"/>
        <c:majorTickMark val="none"/>
        <c:minorTickMark val="none"/>
        <c:tickLblPos val="nextTo"/>
        <c:crossAx val="58143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Dashboard.xlsx]PivotChartTable25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ADR per Segment: Actual vs. Budget vs. 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308624599264992E-2"/>
          <c:y val="0.35454724155710243"/>
          <c:w val="0.94538275080147005"/>
          <c:h val="0.54328209590100551"/>
        </c:manualLayout>
      </c:layout>
      <c:barChart>
        <c:barDir val="col"/>
        <c:grouping val="clustered"/>
        <c:varyColors val="0"/>
        <c:ser>
          <c:idx val="0"/>
          <c:order val="0"/>
          <c:tx>
            <c:v>LY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Corporativo</c:v>
              </c:pt>
              <c:pt idx="1">
                <c:v>Directo</c:v>
              </c:pt>
              <c:pt idx="2">
                <c:v>Ecommerce</c:v>
              </c:pt>
              <c:pt idx="3">
                <c:v>T&amp;T</c:v>
              </c:pt>
            </c:strLit>
          </c:cat>
          <c:val>
            <c:numLit>
              <c:formatCode>\$#,##0.00;\(\$#,##0.00\);\$#,##0.00</c:formatCode>
              <c:ptCount val="4"/>
              <c:pt idx="0">
                <c:v>95.077645051194537</c:v>
              </c:pt>
              <c:pt idx="1">
                <c:v>98.749418153607451</c:v>
              </c:pt>
              <c:pt idx="2">
                <c:v>102.03118040089088</c:v>
              </c:pt>
              <c:pt idx="3">
                <c:v>97.316115702479337</c:v>
              </c:pt>
            </c:numLit>
          </c:val>
          <c:extLst>
            <c:ext xmlns:c16="http://schemas.microsoft.com/office/drawing/2014/chart" uri="{C3380CC4-5D6E-409C-BE32-E72D297353CC}">
              <c16:uniqueId val="{00000000-58D0-4302-9256-765AFDBCC6B3}"/>
            </c:ext>
          </c:extLst>
        </c:ser>
        <c:ser>
          <c:idx val="1"/>
          <c:order val="1"/>
          <c:tx>
            <c:v>Actual</c:v>
          </c:tx>
          <c:spPr>
            <a:solidFill>
              <a:srgbClr val="2A9D8F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Corporativo</c:v>
              </c:pt>
              <c:pt idx="1">
                <c:v>Directo</c:v>
              </c:pt>
              <c:pt idx="2">
                <c:v>Ecommerce</c:v>
              </c:pt>
              <c:pt idx="3">
                <c:v>T&amp;T</c:v>
              </c:pt>
            </c:strLit>
          </c:cat>
          <c:val>
            <c:numLit>
              <c:formatCode>\$#,##0.00;\(\$#,##0.00\);\$#,##0.00</c:formatCode>
              <c:ptCount val="4"/>
              <c:pt idx="0">
                <c:v>94.63212851405622</c:v>
              </c:pt>
              <c:pt idx="1">
                <c:v>98.362260343087783</c:v>
              </c:pt>
              <c:pt idx="2">
                <c:v>98.69619047619048</c:v>
              </c:pt>
              <c:pt idx="3">
                <c:v>96.92172523961662</c:v>
              </c:pt>
            </c:numLit>
          </c:val>
          <c:extLst>
            <c:ext xmlns:c16="http://schemas.microsoft.com/office/drawing/2014/chart" uri="{C3380CC4-5D6E-409C-BE32-E72D297353CC}">
              <c16:uniqueId val="{00000002-58D0-4302-9256-765AFDBCC6B3}"/>
            </c:ext>
          </c:extLst>
        </c:ser>
        <c:ser>
          <c:idx val="2"/>
          <c:order val="2"/>
          <c:tx>
            <c:v>Budget</c:v>
          </c:tx>
          <c:spPr>
            <a:solidFill>
              <a:srgbClr val="64868E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Corporativo</c:v>
              </c:pt>
              <c:pt idx="1">
                <c:v>Directo</c:v>
              </c:pt>
              <c:pt idx="2">
                <c:v>Ecommerce</c:v>
              </c:pt>
              <c:pt idx="3">
                <c:v>T&amp;T</c:v>
              </c:pt>
            </c:strLit>
          </c:cat>
          <c:val>
            <c:numLit>
              <c:formatCode>\$#,##0.00;\(\$#,##0.00\);\$#,##0.00</c:formatCode>
              <c:ptCount val="4"/>
              <c:pt idx="0">
                <c:v>100.83202099737532</c:v>
              </c:pt>
              <c:pt idx="1">
                <c:v>95.063258232235697</c:v>
              </c:pt>
              <c:pt idx="2">
                <c:v>96.183136899365365</c:v>
              </c:pt>
              <c:pt idx="3">
                <c:v>98.88384512683578</c:v>
              </c:pt>
            </c:numLit>
          </c:val>
          <c:extLst>
            <c:ext xmlns:c16="http://schemas.microsoft.com/office/drawing/2014/chart" uri="{C3380CC4-5D6E-409C-BE32-E72D297353CC}">
              <c16:uniqueId val="{00000003-58D0-4302-9256-765AFDBCC6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5185743"/>
        <c:axId val="2065193423"/>
      </c:barChart>
      <c:catAx>
        <c:axId val="20651857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519342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65193423"/>
        <c:scaling>
          <c:orientation val="minMax"/>
        </c:scaling>
        <c:delete val="1"/>
        <c:axPos val="l"/>
        <c:numFmt formatCode="[$$-540A]#,##0" sourceLinked="0"/>
        <c:majorTickMark val="none"/>
        <c:minorTickMark val="none"/>
        <c:tickLblPos val="nextTo"/>
        <c:crossAx val="206518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Dashboard.xlsx]PivotChartTable26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ADR: Actual vs. Budget vs. 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LY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\$#,##0.00;\(\$#,##0.00\);\$#,##0.00</c:formatCode>
              <c:ptCount val="1"/>
              <c:pt idx="0">
                <c:v>98.115322394268546</c:v>
              </c:pt>
            </c:numLit>
          </c:val>
          <c:extLst>
            <c:ext xmlns:c16="http://schemas.microsoft.com/office/drawing/2014/chart" uri="{C3380CC4-5D6E-409C-BE32-E72D297353CC}">
              <c16:uniqueId val="{00000000-5CC6-432A-A609-48F62497C0B7}"/>
            </c:ext>
          </c:extLst>
        </c:ser>
        <c:ser>
          <c:idx val="1"/>
          <c:order val="1"/>
          <c:tx>
            <c:v>Actual</c:v>
          </c:tx>
          <c:spPr>
            <a:solidFill>
              <a:srgbClr val="2A9D8F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\$#,##0.00;\(\$#,##0.00\);\$#,##0.00</c:formatCode>
              <c:ptCount val="1"/>
              <c:pt idx="0">
                <c:v>97.018730718378137</c:v>
              </c:pt>
            </c:numLit>
          </c:val>
          <c:extLst>
            <c:ext xmlns:c16="http://schemas.microsoft.com/office/drawing/2014/chart" uri="{C3380CC4-5D6E-409C-BE32-E72D297353CC}">
              <c16:uniqueId val="{00000002-5CC6-432A-A609-48F62497C0B7}"/>
            </c:ext>
          </c:extLst>
        </c:ser>
        <c:ser>
          <c:idx val="2"/>
          <c:order val="2"/>
          <c:tx>
            <c:v>Budget</c:v>
          </c:tx>
          <c:spPr>
            <a:solidFill>
              <a:srgbClr val="64868E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\$#,##0.00;\(\$#,##0.00\);\$#,##0.00</c:formatCode>
              <c:ptCount val="1"/>
              <c:pt idx="0">
                <c:v>97.830134748877086</c:v>
              </c:pt>
            </c:numLit>
          </c:val>
          <c:extLst>
            <c:ext xmlns:c16="http://schemas.microsoft.com/office/drawing/2014/chart" uri="{C3380CC4-5D6E-409C-BE32-E72D297353CC}">
              <c16:uniqueId val="{00000003-5CC6-432A-A609-48F62497C0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303615"/>
        <c:axId val="123304095"/>
      </c:barChart>
      <c:catAx>
        <c:axId val="1233036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30409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3304095"/>
        <c:scaling>
          <c:orientation val="minMax"/>
        </c:scaling>
        <c:delete val="1"/>
        <c:axPos val="l"/>
        <c:numFmt formatCode="\$#,##0.00;\(\$#,##0.00\);\$#,##0.00" sourceLinked="0"/>
        <c:majorTickMark val="none"/>
        <c:minorTickMark val="none"/>
        <c:tickLblPos val="nextTo"/>
        <c:crossAx val="123303615"/>
        <c:crosses val="autoZero"/>
        <c:crossBetween val="between"/>
        <c:extLst>
          <c:ext xmlns:c15="http://schemas.microsoft.com/office/drawing/2012/chart" uri="{F40574EE-89B7-4290-83BB-5DA773EAF853}">
            <c15:numFmt c:formatCode="\$#,##0.00;\(\$#,##0.00\);\$#,##0.00" c:sourceLinked="1"/>
          </c:ext>
        </c:extLst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Dashboard.xlsx]PivotChartTable27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RNS per Segment: Actual vs. Budget vs. 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bg1">
                  <a:lumMod val="99000"/>
                  <a:lumOff val="1000"/>
                </a:schemeClr>
              </a:gs>
              <a:gs pos="50000">
                <a:srgbClr val="B2C3C7"/>
              </a:gs>
              <a:gs pos="100000">
                <a:srgbClr val="64868E"/>
              </a:gs>
            </a:gsLst>
            <a:lin ang="162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672073450438168E-2"/>
          <c:y val="0.39563031679284477"/>
          <c:w val="0.9446558530991237"/>
          <c:h val="0.50215831002551925"/>
        </c:manualLayout>
      </c:layout>
      <c:barChart>
        <c:barDir val="col"/>
        <c:grouping val="clustered"/>
        <c:varyColors val="0"/>
        <c:ser>
          <c:idx val="0"/>
          <c:order val="0"/>
          <c:tx>
            <c:v>LY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Corporativo</c:v>
              </c:pt>
              <c:pt idx="1">
                <c:v>Directo</c:v>
              </c:pt>
              <c:pt idx="2">
                <c:v>Ecommerce</c:v>
              </c:pt>
              <c:pt idx="3">
                <c:v>T&amp;T</c:v>
              </c:pt>
            </c:strLit>
          </c:cat>
          <c:val>
            <c:numLit>
              <c:formatCode>#,##0</c:formatCode>
              <c:ptCount val="4"/>
              <c:pt idx="0">
                <c:v>1172</c:v>
              </c:pt>
              <c:pt idx="1">
                <c:v>1289</c:v>
              </c:pt>
              <c:pt idx="2">
                <c:v>898</c:v>
              </c:pt>
              <c:pt idx="3">
                <c:v>968</c:v>
              </c:pt>
            </c:numLit>
          </c:val>
          <c:extLst>
            <c:ext xmlns:c16="http://schemas.microsoft.com/office/drawing/2014/chart" uri="{C3380CC4-5D6E-409C-BE32-E72D297353CC}">
              <c16:uniqueId val="{00000000-3FE6-405C-8BEB-C9C8205B4E2B}"/>
            </c:ext>
          </c:extLst>
        </c:ser>
        <c:ser>
          <c:idx val="1"/>
          <c:order val="1"/>
          <c:tx>
            <c:v>Actual</c:v>
          </c:tx>
          <c:spPr>
            <a:solidFill>
              <a:srgbClr val="2A9D8F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Corporativo</c:v>
              </c:pt>
              <c:pt idx="1">
                <c:v>Directo</c:v>
              </c:pt>
              <c:pt idx="2">
                <c:v>Ecommerce</c:v>
              </c:pt>
              <c:pt idx="3">
                <c:v>T&amp;T</c:v>
              </c:pt>
            </c:strLit>
          </c:cat>
          <c:val>
            <c:numLit>
              <c:formatCode>#,##0</c:formatCode>
              <c:ptCount val="4"/>
              <c:pt idx="0">
                <c:v>1245</c:v>
              </c:pt>
              <c:pt idx="1">
                <c:v>991</c:v>
              </c:pt>
              <c:pt idx="2">
                <c:v>1050</c:v>
              </c:pt>
              <c:pt idx="3">
                <c:v>1252</c:v>
              </c:pt>
            </c:numLit>
          </c:val>
          <c:extLst>
            <c:ext xmlns:c16="http://schemas.microsoft.com/office/drawing/2014/chart" uri="{C3380CC4-5D6E-409C-BE32-E72D297353CC}">
              <c16:uniqueId val="{00000002-3FE6-405C-8BEB-C9C8205B4E2B}"/>
            </c:ext>
          </c:extLst>
        </c:ser>
        <c:ser>
          <c:idx val="2"/>
          <c:order val="2"/>
          <c:tx>
            <c:v>Budget</c:v>
          </c:tx>
          <c:spPr>
            <a:solidFill>
              <a:srgbClr val="64868E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Corporativo</c:v>
              </c:pt>
              <c:pt idx="1">
                <c:v>Directo</c:v>
              </c:pt>
              <c:pt idx="2">
                <c:v>Ecommerce</c:v>
              </c:pt>
              <c:pt idx="3">
                <c:v>T&amp;T</c:v>
              </c:pt>
            </c:strLit>
          </c:cat>
          <c:val>
            <c:numLit>
              <c:formatCode>#,##0</c:formatCode>
              <c:ptCount val="4"/>
              <c:pt idx="0">
                <c:v>1143</c:v>
              </c:pt>
              <c:pt idx="1">
                <c:v>1154</c:v>
              </c:pt>
              <c:pt idx="2">
                <c:v>1103</c:v>
              </c:pt>
              <c:pt idx="3">
                <c:v>1498</c:v>
              </c:pt>
            </c:numLit>
          </c:val>
          <c:extLst>
            <c:ext xmlns:c16="http://schemas.microsoft.com/office/drawing/2014/chart" uri="{C3380CC4-5D6E-409C-BE32-E72D297353CC}">
              <c16:uniqueId val="{00000003-3FE6-405C-8BEB-C9C8205B4E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213855"/>
        <c:axId val="123232575"/>
      </c:barChart>
      <c:catAx>
        <c:axId val="1232138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23257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3232575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123213855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Dashboard.xlsx]PivotChartTable28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RNS: Actual vs. Budget vs. 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07A5F">
              <a:alpha val="7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LY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#,##0</c:formatCode>
              <c:ptCount val="1"/>
              <c:pt idx="0">
                <c:v>4327</c:v>
              </c:pt>
            </c:numLit>
          </c:val>
          <c:extLst>
            <c:ext xmlns:c16="http://schemas.microsoft.com/office/drawing/2014/chart" uri="{C3380CC4-5D6E-409C-BE32-E72D297353CC}">
              <c16:uniqueId val="{00000002-BF6A-4531-9804-7934CC4E4D73}"/>
            </c:ext>
          </c:extLst>
        </c:ser>
        <c:ser>
          <c:idx val="1"/>
          <c:order val="1"/>
          <c:tx>
            <c:v>Actual</c:v>
          </c:tx>
          <c:spPr>
            <a:solidFill>
              <a:srgbClr val="2A9D8F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#,##0</c:formatCode>
              <c:ptCount val="1"/>
              <c:pt idx="0">
                <c:v>4538</c:v>
              </c:pt>
            </c:numLit>
          </c:val>
          <c:extLst>
            <c:ext xmlns:c16="http://schemas.microsoft.com/office/drawing/2014/chart" uri="{C3380CC4-5D6E-409C-BE32-E72D297353CC}">
              <c16:uniqueId val="{00000004-BF6A-4531-9804-7934CC4E4D73}"/>
            </c:ext>
          </c:extLst>
        </c:ser>
        <c:ser>
          <c:idx val="2"/>
          <c:order val="2"/>
          <c:tx>
            <c:v>Budget</c:v>
          </c:tx>
          <c:spPr>
            <a:solidFill>
              <a:srgbClr val="64868E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#,##0</c:formatCode>
              <c:ptCount val="1"/>
              <c:pt idx="0">
                <c:v>4898</c:v>
              </c:pt>
            </c:numLit>
          </c:val>
          <c:extLst>
            <c:ext xmlns:c16="http://schemas.microsoft.com/office/drawing/2014/chart" uri="{C3380CC4-5D6E-409C-BE32-E72D297353CC}">
              <c16:uniqueId val="{00000005-BF6A-4531-9804-7934CC4E4D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411615"/>
        <c:axId val="123399135"/>
      </c:barChart>
      <c:catAx>
        <c:axId val="1234116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39913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3399135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123411615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Dashboard.xlsx]PivotChartTable29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050" b="1" i="0" u="none" strike="noStrike" kern="1200" spc="0" baseline="0">
                <a:solidFill>
                  <a:srgbClr val="81B29A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LY RevShare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 w="3175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07A5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07A5F">
              <a:alpha val="70000"/>
            </a:srgbClr>
          </a:solidFill>
          <a:ln>
            <a:noFill/>
          </a:ln>
          <a:effectLst/>
        </c:spPr>
      </c:pivotFmt>
      <c:pivotFmt>
        <c:idx val="2"/>
        <c:spPr>
          <a:solidFill>
            <a:srgbClr val="E07A5F">
              <a:alpha val="7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07A5F">
              <a:alpha val="70000"/>
            </a:srgbClr>
          </a:solidFill>
          <a:ln>
            <a:noFill/>
          </a:ln>
          <a:effectLst/>
        </c:spPr>
      </c:pivotFmt>
      <c:pivotFmt>
        <c:idx val="4"/>
        <c:spPr>
          <a:solidFill>
            <a:srgbClr val="E07A5F">
              <a:alpha val="70000"/>
            </a:srgbClr>
          </a:solidFill>
          <a:ln>
            <a:noFill/>
          </a:ln>
          <a:effectLst/>
        </c:spPr>
      </c:pivotFmt>
      <c:pivotFmt>
        <c:idx val="5"/>
        <c:spPr>
          <a:solidFill>
            <a:srgbClr val="E07A5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07A5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1B29A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81B29A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849948078920039"/>
          <c:y val="0.1628502406887197"/>
          <c:w val="0.5995098650051921"/>
          <c:h val="0.7315502497869834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81B29A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1B29A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Ecommerce</c:v>
              </c:pt>
              <c:pt idx="1">
                <c:v>T&amp;T</c:v>
              </c:pt>
              <c:pt idx="2">
                <c:v>Corporativo</c:v>
              </c:pt>
              <c:pt idx="3">
                <c:v>Directo</c:v>
              </c:pt>
            </c:strLit>
          </c:cat>
          <c:val>
            <c:numLit>
              <c:formatCode>0.00%</c:formatCode>
              <c:ptCount val="4"/>
              <c:pt idx="0">
                <c:v>0.21581693342284092</c:v>
              </c:pt>
              <c:pt idx="1">
                <c:v>0.22188931679798371</c:v>
              </c:pt>
              <c:pt idx="2">
                <c:v>0.26247158722868014</c:v>
              </c:pt>
              <c:pt idx="3">
                <c:v>0.29982216255049526</c:v>
              </c:pt>
            </c:numLit>
          </c:val>
          <c:extLst>
            <c:ext xmlns:c16="http://schemas.microsoft.com/office/drawing/2014/chart" uri="{C3380CC4-5D6E-409C-BE32-E72D297353CC}">
              <c16:uniqueId val="{00000000-89C3-46B7-8942-9506FD959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6627152"/>
        <c:axId val="1596648272"/>
      </c:barChart>
      <c:valAx>
        <c:axId val="1596648272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96627152"/>
        <c:crosses val="autoZero"/>
        <c:crossBetween val="between"/>
      </c:valAx>
      <c:catAx>
        <c:axId val="159662715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9664827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Dashboard.xlsx]PivotChartTable9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050" b="1" i="0" u="none" strike="noStrike" kern="1200" spc="0" baseline="0">
                <a:solidFill>
                  <a:srgbClr val="2A9D8F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Actual RevShare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 w="3175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A9D8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9D8F">
              <a:alpha val="70000"/>
            </a:srgbClr>
          </a:solidFill>
          <a:ln>
            <a:noFill/>
          </a:ln>
          <a:effectLst/>
        </c:spPr>
      </c:pivotFmt>
      <c:pivotFmt>
        <c:idx val="2"/>
        <c:spPr>
          <a:solidFill>
            <a:srgbClr val="2A9D8F">
              <a:alpha val="7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2A9D8F">
              <a:alpha val="70000"/>
            </a:srgbClr>
          </a:solidFill>
          <a:ln>
            <a:noFill/>
          </a:ln>
          <a:effectLst/>
        </c:spPr>
      </c:pivotFmt>
      <c:pivotFmt>
        <c:idx val="4"/>
        <c:spPr>
          <a:solidFill>
            <a:srgbClr val="2A9D8F">
              <a:alpha val="70000"/>
            </a:srgbClr>
          </a:solidFill>
          <a:ln>
            <a:noFill/>
          </a:ln>
          <a:effectLst/>
        </c:spPr>
      </c:pivotFmt>
      <c:pivotFmt>
        <c:idx val="5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A9D8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A9D8F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6157072297894"/>
          <c:y val="0.157572870109636"/>
          <c:w val="0.62940550363447567"/>
          <c:h val="0.72679159350618028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A9D8F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A9D8F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Directo</c:v>
              </c:pt>
              <c:pt idx="1">
                <c:v>Ecommerce</c:v>
              </c:pt>
              <c:pt idx="2">
                <c:v>Corporativo</c:v>
              </c:pt>
              <c:pt idx="3">
                <c:v>T&amp;T</c:v>
              </c:pt>
            </c:strLit>
          </c:cat>
          <c:val>
            <c:numLit>
              <c:formatCode>0.00%</c:formatCode>
              <c:ptCount val="4"/>
              <c:pt idx="0">
                <c:v>0.22140227269113796</c:v>
              </c:pt>
              <c:pt idx="1">
                <c:v>0.23538002730136665</c:v>
              </c:pt>
              <c:pt idx="2">
                <c:v>0.26760109114613501</c:v>
              </c:pt>
              <c:pt idx="3">
                <c:v>0.27561660886136041</c:v>
              </c:pt>
            </c:numLit>
          </c:val>
          <c:extLst>
            <c:ext xmlns:c16="http://schemas.microsoft.com/office/drawing/2014/chart" uri="{C3380CC4-5D6E-409C-BE32-E72D297353CC}">
              <c16:uniqueId val="{00000000-5251-44EB-9EE4-92458D31F4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70421967"/>
        <c:axId val="570424847"/>
      </c:barChart>
      <c:valAx>
        <c:axId val="570424847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70421967"/>
        <c:crosses val="autoZero"/>
        <c:crossBetween val="between"/>
      </c:valAx>
      <c:catAx>
        <c:axId val="570421967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7042484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Dashboard.xlsx]PivotChartTable13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050" b="1" i="0" u="none" strike="noStrike" kern="1200" spc="0" baseline="0">
                <a:solidFill>
                  <a:srgbClr val="64868E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Budget RevShare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64868E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64868E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64868E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209112149532708"/>
          <c:y val="0.15324911839332966"/>
          <c:w val="0.6383634475597092"/>
          <c:h val="0.73533037079766861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64868E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64868E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Ecommerce</c:v>
              </c:pt>
              <c:pt idx="1">
                <c:v>Directo</c:v>
              </c:pt>
              <c:pt idx="2">
                <c:v>Corporativo</c:v>
              </c:pt>
              <c:pt idx="3">
                <c:v>T&amp;T</c:v>
              </c:pt>
            </c:strLit>
          </c:cat>
          <c:val>
            <c:numLit>
              <c:formatCode>0.00%</c:formatCode>
              <c:ptCount val="4"/>
              <c:pt idx="0">
                <c:v>0.22140275308240048</c:v>
              </c:pt>
              <c:pt idx="1">
                <c:v>0.22894284307096407</c:v>
              </c:pt>
              <c:pt idx="2">
                <c:v>0.24052114898199395</c:v>
              </c:pt>
              <c:pt idx="3">
                <c:v>0.30913325486464149</c:v>
              </c:pt>
            </c:numLit>
          </c:val>
          <c:extLst>
            <c:ext xmlns:c16="http://schemas.microsoft.com/office/drawing/2014/chart" uri="{C3380CC4-5D6E-409C-BE32-E72D297353CC}">
              <c16:uniqueId val="{00000000-3C44-40E4-A256-D6665CC0F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04824112"/>
        <c:axId val="1604813072"/>
      </c:barChart>
      <c:valAx>
        <c:axId val="1604813072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04824112"/>
        <c:crosses val="autoZero"/>
        <c:crossBetween val="between"/>
      </c:valAx>
      <c:catAx>
        <c:axId val="16048241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0481307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Dashboard.xlsx]PivotChartTable14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50" b="1" i="0" u="none" strike="noStrike" kern="1200" spc="0" baseline="0">
                <a:solidFill>
                  <a:srgbClr val="64868E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050" b="1" i="0" u="none" strike="noStrike" kern="1200" spc="0" baseline="0">
                <a:solidFill>
                  <a:srgbClr val="64868E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Budget Rev YTD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50" b="1" i="0" u="none" strike="noStrike" kern="1200" spc="0" baseline="0">
              <a:solidFill>
                <a:srgbClr val="64868E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4868E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solidFill>
              <a:srgbClr val="64868E">
                <a:alpha val="70000"/>
              </a:srgbClr>
            </a:solidFill>
            <a:ln>
              <a:noFill/>
            </a:ln>
            <a:effectLst/>
          </c:spP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41786</c:v>
              </c:pt>
              <c:pt idx="1">
                <c:v>68637</c:v>
              </c:pt>
              <c:pt idx="2">
                <c:v>107201</c:v>
              </c:pt>
              <c:pt idx="3">
                <c:v>141899</c:v>
              </c:pt>
              <c:pt idx="4">
                <c:v>165924</c:v>
              </c:pt>
              <c:pt idx="5">
                <c:v>214870</c:v>
              </c:pt>
              <c:pt idx="6">
                <c:v>266617</c:v>
              </c:pt>
              <c:pt idx="7">
                <c:v>297814</c:v>
              </c:pt>
              <c:pt idx="8">
                <c:v>339803</c:v>
              </c:pt>
              <c:pt idx="9">
                <c:v>378842</c:v>
              </c:pt>
              <c:pt idx="10">
                <c:v>437374</c:v>
              </c:pt>
              <c:pt idx="11">
                <c:v>479172</c:v>
              </c:pt>
            </c:numLit>
          </c:val>
          <c:extLst>
            <c:ext xmlns:c16="http://schemas.microsoft.com/office/drawing/2014/chart" uri="{C3380CC4-5D6E-409C-BE32-E72D297353CC}">
              <c16:uniqueId val="{00000000-FD2A-4D8E-93E3-172E89625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060879"/>
        <c:axId val="1713077199"/>
      </c:areaChart>
      <c:catAx>
        <c:axId val="17130608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307719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13077199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3060879"/>
        <c:crosses val="autoZero"/>
        <c:crossBetween val="midCat"/>
        <c:extLst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Dashboard.xlsx]PivotChartTable18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50" b="1" i="0" u="none" strike="noStrike" kern="1200" spc="0" baseline="0">
                <a:solidFill>
                  <a:srgbClr val="2A9D8F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050" b="1" i="0" u="none" strike="noStrike" kern="1200" spc="0" baseline="0">
                <a:solidFill>
                  <a:srgbClr val="2A9D8F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Actual Rev YTD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50" b="1" i="0" u="none" strike="noStrike" kern="1200" spc="0" baseline="0">
              <a:solidFill>
                <a:srgbClr val="2A9D8F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9D8F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solidFill>
              <a:srgbClr val="2A9D8F">
                <a:alpha val="70000"/>
              </a:srgbClr>
            </a:solidFill>
            <a:ln>
              <a:noFill/>
            </a:ln>
            <a:effectLst/>
          </c:spP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29381</c:v>
              </c:pt>
              <c:pt idx="1">
                <c:v>69691</c:v>
              </c:pt>
              <c:pt idx="2">
                <c:v>107579</c:v>
              </c:pt>
              <c:pt idx="3">
                <c:v>155445</c:v>
              </c:pt>
              <c:pt idx="4">
                <c:v>179391</c:v>
              </c:pt>
              <c:pt idx="5">
                <c:v>214953</c:v>
              </c:pt>
              <c:pt idx="6">
                <c:v>276499</c:v>
              </c:pt>
              <c:pt idx="7">
                <c:v>310893</c:v>
              </c:pt>
              <c:pt idx="8">
                <c:v>345955</c:v>
              </c:pt>
              <c:pt idx="9">
                <c:v>390124</c:v>
              </c:pt>
              <c:pt idx="10">
                <c:v>423950</c:v>
              </c:pt>
              <c:pt idx="11">
                <c:v>440271</c:v>
              </c:pt>
            </c:numLit>
          </c:val>
          <c:extLst>
            <c:ext xmlns:c16="http://schemas.microsoft.com/office/drawing/2014/chart" uri="{C3380CC4-5D6E-409C-BE32-E72D297353CC}">
              <c16:uniqueId val="{00000000-A5F4-40D4-A344-95C3A6E1D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81535"/>
        <c:axId val="98983455"/>
      </c:areaChart>
      <c:catAx>
        <c:axId val="989815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898345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98983455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898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Dashboard.xlsx]PivotChartTable30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Revenue Trends per Segment/Month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 cap="rnd">
            <a:solidFill>
              <a:srgbClr val="81B29A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A8DADC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5240" cap="rnd">
            <a:solidFill>
              <a:srgbClr val="64868E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2700" cap="rnd">
            <a:solidFill>
              <a:srgbClr val="264653">
                <a:alpha val="90000"/>
              </a:srgbClr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 cap="rnd">
            <a:solidFill>
              <a:srgbClr val="64868E">
                <a:alpha val="86000"/>
              </a:srgbClr>
            </a:solidFill>
            <a:round/>
            <a:tailEnd type="diamond"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 cap="rnd">
            <a:solidFill>
              <a:srgbClr val="81B29A">
                <a:alpha val="85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 cap="rnd">
            <a:solidFill>
              <a:srgbClr val="A8DADC"/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 cap="rnd">
            <a:solidFill>
              <a:srgbClr val="264653">
                <a:alpha val="85000"/>
              </a:srgbClr>
            </a:solidFill>
            <a:prstDash val="solid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 cap="rnd">
            <a:solidFill>
              <a:srgbClr val="64868E">
                <a:alpha val="85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19050" cap="rnd">
            <a:solidFill>
              <a:srgbClr val="81B29A">
                <a:alpha val="70000"/>
              </a:srgbClr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19050" cap="rnd">
            <a:solidFill>
              <a:srgbClr val="A8DADC">
                <a:alpha val="70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19050" cap="rnd">
            <a:solidFill>
              <a:srgbClr val="264653">
                <a:alpha val="70000"/>
              </a:srgbClr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19050" cap="rnd">
            <a:solidFill>
              <a:srgbClr val="64868E">
                <a:alpha val="72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Corporativo</c:v>
          </c:tx>
          <c:spPr>
            <a:ln w="19050" cap="rnd">
              <a:solidFill>
                <a:srgbClr val="64868E">
                  <a:alpha val="72000"/>
                </a:srgbClr>
              </a:solidFill>
              <a:round/>
              <a:tailEnd type="diamond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840</c:v>
              </c:pt>
              <c:pt idx="1">
                <c:v>11016</c:v>
              </c:pt>
              <c:pt idx="2">
                <c:v>8800</c:v>
              </c:pt>
              <c:pt idx="3">
                <c:v>16471</c:v>
              </c:pt>
              <c:pt idx="4">
                <c:v>2418</c:v>
              </c:pt>
              <c:pt idx="5">
                <c:v>7410</c:v>
              </c:pt>
              <c:pt idx="6">
                <c:v>19038</c:v>
              </c:pt>
              <c:pt idx="7">
                <c:v>13066</c:v>
              </c:pt>
              <c:pt idx="8">
                <c:v>13205</c:v>
              </c:pt>
              <c:pt idx="9">
                <c:v>8840</c:v>
              </c:pt>
              <c:pt idx="10">
                <c:v>14013</c:v>
              </c:pt>
              <c:pt idx="11">
                <c:v>2700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587E-4DCF-AB45-76BA8A724AD4}"/>
            </c:ext>
          </c:extLst>
        </c:ser>
        <c:ser>
          <c:idx val="1"/>
          <c:order val="1"/>
          <c:tx>
            <c:v>Directo</c:v>
          </c:tx>
          <c:spPr>
            <a:ln w="19050" cap="rnd">
              <a:solidFill>
                <a:srgbClr val="81B29A">
                  <a:alpha val="70000"/>
                </a:srgbClr>
              </a:solidFill>
              <a:round/>
              <a:tailEnd type="oval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15480</c:v>
              </c:pt>
              <c:pt idx="1">
                <c:v>2610</c:v>
              </c:pt>
              <c:pt idx="2">
                <c:v>8288</c:v>
              </c:pt>
              <c:pt idx="3">
                <c:v>19895</c:v>
              </c:pt>
              <c:pt idx="4">
                <c:v>3708</c:v>
              </c:pt>
              <c:pt idx="5">
                <c:v>9095</c:v>
              </c:pt>
              <c:pt idx="6">
                <c:v>14490</c:v>
              </c:pt>
              <c:pt idx="7">
                <c:v>11750</c:v>
              </c:pt>
              <c:pt idx="8">
                <c:v>1728</c:v>
              </c:pt>
              <c:pt idx="9">
                <c:v>6313</c:v>
              </c:pt>
              <c:pt idx="10">
                <c:v>1177</c:v>
              </c:pt>
              <c:pt idx="11">
                <c:v>2943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587E-4DCF-AB45-76BA8A724AD4}"/>
            </c:ext>
          </c:extLst>
        </c:ser>
        <c:ser>
          <c:idx val="2"/>
          <c:order val="2"/>
          <c:tx>
            <c:v>Ecommerce</c:v>
          </c:tx>
          <c:spPr>
            <a:ln w="19050" cap="rnd">
              <a:solidFill>
                <a:srgbClr val="A8DADC">
                  <a:alpha val="70000"/>
                </a:srgbClr>
              </a:solidFill>
              <a:round/>
              <a:tailEnd type="diamond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7310</c:v>
              </c:pt>
              <c:pt idx="1">
                <c:v>14924</c:v>
              </c:pt>
              <c:pt idx="2">
                <c:v>9919</c:v>
              </c:pt>
              <c:pt idx="3">
                <c:v>8640</c:v>
              </c:pt>
              <c:pt idx="4">
                <c:v>12430</c:v>
              </c:pt>
              <c:pt idx="5">
                <c:v>5368</c:v>
              </c:pt>
              <c:pt idx="6">
                <c:v>10920</c:v>
              </c:pt>
              <c:pt idx="7">
                <c:v>1430</c:v>
              </c:pt>
              <c:pt idx="8">
                <c:v>8094</c:v>
              </c:pt>
              <c:pt idx="9">
                <c:v>12296</c:v>
              </c:pt>
              <c:pt idx="10">
                <c:v>8918</c:v>
              </c:pt>
              <c:pt idx="11">
                <c:v>3382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3-587E-4DCF-AB45-76BA8A724AD4}"/>
            </c:ext>
          </c:extLst>
        </c:ser>
        <c:ser>
          <c:idx val="3"/>
          <c:order val="3"/>
          <c:tx>
            <c:v>T&amp;T</c:v>
          </c:tx>
          <c:spPr>
            <a:ln w="19050" cap="rnd">
              <a:solidFill>
                <a:srgbClr val="264653">
                  <a:alpha val="70000"/>
                </a:srgbClr>
              </a:solidFill>
              <a:round/>
              <a:tailEnd type="oval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5751</c:v>
              </c:pt>
              <c:pt idx="1">
                <c:v>11760</c:v>
              </c:pt>
              <c:pt idx="2">
                <c:v>10881</c:v>
              </c:pt>
              <c:pt idx="3">
                <c:v>2860</c:v>
              </c:pt>
              <c:pt idx="4">
                <c:v>5390</c:v>
              </c:pt>
              <c:pt idx="5">
                <c:v>13689</c:v>
              </c:pt>
              <c:pt idx="6">
                <c:v>17098</c:v>
              </c:pt>
              <c:pt idx="7">
                <c:v>8148</c:v>
              </c:pt>
              <c:pt idx="8">
                <c:v>12035</c:v>
              </c:pt>
              <c:pt idx="9">
                <c:v>16720</c:v>
              </c:pt>
              <c:pt idx="10">
                <c:v>9718</c:v>
              </c:pt>
              <c:pt idx="11">
                <c:v>7296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4-587E-4DCF-AB45-76BA8A724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094175"/>
        <c:axId val="1688095615"/>
      </c:lineChart>
      <c:catAx>
        <c:axId val="1688094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8809561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88095615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8809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Dashboard.xlsx]PivotChartTable32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ADR Trends per Segment/Month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PE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8CA8AE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>
            <a:solidFill>
              <a:srgbClr val="A8DADC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>
            <a:solidFill>
              <a:srgbClr val="64868E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 cap="rnd">
            <a:solidFill>
              <a:srgbClr val="264653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 cap="rnd">
            <a:solidFill>
              <a:srgbClr val="64868E">
                <a:alpha val="85000"/>
              </a:srgbClr>
            </a:solidFill>
            <a:round/>
            <a:tailEnd type="diamond"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 cap="rnd">
            <a:solidFill>
              <a:srgbClr val="81B29A">
                <a:alpha val="85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 cap="rnd">
            <a:solidFill>
              <a:srgbClr val="A8DADC"/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 cap="rnd">
            <a:solidFill>
              <a:srgbClr val="264653">
                <a:alpha val="85000"/>
              </a:srgbClr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 cap="rnd">
            <a:solidFill>
              <a:srgbClr val="64868E">
                <a:alpha val="85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19050" cap="rnd">
            <a:solidFill>
              <a:srgbClr val="264653">
                <a:alpha val="70000"/>
              </a:srgbClr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19050" cap="rnd">
            <a:solidFill>
              <a:srgbClr val="81B29A">
                <a:alpha val="70000"/>
              </a:srgbClr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19050" cap="rnd">
            <a:solidFill>
              <a:srgbClr val="64868E">
                <a:alpha val="70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19050" cap="rnd">
            <a:solidFill>
              <a:srgbClr val="A8DADC">
                <a:alpha val="70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Corporativo</c:v>
          </c:tx>
          <c:spPr>
            <a:ln w="19050" cap="rnd">
              <a:solidFill>
                <a:srgbClr val="64868E">
                  <a:alpha val="70000"/>
                </a:srgbClr>
              </a:solidFill>
              <a:round/>
              <a:tailEnd type="diamond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105</c:v>
              </c:pt>
              <c:pt idx="1">
                <c:v>81</c:v>
              </c:pt>
              <c:pt idx="2">
                <c:v>100</c:v>
              </c:pt>
              <c:pt idx="3">
                <c:v>91</c:v>
              </c:pt>
              <c:pt idx="4">
                <c:v>93</c:v>
              </c:pt>
              <c:pt idx="5">
                <c:v>95</c:v>
              </c:pt>
              <c:pt idx="6">
                <c:v>114</c:v>
              </c:pt>
              <c:pt idx="7">
                <c:v>94</c:v>
              </c:pt>
              <c:pt idx="8">
                <c:v>95</c:v>
              </c:pt>
              <c:pt idx="9">
                <c:v>104</c:v>
              </c:pt>
              <c:pt idx="10">
                <c:v>81</c:v>
              </c:pt>
              <c:pt idx="11">
                <c:v>108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FE94-44C0-9304-FD6DF028B579}"/>
            </c:ext>
          </c:extLst>
        </c:ser>
        <c:ser>
          <c:idx val="1"/>
          <c:order val="1"/>
          <c:tx>
            <c:v>Directo</c:v>
          </c:tx>
          <c:spPr>
            <a:ln w="19050" cap="rnd">
              <a:solidFill>
                <a:srgbClr val="81B29A">
                  <a:alpha val="70000"/>
                </a:srgbClr>
              </a:solidFill>
              <a:round/>
              <a:tailEnd type="oval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90</c:v>
              </c:pt>
              <c:pt idx="1">
                <c:v>87</c:v>
              </c:pt>
              <c:pt idx="2">
                <c:v>112</c:v>
              </c:pt>
              <c:pt idx="3">
                <c:v>115</c:v>
              </c:pt>
              <c:pt idx="4">
                <c:v>103</c:v>
              </c:pt>
              <c:pt idx="5">
                <c:v>85</c:v>
              </c:pt>
              <c:pt idx="6">
                <c:v>90</c:v>
              </c:pt>
              <c:pt idx="7">
                <c:v>94</c:v>
              </c:pt>
              <c:pt idx="8">
                <c:v>108</c:v>
              </c:pt>
              <c:pt idx="9">
                <c:v>107</c:v>
              </c:pt>
              <c:pt idx="10">
                <c:v>107</c:v>
              </c:pt>
              <c:pt idx="11">
                <c:v>109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FE94-44C0-9304-FD6DF028B579}"/>
            </c:ext>
          </c:extLst>
        </c:ser>
        <c:ser>
          <c:idx val="2"/>
          <c:order val="2"/>
          <c:tx>
            <c:v>Ecommerce</c:v>
          </c:tx>
          <c:spPr>
            <a:ln w="19050" cap="rnd">
              <a:solidFill>
                <a:srgbClr val="A8DADC">
                  <a:alpha val="70000"/>
                </a:srgbClr>
              </a:solidFill>
              <a:round/>
              <a:tailEnd type="diamond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86</c:v>
              </c:pt>
              <c:pt idx="1">
                <c:v>91</c:v>
              </c:pt>
              <c:pt idx="2">
                <c:v>91</c:v>
              </c:pt>
              <c:pt idx="3">
                <c:v>108</c:v>
              </c:pt>
              <c:pt idx="4">
                <c:v>113</c:v>
              </c:pt>
              <c:pt idx="5">
                <c:v>88</c:v>
              </c:pt>
              <c:pt idx="6">
                <c:v>104</c:v>
              </c:pt>
              <c:pt idx="7">
                <c:v>110</c:v>
              </c:pt>
              <c:pt idx="8">
                <c:v>114</c:v>
              </c:pt>
              <c:pt idx="9">
                <c:v>106</c:v>
              </c:pt>
              <c:pt idx="10">
                <c:v>91</c:v>
              </c:pt>
              <c:pt idx="11">
                <c:v>89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3-FE94-44C0-9304-FD6DF028B579}"/>
            </c:ext>
          </c:extLst>
        </c:ser>
        <c:ser>
          <c:idx val="3"/>
          <c:order val="3"/>
          <c:tx>
            <c:v>T&amp;T</c:v>
          </c:tx>
          <c:spPr>
            <a:ln w="19050" cap="rnd">
              <a:solidFill>
                <a:srgbClr val="264653">
                  <a:alpha val="70000"/>
                </a:srgbClr>
              </a:solidFill>
              <a:round/>
              <a:tailEnd type="oval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\$#,##0.00;\(\$#,##0.00\);\$#,##0.00</c:formatCode>
              <c:ptCount val="12"/>
              <c:pt idx="0">
                <c:v>81</c:v>
              </c:pt>
              <c:pt idx="1">
                <c:v>112</c:v>
              </c:pt>
              <c:pt idx="2">
                <c:v>93</c:v>
              </c:pt>
              <c:pt idx="3">
                <c:v>110</c:v>
              </c:pt>
              <c:pt idx="4">
                <c:v>98</c:v>
              </c:pt>
              <c:pt idx="5">
                <c:v>81</c:v>
              </c:pt>
              <c:pt idx="6">
                <c:v>103</c:v>
              </c:pt>
              <c:pt idx="7">
                <c:v>97</c:v>
              </c:pt>
              <c:pt idx="8">
                <c:v>83</c:v>
              </c:pt>
              <c:pt idx="9">
                <c:v>110</c:v>
              </c:pt>
              <c:pt idx="10">
                <c:v>113</c:v>
              </c:pt>
              <c:pt idx="11">
                <c:v>96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4-FE94-44C0-9304-FD6DF028B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640336"/>
        <c:axId val="681647536"/>
      </c:lineChart>
      <c:catAx>
        <c:axId val="681640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164753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681647536"/>
        <c:scaling>
          <c:orientation val="minMax"/>
        </c:scaling>
        <c:delete val="0"/>
        <c:axPos val="l"/>
        <c:numFmt formatCode="[$$-540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164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Dashboard.xlsx]PivotChartTable33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PE" sz="1050" b="1" i="0" u="none" strike="noStrike" kern="1200" spc="0" baseline="0">
                <a:solidFill>
                  <a:srgbClr val="1E293B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RNS Trends per Segment/Month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050" b="1" i="0" u="none" strike="noStrike" kern="1200" spc="0" baseline="0">
              <a:solidFill>
                <a:srgbClr val="1E293B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 cap="rnd">
            <a:solidFill>
              <a:srgbClr val="264653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 cap="rnd">
            <a:solidFill>
              <a:srgbClr val="81B29A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 cap="rnd">
            <a:solidFill>
              <a:srgbClr val="A8DADC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 cap="rnd">
            <a:solidFill>
              <a:srgbClr val="64868E"/>
            </a:solidFill>
            <a:prstDash val="sysDot"/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 cap="rnd">
            <a:solidFill>
              <a:srgbClr val="64868E">
                <a:alpha val="85000"/>
              </a:srgbClr>
            </a:solidFill>
            <a:round/>
            <a:tailEnd type="diamond"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 cap="rnd">
            <a:solidFill>
              <a:srgbClr val="81B29A"/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 cap="rnd">
            <a:solidFill>
              <a:srgbClr val="A8DADC">
                <a:alpha val="85000"/>
              </a:srgbClr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 cap="rnd">
            <a:solidFill>
              <a:srgbClr val="264653">
                <a:alpha val="85000"/>
              </a:srgbClr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 cap="rnd">
            <a:solidFill>
              <a:srgbClr val="64868E">
                <a:alpha val="85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19050" cap="rnd">
            <a:solidFill>
              <a:srgbClr val="64868E">
                <a:alpha val="70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19050" cap="rnd">
            <a:solidFill>
              <a:srgbClr val="264653">
                <a:alpha val="70000"/>
              </a:srgbClr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19050" cap="rnd">
            <a:solidFill>
              <a:srgbClr val="A8DADC">
                <a:alpha val="70000"/>
              </a:srgbClr>
            </a:solidFill>
            <a:round/>
            <a:tailEnd type="diamon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19050" cap="rnd">
            <a:solidFill>
              <a:srgbClr val="81B29A">
                <a:alpha val="70000"/>
              </a:srgbClr>
            </a:solidFill>
            <a:round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Corporativo</c:v>
          </c:tx>
          <c:spPr>
            <a:ln w="19050" cap="rnd">
              <a:solidFill>
                <a:srgbClr val="64868E">
                  <a:alpha val="70000"/>
                </a:srgbClr>
              </a:solidFill>
              <a:round/>
              <a:tailEnd type="diamond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#,##0</c:formatCode>
              <c:ptCount val="12"/>
              <c:pt idx="0">
                <c:v>8</c:v>
              </c:pt>
              <c:pt idx="1">
                <c:v>136</c:v>
              </c:pt>
              <c:pt idx="2">
                <c:v>88</c:v>
              </c:pt>
              <c:pt idx="3">
                <c:v>181</c:v>
              </c:pt>
              <c:pt idx="4">
                <c:v>26</c:v>
              </c:pt>
              <c:pt idx="5">
                <c:v>78</c:v>
              </c:pt>
              <c:pt idx="6">
                <c:v>167</c:v>
              </c:pt>
              <c:pt idx="7">
                <c:v>139</c:v>
              </c:pt>
              <c:pt idx="8">
                <c:v>139</c:v>
              </c:pt>
              <c:pt idx="9">
                <c:v>85</c:v>
              </c:pt>
              <c:pt idx="10">
                <c:v>173</c:v>
              </c:pt>
              <c:pt idx="11">
                <c:v>25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030F-48A8-9B93-A7C8C5C9834F}"/>
            </c:ext>
          </c:extLst>
        </c:ser>
        <c:ser>
          <c:idx val="1"/>
          <c:order val="1"/>
          <c:tx>
            <c:v>Directo</c:v>
          </c:tx>
          <c:spPr>
            <a:ln w="19050" cap="rnd">
              <a:solidFill>
                <a:srgbClr val="81B29A">
                  <a:alpha val="70000"/>
                </a:srgbClr>
              </a:solidFill>
              <a:round/>
              <a:tailEnd type="oval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#,##0</c:formatCode>
              <c:ptCount val="12"/>
              <c:pt idx="0">
                <c:v>172</c:v>
              </c:pt>
              <c:pt idx="1">
                <c:v>30</c:v>
              </c:pt>
              <c:pt idx="2">
                <c:v>74</c:v>
              </c:pt>
              <c:pt idx="3">
                <c:v>173</c:v>
              </c:pt>
              <c:pt idx="4">
                <c:v>36</c:v>
              </c:pt>
              <c:pt idx="5">
                <c:v>107</c:v>
              </c:pt>
              <c:pt idx="6">
                <c:v>161</c:v>
              </c:pt>
              <c:pt idx="7">
                <c:v>125</c:v>
              </c:pt>
              <c:pt idx="8">
                <c:v>16</c:v>
              </c:pt>
              <c:pt idx="9">
                <c:v>59</c:v>
              </c:pt>
              <c:pt idx="10">
                <c:v>11</c:v>
              </c:pt>
              <c:pt idx="11">
                <c:v>27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030F-48A8-9B93-A7C8C5C9834F}"/>
            </c:ext>
          </c:extLst>
        </c:ser>
        <c:ser>
          <c:idx val="2"/>
          <c:order val="2"/>
          <c:tx>
            <c:v>Ecommerce</c:v>
          </c:tx>
          <c:spPr>
            <a:ln w="19050" cap="rnd">
              <a:solidFill>
                <a:srgbClr val="A8DADC">
                  <a:alpha val="70000"/>
                </a:srgbClr>
              </a:solidFill>
              <a:round/>
              <a:tailEnd type="diamond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#,##0</c:formatCode>
              <c:ptCount val="12"/>
              <c:pt idx="0">
                <c:v>85</c:v>
              </c:pt>
              <c:pt idx="1">
                <c:v>164</c:v>
              </c:pt>
              <c:pt idx="2">
                <c:v>109</c:v>
              </c:pt>
              <c:pt idx="3">
                <c:v>80</c:v>
              </c:pt>
              <c:pt idx="4">
                <c:v>110</c:v>
              </c:pt>
              <c:pt idx="5">
                <c:v>61</c:v>
              </c:pt>
              <c:pt idx="6">
                <c:v>105</c:v>
              </c:pt>
              <c:pt idx="7">
                <c:v>13</c:v>
              </c:pt>
              <c:pt idx="8">
                <c:v>71</c:v>
              </c:pt>
              <c:pt idx="9">
                <c:v>116</c:v>
              </c:pt>
              <c:pt idx="10">
                <c:v>98</c:v>
              </c:pt>
              <c:pt idx="11">
                <c:v>38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3-030F-48A8-9B93-A7C8C5C9834F}"/>
            </c:ext>
          </c:extLst>
        </c:ser>
        <c:ser>
          <c:idx val="3"/>
          <c:order val="3"/>
          <c:tx>
            <c:v>T&amp;T</c:v>
          </c:tx>
          <c:spPr>
            <a:ln w="19050" cap="rnd">
              <a:solidFill>
                <a:srgbClr val="264653">
                  <a:alpha val="70000"/>
                </a:srgbClr>
              </a:solidFill>
              <a:round/>
              <a:tailEnd type="oval"/>
            </a:ln>
            <a:effectLst/>
          </c:spPr>
          <c:marker>
            <c:symbol val="none"/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Lit>
              <c:formatCode>#,##0</c:formatCode>
              <c:ptCount val="12"/>
              <c:pt idx="0">
                <c:v>71</c:v>
              </c:pt>
              <c:pt idx="1">
                <c:v>105</c:v>
              </c:pt>
              <c:pt idx="2">
                <c:v>117</c:v>
              </c:pt>
              <c:pt idx="3">
                <c:v>26</c:v>
              </c:pt>
              <c:pt idx="4">
                <c:v>55</c:v>
              </c:pt>
              <c:pt idx="5">
                <c:v>169</c:v>
              </c:pt>
              <c:pt idx="6">
                <c:v>166</c:v>
              </c:pt>
              <c:pt idx="7">
                <c:v>84</c:v>
              </c:pt>
              <c:pt idx="8">
                <c:v>145</c:v>
              </c:pt>
              <c:pt idx="9">
                <c:v>152</c:v>
              </c:pt>
              <c:pt idx="10">
                <c:v>86</c:v>
              </c:pt>
              <c:pt idx="11">
                <c:v>76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4-030F-48A8-9B93-A7C8C5C98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625632"/>
        <c:axId val="430423584"/>
      </c:lineChart>
      <c:catAx>
        <c:axId val="682625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042358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4304235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2625632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h="38100" prst="angle"/>
    </a:sp3d>
  </c:spPr>
  <c:txPr>
    <a:bodyPr/>
    <a:lstStyle/>
    <a:p>
      <a:pPr>
        <a:defRPr/>
      </a:pPr>
      <a:endParaRPr lang="es-PE"/>
    </a:p>
  </c:txPr>
  <c:extLst>
    <c:ext xmlns:c15="http://schemas.microsoft.com/office/drawing/2012/chart" uri="{723BEF56-08C2-4564-9609-F4CBC75E7E54}">
      <c15:pivotSource>
        <c15:name>[Rainforest Hotel Dashboard.xlsx]PivotChartTable34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ettings!A1"/><Relationship Id="rId2" Type="http://schemas.openxmlformats.org/officeDocument/2006/relationships/hyperlink" Target="#'FactTransaction'!A1"/><Relationship Id="rId1" Type="http://schemas.openxmlformats.org/officeDocument/2006/relationships/hyperlink" Target="#'FactAvailability'!A1"/><Relationship Id="rId5" Type="http://schemas.openxmlformats.org/officeDocument/2006/relationships/hyperlink" Target="#'Deep Dive'!A1"/><Relationship Id="rId4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svg"/><Relationship Id="rId18" Type="http://schemas.openxmlformats.org/officeDocument/2006/relationships/chart" Target="../charts/chart3.xml"/><Relationship Id="rId26" Type="http://schemas.openxmlformats.org/officeDocument/2006/relationships/chart" Target="../charts/chart11.xml"/><Relationship Id="rId3" Type="http://schemas.openxmlformats.org/officeDocument/2006/relationships/image" Target="../media/image1.png"/><Relationship Id="rId21" Type="http://schemas.openxmlformats.org/officeDocument/2006/relationships/chart" Target="../charts/chart6.xml"/><Relationship Id="rId34" Type="http://schemas.openxmlformats.org/officeDocument/2006/relationships/chart" Target="../charts/chart19.xml"/><Relationship Id="rId7" Type="http://schemas.openxmlformats.org/officeDocument/2006/relationships/image" Target="../media/image4.svg"/><Relationship Id="rId12" Type="http://schemas.openxmlformats.org/officeDocument/2006/relationships/image" Target="../media/image9.png"/><Relationship Id="rId17" Type="http://schemas.openxmlformats.org/officeDocument/2006/relationships/image" Target="../media/image14.svg"/><Relationship Id="rId25" Type="http://schemas.openxmlformats.org/officeDocument/2006/relationships/chart" Target="../charts/chart10.xml"/><Relationship Id="rId33" Type="http://schemas.openxmlformats.org/officeDocument/2006/relationships/chart" Target="../charts/chart18.xml"/><Relationship Id="rId2" Type="http://schemas.openxmlformats.org/officeDocument/2006/relationships/hyperlink" Target="#'Deep Dive'!A1"/><Relationship Id="rId16" Type="http://schemas.openxmlformats.org/officeDocument/2006/relationships/image" Target="../media/image13.png"/><Relationship Id="rId20" Type="http://schemas.openxmlformats.org/officeDocument/2006/relationships/chart" Target="../charts/chart5.xml"/><Relationship Id="rId29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8.svg"/><Relationship Id="rId24" Type="http://schemas.openxmlformats.org/officeDocument/2006/relationships/chart" Target="../charts/chart9.xml"/><Relationship Id="rId32" Type="http://schemas.openxmlformats.org/officeDocument/2006/relationships/chart" Target="../charts/chart17.xml"/><Relationship Id="rId5" Type="http://schemas.openxmlformats.org/officeDocument/2006/relationships/chart" Target="../charts/chart2.xml"/><Relationship Id="rId15" Type="http://schemas.openxmlformats.org/officeDocument/2006/relationships/image" Target="../media/image12.svg"/><Relationship Id="rId23" Type="http://schemas.openxmlformats.org/officeDocument/2006/relationships/chart" Target="../charts/chart8.xml"/><Relationship Id="rId28" Type="http://schemas.openxmlformats.org/officeDocument/2006/relationships/chart" Target="../charts/chart13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31" Type="http://schemas.openxmlformats.org/officeDocument/2006/relationships/chart" Target="../charts/chart16.xml"/><Relationship Id="rId4" Type="http://schemas.openxmlformats.org/officeDocument/2006/relationships/image" Target="../media/image2.svg"/><Relationship Id="rId9" Type="http://schemas.openxmlformats.org/officeDocument/2006/relationships/image" Target="../media/image6.svg"/><Relationship Id="rId14" Type="http://schemas.openxmlformats.org/officeDocument/2006/relationships/image" Target="../media/image11.png"/><Relationship Id="rId22" Type="http://schemas.openxmlformats.org/officeDocument/2006/relationships/chart" Target="../charts/chart7.xml"/><Relationship Id="rId27" Type="http://schemas.openxmlformats.org/officeDocument/2006/relationships/chart" Target="../charts/chart12.xml"/><Relationship Id="rId30" Type="http://schemas.openxmlformats.org/officeDocument/2006/relationships/chart" Target="../charts/chart15.xml"/><Relationship Id="rId35" Type="http://schemas.openxmlformats.org/officeDocument/2006/relationships/chart" Target="../charts/chart20.xml"/><Relationship Id="rId8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4.xml"/><Relationship Id="rId3" Type="http://schemas.openxmlformats.org/officeDocument/2006/relationships/chart" Target="../charts/chart22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3.xml"/><Relationship Id="rId2" Type="http://schemas.openxmlformats.org/officeDocument/2006/relationships/chart" Target="../charts/chart21.xml"/><Relationship Id="rId16" Type="http://schemas.openxmlformats.org/officeDocument/2006/relationships/chart" Target="../charts/chart32.xml"/><Relationship Id="rId1" Type="http://schemas.openxmlformats.org/officeDocument/2006/relationships/hyperlink" Target="#Overview!A1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image" Target="../media/image16.svg"/><Relationship Id="rId15" Type="http://schemas.openxmlformats.org/officeDocument/2006/relationships/image" Target="../media/image17.emf"/><Relationship Id="rId10" Type="http://schemas.openxmlformats.org/officeDocument/2006/relationships/chart" Target="../charts/chart27.xml"/><Relationship Id="rId4" Type="http://schemas.openxmlformats.org/officeDocument/2006/relationships/image" Target="../media/image15.png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174075C-7E0A-4C11-BBEA-E58FD4602DAF}"/>
            </a:ext>
          </a:extLst>
        </xdr:cNvPr>
        <xdr:cNvSpPr/>
      </xdr:nvSpPr>
      <xdr:spPr>
        <a:xfrm>
          <a:off x="0" y="0"/>
          <a:ext cx="11756571" cy="4441371"/>
        </a:xfrm>
        <a:prstGeom prst="rect">
          <a:avLst/>
        </a:prstGeom>
        <a:gradFill>
          <a:gsLst>
            <a:gs pos="50000">
              <a:srgbClr val="688987"/>
            </a:gs>
            <a:gs pos="0">
              <a:srgbClr val="A9CBBA"/>
            </a:gs>
            <a:gs pos="100000">
              <a:srgbClr val="264653"/>
            </a:gs>
          </a:gsLst>
          <a:lin ang="21540000" scaled="0"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800" b="1" i="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762000</xdr:colOff>
      <xdr:row>1</xdr:row>
      <xdr:rowOff>136070</xdr:rowOff>
    </xdr:from>
    <xdr:to>
      <xdr:col>3</xdr:col>
      <xdr:colOff>402772</xdr:colOff>
      <xdr:row>4</xdr:row>
      <xdr:rowOff>179613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54B0CC-E3FB-8EDC-F21D-B95DEFD348C4}"/>
            </a:ext>
          </a:extLst>
        </xdr:cNvPr>
        <xdr:cNvSpPr/>
      </xdr:nvSpPr>
      <xdr:spPr>
        <a:xfrm>
          <a:off x="762000" y="321127"/>
          <a:ext cx="1992086" cy="598715"/>
        </a:xfrm>
        <a:prstGeom prst="roundRect">
          <a:avLst>
            <a:gd name="adj" fmla="val 50000"/>
          </a:avLst>
        </a:prstGeom>
        <a:solidFill>
          <a:srgbClr val="264653"/>
        </a:solidFill>
        <a:ln>
          <a:noFill/>
        </a:ln>
        <a:scene3d>
          <a:camera prst="orthographicFront"/>
          <a:lightRig rig="threePt" dir="t"/>
        </a:scene3d>
        <a:sp3d>
          <a:bevelT w="88900" h="38100" prst="relaxedInse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latin typeface="Segoe UI" panose="020B0502040204020203" pitchFamily="34" charset="0"/>
              <a:cs typeface="Segoe UI" panose="020B0502040204020203" pitchFamily="34" charset="0"/>
            </a:rPr>
            <a:t>Availability</a:t>
          </a:r>
          <a:r>
            <a:rPr lang="es-PE" sz="1200" b="1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PE" sz="1200" b="1">
              <a:latin typeface="Segoe UI" panose="020B0502040204020203" pitchFamily="34" charset="0"/>
              <a:cs typeface="Segoe UI" panose="020B0502040204020203" pitchFamily="34" charset="0"/>
            </a:rPr>
            <a:t>🏨</a:t>
          </a:r>
        </a:p>
      </xdr:txBody>
    </xdr:sp>
    <xdr:clientData/>
  </xdr:twoCellAnchor>
  <xdr:twoCellAnchor>
    <xdr:from>
      <xdr:col>0</xdr:col>
      <xdr:colOff>762000</xdr:colOff>
      <xdr:row>10</xdr:row>
      <xdr:rowOff>97972</xdr:rowOff>
    </xdr:from>
    <xdr:to>
      <xdr:col>3</xdr:col>
      <xdr:colOff>402772</xdr:colOff>
      <xdr:row>13</xdr:row>
      <xdr:rowOff>141515</xdr:rowOff>
    </xdr:to>
    <xdr:sp macro="" textlink="">
      <xdr:nvSpPr>
        <xdr:cNvPr id="10" name="Rectángulo: esquinas redondeada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08DA60-7378-4C47-9C25-884B3C80CF3B}"/>
            </a:ext>
          </a:extLst>
        </xdr:cNvPr>
        <xdr:cNvSpPr/>
      </xdr:nvSpPr>
      <xdr:spPr>
        <a:xfrm>
          <a:off x="762000" y="1948543"/>
          <a:ext cx="1992086" cy="598715"/>
        </a:xfrm>
        <a:prstGeom prst="roundRect">
          <a:avLst>
            <a:gd name="adj" fmla="val 50000"/>
          </a:avLst>
        </a:prstGeom>
        <a:solidFill>
          <a:srgbClr val="264653"/>
        </a:solidFill>
        <a:ln>
          <a:noFill/>
        </a:ln>
        <a:scene3d>
          <a:camera prst="orthographicFront"/>
          <a:lightRig rig="threePt" dir="t"/>
        </a:scene3d>
        <a:sp3d>
          <a:bevelT w="88900" h="38100" prst="relaxedInse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latin typeface="Segoe UI" panose="020B0502040204020203" pitchFamily="34" charset="0"/>
              <a:cs typeface="Segoe UI" panose="020B0502040204020203" pitchFamily="34" charset="0"/>
            </a:rPr>
            <a:t>Transaction</a:t>
          </a:r>
          <a:r>
            <a:rPr lang="es-PE" sz="1200" b="1" baseline="0">
              <a:latin typeface="Segoe UI" panose="020B0502040204020203" pitchFamily="34" charset="0"/>
              <a:cs typeface="Segoe UI" panose="020B0502040204020203" pitchFamily="34" charset="0"/>
            </a:rPr>
            <a:t> 💰</a:t>
          </a:r>
          <a:endParaRPr lang="es-PE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762000</xdr:colOff>
      <xdr:row>19</xdr:row>
      <xdr:rowOff>65317</xdr:rowOff>
    </xdr:from>
    <xdr:to>
      <xdr:col>3</xdr:col>
      <xdr:colOff>402772</xdr:colOff>
      <xdr:row>22</xdr:row>
      <xdr:rowOff>108861</xdr:rowOff>
    </xdr:to>
    <xdr:sp macro="" textlink="">
      <xdr:nvSpPr>
        <xdr:cNvPr id="11" name="Rectángulo: esquinas redondeada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53591C-01BE-4DB1-B016-F6EA938230BC}"/>
            </a:ext>
          </a:extLst>
        </xdr:cNvPr>
        <xdr:cNvSpPr/>
      </xdr:nvSpPr>
      <xdr:spPr>
        <a:xfrm>
          <a:off x="762000" y="3581403"/>
          <a:ext cx="1992086" cy="598715"/>
        </a:xfrm>
        <a:prstGeom prst="roundRect">
          <a:avLst>
            <a:gd name="adj" fmla="val 50000"/>
          </a:avLst>
        </a:prstGeom>
        <a:solidFill>
          <a:srgbClr val="264653"/>
        </a:solidFill>
        <a:ln>
          <a:noFill/>
        </a:ln>
        <a:scene3d>
          <a:camera prst="orthographicFront"/>
          <a:lightRig rig="threePt" dir="t"/>
        </a:scene3d>
        <a:sp3d>
          <a:bevelT w="88900" h="38100" prst="relaxedInse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 baseline="0">
              <a:latin typeface="Segoe UI" panose="020B0502040204020203" pitchFamily="34" charset="0"/>
              <a:cs typeface="Segoe UI" panose="020B0502040204020203" pitchFamily="34" charset="0"/>
            </a:rPr>
            <a:t>Settings ⚙</a:t>
          </a:r>
          <a:endParaRPr lang="es-PE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157842</xdr:colOff>
      <xdr:row>1</xdr:row>
      <xdr:rowOff>136070</xdr:rowOff>
    </xdr:from>
    <xdr:to>
      <xdr:col>13</xdr:col>
      <xdr:colOff>582385</xdr:colOff>
      <xdr:row>4</xdr:row>
      <xdr:rowOff>179613</xdr:rowOff>
    </xdr:to>
    <xdr:sp macro="" textlink="">
      <xdr:nvSpPr>
        <xdr:cNvPr id="12" name="Rectángulo: esquinas redondeada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96378E-8F7A-4200-B2E4-31D9E11515AE}"/>
            </a:ext>
          </a:extLst>
        </xdr:cNvPr>
        <xdr:cNvSpPr/>
      </xdr:nvSpPr>
      <xdr:spPr>
        <a:xfrm>
          <a:off x="8779328" y="321127"/>
          <a:ext cx="1992086" cy="598715"/>
        </a:xfrm>
        <a:prstGeom prst="roundRect">
          <a:avLst>
            <a:gd name="adj" fmla="val 50000"/>
          </a:avLst>
        </a:prstGeom>
        <a:solidFill>
          <a:srgbClr val="81B29A"/>
        </a:solidFill>
        <a:ln>
          <a:noFill/>
        </a:ln>
        <a:scene3d>
          <a:camera prst="orthographicFront"/>
          <a:lightRig rig="threePt" dir="t"/>
        </a:scene3d>
        <a:sp3d>
          <a:bevelT w="88900" h="38100" prst="relaxedInse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1E293B"/>
              </a:solidFill>
              <a:latin typeface="Segoe UI" panose="020B0502040204020203" pitchFamily="34" charset="0"/>
              <a:cs typeface="Segoe UI" panose="020B0502040204020203" pitchFamily="34" charset="0"/>
            </a:rPr>
            <a:t>Overview</a:t>
          </a:r>
          <a:r>
            <a:rPr lang="es-PE" sz="1200" b="1" baseline="0">
              <a:solidFill>
                <a:srgbClr val="1E293B"/>
              </a:solidFill>
              <a:latin typeface="Segoe UI" panose="020B0502040204020203" pitchFamily="34" charset="0"/>
              <a:cs typeface="Segoe UI" panose="020B0502040204020203" pitchFamily="34" charset="0"/>
            </a:rPr>
            <a:t> 📊</a:t>
          </a:r>
          <a:endParaRPr lang="es-PE" sz="1200" b="1">
            <a:solidFill>
              <a:srgbClr val="1E293B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157842</xdr:colOff>
      <xdr:row>19</xdr:row>
      <xdr:rowOff>65317</xdr:rowOff>
    </xdr:from>
    <xdr:to>
      <xdr:col>13</xdr:col>
      <xdr:colOff>582385</xdr:colOff>
      <xdr:row>22</xdr:row>
      <xdr:rowOff>108861</xdr:rowOff>
    </xdr:to>
    <xdr:sp macro="" textlink="">
      <xdr:nvSpPr>
        <xdr:cNvPr id="13" name="Rectángulo: esquinas redondeada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156BDC-8716-4965-8FFE-469F5608DA1A}"/>
            </a:ext>
          </a:extLst>
        </xdr:cNvPr>
        <xdr:cNvSpPr/>
      </xdr:nvSpPr>
      <xdr:spPr>
        <a:xfrm>
          <a:off x="8779328" y="3581403"/>
          <a:ext cx="1992086" cy="598715"/>
        </a:xfrm>
        <a:prstGeom prst="roundRect">
          <a:avLst>
            <a:gd name="adj" fmla="val 50000"/>
          </a:avLst>
        </a:prstGeom>
        <a:solidFill>
          <a:srgbClr val="81B29A"/>
        </a:solidFill>
        <a:ln>
          <a:noFill/>
        </a:ln>
        <a:scene3d>
          <a:camera prst="orthographicFront"/>
          <a:lightRig rig="threePt" dir="t"/>
        </a:scene3d>
        <a:sp3d>
          <a:bevelT w="88900" h="38100" prst="relaxedInse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>
              <a:solidFill>
                <a:srgbClr val="1E293B"/>
              </a:solidFill>
              <a:latin typeface="Segoe UI" panose="020B0502040204020203" pitchFamily="34" charset="0"/>
              <a:cs typeface="Segoe UI" panose="020B0502040204020203" pitchFamily="34" charset="0"/>
            </a:rPr>
            <a:t>Deep Dive</a:t>
          </a:r>
          <a:r>
            <a:rPr lang="es-PE" sz="1200" b="1" baseline="0">
              <a:solidFill>
                <a:srgbClr val="1E293B"/>
              </a:solidFill>
              <a:latin typeface="Segoe UI" panose="020B0502040204020203" pitchFamily="34" charset="0"/>
              <a:cs typeface="Segoe UI" panose="020B0502040204020203" pitchFamily="34" charset="0"/>
            </a:rPr>
            <a:t> 📋</a:t>
          </a:r>
          <a:endParaRPr lang="es-PE" sz="1200" b="1">
            <a:solidFill>
              <a:srgbClr val="1E293B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oneCellAnchor>
    <xdr:from>
      <xdr:col>6</xdr:col>
      <xdr:colOff>220435</xdr:colOff>
      <xdr:row>9</xdr:row>
      <xdr:rowOff>96734</xdr:rowOff>
    </xdr:from>
    <xdr:ext cx="1910443" cy="916875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77A38B8-DD57-4C58-A5B3-B5179F83488B}"/>
            </a:ext>
          </a:extLst>
        </xdr:cNvPr>
        <xdr:cNvSpPr/>
      </xdr:nvSpPr>
      <xdr:spPr>
        <a:xfrm>
          <a:off x="4923064" y="1762248"/>
          <a:ext cx="1910443" cy="916875"/>
        </a:xfrm>
        <a:prstGeom prst="rect">
          <a:avLst/>
        </a:prstGeom>
        <a:noFill/>
        <a:effectLst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800" b="1" cap="none" spc="50">
              <a:ln w="0">
                <a:solidFill>
                  <a:srgbClr val="A9CBBA"/>
                </a:solidFill>
              </a:ln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Raimforest Hotels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490696</xdr:colOff>
      <xdr:row>5</xdr:row>
      <xdr:rowOff>16328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Hotel 2">
              <a:extLst>
                <a:ext uri="{FF2B5EF4-FFF2-40B4-BE49-F238E27FC236}">
                  <a16:creationId xmlns:a16="http://schemas.microsoft.com/office/drawing/2014/main" id="{9FE2421D-B11E-6426-1055-19C723E0E01C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te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337959" cy="9416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1176497</xdr:colOff>
      <xdr:row>0</xdr:row>
      <xdr:rowOff>5442</xdr:rowOff>
    </xdr:from>
    <xdr:to>
      <xdr:col>9</xdr:col>
      <xdr:colOff>3674897</xdr:colOff>
      <xdr:row>5</xdr:row>
      <xdr:rowOff>23356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Base 1">
              <a:extLst>
                <a:ext uri="{FF2B5EF4-FFF2-40B4-BE49-F238E27FC236}">
                  <a16:creationId xmlns:a16="http://schemas.microsoft.com/office/drawing/2014/main" id="{8848E3AB-8177-2E68-7515-9114A69AC2E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s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4731" y="5442"/>
              <a:ext cx="2498400" cy="9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5</xdr:row>
      <xdr:rowOff>59870</xdr:rowOff>
    </xdr:from>
    <xdr:to>
      <xdr:col>7</xdr:col>
      <xdr:colOff>490737</xdr:colOff>
      <xdr:row>10</xdr:row>
      <xdr:rowOff>77785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#Year 2">
              <a:extLst>
                <a:ext uri="{FF2B5EF4-FFF2-40B4-BE49-F238E27FC236}">
                  <a16:creationId xmlns:a16="http://schemas.microsoft.com/office/drawing/2014/main" id="{488971D1-CD81-B175-0F7C-05B8947D6FE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#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85156"/>
              <a:ext cx="4338000" cy="9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1176626</xdr:colOff>
      <xdr:row>5</xdr:row>
      <xdr:rowOff>54428</xdr:rowOff>
    </xdr:from>
    <xdr:to>
      <xdr:col>9</xdr:col>
      <xdr:colOff>3674897</xdr:colOff>
      <xdr:row>10</xdr:row>
      <xdr:rowOff>97972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egment 2">
              <a:extLst>
                <a:ext uri="{FF2B5EF4-FFF2-40B4-BE49-F238E27FC236}">
                  <a16:creationId xmlns:a16="http://schemas.microsoft.com/office/drawing/2014/main" id="{8F1E7840-4187-1847-3307-2027DF7E3B4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4860" y="979714"/>
              <a:ext cx="2498271" cy="9688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539679</xdr:colOff>
      <xdr:row>0</xdr:row>
      <xdr:rowOff>1</xdr:rowOff>
    </xdr:from>
    <xdr:to>
      <xdr:col>9</xdr:col>
      <xdr:colOff>1127508</xdr:colOff>
      <xdr:row>10</xdr:row>
      <xdr:rowOff>103416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#Month 2">
              <a:extLst>
                <a:ext uri="{FF2B5EF4-FFF2-40B4-BE49-F238E27FC236}">
                  <a16:creationId xmlns:a16="http://schemas.microsoft.com/office/drawing/2014/main" id="{57817CC9-58D4-39EA-4965-552750FADC7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#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6942" y="1"/>
              <a:ext cx="1828800" cy="19539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140874</xdr:colOff>
      <xdr:row>10</xdr:row>
      <xdr:rowOff>95253</xdr:rowOff>
    </xdr:from>
    <xdr:to>
      <xdr:col>14</xdr:col>
      <xdr:colOff>636174</xdr:colOff>
      <xdr:row>20</xdr:row>
      <xdr:rowOff>162296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70A24423-C11B-5F37-79EA-79B756208AE1}"/>
            </a:ext>
          </a:extLst>
        </xdr:cNvPr>
        <xdr:cNvSpPr/>
      </xdr:nvSpPr>
      <xdr:spPr>
        <a:xfrm>
          <a:off x="140874" y="2098224"/>
          <a:ext cx="11468100" cy="1917615"/>
        </a:xfrm>
        <a:prstGeom prst="roundRect">
          <a:avLst>
            <a:gd name="adj" fmla="val 6277"/>
          </a:avLst>
        </a:prstGeom>
        <a:solidFill>
          <a:srgbClr val="264653">
            <a:alpha val="96000"/>
          </a:srgbClr>
        </a:solidFill>
        <a:ln w="9525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140874</xdr:colOff>
      <xdr:row>43</xdr:row>
      <xdr:rowOff>73957</xdr:rowOff>
    </xdr:from>
    <xdr:to>
      <xdr:col>4</xdr:col>
      <xdr:colOff>749788</xdr:colOff>
      <xdr:row>54</xdr:row>
      <xdr:rowOff>81214</xdr:rowOff>
    </xdr:to>
    <xdr:graphicFrame macro="">
      <xdr:nvGraphicFramePr>
        <xdr:cNvPr id="9" name="Revenue: Actual vs. Budget per Year">
          <a:extLst>
            <a:ext uri="{FF2B5EF4-FFF2-40B4-BE49-F238E27FC236}">
              <a16:creationId xmlns:a16="http://schemas.microsoft.com/office/drawing/2014/main" id="{C07BA0B4-52A1-40AA-1C30-34396CE4A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704776</xdr:colOff>
      <xdr:row>4</xdr:row>
      <xdr:rowOff>174176</xdr:rowOff>
    </xdr:from>
    <xdr:to>
      <xdr:col>12</xdr:col>
      <xdr:colOff>673817</xdr:colOff>
      <xdr:row>9</xdr:row>
      <xdr:rowOff>163291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Hotel1">
              <a:extLst>
                <a:ext uri="{FF2B5EF4-FFF2-40B4-BE49-F238E27FC236}">
                  <a16:creationId xmlns:a16="http://schemas.microsoft.com/office/drawing/2014/main" id="{A7228248-942A-CF10-538D-AD97833CDFB6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tel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7405" y="1066805"/>
              <a:ext cx="4671669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15</xdr:col>
      <xdr:colOff>7508</xdr:colOff>
      <xdr:row>4</xdr:row>
      <xdr:rowOff>4949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5286BC-B613-0851-2CC3-0B54681FC9DB}"/>
            </a:ext>
          </a:extLst>
        </xdr:cNvPr>
        <xdr:cNvSpPr/>
      </xdr:nvSpPr>
      <xdr:spPr>
        <a:xfrm>
          <a:off x="0" y="0"/>
          <a:ext cx="11764079" cy="897578"/>
        </a:xfrm>
        <a:prstGeom prst="rect">
          <a:avLst/>
        </a:prstGeom>
        <a:gradFill>
          <a:gsLst>
            <a:gs pos="0">
              <a:srgbClr val="81B29A"/>
            </a:gs>
            <a:gs pos="50000">
              <a:srgbClr val="547C77"/>
            </a:gs>
            <a:gs pos="100000">
              <a:srgbClr val="264653"/>
            </a:gs>
          </a:gsLst>
          <a:lin ang="21540000" scaled="0"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 i="0">
              <a:latin typeface="Segoe UI" panose="020B0502040204020203" pitchFamily="34" charset="0"/>
              <a:cs typeface="Segoe UI" panose="020B0502040204020203" pitchFamily="34" charset="0"/>
            </a:rPr>
            <a:t>SALES</a:t>
          </a:r>
          <a:r>
            <a:rPr lang="es-PE" sz="1800" b="1" i="0" baseline="0">
              <a:latin typeface="Segoe UI" panose="020B0502040204020203" pitchFamily="34" charset="0"/>
              <a:cs typeface="Segoe UI" panose="020B0502040204020203" pitchFamily="34" charset="0"/>
            </a:rPr>
            <a:t> ANALYSIS</a:t>
          </a:r>
          <a:endParaRPr lang="es-PE" sz="1800" b="1" i="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624573</xdr:colOff>
      <xdr:row>2</xdr:row>
      <xdr:rowOff>125186</xdr:rowOff>
    </xdr:from>
    <xdr:to>
      <xdr:col>12</xdr:col>
      <xdr:colOff>497030</xdr:colOff>
      <xdr:row>4</xdr:row>
      <xdr:rowOff>5443</xdr:rowOff>
    </xdr:to>
    <xdr:sp macro="" textlink="">
      <xdr:nvSpPr>
        <xdr:cNvPr id="22" name="Rectángulo: esquinas superiores redondeadas 21">
          <a:extLst>
            <a:ext uri="{FF2B5EF4-FFF2-40B4-BE49-F238E27FC236}">
              <a16:creationId xmlns:a16="http://schemas.microsoft.com/office/drawing/2014/main" id="{9AC681A5-D99E-2881-ED58-ED10C2C155C9}"/>
            </a:ext>
          </a:extLst>
        </xdr:cNvPr>
        <xdr:cNvSpPr/>
      </xdr:nvSpPr>
      <xdr:spPr>
        <a:xfrm>
          <a:off x="8462287" y="495300"/>
          <a:ext cx="1440000" cy="402772"/>
        </a:xfrm>
        <a:prstGeom prst="round2SameRect">
          <a:avLst>
            <a:gd name="adj1" fmla="val 50000"/>
            <a:gd name="adj2" fmla="val 0"/>
          </a:avLst>
        </a:prstGeom>
        <a:solidFill>
          <a:srgbClr val="F8FAF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1E293B"/>
              </a:solidFill>
              <a:latin typeface="Segoe UI" panose="020B0502040204020203" pitchFamily="34" charset="0"/>
              <a:cs typeface="Segoe UI" panose="020B0502040204020203" pitchFamily="34" charset="0"/>
            </a:rPr>
            <a:t>Overview</a:t>
          </a:r>
          <a:endParaRPr lang="es-PE" sz="1100" b="1">
            <a:solidFill>
              <a:srgbClr val="1E293B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521159</xdr:colOff>
      <xdr:row>2</xdr:row>
      <xdr:rowOff>125186</xdr:rowOff>
    </xdr:from>
    <xdr:to>
      <xdr:col>14</xdr:col>
      <xdr:colOff>393616</xdr:colOff>
      <xdr:row>4</xdr:row>
      <xdr:rowOff>5443</xdr:rowOff>
    </xdr:to>
    <xdr:sp macro="" textlink="">
      <xdr:nvSpPr>
        <xdr:cNvPr id="24" name="Rectángulo: esquinas superiores redondeadas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201BE5-AD12-4E61-ACDB-C02399B4086F}"/>
            </a:ext>
          </a:extLst>
        </xdr:cNvPr>
        <xdr:cNvSpPr/>
      </xdr:nvSpPr>
      <xdr:spPr>
        <a:xfrm>
          <a:off x="9926416" y="495300"/>
          <a:ext cx="1440000" cy="402772"/>
        </a:xfrm>
        <a:prstGeom prst="round2SameRect">
          <a:avLst>
            <a:gd name="adj1" fmla="val 50000"/>
            <a:gd name="adj2" fmla="val 0"/>
          </a:avLst>
        </a:prstGeom>
        <a:solidFill>
          <a:srgbClr val="264653"/>
        </a:solidFill>
        <a:ln w="3175">
          <a:solidFill>
            <a:srgbClr val="F8FAFC">
              <a:alpha val="94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Deep</a:t>
          </a:r>
          <a:r>
            <a:rPr lang="es-PE" sz="9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Dive</a:t>
          </a:r>
          <a:endParaRPr lang="es-PE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315686</xdr:colOff>
      <xdr:row>0</xdr:row>
      <xdr:rowOff>59871</xdr:rowOff>
    </xdr:from>
    <xdr:to>
      <xdr:col>14</xdr:col>
      <xdr:colOff>691242</xdr:colOff>
      <xdr:row>1</xdr:row>
      <xdr:rowOff>114300</xdr:rowOff>
    </xdr:to>
    <xdr:sp macro="" textlink="Settings!B2">
      <xdr:nvSpPr>
        <xdr:cNvPr id="25" name="CuadroTexto 24">
          <a:extLst>
            <a:ext uri="{FF2B5EF4-FFF2-40B4-BE49-F238E27FC236}">
              <a16:creationId xmlns:a16="http://schemas.microsoft.com/office/drawing/2014/main" id="{444044B5-1B5E-2DCC-0107-7B58A323B731}"/>
            </a:ext>
          </a:extLst>
        </xdr:cNvPr>
        <xdr:cNvSpPr txBox="1"/>
      </xdr:nvSpPr>
      <xdr:spPr>
        <a:xfrm>
          <a:off x="9720943" y="59871"/>
          <a:ext cx="1943099" cy="239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71B65A50-3909-4564-9E98-0033CB3DCDED}" type="TxLink">
            <a:rPr lang="en-US" sz="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r"/>
            <a:t>jueves, 4 de Junio de 2026</a:t>
          </a:fld>
          <a:endParaRPr lang="es-PE" sz="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244669</xdr:colOff>
      <xdr:row>11</xdr:row>
      <xdr:rowOff>37579</xdr:rowOff>
    </xdr:from>
    <xdr:to>
      <xdr:col>4</xdr:col>
      <xdr:colOff>342011</xdr:colOff>
      <xdr:row>20</xdr:row>
      <xdr:rowOff>42897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A9CF8B7E-2BA5-650C-05C9-B34342F41DCA}"/>
            </a:ext>
          </a:extLst>
        </xdr:cNvPr>
        <xdr:cNvSpPr/>
      </xdr:nvSpPr>
      <xdr:spPr>
        <a:xfrm>
          <a:off x="244669" y="2225608"/>
          <a:ext cx="3232428" cy="1670832"/>
        </a:xfrm>
        <a:prstGeom prst="roundRect">
          <a:avLst>
            <a:gd name="adj" fmla="val 11867"/>
          </a:avLst>
        </a:prstGeom>
        <a:solidFill>
          <a:srgbClr val="F8FAFC">
            <a:alpha val="10196"/>
          </a:srgbClr>
        </a:solidFill>
        <a:ln>
          <a:noFill/>
        </a:ln>
        <a:scene3d>
          <a:camera prst="orthographicFront"/>
          <a:lightRig rig="threePt" dir="t"/>
        </a:scene3d>
        <a:sp3d>
          <a:bevelT/>
          <a:bevelB w="0" h="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339131</xdr:colOff>
      <xdr:row>13</xdr:row>
      <xdr:rowOff>9383</xdr:rowOff>
    </xdr:from>
    <xdr:to>
      <xdr:col>2</xdr:col>
      <xdr:colOff>10483</xdr:colOff>
      <xdr:row>14</xdr:row>
      <xdr:rowOff>16299</xdr:rowOff>
    </xdr:to>
    <xdr:sp macro="" textlink="Settings!B3">
      <xdr:nvSpPr>
        <xdr:cNvPr id="28" name="CuadroTexto 27">
          <a:extLst>
            <a:ext uri="{FF2B5EF4-FFF2-40B4-BE49-F238E27FC236}">
              <a16:creationId xmlns:a16="http://schemas.microsoft.com/office/drawing/2014/main" id="{F389E24A-15B2-4186-834B-AF142FB345F2}"/>
            </a:ext>
          </a:extLst>
        </xdr:cNvPr>
        <xdr:cNvSpPr txBox="1"/>
      </xdr:nvSpPr>
      <xdr:spPr>
        <a:xfrm>
          <a:off x="339131" y="2567526"/>
          <a:ext cx="1238895" cy="191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8A78B9A-4F64-46CC-83C2-E7CCA326BA8E}" type="TxLink">
            <a:rPr lang="en-US" sz="11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$18,527.00 </a:t>
          </a:fld>
          <a:endParaRPr lang="es-PE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339131</xdr:colOff>
      <xdr:row>16</xdr:row>
      <xdr:rowOff>111985</xdr:rowOff>
    </xdr:from>
    <xdr:to>
      <xdr:col>2</xdr:col>
      <xdr:colOff>10483</xdr:colOff>
      <xdr:row>17</xdr:row>
      <xdr:rowOff>118900</xdr:rowOff>
    </xdr:to>
    <xdr:sp macro="" textlink="Settings!B4">
      <xdr:nvSpPr>
        <xdr:cNvPr id="30" name="CuadroTexto 29">
          <a:extLst>
            <a:ext uri="{FF2B5EF4-FFF2-40B4-BE49-F238E27FC236}">
              <a16:creationId xmlns:a16="http://schemas.microsoft.com/office/drawing/2014/main" id="{85135B7C-136B-4227-8D18-A688D3DF7639}"/>
            </a:ext>
          </a:extLst>
        </xdr:cNvPr>
        <xdr:cNvSpPr txBox="1"/>
      </xdr:nvSpPr>
      <xdr:spPr>
        <a:xfrm>
          <a:off x="339131" y="3225299"/>
          <a:ext cx="1238895" cy="1919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1B459C4-E66F-4E4A-BB11-AE70A79864C4}" type="TxLink">
            <a:rPr lang="en-US" sz="11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pPr marL="0" indent="0" algn="ctr"/>
            <a:t>$46,490.00 </a:t>
          </a:fld>
          <a:endParaRPr lang="es-PE" sz="1100" b="1" i="0" u="none" strike="noStrike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560158</xdr:colOff>
      <xdr:row>11</xdr:row>
      <xdr:rowOff>125690</xdr:rowOff>
    </xdr:from>
    <xdr:to>
      <xdr:col>1</xdr:col>
      <xdr:colOff>673824</xdr:colOff>
      <xdr:row>12</xdr:row>
      <xdr:rowOff>157702</xdr:rowOff>
    </xdr:to>
    <xdr:grpSp>
      <xdr:nvGrpSpPr>
        <xdr:cNvPr id="95" name="Grupo 94">
          <a:extLst>
            <a:ext uri="{FF2B5EF4-FFF2-40B4-BE49-F238E27FC236}">
              <a16:creationId xmlns:a16="http://schemas.microsoft.com/office/drawing/2014/main" id="{C0644F1A-C5AF-31F3-176E-88368CFAF3AF}"/>
            </a:ext>
          </a:extLst>
        </xdr:cNvPr>
        <xdr:cNvGrpSpPr/>
      </xdr:nvGrpSpPr>
      <xdr:grpSpPr>
        <a:xfrm>
          <a:off x="560158" y="2307566"/>
          <a:ext cx="899330" cy="216596"/>
          <a:chOff x="559627" y="2294792"/>
          <a:chExt cx="895926" cy="215478"/>
        </a:xfrm>
      </xdr:grpSpPr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8CC0CE19-D4D4-B17D-53EB-3329764B68C7}"/>
              </a:ext>
            </a:extLst>
          </xdr:cNvPr>
          <xdr:cNvSpPr txBox="1"/>
        </xdr:nvSpPr>
        <xdr:spPr>
          <a:xfrm>
            <a:off x="559627" y="2318397"/>
            <a:ext cx="798007" cy="1662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0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Revenue</a:t>
            </a:r>
          </a:p>
        </xdr:txBody>
      </xdr:sp>
      <xdr:pic>
        <xdr:nvPicPr>
          <xdr:cNvPr id="32" name="Gráfico 31" descr="Dinero con relleno sólido">
            <a:extLst>
              <a:ext uri="{FF2B5EF4-FFF2-40B4-BE49-F238E27FC236}">
                <a16:creationId xmlns:a16="http://schemas.microsoft.com/office/drawing/2014/main" id="{5D20F560-E45D-0D0C-7EB8-030046D83C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273818" y="2294792"/>
            <a:ext cx="181735" cy="215478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208464</xdr:colOff>
      <xdr:row>11</xdr:row>
      <xdr:rowOff>71861</xdr:rowOff>
    </xdr:from>
    <xdr:to>
      <xdr:col>4</xdr:col>
      <xdr:colOff>204754</xdr:colOff>
      <xdr:row>20</xdr:row>
      <xdr:rowOff>8613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CD0BA2C7-8BBC-43FE-B2DE-5A2687BB9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595032</xdr:colOff>
      <xdr:row>15</xdr:row>
      <xdr:rowOff>128103</xdr:rowOff>
    </xdr:from>
    <xdr:to>
      <xdr:col>3</xdr:col>
      <xdr:colOff>602482</xdr:colOff>
      <xdr:row>17</xdr:row>
      <xdr:rowOff>35597</xdr:rowOff>
    </xdr:to>
    <xdr:sp macro="" textlink="Settings!B5">
      <xdr:nvSpPr>
        <xdr:cNvPr id="36" name="CuadroTexto 35">
          <a:extLst>
            <a:ext uri="{FF2B5EF4-FFF2-40B4-BE49-F238E27FC236}">
              <a16:creationId xmlns:a16="http://schemas.microsoft.com/office/drawing/2014/main" id="{6E340CBF-987C-4A7B-9E76-72E49170BF5A}"/>
            </a:ext>
          </a:extLst>
        </xdr:cNvPr>
        <xdr:cNvSpPr txBox="1"/>
      </xdr:nvSpPr>
      <xdr:spPr>
        <a:xfrm>
          <a:off x="2162575" y="3056360"/>
          <a:ext cx="791221" cy="2776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7912F03-16D5-406D-9177-652D944C1BC1}" type="TxLink">
            <a:rPr lang="en-US" sz="105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pPr marL="0" indent="0" algn="ctr"/>
            <a:t>39.85%</a:t>
          </a:fld>
          <a:endParaRPr lang="es-PE" sz="1050" b="1" i="0" u="none" strike="noStrike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606294</xdr:colOff>
      <xdr:row>13</xdr:row>
      <xdr:rowOff>101556</xdr:rowOff>
    </xdr:from>
    <xdr:to>
      <xdr:col>3</xdr:col>
      <xdr:colOff>591219</xdr:colOff>
      <xdr:row>15</xdr:row>
      <xdr:rowOff>8100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6079DF5F-41FB-4927-A4BB-F1D362BA0CE9}"/>
            </a:ext>
          </a:extLst>
        </xdr:cNvPr>
        <xdr:cNvSpPr txBox="1"/>
      </xdr:nvSpPr>
      <xdr:spPr>
        <a:xfrm>
          <a:off x="2173837" y="2659699"/>
          <a:ext cx="768696" cy="276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Goal</a:t>
          </a:r>
        </a:p>
      </xdr:txBody>
    </xdr:sp>
    <xdr:clientData/>
  </xdr:twoCellAnchor>
  <xdr:twoCellAnchor>
    <xdr:from>
      <xdr:col>0</xdr:col>
      <xdr:colOff>399397</xdr:colOff>
      <xdr:row>15</xdr:row>
      <xdr:rowOff>21832</xdr:rowOff>
    </xdr:from>
    <xdr:to>
      <xdr:col>2</xdr:col>
      <xdr:colOff>129276</xdr:colOff>
      <xdr:row>16</xdr:row>
      <xdr:rowOff>53842</xdr:rowOff>
    </xdr:to>
    <xdr:grpSp>
      <xdr:nvGrpSpPr>
        <xdr:cNvPr id="96" name="Grupo 95">
          <a:extLst>
            <a:ext uri="{FF2B5EF4-FFF2-40B4-BE49-F238E27FC236}">
              <a16:creationId xmlns:a16="http://schemas.microsoft.com/office/drawing/2014/main" id="{3011E10E-8802-2FAE-C1F2-C21F38CCB7F6}"/>
            </a:ext>
          </a:extLst>
        </xdr:cNvPr>
        <xdr:cNvGrpSpPr/>
      </xdr:nvGrpSpPr>
      <xdr:grpSpPr>
        <a:xfrm>
          <a:off x="399397" y="2942043"/>
          <a:ext cx="1301209" cy="216594"/>
          <a:chOff x="399136" y="2926498"/>
          <a:chExt cx="1295237" cy="215476"/>
        </a:xfrm>
      </xdr:grpSpPr>
      <xdr:sp macro="" textlink="">
        <xdr:nvSpPr>
          <xdr:cNvPr id="44" name="CuadroTexto 43">
            <a:extLst>
              <a:ext uri="{FF2B5EF4-FFF2-40B4-BE49-F238E27FC236}">
                <a16:creationId xmlns:a16="http://schemas.microsoft.com/office/drawing/2014/main" id="{2EBC572D-1848-5143-319D-5517D62766D0}"/>
              </a:ext>
            </a:extLst>
          </xdr:cNvPr>
          <xdr:cNvSpPr txBox="1"/>
        </xdr:nvSpPr>
        <xdr:spPr>
          <a:xfrm>
            <a:off x="399136" y="2959669"/>
            <a:ext cx="1118988" cy="1491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Revenue</a:t>
            </a:r>
            <a:r>
              <a:rPr lang="es-PE" sz="10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Target</a:t>
            </a:r>
          </a:p>
        </xdr:txBody>
      </xdr:sp>
      <xdr:pic>
        <xdr:nvPicPr>
          <xdr:cNvPr id="45" name="Gráfico 44" descr="Objetivo con relleno sólido">
            <a:extLst>
              <a:ext uri="{FF2B5EF4-FFF2-40B4-BE49-F238E27FC236}">
                <a16:creationId xmlns:a16="http://schemas.microsoft.com/office/drawing/2014/main" id="{A38D99CE-7952-2EC8-E49E-156F647834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437224" y="2926498"/>
            <a:ext cx="257149" cy="21547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621228</xdr:colOff>
      <xdr:row>18</xdr:row>
      <xdr:rowOff>63970</xdr:rowOff>
    </xdr:from>
    <xdr:to>
      <xdr:col>1</xdr:col>
      <xdr:colOff>514670</xdr:colOff>
      <xdr:row>19</xdr:row>
      <xdr:rowOff>108982</xdr:rowOff>
    </xdr:to>
    <xdr:sp macro="" textlink="Settings!B6">
      <xdr:nvSpPr>
        <xdr:cNvPr id="46" name="CuadroTexto 45">
          <a:extLst>
            <a:ext uri="{FF2B5EF4-FFF2-40B4-BE49-F238E27FC236}">
              <a16:creationId xmlns:a16="http://schemas.microsoft.com/office/drawing/2014/main" id="{3702AFB6-9C96-C333-C82A-DC1E885C1D23}"/>
            </a:ext>
          </a:extLst>
        </xdr:cNvPr>
        <xdr:cNvSpPr txBox="1"/>
      </xdr:nvSpPr>
      <xdr:spPr>
        <a:xfrm>
          <a:off x="621228" y="3547399"/>
          <a:ext cx="677213" cy="230069"/>
        </a:xfrm>
        <a:prstGeom prst="roundRect">
          <a:avLst>
            <a:gd name="adj" fmla="val 50000"/>
          </a:avLst>
        </a:prstGeom>
        <a:solidFill>
          <a:srgbClr val="264653"/>
        </a:solidFill>
        <a:ln/>
        <a:effectLst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fld id="{4466F380-7F2C-4C52-AE8B-6BDAC89D6494}" type="TxLink">
            <a:rPr lang="en-US" sz="800" b="1" i="0" u="none" strike="noStrike">
              <a:solidFill>
                <a:srgbClr val="F8FAFC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Poor  👎🏻</a:t>
          </a:fld>
          <a:endParaRPr lang="es-PE" sz="1050" b="1">
            <a:solidFill>
              <a:srgbClr val="F8FAFC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340689</xdr:colOff>
      <xdr:row>14</xdr:row>
      <xdr:rowOff>124393</xdr:rowOff>
    </xdr:from>
    <xdr:to>
      <xdr:col>2</xdr:col>
      <xdr:colOff>8925</xdr:colOff>
      <xdr:row>14</xdr:row>
      <xdr:rowOff>138862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EB3208E-61B6-7B1F-3FB3-31A5E8FA6274}"/>
            </a:ext>
          </a:extLst>
        </xdr:cNvPr>
        <xdr:cNvSpPr/>
      </xdr:nvSpPr>
      <xdr:spPr>
        <a:xfrm>
          <a:off x="340689" y="2867593"/>
          <a:ext cx="1235779" cy="14469"/>
        </a:xfrm>
        <a:prstGeom prst="rect">
          <a:avLst/>
        </a:prstGeom>
        <a:solidFill>
          <a:srgbClr val="FFFFFF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429868</xdr:colOff>
      <xdr:row>11</xdr:row>
      <xdr:rowOff>30392</xdr:rowOff>
    </xdr:from>
    <xdr:to>
      <xdr:col>6</xdr:col>
      <xdr:colOff>485046</xdr:colOff>
      <xdr:row>20</xdr:row>
      <xdr:rowOff>43696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CB06AA98-E3F1-B372-3162-332CEDA72342}"/>
            </a:ext>
          </a:extLst>
        </xdr:cNvPr>
        <xdr:cNvGrpSpPr/>
      </xdr:nvGrpSpPr>
      <xdr:grpSpPr>
        <a:xfrm>
          <a:off x="3572526" y="2212268"/>
          <a:ext cx="1626508" cy="1674558"/>
          <a:chOff x="3564954" y="2218421"/>
          <a:chExt cx="1622721" cy="1678818"/>
        </a:xfrm>
      </xdr:grpSpPr>
      <xdr:sp macro="" textlink="">
        <xdr:nvSpPr>
          <xdr:cNvPr id="15" name="Rectángulo: esquinas redondeadas 14">
            <a:extLst>
              <a:ext uri="{FF2B5EF4-FFF2-40B4-BE49-F238E27FC236}">
                <a16:creationId xmlns:a16="http://schemas.microsoft.com/office/drawing/2014/main" id="{E6CAB4A2-E0D7-A3AD-38BB-D483D7D7D813}"/>
              </a:ext>
            </a:extLst>
          </xdr:cNvPr>
          <xdr:cNvSpPr/>
        </xdr:nvSpPr>
        <xdr:spPr>
          <a:xfrm>
            <a:off x="3564954" y="2218421"/>
            <a:ext cx="1622721" cy="1678818"/>
          </a:xfrm>
          <a:prstGeom prst="roundRect">
            <a:avLst>
              <a:gd name="adj" fmla="val 11867"/>
            </a:avLst>
          </a:prstGeom>
          <a:solidFill>
            <a:srgbClr val="FFFFFF">
              <a:alpha val="10196"/>
            </a:srgbClr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  <a:bevelB w="0" h="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639EF8D6-EE1D-A63E-B08D-CBDB7A8C6020}"/>
              </a:ext>
            </a:extLst>
          </xdr:cNvPr>
          <xdr:cNvSpPr txBox="1"/>
        </xdr:nvSpPr>
        <xdr:spPr>
          <a:xfrm>
            <a:off x="3821837" y="2306976"/>
            <a:ext cx="1108954" cy="1914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ADR</a:t>
            </a:r>
          </a:p>
        </xdr:txBody>
      </xdr:sp>
      <xdr:pic>
        <xdr:nvPicPr>
          <xdr:cNvPr id="42" name="Gráfico 41" descr="Gráfico de barras con tendencia alcista con relleno sólido">
            <a:extLst>
              <a:ext uri="{FF2B5EF4-FFF2-40B4-BE49-F238E27FC236}">
                <a16:creationId xmlns:a16="http://schemas.microsoft.com/office/drawing/2014/main" id="{CC43371B-892B-DD05-F1E0-797E646D2E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rcRect/>
          <a:stretch/>
        </xdr:blipFill>
        <xdr:spPr>
          <a:xfrm>
            <a:off x="4865435" y="2294024"/>
            <a:ext cx="204970" cy="217367"/>
          </a:xfrm>
          <a:prstGeom prst="rect">
            <a:avLst/>
          </a:prstGeom>
        </xdr:spPr>
      </xdr:pic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6F1791D9-78C5-AC77-4B81-D4403E214693}"/>
              </a:ext>
            </a:extLst>
          </xdr:cNvPr>
          <xdr:cNvSpPr txBox="1"/>
        </xdr:nvSpPr>
        <xdr:spPr>
          <a:xfrm>
            <a:off x="3821912" y="2783098"/>
            <a:ext cx="1108805" cy="1917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ADR Target</a:t>
            </a:r>
          </a:p>
        </xdr:txBody>
      </xdr:sp>
      <xdr:pic>
        <xdr:nvPicPr>
          <xdr:cNvPr id="40" name="Gráfico 39" descr="Objetivo con relleno sólido">
            <a:extLst>
              <a:ext uri="{FF2B5EF4-FFF2-40B4-BE49-F238E27FC236}">
                <a16:creationId xmlns:a16="http://schemas.microsoft.com/office/drawing/2014/main" id="{310DEA58-744E-9FFD-10D5-CB5B634F47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4864418" y="2769634"/>
            <a:ext cx="205988" cy="218698"/>
          </a:xfrm>
          <a:prstGeom prst="rect">
            <a:avLst/>
          </a:prstGeom>
        </xdr:spPr>
      </xdr:pic>
      <xdr:sp macro="" textlink="Settings!B7">
        <xdr:nvSpPr>
          <xdr:cNvPr id="17" name="CuadroTexto 16">
            <a:extLst>
              <a:ext uri="{FF2B5EF4-FFF2-40B4-BE49-F238E27FC236}">
                <a16:creationId xmlns:a16="http://schemas.microsoft.com/office/drawing/2014/main" id="{A6A9F351-BB6E-957F-5D60-CF9E30305B25}"/>
              </a:ext>
            </a:extLst>
          </xdr:cNvPr>
          <xdr:cNvSpPr txBox="1"/>
        </xdr:nvSpPr>
        <xdr:spPr>
          <a:xfrm>
            <a:off x="3730592" y="2475374"/>
            <a:ext cx="1291445" cy="1917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6521009-BA79-4963-81F0-6C11E5E07A79}" type="TxLink">
              <a:rPr lang="en-US" sz="9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$129.56 </a:t>
            </a:fld>
            <a:endParaRPr lang="es-PE" sz="9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8">
        <xdr:nvSpPr>
          <xdr:cNvPr id="18" name="CuadroTexto 17">
            <a:extLst>
              <a:ext uri="{FF2B5EF4-FFF2-40B4-BE49-F238E27FC236}">
                <a16:creationId xmlns:a16="http://schemas.microsoft.com/office/drawing/2014/main" id="{6585657A-B61F-7A05-85A6-B7B5350221DE}"/>
              </a:ext>
            </a:extLst>
          </xdr:cNvPr>
          <xdr:cNvSpPr txBox="1"/>
        </xdr:nvSpPr>
        <xdr:spPr>
          <a:xfrm>
            <a:off x="3730592" y="2973223"/>
            <a:ext cx="1291445" cy="1917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28A046E-3EA7-4032-AF2F-3106C4A95F3C}" type="TxLink">
              <a:rPr lang="en-US" sz="9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$154.45 </a:t>
            </a:fld>
            <a:endParaRPr lang="es-PE" sz="9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10">
        <xdr:nvSpPr>
          <xdr:cNvPr id="33" name="CuadroTexto 32">
            <a:extLst>
              <a:ext uri="{FF2B5EF4-FFF2-40B4-BE49-F238E27FC236}">
                <a16:creationId xmlns:a16="http://schemas.microsoft.com/office/drawing/2014/main" id="{C08562DC-64FB-E11E-FF4D-34C68649E923}"/>
              </a:ext>
            </a:extLst>
          </xdr:cNvPr>
          <xdr:cNvSpPr txBox="1"/>
        </xdr:nvSpPr>
        <xdr:spPr>
          <a:xfrm>
            <a:off x="4024279" y="3546666"/>
            <a:ext cx="704070" cy="231441"/>
          </a:xfrm>
          <a:prstGeom prst="roundRect">
            <a:avLst>
              <a:gd name="adj" fmla="val 50000"/>
            </a:avLst>
          </a:prstGeom>
          <a:solidFill>
            <a:srgbClr val="264653"/>
          </a:solidFill>
          <a:ln/>
          <a:effectLst/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F099730-4F3A-4D52-B101-D482E3831ED6}" type="TxLink">
              <a:rPr lang="en-US" sz="800" b="1" i="0" u="none" strike="noStrike">
                <a:solidFill>
                  <a:srgbClr val="F8FAF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Poor  👎🏻</a:t>
            </a:fld>
            <a:endParaRPr lang="es-PE" sz="800" b="1" i="0" u="none" strike="noStrike">
              <a:solidFill>
                <a:srgbClr val="F8FAFC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34" name="Rectángulo 33">
            <a:extLst>
              <a:ext uri="{FF2B5EF4-FFF2-40B4-BE49-F238E27FC236}">
                <a16:creationId xmlns:a16="http://schemas.microsoft.com/office/drawing/2014/main" id="{71922DB0-27B7-6D23-7962-A57AE709FD31}"/>
              </a:ext>
            </a:extLst>
          </xdr:cNvPr>
          <xdr:cNvSpPr/>
        </xdr:nvSpPr>
        <xdr:spPr>
          <a:xfrm>
            <a:off x="3732210" y="2716764"/>
            <a:ext cx="1288209" cy="14627"/>
          </a:xfrm>
          <a:prstGeom prst="rect">
            <a:avLst/>
          </a:prstGeom>
          <a:solidFill>
            <a:srgbClr val="FFFFFF">
              <a:alpha val="3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48" name="Rectángulo 47">
            <a:extLst>
              <a:ext uri="{FF2B5EF4-FFF2-40B4-BE49-F238E27FC236}">
                <a16:creationId xmlns:a16="http://schemas.microsoft.com/office/drawing/2014/main" id="{4A40AD30-2526-4469-B765-0E6AABFFE5ED}"/>
              </a:ext>
            </a:extLst>
          </xdr:cNvPr>
          <xdr:cNvSpPr/>
        </xdr:nvSpPr>
        <xdr:spPr>
          <a:xfrm>
            <a:off x="3788698" y="3213500"/>
            <a:ext cx="1288209" cy="14627"/>
          </a:xfrm>
          <a:prstGeom prst="rect">
            <a:avLst/>
          </a:prstGeom>
          <a:solidFill>
            <a:srgbClr val="FFFFFF">
              <a:alpha val="3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</xdr:grpSp>
    <xdr:clientData/>
  </xdr:twoCellAnchor>
  <xdr:twoCellAnchor>
    <xdr:from>
      <xdr:col>4</xdr:col>
      <xdr:colOff>584006</xdr:colOff>
      <xdr:row>16</xdr:row>
      <xdr:rowOff>152705</xdr:rowOff>
    </xdr:from>
    <xdr:to>
      <xdr:col>6</xdr:col>
      <xdr:colOff>330907</xdr:colOff>
      <xdr:row>17</xdr:row>
      <xdr:rowOff>173040</xdr:rowOff>
    </xdr:to>
    <xdr:grpSp>
      <xdr:nvGrpSpPr>
        <xdr:cNvPr id="79" name="Grupo 78">
          <a:extLst>
            <a:ext uri="{FF2B5EF4-FFF2-40B4-BE49-F238E27FC236}">
              <a16:creationId xmlns:a16="http://schemas.microsoft.com/office/drawing/2014/main" id="{EBA9C007-C62B-83B4-A3B8-A8BC8A3052C5}"/>
            </a:ext>
          </a:extLst>
        </xdr:cNvPr>
        <xdr:cNvGrpSpPr/>
      </xdr:nvGrpSpPr>
      <xdr:grpSpPr>
        <a:xfrm>
          <a:off x="3726664" y="3257500"/>
          <a:ext cx="1318231" cy="204919"/>
          <a:chOff x="3804046" y="3266019"/>
          <a:chExt cx="1349551" cy="205392"/>
        </a:xfrm>
      </xdr:grpSpPr>
      <xdr:sp macro="" textlink="">
        <xdr:nvSpPr>
          <xdr:cNvPr id="53" name="CuadroTexto 52">
            <a:extLst>
              <a:ext uri="{FF2B5EF4-FFF2-40B4-BE49-F238E27FC236}">
                <a16:creationId xmlns:a16="http://schemas.microsoft.com/office/drawing/2014/main" id="{6CBD7532-6E2C-4B43-AA25-10CEB7244545}"/>
              </a:ext>
            </a:extLst>
          </xdr:cNvPr>
          <xdr:cNvSpPr txBox="1"/>
        </xdr:nvSpPr>
        <xdr:spPr>
          <a:xfrm>
            <a:off x="3803591" y="3266019"/>
            <a:ext cx="486000" cy="2053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Goal</a:t>
            </a:r>
          </a:p>
        </xdr:txBody>
      </xdr:sp>
      <xdr:sp macro="" textlink="Settings!B9">
        <xdr:nvSpPr>
          <xdr:cNvPr id="54" name="CuadroTexto 53">
            <a:extLst>
              <a:ext uri="{FF2B5EF4-FFF2-40B4-BE49-F238E27FC236}">
                <a16:creationId xmlns:a16="http://schemas.microsoft.com/office/drawing/2014/main" id="{4F901CEC-90D6-41D3-9ED1-876DE6FED0FE}"/>
              </a:ext>
            </a:extLst>
          </xdr:cNvPr>
          <xdr:cNvSpPr txBox="1"/>
        </xdr:nvSpPr>
        <xdr:spPr>
          <a:xfrm>
            <a:off x="4310048" y="3266019"/>
            <a:ext cx="807987" cy="2053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6AE18614-DBE7-474C-AD9D-CE89073195A4}" type="TxLink">
              <a:rPr lang="en-US" sz="9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r"/>
              <a:t>83.88%</a:t>
            </a:fld>
            <a:endParaRPr lang="es-PE" sz="9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547108</xdr:colOff>
      <xdr:row>11</xdr:row>
      <xdr:rowOff>31191</xdr:rowOff>
    </xdr:from>
    <xdr:to>
      <xdr:col>8</xdr:col>
      <xdr:colOff>602288</xdr:colOff>
      <xdr:row>20</xdr:row>
      <xdr:rowOff>44495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B4C65F83-DAE1-496E-179F-67A0C0DEFEBD}"/>
            </a:ext>
          </a:extLst>
        </xdr:cNvPr>
        <xdr:cNvGrpSpPr/>
      </xdr:nvGrpSpPr>
      <xdr:grpSpPr>
        <a:xfrm>
          <a:off x="5261096" y="2213067"/>
          <a:ext cx="1626509" cy="1674558"/>
          <a:chOff x="5254241" y="2208334"/>
          <a:chExt cx="1624224" cy="1668683"/>
        </a:xfrm>
      </xdr:grpSpPr>
      <xdr:sp macro="" textlink="">
        <xdr:nvSpPr>
          <xdr:cNvPr id="73" name="Rectángulo: esquinas redondeadas 72">
            <a:extLst>
              <a:ext uri="{FF2B5EF4-FFF2-40B4-BE49-F238E27FC236}">
                <a16:creationId xmlns:a16="http://schemas.microsoft.com/office/drawing/2014/main" id="{377E2CB9-2832-5AFE-2BD8-70AA98DA3FB4}"/>
              </a:ext>
            </a:extLst>
          </xdr:cNvPr>
          <xdr:cNvSpPr/>
        </xdr:nvSpPr>
        <xdr:spPr>
          <a:xfrm>
            <a:off x="5254241" y="2208334"/>
            <a:ext cx="1624224" cy="1668683"/>
          </a:xfrm>
          <a:prstGeom prst="roundRect">
            <a:avLst>
              <a:gd name="adj" fmla="val 11867"/>
            </a:avLst>
          </a:prstGeom>
          <a:solidFill>
            <a:srgbClr val="F8FAFC">
              <a:alpha val="10196"/>
            </a:srgbClr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  <a:bevelB w="0" h="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69" name="CuadroTexto 68">
            <a:extLst>
              <a:ext uri="{FF2B5EF4-FFF2-40B4-BE49-F238E27FC236}">
                <a16:creationId xmlns:a16="http://schemas.microsoft.com/office/drawing/2014/main" id="{FEBC84E8-9A2F-03EF-706F-7D9541C7DBE7}"/>
              </a:ext>
            </a:extLst>
          </xdr:cNvPr>
          <xdr:cNvSpPr txBox="1"/>
        </xdr:nvSpPr>
        <xdr:spPr>
          <a:xfrm>
            <a:off x="5511843" y="2297203"/>
            <a:ext cx="1109021" cy="1903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RNS</a:t>
            </a:r>
          </a:p>
        </xdr:txBody>
      </xdr:sp>
      <xdr:pic>
        <xdr:nvPicPr>
          <xdr:cNvPr id="70" name="Gráfico 69" descr="Luna y estrellas con relleno sólido">
            <a:extLst>
              <a:ext uri="{FF2B5EF4-FFF2-40B4-BE49-F238E27FC236}">
                <a16:creationId xmlns:a16="http://schemas.microsoft.com/office/drawing/2014/main" id="{9E83B4DB-6EE2-31DA-AA0B-B1EF097EDE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rcRect/>
          <a:stretch/>
        </xdr:blipFill>
        <xdr:spPr>
          <a:xfrm>
            <a:off x="6493499" y="2284204"/>
            <a:ext cx="199802" cy="216350"/>
          </a:xfrm>
          <a:prstGeom prst="rect">
            <a:avLst/>
          </a:prstGeom>
        </xdr:spPr>
      </xdr:pic>
      <xdr:sp macro="" textlink="">
        <xdr:nvSpPr>
          <xdr:cNvPr id="71" name="CuadroTexto 70">
            <a:extLst>
              <a:ext uri="{FF2B5EF4-FFF2-40B4-BE49-F238E27FC236}">
                <a16:creationId xmlns:a16="http://schemas.microsoft.com/office/drawing/2014/main" id="{27BF7354-A103-8A06-03EE-F7E26DEA7BAC}"/>
              </a:ext>
            </a:extLst>
          </xdr:cNvPr>
          <xdr:cNvSpPr txBox="1"/>
        </xdr:nvSpPr>
        <xdr:spPr>
          <a:xfrm>
            <a:off x="5511917" y="2769651"/>
            <a:ext cx="1108873" cy="190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RNS Target</a:t>
            </a:r>
          </a:p>
        </xdr:txBody>
      </xdr:sp>
      <xdr:pic>
        <xdr:nvPicPr>
          <xdr:cNvPr id="72" name="Gráfico 71" descr="Objetivo con relleno sólido">
            <a:extLst>
              <a:ext uri="{FF2B5EF4-FFF2-40B4-BE49-F238E27FC236}">
                <a16:creationId xmlns:a16="http://schemas.microsoft.com/office/drawing/2014/main" id="{D776FF75-473F-AAFA-028A-FB85B118EB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6491396" y="2756139"/>
            <a:ext cx="202988" cy="217685"/>
          </a:xfrm>
          <a:prstGeom prst="rect">
            <a:avLst/>
          </a:prstGeom>
        </xdr:spPr>
      </xdr:pic>
      <xdr:sp macro="" textlink="Settings!B11">
        <xdr:nvSpPr>
          <xdr:cNvPr id="74" name="CuadroTexto 73">
            <a:extLst>
              <a:ext uri="{FF2B5EF4-FFF2-40B4-BE49-F238E27FC236}">
                <a16:creationId xmlns:a16="http://schemas.microsoft.com/office/drawing/2014/main" id="{6F002A73-F7C5-17DC-D57B-8CE5ED0D44F1}"/>
              </a:ext>
            </a:extLst>
          </xdr:cNvPr>
          <xdr:cNvSpPr txBox="1"/>
        </xdr:nvSpPr>
        <xdr:spPr>
          <a:xfrm>
            <a:off x="5421737" y="2464410"/>
            <a:ext cx="1289232" cy="1906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B311499-E23D-48F0-B031-6C6D663CBFA4}" type="TxLink">
              <a:rPr lang="en-US" sz="9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143 </a:t>
            </a:fld>
            <a:endParaRPr lang="es-PE" sz="9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12">
        <xdr:nvSpPr>
          <xdr:cNvPr id="75" name="CuadroTexto 74">
            <a:extLst>
              <a:ext uri="{FF2B5EF4-FFF2-40B4-BE49-F238E27FC236}">
                <a16:creationId xmlns:a16="http://schemas.microsoft.com/office/drawing/2014/main" id="{50FE193B-6B1E-6707-8634-412A11451E61}"/>
              </a:ext>
            </a:extLst>
          </xdr:cNvPr>
          <xdr:cNvSpPr txBox="1"/>
        </xdr:nvSpPr>
        <xdr:spPr>
          <a:xfrm>
            <a:off x="5421737" y="2958663"/>
            <a:ext cx="1289232" cy="190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2A0514C-0FCB-4392-8CFD-8F36561C358A}" type="TxLink">
              <a:rPr lang="en-US" sz="9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301 </a:t>
            </a:fld>
            <a:endParaRPr lang="es-PE" sz="9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14">
        <xdr:nvSpPr>
          <xdr:cNvPr id="76" name="CuadroTexto 75">
            <a:extLst>
              <a:ext uri="{FF2B5EF4-FFF2-40B4-BE49-F238E27FC236}">
                <a16:creationId xmlns:a16="http://schemas.microsoft.com/office/drawing/2014/main" id="{3096006E-14B3-389E-4871-4A8221118E2B}"/>
              </a:ext>
            </a:extLst>
          </xdr:cNvPr>
          <xdr:cNvSpPr txBox="1"/>
        </xdr:nvSpPr>
        <xdr:spPr>
          <a:xfrm>
            <a:off x="5714013" y="3528775"/>
            <a:ext cx="704680" cy="230474"/>
          </a:xfrm>
          <a:prstGeom prst="roundRect">
            <a:avLst>
              <a:gd name="adj" fmla="val 50000"/>
            </a:avLst>
          </a:prstGeom>
          <a:solidFill>
            <a:srgbClr val="264653"/>
          </a:solidFill>
          <a:ln/>
          <a:effectLst/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E86D1C6D-D084-4311-BB2E-91A5B6AFB045}" type="TxLink">
              <a:rPr lang="en-US" sz="800" b="1" i="0" u="none" strike="noStrike">
                <a:solidFill>
                  <a:srgbClr val="F8FAF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Poor  👎🏻</a:t>
            </a:fld>
            <a:endParaRPr lang="es-PE" sz="800" b="1" i="0" u="none" strike="noStrike">
              <a:solidFill>
                <a:srgbClr val="F8FAFC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77" name="Rectángulo 76">
            <a:extLst>
              <a:ext uri="{FF2B5EF4-FFF2-40B4-BE49-F238E27FC236}">
                <a16:creationId xmlns:a16="http://schemas.microsoft.com/office/drawing/2014/main" id="{194EEFBC-DCB4-29B0-81ED-77252150F53B}"/>
              </a:ext>
            </a:extLst>
          </xdr:cNvPr>
          <xdr:cNvSpPr/>
        </xdr:nvSpPr>
        <xdr:spPr>
          <a:xfrm>
            <a:off x="5423357" y="2704868"/>
            <a:ext cx="1285992" cy="14679"/>
          </a:xfrm>
          <a:prstGeom prst="rect">
            <a:avLst/>
          </a:prstGeom>
          <a:solidFill>
            <a:srgbClr val="FFFFFF">
              <a:alpha val="3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78" name="Rectángulo 77">
            <a:extLst>
              <a:ext uri="{FF2B5EF4-FFF2-40B4-BE49-F238E27FC236}">
                <a16:creationId xmlns:a16="http://schemas.microsoft.com/office/drawing/2014/main" id="{E64D5BFF-9057-0B4B-22DF-DE93198A9C63}"/>
              </a:ext>
            </a:extLst>
          </xdr:cNvPr>
          <xdr:cNvSpPr/>
        </xdr:nvSpPr>
        <xdr:spPr>
          <a:xfrm>
            <a:off x="5414903" y="3198004"/>
            <a:ext cx="1285992" cy="14679"/>
          </a:xfrm>
          <a:prstGeom prst="rect">
            <a:avLst/>
          </a:prstGeom>
          <a:solidFill>
            <a:srgbClr val="FFFFFF">
              <a:alpha val="3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</xdr:grpSp>
    <xdr:clientData/>
  </xdr:twoCellAnchor>
  <xdr:twoCellAnchor>
    <xdr:from>
      <xdr:col>6</xdr:col>
      <xdr:colOff>699785</xdr:colOff>
      <xdr:row>16</xdr:row>
      <xdr:rowOff>153911</xdr:rowOff>
    </xdr:from>
    <xdr:to>
      <xdr:col>8</xdr:col>
      <xdr:colOff>449611</xdr:colOff>
      <xdr:row>17</xdr:row>
      <xdr:rowOff>160640</xdr:rowOff>
    </xdr:to>
    <xdr:grpSp>
      <xdr:nvGrpSpPr>
        <xdr:cNvPr id="92" name="Grupo 91">
          <a:extLst>
            <a:ext uri="{FF2B5EF4-FFF2-40B4-BE49-F238E27FC236}">
              <a16:creationId xmlns:a16="http://schemas.microsoft.com/office/drawing/2014/main" id="{0CE8ED4A-770E-D721-973B-95648E43DACA}"/>
            </a:ext>
          </a:extLst>
        </xdr:cNvPr>
        <xdr:cNvGrpSpPr/>
      </xdr:nvGrpSpPr>
      <xdr:grpSpPr>
        <a:xfrm>
          <a:off x="5413773" y="3258706"/>
          <a:ext cx="1321155" cy="191313"/>
          <a:chOff x="5344309" y="3267225"/>
          <a:chExt cx="1398636" cy="191786"/>
        </a:xfrm>
      </xdr:grpSpPr>
      <xdr:sp macro="" textlink="">
        <xdr:nvSpPr>
          <xdr:cNvPr id="80" name="CuadroTexto 79">
            <a:extLst>
              <a:ext uri="{FF2B5EF4-FFF2-40B4-BE49-F238E27FC236}">
                <a16:creationId xmlns:a16="http://schemas.microsoft.com/office/drawing/2014/main" id="{B4C2ACF3-4110-79FE-5E6F-424AE0628BB1}"/>
              </a:ext>
            </a:extLst>
          </xdr:cNvPr>
          <xdr:cNvSpPr txBox="1"/>
        </xdr:nvSpPr>
        <xdr:spPr>
          <a:xfrm>
            <a:off x="5411192" y="3267225"/>
            <a:ext cx="486000" cy="1917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s-PE" sz="9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Goal</a:t>
            </a:r>
          </a:p>
        </xdr:txBody>
      </xdr:sp>
      <xdr:sp macro="" textlink="Settings!B13">
        <xdr:nvSpPr>
          <xdr:cNvPr id="81" name="CuadroTexto 80">
            <a:extLst>
              <a:ext uri="{FF2B5EF4-FFF2-40B4-BE49-F238E27FC236}">
                <a16:creationId xmlns:a16="http://schemas.microsoft.com/office/drawing/2014/main" id="{9DD7BCC2-6D9F-74DB-64C1-49C4BB457C60}"/>
              </a:ext>
            </a:extLst>
          </xdr:cNvPr>
          <xdr:cNvSpPr txBox="1"/>
        </xdr:nvSpPr>
        <xdr:spPr>
          <a:xfrm>
            <a:off x="5890902" y="3267225"/>
            <a:ext cx="837658" cy="1917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BC464D35-145C-432F-BB2D-D99A6647A5F4}" type="TxLink">
              <a:rPr lang="en-US" sz="9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r"/>
              <a:t>47.51%</a:t>
            </a:fld>
            <a:endParaRPr lang="es-PE" sz="9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695368</xdr:colOff>
      <xdr:row>11</xdr:row>
      <xdr:rowOff>31990</xdr:rowOff>
    </xdr:from>
    <xdr:to>
      <xdr:col>10</xdr:col>
      <xdr:colOff>750545</xdr:colOff>
      <xdr:row>20</xdr:row>
      <xdr:rowOff>45294</xdr:rowOff>
    </xdr:to>
    <xdr:grpSp>
      <xdr:nvGrpSpPr>
        <xdr:cNvPr id="89" name="Grupo 88">
          <a:extLst>
            <a:ext uri="{FF2B5EF4-FFF2-40B4-BE49-F238E27FC236}">
              <a16:creationId xmlns:a16="http://schemas.microsoft.com/office/drawing/2014/main" id="{C8088F0B-09B5-2117-BC59-81A2E08D7D79}"/>
            </a:ext>
          </a:extLst>
        </xdr:cNvPr>
        <xdr:cNvGrpSpPr/>
      </xdr:nvGrpSpPr>
      <xdr:grpSpPr>
        <a:xfrm>
          <a:off x="6980685" y="2213866"/>
          <a:ext cx="1626506" cy="1674558"/>
          <a:chOff x="6971545" y="2209133"/>
          <a:chExt cx="1624221" cy="1668683"/>
        </a:xfrm>
      </xdr:grpSpPr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92727EAF-D82F-5522-D220-BF09B02CEE1F}"/>
              </a:ext>
            </a:extLst>
          </xdr:cNvPr>
          <xdr:cNvSpPr/>
        </xdr:nvSpPr>
        <xdr:spPr>
          <a:xfrm>
            <a:off x="6971545" y="2209133"/>
            <a:ext cx="1624221" cy="1668683"/>
          </a:xfrm>
          <a:prstGeom prst="roundRect">
            <a:avLst>
              <a:gd name="adj" fmla="val 11867"/>
            </a:avLst>
          </a:prstGeom>
          <a:solidFill>
            <a:srgbClr val="F8FAFC">
              <a:alpha val="10196"/>
            </a:srgbClr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  <a:bevelB w="0" h="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2A9F3F1F-8C8E-DA18-387D-6B73EF289B35}"/>
              </a:ext>
            </a:extLst>
          </xdr:cNvPr>
          <xdr:cNvSpPr txBox="1"/>
        </xdr:nvSpPr>
        <xdr:spPr>
          <a:xfrm>
            <a:off x="7230646" y="2297465"/>
            <a:ext cx="1106018" cy="190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Occ(%)</a:t>
            </a:r>
          </a:p>
        </xdr:txBody>
      </xdr:sp>
      <xdr:pic>
        <xdr:nvPicPr>
          <xdr:cNvPr id="20" name="Gráfico 19" descr="Campanilla de hotel con relleno sólido">
            <a:extLst>
              <a:ext uri="{FF2B5EF4-FFF2-40B4-BE49-F238E27FC236}">
                <a16:creationId xmlns:a16="http://schemas.microsoft.com/office/drawing/2014/main" id="{F04D7750-9154-5C62-C74F-C3551FA505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8207169" y="2284903"/>
            <a:ext cx="203263" cy="215448"/>
          </a:xfrm>
          <a:prstGeom prst="rect">
            <a:avLst/>
          </a:prstGeom>
          <a:effectLst/>
        </xdr:spPr>
      </xdr:pic>
      <xdr:sp macro="" textlink="">
        <xdr:nvSpPr>
          <xdr:cNvPr id="23" name="CuadroTexto 22">
            <a:extLst>
              <a:ext uri="{FF2B5EF4-FFF2-40B4-BE49-F238E27FC236}">
                <a16:creationId xmlns:a16="http://schemas.microsoft.com/office/drawing/2014/main" id="{2D80C9B4-3423-3074-4578-6D7B4B8C39CF}"/>
              </a:ext>
            </a:extLst>
          </xdr:cNvPr>
          <xdr:cNvSpPr txBox="1"/>
        </xdr:nvSpPr>
        <xdr:spPr>
          <a:xfrm>
            <a:off x="7230720" y="2770419"/>
            <a:ext cx="1105870" cy="190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Occ(%) Target</a:t>
            </a:r>
          </a:p>
        </xdr:txBody>
      </xdr:sp>
      <xdr:pic>
        <xdr:nvPicPr>
          <xdr:cNvPr id="29" name="Gráfico 28" descr="Objetivo con relleno sólido">
            <a:extLst>
              <a:ext uri="{FF2B5EF4-FFF2-40B4-BE49-F238E27FC236}">
                <a16:creationId xmlns:a16="http://schemas.microsoft.com/office/drawing/2014/main" id="{ADF0927F-5AE3-919B-05DB-4BA8145339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8205064" y="2756989"/>
            <a:ext cx="206452" cy="217490"/>
          </a:xfrm>
          <a:prstGeom prst="rect">
            <a:avLst/>
          </a:prstGeom>
          <a:effectLst/>
        </xdr:spPr>
      </xdr:pic>
      <xdr:sp macro="" textlink="Settings!B15">
        <xdr:nvSpPr>
          <xdr:cNvPr id="31" name="CuadroTexto 30">
            <a:extLst>
              <a:ext uri="{FF2B5EF4-FFF2-40B4-BE49-F238E27FC236}">
                <a16:creationId xmlns:a16="http://schemas.microsoft.com/office/drawing/2014/main" id="{B955C13D-4A01-B2C1-61CE-6DC50B62FED4}"/>
              </a:ext>
            </a:extLst>
          </xdr:cNvPr>
          <xdr:cNvSpPr txBox="1"/>
        </xdr:nvSpPr>
        <xdr:spPr>
          <a:xfrm>
            <a:off x="7139195" y="2464782"/>
            <a:ext cx="1288920" cy="1906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8994AF4-40B4-48EC-8C05-B7C54242BC43}" type="TxLink">
              <a:rPr lang="en-US" sz="9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11.25%</a:t>
            </a:fld>
            <a:endParaRPr lang="es-PE" sz="9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16">
        <xdr:nvSpPr>
          <xdr:cNvPr id="47" name="CuadroTexto 46">
            <a:extLst>
              <a:ext uri="{FF2B5EF4-FFF2-40B4-BE49-F238E27FC236}">
                <a16:creationId xmlns:a16="http://schemas.microsoft.com/office/drawing/2014/main" id="{6A08D50F-DE8A-A527-4758-FDDAAD18A0A1}"/>
              </a:ext>
            </a:extLst>
          </xdr:cNvPr>
          <xdr:cNvSpPr txBox="1"/>
        </xdr:nvSpPr>
        <xdr:spPr>
          <a:xfrm>
            <a:off x="7139195" y="2959409"/>
            <a:ext cx="1288920" cy="190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E493FD66-A7E5-454D-B7DA-28503E751032}" type="TxLink">
              <a:rPr lang="en-US" sz="9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23.68%</a:t>
            </a:fld>
            <a:endParaRPr lang="es-PE" sz="9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18">
        <xdr:nvSpPr>
          <xdr:cNvPr id="49" name="CuadroTexto 48">
            <a:extLst>
              <a:ext uri="{FF2B5EF4-FFF2-40B4-BE49-F238E27FC236}">
                <a16:creationId xmlns:a16="http://schemas.microsoft.com/office/drawing/2014/main" id="{31CE7411-8646-E676-83E5-A653468A6F04}"/>
              </a:ext>
            </a:extLst>
          </xdr:cNvPr>
          <xdr:cNvSpPr txBox="1"/>
        </xdr:nvSpPr>
        <xdr:spPr>
          <a:xfrm>
            <a:off x="7429728" y="3529438"/>
            <a:ext cx="707854" cy="230202"/>
          </a:xfrm>
          <a:prstGeom prst="roundRect">
            <a:avLst>
              <a:gd name="adj" fmla="val 50000"/>
            </a:avLst>
          </a:prstGeom>
          <a:solidFill>
            <a:srgbClr val="264653"/>
          </a:solidFill>
          <a:ln/>
          <a:effectLst/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14943A8-AA6A-4F38-B92F-19CD0CBA4F34}" type="TxLink">
              <a:rPr lang="en-US" sz="800" b="1" i="0" u="none" strike="noStrike">
                <a:solidFill>
                  <a:srgbClr val="F8FAF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Poor  👎🏻</a:t>
            </a:fld>
            <a:endParaRPr lang="es-PE" sz="800" b="1" i="0" u="none" strike="noStrike">
              <a:solidFill>
                <a:srgbClr val="F8FAFC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50" name="Rectángulo 49">
            <a:extLst>
              <a:ext uri="{FF2B5EF4-FFF2-40B4-BE49-F238E27FC236}">
                <a16:creationId xmlns:a16="http://schemas.microsoft.com/office/drawing/2014/main" id="{DDAE507B-83B0-3CDD-ABB5-B29F5D726794}"/>
              </a:ext>
            </a:extLst>
          </xdr:cNvPr>
          <xdr:cNvSpPr/>
        </xdr:nvSpPr>
        <xdr:spPr>
          <a:xfrm>
            <a:off x="7140817" y="2704908"/>
            <a:ext cx="1285677" cy="14590"/>
          </a:xfrm>
          <a:prstGeom prst="rect">
            <a:avLst/>
          </a:prstGeom>
          <a:solidFill>
            <a:srgbClr val="FFFFFF">
              <a:alpha val="3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51" name="Rectángulo 50">
            <a:extLst>
              <a:ext uri="{FF2B5EF4-FFF2-40B4-BE49-F238E27FC236}">
                <a16:creationId xmlns:a16="http://schemas.microsoft.com/office/drawing/2014/main" id="{B5263195-6081-9002-DC24-8E7243AB95BC}"/>
              </a:ext>
            </a:extLst>
          </xdr:cNvPr>
          <xdr:cNvSpPr/>
        </xdr:nvSpPr>
        <xdr:spPr>
          <a:xfrm>
            <a:off x="7140817" y="3198424"/>
            <a:ext cx="1285677" cy="14590"/>
          </a:xfrm>
          <a:prstGeom prst="rect">
            <a:avLst/>
          </a:prstGeom>
          <a:solidFill>
            <a:srgbClr val="FFFFFF">
              <a:alpha val="3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</xdr:grpSp>
    <xdr:clientData/>
  </xdr:twoCellAnchor>
  <xdr:twoCellAnchor>
    <xdr:from>
      <xdr:col>9</xdr:col>
      <xdr:colOff>68738</xdr:colOff>
      <xdr:row>16</xdr:row>
      <xdr:rowOff>154710</xdr:rowOff>
    </xdr:from>
    <xdr:to>
      <xdr:col>10</xdr:col>
      <xdr:colOff>592653</xdr:colOff>
      <xdr:row>17</xdr:row>
      <xdr:rowOff>161439</xdr:rowOff>
    </xdr:to>
    <xdr:grpSp>
      <xdr:nvGrpSpPr>
        <xdr:cNvPr id="93" name="Grupo 92">
          <a:extLst>
            <a:ext uri="{FF2B5EF4-FFF2-40B4-BE49-F238E27FC236}">
              <a16:creationId xmlns:a16="http://schemas.microsoft.com/office/drawing/2014/main" id="{A7EE96AD-3D39-1716-EE2E-531174860F9C}"/>
            </a:ext>
          </a:extLst>
        </xdr:cNvPr>
        <xdr:cNvGrpSpPr/>
      </xdr:nvGrpSpPr>
      <xdr:grpSpPr>
        <a:xfrm>
          <a:off x="7139720" y="3259505"/>
          <a:ext cx="1309579" cy="191313"/>
          <a:chOff x="7058350" y="3268024"/>
          <a:chExt cx="1401269" cy="191786"/>
        </a:xfrm>
      </xdr:grpSpPr>
      <xdr:sp macro="" textlink="">
        <xdr:nvSpPr>
          <xdr:cNvPr id="55" name="CuadroTexto 54">
            <a:extLst>
              <a:ext uri="{FF2B5EF4-FFF2-40B4-BE49-F238E27FC236}">
                <a16:creationId xmlns:a16="http://schemas.microsoft.com/office/drawing/2014/main" id="{6B54CFB1-FB58-C94F-D25D-06FAE9F23DF4}"/>
              </a:ext>
            </a:extLst>
          </xdr:cNvPr>
          <xdr:cNvSpPr txBox="1"/>
        </xdr:nvSpPr>
        <xdr:spPr>
          <a:xfrm>
            <a:off x="7133191" y="3268024"/>
            <a:ext cx="486000" cy="1917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s-PE" sz="9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Goal</a:t>
            </a:r>
          </a:p>
        </xdr:txBody>
      </xdr:sp>
      <xdr:sp macro="" textlink="Settings!B17">
        <xdr:nvSpPr>
          <xdr:cNvPr id="57" name="CuadroTexto 56">
            <a:extLst>
              <a:ext uri="{FF2B5EF4-FFF2-40B4-BE49-F238E27FC236}">
                <a16:creationId xmlns:a16="http://schemas.microsoft.com/office/drawing/2014/main" id="{F3997A28-90FE-0E94-EF35-305395B97216}"/>
              </a:ext>
            </a:extLst>
          </xdr:cNvPr>
          <xdr:cNvSpPr txBox="1"/>
        </xdr:nvSpPr>
        <xdr:spPr>
          <a:xfrm>
            <a:off x="7601173" y="3268024"/>
            <a:ext cx="839704" cy="1917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F5216A71-D905-479E-BDE4-005E1C8BBCA9}" type="TxLink">
              <a:rPr lang="en-US" sz="9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r"/>
              <a:t>47.51%</a:t>
            </a:fld>
            <a:endParaRPr lang="es-PE" sz="9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42118</xdr:colOff>
      <xdr:row>11</xdr:row>
      <xdr:rowOff>32789</xdr:rowOff>
    </xdr:from>
    <xdr:to>
      <xdr:col>13</xdr:col>
      <xdr:colOff>97294</xdr:colOff>
      <xdr:row>20</xdr:row>
      <xdr:rowOff>46093</xdr:rowOff>
    </xdr:to>
    <xdr:grpSp>
      <xdr:nvGrpSpPr>
        <xdr:cNvPr id="97" name="Grupo 96">
          <a:extLst>
            <a:ext uri="{FF2B5EF4-FFF2-40B4-BE49-F238E27FC236}">
              <a16:creationId xmlns:a16="http://schemas.microsoft.com/office/drawing/2014/main" id="{AF7FFDE7-B890-28DB-0AA2-9C17D6352DEC}"/>
            </a:ext>
          </a:extLst>
        </xdr:cNvPr>
        <xdr:cNvGrpSpPr/>
      </xdr:nvGrpSpPr>
      <xdr:grpSpPr>
        <a:xfrm>
          <a:off x="8684428" y="2214665"/>
          <a:ext cx="1626506" cy="1674558"/>
          <a:chOff x="8671862" y="2209932"/>
          <a:chExt cx="1624220" cy="1668683"/>
        </a:xfrm>
      </xdr:grpSpPr>
      <xdr:sp macro="" textlink="">
        <xdr:nvSpPr>
          <xdr:cNvPr id="65" name="Rectángulo: esquinas redondeadas 64">
            <a:extLst>
              <a:ext uri="{FF2B5EF4-FFF2-40B4-BE49-F238E27FC236}">
                <a16:creationId xmlns:a16="http://schemas.microsoft.com/office/drawing/2014/main" id="{B7501A08-9065-1391-386D-FE036ECF9133}"/>
              </a:ext>
            </a:extLst>
          </xdr:cNvPr>
          <xdr:cNvSpPr/>
        </xdr:nvSpPr>
        <xdr:spPr>
          <a:xfrm>
            <a:off x="8671862" y="2209932"/>
            <a:ext cx="1624220" cy="1668683"/>
          </a:xfrm>
          <a:prstGeom prst="roundRect">
            <a:avLst>
              <a:gd name="adj" fmla="val 11867"/>
            </a:avLst>
          </a:prstGeom>
          <a:solidFill>
            <a:srgbClr val="F8FAFC">
              <a:alpha val="10196"/>
            </a:srgbClr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  <a:bevelB w="0" h="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66" name="CuadroTexto 65">
            <a:extLst>
              <a:ext uri="{FF2B5EF4-FFF2-40B4-BE49-F238E27FC236}">
                <a16:creationId xmlns:a16="http://schemas.microsoft.com/office/drawing/2014/main" id="{DDC4F6FA-3539-3DA8-CD46-0CEAA8DC211C}"/>
              </a:ext>
            </a:extLst>
          </xdr:cNvPr>
          <xdr:cNvSpPr txBox="1"/>
        </xdr:nvSpPr>
        <xdr:spPr>
          <a:xfrm>
            <a:off x="8930963" y="2298264"/>
            <a:ext cx="1106018" cy="190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RevPar</a:t>
            </a:r>
          </a:p>
        </xdr:txBody>
      </xdr:sp>
      <xdr:pic>
        <xdr:nvPicPr>
          <xdr:cNvPr id="68" name="Gráfico 67" descr="Calculadora con relleno sólido">
            <a:extLst>
              <a:ext uri="{FF2B5EF4-FFF2-40B4-BE49-F238E27FC236}">
                <a16:creationId xmlns:a16="http://schemas.microsoft.com/office/drawing/2014/main" id="{7DD0188F-518B-B61B-0D9E-3281346A13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rcRect/>
          <a:stretch/>
        </xdr:blipFill>
        <xdr:spPr>
          <a:xfrm>
            <a:off x="9907485" y="2292008"/>
            <a:ext cx="203262" cy="202834"/>
          </a:xfrm>
          <a:prstGeom prst="rect">
            <a:avLst/>
          </a:prstGeom>
          <a:effectLst/>
        </xdr:spPr>
      </xdr:pic>
      <xdr:sp macro="" textlink="">
        <xdr:nvSpPr>
          <xdr:cNvPr id="82" name="CuadroTexto 81">
            <a:extLst>
              <a:ext uri="{FF2B5EF4-FFF2-40B4-BE49-F238E27FC236}">
                <a16:creationId xmlns:a16="http://schemas.microsoft.com/office/drawing/2014/main" id="{FB41E8CD-E078-EFCB-8BF2-8C30CC7B7753}"/>
              </a:ext>
            </a:extLst>
          </xdr:cNvPr>
          <xdr:cNvSpPr txBox="1"/>
        </xdr:nvSpPr>
        <xdr:spPr>
          <a:xfrm>
            <a:off x="8931038" y="2771218"/>
            <a:ext cx="1105869" cy="1906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RevPar Target</a:t>
            </a:r>
          </a:p>
        </xdr:txBody>
      </xdr:sp>
      <xdr:pic>
        <xdr:nvPicPr>
          <xdr:cNvPr id="83" name="Gráfico 82" descr="Objetivo con relleno sólido">
            <a:extLst>
              <a:ext uri="{FF2B5EF4-FFF2-40B4-BE49-F238E27FC236}">
                <a16:creationId xmlns:a16="http://schemas.microsoft.com/office/drawing/2014/main" id="{105D7512-2C0C-F951-3847-335CEA8422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9905380" y="2757789"/>
            <a:ext cx="206452" cy="217490"/>
          </a:xfrm>
          <a:prstGeom prst="rect">
            <a:avLst/>
          </a:prstGeom>
          <a:effectLst/>
        </xdr:spPr>
      </xdr:pic>
      <xdr:sp macro="" textlink="Settings!B19">
        <xdr:nvSpPr>
          <xdr:cNvPr id="84" name="CuadroTexto 83">
            <a:extLst>
              <a:ext uri="{FF2B5EF4-FFF2-40B4-BE49-F238E27FC236}">
                <a16:creationId xmlns:a16="http://schemas.microsoft.com/office/drawing/2014/main" id="{08569437-AD82-F684-8411-B1B052A47612}"/>
              </a:ext>
            </a:extLst>
          </xdr:cNvPr>
          <xdr:cNvSpPr txBox="1"/>
        </xdr:nvSpPr>
        <xdr:spPr>
          <a:xfrm>
            <a:off x="8839512" y="2465581"/>
            <a:ext cx="1288920" cy="1906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8B4799F6-6DF9-40D8-BDC4-C02AA3BB896C}" type="TxLink">
              <a:rPr lang="en-US" sz="9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$14.58 </a:t>
            </a:fld>
            <a:endParaRPr lang="es-PE" sz="9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20">
        <xdr:nvSpPr>
          <xdr:cNvPr id="85" name="CuadroTexto 84">
            <a:extLst>
              <a:ext uri="{FF2B5EF4-FFF2-40B4-BE49-F238E27FC236}">
                <a16:creationId xmlns:a16="http://schemas.microsoft.com/office/drawing/2014/main" id="{5A149E55-6EEE-C8D4-E882-863379A46145}"/>
              </a:ext>
            </a:extLst>
          </xdr:cNvPr>
          <xdr:cNvSpPr txBox="1"/>
        </xdr:nvSpPr>
        <xdr:spPr>
          <a:xfrm>
            <a:off x="8839512" y="2960207"/>
            <a:ext cx="1288920" cy="1906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39767AD-B3FE-4485-9A07-796246027355}" type="TxLink">
              <a:rPr lang="en-US" sz="9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$36.58 </a:t>
            </a:fld>
            <a:endParaRPr lang="es-PE" sz="9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22">
        <xdr:nvSpPr>
          <xdr:cNvPr id="86" name="CuadroTexto 85">
            <a:extLst>
              <a:ext uri="{FF2B5EF4-FFF2-40B4-BE49-F238E27FC236}">
                <a16:creationId xmlns:a16="http://schemas.microsoft.com/office/drawing/2014/main" id="{967C4B1E-C72E-4370-D0D7-9E2BA0E6D232}"/>
              </a:ext>
            </a:extLst>
          </xdr:cNvPr>
          <xdr:cNvSpPr txBox="1"/>
        </xdr:nvSpPr>
        <xdr:spPr>
          <a:xfrm>
            <a:off x="9130045" y="3530237"/>
            <a:ext cx="707854" cy="230202"/>
          </a:xfrm>
          <a:prstGeom prst="roundRect">
            <a:avLst>
              <a:gd name="adj" fmla="val 50000"/>
            </a:avLst>
          </a:prstGeom>
          <a:solidFill>
            <a:srgbClr val="264653"/>
          </a:solidFill>
          <a:ln/>
          <a:effectLst/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1766F2A-4919-4004-ACE9-91F29B525F2E}" type="TxLink">
              <a:rPr lang="en-US" sz="800" b="1" i="0" u="none" strike="noStrike">
                <a:solidFill>
                  <a:srgbClr val="F8FAFC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Poor  👎🏻</a:t>
            </a:fld>
            <a:endParaRPr lang="es-PE" sz="800" b="1" i="0" u="none" strike="noStrike">
              <a:solidFill>
                <a:srgbClr val="F8FAFC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87" name="Rectángulo 86">
            <a:extLst>
              <a:ext uri="{FF2B5EF4-FFF2-40B4-BE49-F238E27FC236}">
                <a16:creationId xmlns:a16="http://schemas.microsoft.com/office/drawing/2014/main" id="{B8CCA268-E032-F4F3-172F-244E58D98279}"/>
              </a:ext>
            </a:extLst>
          </xdr:cNvPr>
          <xdr:cNvSpPr/>
        </xdr:nvSpPr>
        <xdr:spPr>
          <a:xfrm>
            <a:off x="8832672" y="2705707"/>
            <a:ext cx="1285676" cy="14590"/>
          </a:xfrm>
          <a:prstGeom prst="rect">
            <a:avLst/>
          </a:prstGeom>
          <a:solidFill>
            <a:srgbClr val="FFFFFF">
              <a:alpha val="3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88" name="Rectángulo 87">
            <a:extLst>
              <a:ext uri="{FF2B5EF4-FFF2-40B4-BE49-F238E27FC236}">
                <a16:creationId xmlns:a16="http://schemas.microsoft.com/office/drawing/2014/main" id="{FF89CD53-37AE-23E9-1E39-08DCCB38BE25}"/>
              </a:ext>
            </a:extLst>
          </xdr:cNvPr>
          <xdr:cNvSpPr/>
        </xdr:nvSpPr>
        <xdr:spPr>
          <a:xfrm>
            <a:off x="8832672" y="3199223"/>
            <a:ext cx="1285676" cy="14590"/>
          </a:xfrm>
          <a:prstGeom prst="rect">
            <a:avLst/>
          </a:prstGeom>
          <a:solidFill>
            <a:srgbClr val="FFFFFF">
              <a:alpha val="3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</xdr:grpSp>
    <xdr:clientData/>
  </xdr:twoCellAnchor>
  <xdr:twoCellAnchor>
    <xdr:from>
      <xdr:col>11</xdr:col>
      <xdr:colOff>200398</xdr:colOff>
      <xdr:row>16</xdr:row>
      <xdr:rowOff>155509</xdr:rowOff>
    </xdr:from>
    <xdr:to>
      <xdr:col>12</xdr:col>
      <xdr:colOff>723537</xdr:colOff>
      <xdr:row>17</xdr:row>
      <xdr:rowOff>162239</xdr:rowOff>
    </xdr:to>
    <xdr:grpSp>
      <xdr:nvGrpSpPr>
        <xdr:cNvPr id="94" name="Grupo 93">
          <a:extLst>
            <a:ext uri="{FF2B5EF4-FFF2-40B4-BE49-F238E27FC236}">
              <a16:creationId xmlns:a16="http://schemas.microsoft.com/office/drawing/2014/main" id="{A64142A1-F006-7BE7-B18A-5980ED93D850}"/>
            </a:ext>
          </a:extLst>
        </xdr:cNvPr>
        <xdr:cNvGrpSpPr/>
      </xdr:nvGrpSpPr>
      <xdr:grpSpPr>
        <a:xfrm>
          <a:off x="8842708" y="3260304"/>
          <a:ext cx="1308804" cy="191314"/>
          <a:chOff x="8756411" y="3268823"/>
          <a:chExt cx="1401276" cy="191787"/>
        </a:xfrm>
      </xdr:grpSpPr>
      <xdr:sp macro="" textlink="">
        <xdr:nvSpPr>
          <xdr:cNvPr id="90" name="CuadroTexto 89">
            <a:extLst>
              <a:ext uri="{FF2B5EF4-FFF2-40B4-BE49-F238E27FC236}">
                <a16:creationId xmlns:a16="http://schemas.microsoft.com/office/drawing/2014/main" id="{7735C209-B3B9-7B41-A384-E261165B503C}"/>
              </a:ext>
            </a:extLst>
          </xdr:cNvPr>
          <xdr:cNvSpPr txBox="1"/>
        </xdr:nvSpPr>
        <xdr:spPr>
          <a:xfrm>
            <a:off x="8832612" y="3268823"/>
            <a:ext cx="486000" cy="1917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r>
              <a:rPr lang="es-PE" sz="9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Goal</a:t>
            </a:r>
          </a:p>
        </xdr:txBody>
      </xdr:sp>
      <xdr:sp macro="" textlink="Settings!B21">
        <xdr:nvSpPr>
          <xdr:cNvPr id="91" name="CuadroTexto 90">
            <a:extLst>
              <a:ext uri="{FF2B5EF4-FFF2-40B4-BE49-F238E27FC236}">
                <a16:creationId xmlns:a16="http://schemas.microsoft.com/office/drawing/2014/main" id="{5BFDB15D-3D26-F472-0EB9-7AEB2D41E1BA}"/>
              </a:ext>
            </a:extLst>
          </xdr:cNvPr>
          <xdr:cNvSpPr txBox="1"/>
        </xdr:nvSpPr>
        <xdr:spPr>
          <a:xfrm>
            <a:off x="9424754" y="3268823"/>
            <a:ext cx="714768" cy="1917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B918F8E8-A51E-4375-B1EA-145D7D720D44}" type="TxLink">
              <a:rPr lang="en-US" sz="9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r"/>
              <a:t>39.85%</a:t>
            </a:fld>
            <a:endParaRPr lang="es-PE" sz="9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137254</xdr:colOff>
      <xdr:row>11</xdr:row>
      <xdr:rowOff>33586</xdr:rowOff>
    </xdr:from>
    <xdr:to>
      <xdr:col>14</xdr:col>
      <xdr:colOff>591615</xdr:colOff>
      <xdr:row>20</xdr:row>
      <xdr:rowOff>46890</xdr:rowOff>
    </xdr:to>
    <xdr:grpSp>
      <xdr:nvGrpSpPr>
        <xdr:cNvPr id="98" name="Grupo 97">
          <a:extLst>
            <a:ext uri="{FF2B5EF4-FFF2-40B4-BE49-F238E27FC236}">
              <a16:creationId xmlns:a16="http://schemas.microsoft.com/office/drawing/2014/main" id="{A52F093C-67EE-CD69-7697-CED19EE2AA01}"/>
            </a:ext>
          </a:extLst>
        </xdr:cNvPr>
        <xdr:cNvGrpSpPr/>
      </xdr:nvGrpSpPr>
      <xdr:grpSpPr>
        <a:xfrm>
          <a:off x="10350894" y="2215462"/>
          <a:ext cx="1240025" cy="1674558"/>
          <a:chOff x="10336042" y="2210729"/>
          <a:chExt cx="1238883" cy="1668683"/>
        </a:xfrm>
      </xdr:grpSpPr>
      <xdr:sp macro="" textlink="">
        <xdr:nvSpPr>
          <xdr:cNvPr id="102" name="Rectángulo: esquinas redondeadas 101">
            <a:extLst>
              <a:ext uri="{FF2B5EF4-FFF2-40B4-BE49-F238E27FC236}">
                <a16:creationId xmlns:a16="http://schemas.microsoft.com/office/drawing/2014/main" id="{ED4423FB-997B-1FA5-1153-BADBD4747148}"/>
              </a:ext>
            </a:extLst>
          </xdr:cNvPr>
          <xdr:cNvSpPr/>
        </xdr:nvSpPr>
        <xdr:spPr>
          <a:xfrm>
            <a:off x="10336042" y="2210729"/>
            <a:ext cx="1238883" cy="1668683"/>
          </a:xfrm>
          <a:prstGeom prst="roundRect">
            <a:avLst>
              <a:gd name="adj" fmla="val 11867"/>
            </a:avLst>
          </a:prstGeom>
          <a:solidFill>
            <a:srgbClr val="F8FAFC">
              <a:alpha val="10196"/>
            </a:srgbClr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  <a:bevelB w="0" h="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103" name="CuadroTexto 102">
            <a:extLst>
              <a:ext uri="{FF2B5EF4-FFF2-40B4-BE49-F238E27FC236}">
                <a16:creationId xmlns:a16="http://schemas.microsoft.com/office/drawing/2014/main" id="{F3926576-5654-1133-04C3-6F807DDE040F}"/>
              </a:ext>
            </a:extLst>
          </xdr:cNvPr>
          <xdr:cNvSpPr txBox="1"/>
        </xdr:nvSpPr>
        <xdr:spPr>
          <a:xfrm>
            <a:off x="10533673" y="2855586"/>
            <a:ext cx="843621" cy="190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9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Availability</a:t>
            </a:r>
          </a:p>
        </xdr:txBody>
      </xdr:sp>
      <xdr:pic>
        <xdr:nvPicPr>
          <xdr:cNvPr id="104" name="Gráfico 103" descr="Dormir con relleno sólido">
            <a:extLst>
              <a:ext uri="{FF2B5EF4-FFF2-40B4-BE49-F238E27FC236}">
                <a16:creationId xmlns:a16="http://schemas.microsoft.com/office/drawing/2014/main" id="{AB6E39EB-3A0D-71B7-0C45-B3BE07C47D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rcRect/>
          <a:stretch/>
        </xdr:blipFill>
        <xdr:spPr>
          <a:xfrm>
            <a:off x="10775649" y="2340485"/>
            <a:ext cx="359668" cy="358737"/>
          </a:xfrm>
          <a:prstGeom prst="rect">
            <a:avLst/>
          </a:prstGeom>
        </xdr:spPr>
      </xdr:pic>
      <xdr:sp macro="" textlink="Settings!B23">
        <xdr:nvSpPr>
          <xdr:cNvPr id="107" name="CuadroTexto 106">
            <a:extLst>
              <a:ext uri="{FF2B5EF4-FFF2-40B4-BE49-F238E27FC236}">
                <a16:creationId xmlns:a16="http://schemas.microsoft.com/office/drawing/2014/main" id="{6702E23C-BA66-9E5C-FFFA-F607DEBC52A6}"/>
              </a:ext>
            </a:extLst>
          </xdr:cNvPr>
          <xdr:cNvSpPr txBox="1"/>
        </xdr:nvSpPr>
        <xdr:spPr>
          <a:xfrm>
            <a:off x="10463918" y="3145528"/>
            <a:ext cx="983131" cy="1906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91C2A5B-02B0-4E5F-B7BB-C22F00A064E8}" type="TxLink">
              <a:rPr lang="en-US" sz="9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1,271 </a:t>
            </a:fld>
            <a:endParaRPr lang="es-PE" sz="9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140874</xdr:colOff>
      <xdr:row>65</xdr:row>
      <xdr:rowOff>122946</xdr:rowOff>
    </xdr:from>
    <xdr:to>
      <xdr:col>4</xdr:col>
      <xdr:colOff>749788</xdr:colOff>
      <xdr:row>76</xdr:row>
      <xdr:rowOff>130201</xdr:rowOff>
    </xdr:to>
    <xdr:graphicFrame macro="">
      <xdr:nvGraphicFramePr>
        <xdr:cNvPr id="3" name="Room Nights: Actual vs. Budget per Year">
          <a:extLst>
            <a:ext uri="{FF2B5EF4-FFF2-40B4-BE49-F238E27FC236}">
              <a16:creationId xmlns:a16="http://schemas.microsoft.com/office/drawing/2014/main" id="{6826E876-D9E2-E237-63A7-0F6CC3D2F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140874</xdr:colOff>
      <xdr:row>54</xdr:row>
      <xdr:rowOff>89326</xdr:rowOff>
    </xdr:from>
    <xdr:to>
      <xdr:col>4</xdr:col>
      <xdr:colOff>749788</xdr:colOff>
      <xdr:row>65</xdr:row>
      <xdr:rowOff>98498</xdr:rowOff>
    </xdr:to>
    <xdr:graphicFrame macro="">
      <xdr:nvGraphicFramePr>
        <xdr:cNvPr id="106" name="ADR: Actual vs. Budget per Year">
          <a:extLst>
            <a:ext uri="{FF2B5EF4-FFF2-40B4-BE49-F238E27FC236}">
              <a16:creationId xmlns:a16="http://schemas.microsoft.com/office/drawing/2014/main" id="{66C76F04-8E47-DAA7-E150-A01D14137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140874</xdr:colOff>
      <xdr:row>24</xdr:row>
      <xdr:rowOff>10876</xdr:rowOff>
    </xdr:from>
    <xdr:to>
      <xdr:col>4</xdr:col>
      <xdr:colOff>767443</xdr:colOff>
      <xdr:row>38</xdr:row>
      <xdr:rowOff>130617</xdr:rowOff>
    </xdr:to>
    <xdr:graphicFrame macro="">
      <xdr:nvGraphicFramePr>
        <xdr:cNvPr id="108" name="Revenue Distribution and Share per Hotel">
          <a:extLst>
            <a:ext uri="{FF2B5EF4-FFF2-40B4-BE49-F238E27FC236}">
              <a16:creationId xmlns:a16="http://schemas.microsoft.com/office/drawing/2014/main" id="{39F6DDD8-3769-1DA0-64A6-98A82598F52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66578</xdr:colOff>
      <xdr:row>31</xdr:row>
      <xdr:rowOff>92526</xdr:rowOff>
    </xdr:from>
    <xdr:to>
      <xdr:col>14</xdr:col>
      <xdr:colOff>653142</xdr:colOff>
      <xdr:row>38</xdr:row>
      <xdr:rowOff>130875</xdr:rowOff>
    </xdr:to>
    <xdr:graphicFrame macro="">
      <xdr:nvGraphicFramePr>
        <xdr:cNvPr id="110" name="Revenue Share per Month/Segment">
          <a:extLst>
            <a:ext uri="{FF2B5EF4-FFF2-40B4-BE49-F238E27FC236}">
              <a16:creationId xmlns:a16="http://schemas.microsoft.com/office/drawing/2014/main" id="{D265F95B-CE17-D3BE-1072-621A60F932F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53012</xdr:colOff>
      <xdr:row>43</xdr:row>
      <xdr:rowOff>73957</xdr:rowOff>
    </xdr:from>
    <xdr:to>
      <xdr:col>14</xdr:col>
      <xdr:colOff>657169</xdr:colOff>
      <xdr:row>54</xdr:row>
      <xdr:rowOff>83128</xdr:rowOff>
    </xdr:to>
    <xdr:graphicFrame macro="">
      <xdr:nvGraphicFramePr>
        <xdr:cNvPr id="111" name="Revenue: Actual vs. Budget per Month">
          <a:extLst>
            <a:ext uri="{FF2B5EF4-FFF2-40B4-BE49-F238E27FC236}">
              <a16:creationId xmlns:a16="http://schemas.microsoft.com/office/drawing/2014/main" id="{8291B241-614D-4894-CF0B-518DFC742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54426</xdr:colOff>
      <xdr:row>65</xdr:row>
      <xdr:rowOff>122946</xdr:rowOff>
    </xdr:from>
    <xdr:to>
      <xdr:col>14</xdr:col>
      <xdr:colOff>657169</xdr:colOff>
      <xdr:row>76</xdr:row>
      <xdr:rowOff>132116</xdr:rowOff>
    </xdr:to>
    <xdr:graphicFrame macro="">
      <xdr:nvGraphicFramePr>
        <xdr:cNvPr id="112" name="Room Nights: Actual vs. Budget per Month">
          <a:extLst>
            <a:ext uri="{FF2B5EF4-FFF2-40B4-BE49-F238E27FC236}">
              <a16:creationId xmlns:a16="http://schemas.microsoft.com/office/drawing/2014/main" id="{1D533F22-10CD-3D52-6840-E65BAC8FD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54426</xdr:colOff>
      <xdr:row>54</xdr:row>
      <xdr:rowOff>89326</xdr:rowOff>
    </xdr:from>
    <xdr:to>
      <xdr:col>14</xdr:col>
      <xdr:colOff>657169</xdr:colOff>
      <xdr:row>65</xdr:row>
      <xdr:rowOff>98498</xdr:rowOff>
    </xdr:to>
    <xdr:graphicFrame macro="">
      <xdr:nvGraphicFramePr>
        <xdr:cNvPr id="113" name="ADR: Actual vs. Budget per Month">
          <a:extLst>
            <a:ext uri="{FF2B5EF4-FFF2-40B4-BE49-F238E27FC236}">
              <a16:creationId xmlns:a16="http://schemas.microsoft.com/office/drawing/2014/main" id="{3198EC1C-F9C8-6D96-BDD3-F15353726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54426</xdr:colOff>
      <xdr:row>81</xdr:row>
      <xdr:rowOff>79826</xdr:rowOff>
    </xdr:from>
    <xdr:to>
      <xdr:col>14</xdr:col>
      <xdr:colOff>657169</xdr:colOff>
      <xdr:row>92</xdr:row>
      <xdr:rowOff>88997</xdr:rowOff>
    </xdr:to>
    <xdr:graphicFrame macro="">
      <xdr:nvGraphicFramePr>
        <xdr:cNvPr id="118" name="RevPar: Actual vs. Budget per Month">
          <a:extLst>
            <a:ext uri="{FF2B5EF4-FFF2-40B4-BE49-F238E27FC236}">
              <a16:creationId xmlns:a16="http://schemas.microsoft.com/office/drawing/2014/main" id="{D230843B-0FAB-8394-4535-82A5B5882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</xdr:col>
      <xdr:colOff>711524</xdr:colOff>
      <xdr:row>13</xdr:row>
      <xdr:rowOff>171124</xdr:rowOff>
    </xdr:from>
    <xdr:to>
      <xdr:col>8</xdr:col>
      <xdr:colOff>428472</xdr:colOff>
      <xdr:row>14</xdr:row>
      <xdr:rowOff>1872</xdr:rowOff>
    </xdr:to>
    <xdr:sp macro="" textlink="">
      <xdr:nvSpPr>
        <xdr:cNvPr id="60" name="Rectángulo 59">
          <a:extLst>
            <a:ext uri="{FF2B5EF4-FFF2-40B4-BE49-F238E27FC236}">
              <a16:creationId xmlns:a16="http://schemas.microsoft.com/office/drawing/2014/main" id="{B86B9C2B-9ED5-D05A-CDDD-B881EFE319E7}"/>
            </a:ext>
          </a:extLst>
        </xdr:cNvPr>
        <xdr:cNvSpPr/>
      </xdr:nvSpPr>
      <xdr:spPr>
        <a:xfrm>
          <a:off x="5418657" y="2716129"/>
          <a:ext cx="1285992" cy="14679"/>
        </a:xfrm>
        <a:prstGeom prst="rect">
          <a:avLst/>
        </a:prstGeom>
        <a:solidFill>
          <a:srgbClr val="FFFFFF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716224</xdr:colOff>
      <xdr:row>16</xdr:row>
      <xdr:rowOff>112467</xdr:rowOff>
    </xdr:from>
    <xdr:to>
      <xdr:col>8</xdr:col>
      <xdr:colOff>433172</xdr:colOff>
      <xdr:row>16</xdr:row>
      <xdr:rowOff>127146</xdr:rowOff>
    </xdr:to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92A61740-1A7E-F99F-C001-5BD57DEFFE63}"/>
            </a:ext>
          </a:extLst>
        </xdr:cNvPr>
        <xdr:cNvSpPr/>
      </xdr:nvSpPr>
      <xdr:spPr>
        <a:xfrm>
          <a:off x="5423357" y="3209265"/>
          <a:ext cx="1285992" cy="14679"/>
        </a:xfrm>
        <a:prstGeom prst="rect">
          <a:avLst/>
        </a:prstGeom>
        <a:solidFill>
          <a:srgbClr val="FFFFFF">
            <a:alpha val="3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76806</xdr:colOff>
      <xdr:row>24</xdr:row>
      <xdr:rowOff>10876</xdr:rowOff>
    </xdr:from>
    <xdr:to>
      <xdr:col>8</xdr:col>
      <xdr:colOff>11492</xdr:colOff>
      <xdr:row>38</xdr:row>
      <xdr:rowOff>130875</xdr:rowOff>
    </xdr:to>
    <xdr:grpSp>
      <xdr:nvGrpSpPr>
        <xdr:cNvPr id="64" name="Grupo 63">
          <a:extLst>
            <a:ext uri="{FF2B5EF4-FFF2-40B4-BE49-F238E27FC236}">
              <a16:creationId xmlns:a16="http://schemas.microsoft.com/office/drawing/2014/main" id="{6553FB9A-1437-7692-9194-77F07D71CD4C}"/>
            </a:ext>
          </a:extLst>
        </xdr:cNvPr>
        <xdr:cNvGrpSpPr>
          <a:grpSpLocks noChangeAspect="1"/>
        </xdr:cNvGrpSpPr>
      </xdr:nvGrpSpPr>
      <xdr:grpSpPr>
        <a:xfrm>
          <a:off x="4005129" y="4634938"/>
          <a:ext cx="2291680" cy="2704173"/>
          <a:chOff x="3995663" y="4218203"/>
          <a:chExt cx="2286000" cy="2710800"/>
        </a:xfrm>
      </xdr:grpSpPr>
      <xdr:graphicFrame macro="">
        <xdr:nvGraphicFramePr>
          <xdr:cNvPr id="109" name="Revenue Share per Segment">
            <a:extLst>
              <a:ext uri="{FF2B5EF4-FFF2-40B4-BE49-F238E27FC236}">
                <a16:creationId xmlns:a16="http://schemas.microsoft.com/office/drawing/2014/main" id="{CD949C9A-8AA9-DBD3-C26F-A8E6F4B54AAF}"/>
              </a:ext>
            </a:extLst>
          </xdr:cNvPr>
          <xdr:cNvGraphicFramePr/>
        </xdr:nvGraphicFramePr>
        <xdr:xfrm>
          <a:off x="3995663" y="4218203"/>
          <a:ext cx="2286000" cy="271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6"/>
          </a:graphicData>
        </a:graphic>
      </xdr:graphicFrame>
      <xdr:sp macro="" textlink="Settings!E3">
        <xdr:nvSpPr>
          <xdr:cNvPr id="99" name="CuadroTexto 98">
            <a:extLst>
              <a:ext uri="{FF2B5EF4-FFF2-40B4-BE49-F238E27FC236}">
                <a16:creationId xmlns:a16="http://schemas.microsoft.com/office/drawing/2014/main" id="{BB6F69FD-5015-2A34-39AE-73ED5593583F}"/>
              </a:ext>
            </a:extLst>
          </xdr:cNvPr>
          <xdr:cNvSpPr txBox="1"/>
        </xdr:nvSpPr>
        <xdr:spPr>
          <a:xfrm>
            <a:off x="4700019" y="5693217"/>
            <a:ext cx="877289" cy="34834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FF20BED-F04C-46DC-8CB7-9BBDCACF8052}" type="TxLink">
              <a:rPr lang="en-US" sz="1200" b="1" i="0" u="none" strike="noStrike">
                <a:solidFill>
                  <a:srgbClr val="26465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$18.5K</a:t>
            </a:fld>
            <a:endParaRPr lang="es-PE" sz="1200" b="1">
              <a:solidFill>
                <a:srgbClr val="26465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140874</xdr:colOff>
      <xdr:row>81</xdr:row>
      <xdr:rowOff>79826</xdr:rowOff>
    </xdr:from>
    <xdr:to>
      <xdr:col>4</xdr:col>
      <xdr:colOff>749788</xdr:colOff>
      <xdr:row>92</xdr:row>
      <xdr:rowOff>88997</xdr:rowOff>
    </xdr:to>
    <xdr:graphicFrame macro="">
      <xdr:nvGraphicFramePr>
        <xdr:cNvPr id="26" name="RevPar: Actual vs. Budget per Year">
          <a:extLst>
            <a:ext uri="{FF2B5EF4-FFF2-40B4-BE49-F238E27FC236}">
              <a16:creationId xmlns:a16="http://schemas.microsoft.com/office/drawing/2014/main" id="{68EF48DE-10F2-7366-44AD-53C9B4CF3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140874</xdr:colOff>
      <xdr:row>92</xdr:row>
      <xdr:rowOff>119737</xdr:rowOff>
    </xdr:from>
    <xdr:to>
      <xdr:col>4</xdr:col>
      <xdr:colOff>749788</xdr:colOff>
      <xdr:row>103</xdr:row>
      <xdr:rowOff>128911</xdr:rowOff>
    </xdr:to>
    <xdr:graphicFrame macro="">
      <xdr:nvGraphicFramePr>
        <xdr:cNvPr id="38" name="Occupancy(%) Actual vs. Budget per Year">
          <a:extLst>
            <a:ext uri="{FF2B5EF4-FFF2-40B4-BE49-F238E27FC236}">
              <a16:creationId xmlns:a16="http://schemas.microsoft.com/office/drawing/2014/main" id="{064D33FA-A230-C716-9EC5-EE941A7BE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</xdr:col>
      <xdr:colOff>54426</xdr:colOff>
      <xdr:row>92</xdr:row>
      <xdr:rowOff>119737</xdr:rowOff>
    </xdr:from>
    <xdr:to>
      <xdr:col>14</xdr:col>
      <xdr:colOff>657169</xdr:colOff>
      <xdr:row>103</xdr:row>
      <xdr:rowOff>128911</xdr:rowOff>
    </xdr:to>
    <xdr:graphicFrame macro="">
      <xdr:nvGraphicFramePr>
        <xdr:cNvPr id="117" name="Occupancy: Actual vs. Budget per Month">
          <a:extLst>
            <a:ext uri="{FF2B5EF4-FFF2-40B4-BE49-F238E27FC236}">
              <a16:creationId xmlns:a16="http://schemas.microsoft.com/office/drawing/2014/main" id="{89071E8E-9EB4-B729-2169-77FC30BFF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</xdr:col>
      <xdr:colOff>776514</xdr:colOff>
      <xdr:row>43</xdr:row>
      <xdr:rowOff>73957</xdr:rowOff>
    </xdr:from>
    <xdr:to>
      <xdr:col>9</xdr:col>
      <xdr:colOff>5442</xdr:colOff>
      <xdr:row>54</xdr:row>
      <xdr:rowOff>61256</xdr:rowOff>
    </xdr:to>
    <xdr:graphicFrame macro="">
      <xdr:nvGraphicFramePr>
        <xdr:cNvPr id="52" name="Revenue: Actual vs. Budget per Quarter">
          <a:extLst>
            <a:ext uri="{FF2B5EF4-FFF2-40B4-BE49-F238E27FC236}">
              <a16:creationId xmlns:a16="http://schemas.microsoft.com/office/drawing/2014/main" id="{09F0370E-759B-D50C-A46E-A994DE0D4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absolute">
    <xdr:from>
      <xdr:col>8</xdr:col>
      <xdr:colOff>65315</xdr:colOff>
      <xdr:row>24</xdr:row>
      <xdr:rowOff>10876</xdr:rowOff>
    </xdr:from>
    <xdr:to>
      <xdr:col>14</xdr:col>
      <xdr:colOff>653143</xdr:colOff>
      <xdr:row>31</xdr:row>
      <xdr:rowOff>32654</xdr:rowOff>
    </xdr:to>
    <xdr:graphicFrame macro="">
      <xdr:nvGraphicFramePr>
        <xdr:cNvPr id="56" name="Revenue Share per Quarter/Segment">
          <a:extLst>
            <a:ext uri="{FF2B5EF4-FFF2-40B4-BE49-F238E27FC236}">
              <a16:creationId xmlns:a16="http://schemas.microsoft.com/office/drawing/2014/main" id="{F1A67EF8-3C3F-BCB4-5FEE-860E5E1A0D2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140874</xdr:colOff>
      <xdr:row>40</xdr:row>
      <xdr:rowOff>948</xdr:rowOff>
    </xdr:from>
    <xdr:to>
      <xdr:col>14</xdr:col>
      <xdr:colOff>637533</xdr:colOff>
      <xdr:row>40</xdr:row>
      <xdr:rowOff>18948</xdr:rowOff>
    </xdr:to>
    <xdr:sp macro="" textlink="">
      <xdr:nvSpPr>
        <xdr:cNvPr id="58" name="Rectángulo: esquinas redondeadas 57">
          <a:extLst>
            <a:ext uri="{FF2B5EF4-FFF2-40B4-BE49-F238E27FC236}">
              <a16:creationId xmlns:a16="http://schemas.microsoft.com/office/drawing/2014/main" id="{5812B7D8-65F0-82FB-1640-79D57FFE7352}"/>
            </a:ext>
          </a:extLst>
        </xdr:cNvPr>
        <xdr:cNvSpPr/>
      </xdr:nvSpPr>
      <xdr:spPr>
        <a:xfrm>
          <a:off x="140874" y="7599177"/>
          <a:ext cx="11469459" cy="18000"/>
        </a:xfrm>
        <a:prstGeom prst="roundRect">
          <a:avLst>
            <a:gd name="adj" fmla="val 50000"/>
          </a:avLst>
        </a:prstGeom>
        <a:solidFill>
          <a:srgbClr val="64868E">
            <a:alpha val="60000"/>
          </a:srgb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776514</xdr:colOff>
      <xdr:row>54</xdr:row>
      <xdr:rowOff>89326</xdr:rowOff>
    </xdr:from>
    <xdr:to>
      <xdr:col>9</xdr:col>
      <xdr:colOff>4057</xdr:colOff>
      <xdr:row>65</xdr:row>
      <xdr:rowOff>98498</xdr:rowOff>
    </xdr:to>
    <xdr:graphicFrame macro="">
      <xdr:nvGraphicFramePr>
        <xdr:cNvPr id="67" name="ADR: Actual vs. Budget per Quarter">
          <a:extLst>
            <a:ext uri="{FF2B5EF4-FFF2-40B4-BE49-F238E27FC236}">
              <a16:creationId xmlns:a16="http://schemas.microsoft.com/office/drawing/2014/main" id="{8CAC6BC7-F4E8-29C1-3C78-392EF8C90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</xdr:col>
      <xdr:colOff>776513</xdr:colOff>
      <xdr:row>65</xdr:row>
      <xdr:rowOff>122945</xdr:rowOff>
    </xdr:from>
    <xdr:to>
      <xdr:col>9</xdr:col>
      <xdr:colOff>4056</xdr:colOff>
      <xdr:row>76</xdr:row>
      <xdr:rowOff>132115</xdr:rowOff>
    </xdr:to>
    <xdr:graphicFrame macro="">
      <xdr:nvGraphicFramePr>
        <xdr:cNvPr id="100" name="RNS: Actual vs. Budget per Quarter">
          <a:extLst>
            <a:ext uri="{FF2B5EF4-FFF2-40B4-BE49-F238E27FC236}">
              <a16:creationId xmlns:a16="http://schemas.microsoft.com/office/drawing/2014/main" id="{74998D1F-0FB3-31EE-EBFD-96108FA7F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</xdr:col>
      <xdr:colOff>776513</xdr:colOff>
      <xdr:row>81</xdr:row>
      <xdr:rowOff>79826</xdr:rowOff>
    </xdr:from>
    <xdr:to>
      <xdr:col>9</xdr:col>
      <xdr:colOff>4056</xdr:colOff>
      <xdr:row>92</xdr:row>
      <xdr:rowOff>88997</xdr:rowOff>
    </xdr:to>
    <xdr:graphicFrame macro="">
      <xdr:nvGraphicFramePr>
        <xdr:cNvPr id="101" name="RevPar: Actual vs. Budget per Quarter">
          <a:extLst>
            <a:ext uri="{FF2B5EF4-FFF2-40B4-BE49-F238E27FC236}">
              <a16:creationId xmlns:a16="http://schemas.microsoft.com/office/drawing/2014/main" id="{23B797D1-EBDC-9170-1091-5034DE327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140874</xdr:colOff>
      <xdr:row>78</xdr:row>
      <xdr:rowOff>27212</xdr:rowOff>
    </xdr:from>
    <xdr:to>
      <xdr:col>14</xdr:col>
      <xdr:colOff>637533</xdr:colOff>
      <xdr:row>78</xdr:row>
      <xdr:rowOff>45212</xdr:rowOff>
    </xdr:to>
    <xdr:sp macro="" textlink="">
      <xdr:nvSpPr>
        <xdr:cNvPr id="105" name="Rectángulo: esquinas redondeadas 104">
          <a:extLst>
            <a:ext uri="{FF2B5EF4-FFF2-40B4-BE49-F238E27FC236}">
              <a16:creationId xmlns:a16="http://schemas.microsoft.com/office/drawing/2014/main" id="{511C923B-8626-4659-9967-57F727B6F19F}"/>
            </a:ext>
          </a:extLst>
        </xdr:cNvPr>
        <xdr:cNvSpPr/>
      </xdr:nvSpPr>
      <xdr:spPr>
        <a:xfrm>
          <a:off x="140874" y="14701155"/>
          <a:ext cx="11469459" cy="18000"/>
        </a:xfrm>
        <a:prstGeom prst="roundRect">
          <a:avLst>
            <a:gd name="adj" fmla="val 50000"/>
          </a:avLst>
        </a:prstGeom>
        <a:solidFill>
          <a:srgbClr val="64868E">
            <a:alpha val="60000"/>
          </a:srgb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776513</xdr:colOff>
      <xdr:row>92</xdr:row>
      <xdr:rowOff>119737</xdr:rowOff>
    </xdr:from>
    <xdr:to>
      <xdr:col>9</xdr:col>
      <xdr:colOff>4056</xdr:colOff>
      <xdr:row>103</xdr:row>
      <xdr:rowOff>128910</xdr:rowOff>
    </xdr:to>
    <xdr:graphicFrame macro="">
      <xdr:nvGraphicFramePr>
        <xdr:cNvPr id="114" name="Occ(%): Actual vs. Budget per Quarter">
          <a:extLst>
            <a:ext uri="{FF2B5EF4-FFF2-40B4-BE49-F238E27FC236}">
              <a16:creationId xmlns:a16="http://schemas.microsoft.com/office/drawing/2014/main" id="{0523CC46-1D84-EBEC-4AD4-3583AD1D0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12</xdr:col>
      <xdr:colOff>740228</xdr:colOff>
      <xdr:row>4</xdr:row>
      <xdr:rowOff>174176</xdr:rowOff>
    </xdr:from>
    <xdr:to>
      <xdr:col>14</xdr:col>
      <xdr:colOff>642257</xdr:colOff>
      <xdr:row>9</xdr:row>
      <xdr:rowOff>163291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">
              <a:extLst>
                <a:ext uri="{FF2B5EF4-FFF2-40B4-BE49-F238E27FC236}">
                  <a16:creationId xmlns:a16="http://schemas.microsoft.com/office/drawing/2014/main" id="{F7CD5BA2-98B8-CA79-3614-96B3146806E5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45485" y="1066805"/>
              <a:ext cx="1469572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140874</xdr:colOff>
      <xdr:row>4</xdr:row>
      <xdr:rowOff>174176</xdr:rowOff>
    </xdr:from>
    <xdr:to>
      <xdr:col>2</xdr:col>
      <xdr:colOff>402131</xdr:colOff>
      <xdr:row>9</xdr:row>
      <xdr:rowOff>163291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#Year">
              <a:extLst>
                <a:ext uri="{FF2B5EF4-FFF2-40B4-BE49-F238E27FC236}">
                  <a16:creationId xmlns:a16="http://schemas.microsoft.com/office/drawing/2014/main" id="{356F55D0-FEE8-9D03-D602-D0901CEE40A4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#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74" y="1066805"/>
              <a:ext cx="18288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468541</xdr:colOff>
      <xdr:row>4</xdr:row>
      <xdr:rowOff>174176</xdr:rowOff>
    </xdr:from>
    <xdr:to>
      <xdr:col>4</xdr:col>
      <xdr:colOff>27670</xdr:colOff>
      <xdr:row>9</xdr:row>
      <xdr:rowOff>163291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Quarter">
              <a:extLst>
                <a:ext uri="{FF2B5EF4-FFF2-40B4-BE49-F238E27FC236}">
                  <a16:creationId xmlns:a16="http://schemas.microsoft.com/office/drawing/2014/main" id="{F9B8B5F7-7A4C-5893-8DF7-025F456EC88C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6084" y="1066805"/>
              <a:ext cx="1126672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94080</xdr:colOff>
      <xdr:row>4</xdr:row>
      <xdr:rowOff>174176</xdr:rowOff>
    </xdr:from>
    <xdr:to>
      <xdr:col>6</xdr:col>
      <xdr:colOff>638366</xdr:colOff>
      <xdr:row>9</xdr:row>
      <xdr:rowOff>163291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#Month">
              <a:extLst>
                <a:ext uri="{FF2B5EF4-FFF2-40B4-BE49-F238E27FC236}">
                  <a16:creationId xmlns:a16="http://schemas.microsoft.com/office/drawing/2014/main" id="{8160983E-3BE8-1909-9571-54EEF258437B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#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9166" y="1066805"/>
              <a:ext cx="2111829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0</xdr:col>
      <xdr:colOff>87085</xdr:colOff>
      <xdr:row>0</xdr:row>
      <xdr:rowOff>125186</xdr:rowOff>
    </xdr:from>
    <xdr:ext cx="1317171" cy="647206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F8CA9D6-99D3-47B5-B8F3-0D380A435E8D}"/>
            </a:ext>
          </a:extLst>
        </xdr:cNvPr>
        <xdr:cNvSpPr/>
      </xdr:nvSpPr>
      <xdr:spPr>
        <a:xfrm>
          <a:off x="87085" y="125186"/>
          <a:ext cx="1317171" cy="647206"/>
        </a:xfrm>
        <a:prstGeom prst="rect">
          <a:avLst/>
        </a:prstGeom>
        <a:noFill/>
        <a:effectLst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800" b="1" cap="none" spc="50">
              <a:ln w="0">
                <a:solidFill>
                  <a:srgbClr val="A9CBBA"/>
                </a:solidFill>
              </a:ln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Raimforest Hotels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7508</xdr:colOff>
      <xdr:row>4</xdr:row>
      <xdr:rowOff>157349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45E0A621-E8ED-4099-B810-EF332DB6E206}"/>
            </a:ext>
          </a:extLst>
        </xdr:cNvPr>
        <xdr:cNvSpPr/>
      </xdr:nvSpPr>
      <xdr:spPr>
        <a:xfrm>
          <a:off x="0" y="0"/>
          <a:ext cx="11764079" cy="897578"/>
        </a:xfrm>
        <a:prstGeom prst="rect">
          <a:avLst/>
        </a:prstGeom>
        <a:gradFill>
          <a:gsLst>
            <a:gs pos="0">
              <a:srgbClr val="81B29A"/>
            </a:gs>
            <a:gs pos="50000">
              <a:srgbClr val="547C77"/>
            </a:gs>
            <a:gs pos="100000">
              <a:srgbClr val="264653"/>
            </a:gs>
          </a:gsLst>
          <a:lin ang="21540000" scaled="0"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 i="0">
              <a:latin typeface="Segoe UI" panose="020B0502040204020203" pitchFamily="34" charset="0"/>
              <a:cs typeface="Segoe UI" panose="020B0502040204020203" pitchFamily="34" charset="0"/>
            </a:rPr>
            <a:t>SALES</a:t>
          </a:r>
          <a:r>
            <a:rPr lang="es-PE" sz="1800" b="1" i="0" baseline="0">
              <a:latin typeface="Segoe UI" panose="020B0502040204020203" pitchFamily="34" charset="0"/>
              <a:cs typeface="Segoe UI" panose="020B0502040204020203" pitchFamily="34" charset="0"/>
            </a:rPr>
            <a:t> ANALYSIS</a:t>
          </a:r>
          <a:endParaRPr lang="es-PE" sz="1800" b="1" i="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624573</xdr:colOff>
      <xdr:row>2</xdr:row>
      <xdr:rowOff>125186</xdr:rowOff>
    </xdr:from>
    <xdr:to>
      <xdr:col>12</xdr:col>
      <xdr:colOff>497030</xdr:colOff>
      <xdr:row>4</xdr:row>
      <xdr:rowOff>157843</xdr:rowOff>
    </xdr:to>
    <xdr:sp macro="" textlink="">
      <xdr:nvSpPr>
        <xdr:cNvPr id="13" name="Rectángulo: esquinas superiore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6EFDBF-D427-A145-FA73-06F46B0A66AA}"/>
            </a:ext>
          </a:extLst>
        </xdr:cNvPr>
        <xdr:cNvSpPr/>
      </xdr:nvSpPr>
      <xdr:spPr>
        <a:xfrm>
          <a:off x="8462287" y="495300"/>
          <a:ext cx="1440000" cy="402772"/>
        </a:xfrm>
        <a:prstGeom prst="round2SameRect">
          <a:avLst>
            <a:gd name="adj1" fmla="val 50000"/>
            <a:gd name="adj2" fmla="val 0"/>
          </a:avLst>
        </a:prstGeom>
        <a:solidFill>
          <a:srgbClr val="264653"/>
        </a:solidFill>
        <a:ln w="3175">
          <a:solidFill>
            <a:srgbClr val="F8FAFC">
              <a:alpha val="94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PE" sz="900" b="1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Overview</a:t>
          </a:r>
        </a:p>
      </xdr:txBody>
    </xdr:sp>
    <xdr:clientData/>
  </xdr:twoCellAnchor>
  <xdr:twoCellAnchor>
    <xdr:from>
      <xdr:col>12</xdr:col>
      <xdr:colOff>521159</xdr:colOff>
      <xdr:row>2</xdr:row>
      <xdr:rowOff>125186</xdr:rowOff>
    </xdr:from>
    <xdr:to>
      <xdr:col>14</xdr:col>
      <xdr:colOff>393616</xdr:colOff>
      <xdr:row>4</xdr:row>
      <xdr:rowOff>157843</xdr:rowOff>
    </xdr:to>
    <xdr:sp macro="" textlink="">
      <xdr:nvSpPr>
        <xdr:cNvPr id="14" name="Rectángulo: esquinas superiores redondeadas 13">
          <a:extLst>
            <a:ext uri="{FF2B5EF4-FFF2-40B4-BE49-F238E27FC236}">
              <a16:creationId xmlns:a16="http://schemas.microsoft.com/office/drawing/2014/main" id="{BF0BB353-4CC2-0343-8F2F-96EA210925D8}"/>
            </a:ext>
          </a:extLst>
        </xdr:cNvPr>
        <xdr:cNvSpPr/>
      </xdr:nvSpPr>
      <xdr:spPr>
        <a:xfrm>
          <a:off x="9926416" y="495300"/>
          <a:ext cx="1440000" cy="402772"/>
        </a:xfrm>
        <a:prstGeom prst="round2SameRect">
          <a:avLst>
            <a:gd name="adj1" fmla="val 50000"/>
            <a:gd name="adj2" fmla="val 0"/>
          </a:avLst>
        </a:prstGeom>
        <a:solidFill>
          <a:srgbClr val="F8FAF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PE" sz="900" b="1">
              <a:solidFill>
                <a:srgbClr val="1E293B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Deep Dive</a:t>
          </a:r>
        </a:p>
      </xdr:txBody>
    </xdr:sp>
    <xdr:clientData/>
  </xdr:twoCellAnchor>
  <xdr:twoCellAnchor>
    <xdr:from>
      <xdr:col>12</xdr:col>
      <xdr:colOff>315686</xdr:colOff>
      <xdr:row>0</xdr:row>
      <xdr:rowOff>59871</xdr:rowOff>
    </xdr:from>
    <xdr:to>
      <xdr:col>14</xdr:col>
      <xdr:colOff>691242</xdr:colOff>
      <xdr:row>1</xdr:row>
      <xdr:rowOff>114300</xdr:rowOff>
    </xdr:to>
    <xdr:sp macro="" textlink="Settings!B2">
      <xdr:nvSpPr>
        <xdr:cNvPr id="15" name="CuadroTexto 14">
          <a:extLst>
            <a:ext uri="{FF2B5EF4-FFF2-40B4-BE49-F238E27FC236}">
              <a16:creationId xmlns:a16="http://schemas.microsoft.com/office/drawing/2014/main" id="{FFDC8402-1F15-05A3-912A-DDC2104A91F7}"/>
            </a:ext>
          </a:extLst>
        </xdr:cNvPr>
        <xdr:cNvSpPr txBox="1"/>
      </xdr:nvSpPr>
      <xdr:spPr>
        <a:xfrm>
          <a:off x="9720943" y="59871"/>
          <a:ext cx="1943099" cy="239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71B65A50-3909-4564-9E98-0033CB3DCDED}" type="TxLink">
            <a:rPr lang="en-US" sz="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r"/>
            <a:t>jueves, 4 de Junio de 2026</a:t>
          </a:fld>
          <a:endParaRPr lang="es-PE" sz="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9</xdr:col>
      <xdr:colOff>630012</xdr:colOff>
      <xdr:row>5</xdr:row>
      <xdr:rowOff>115695</xdr:rowOff>
    </xdr:from>
    <xdr:to>
      <xdr:col>12</xdr:col>
      <xdr:colOff>624569</xdr:colOff>
      <xdr:row>13</xdr:row>
      <xdr:rowOff>147238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Hotel 1">
              <a:extLst>
                <a:ext uri="{FF2B5EF4-FFF2-40B4-BE49-F238E27FC236}">
                  <a16:creationId xmlns:a16="http://schemas.microsoft.com/office/drawing/2014/main" id="{CC94491C-317A-27FD-579C-2DC6547C3558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t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3955" y="1040981"/>
              <a:ext cx="2345871" cy="15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70757</xdr:colOff>
      <xdr:row>16</xdr:row>
      <xdr:rowOff>38109</xdr:rowOff>
    </xdr:from>
    <xdr:to>
      <xdr:col>6</xdr:col>
      <xdr:colOff>484414</xdr:colOff>
      <xdr:row>32</xdr:row>
      <xdr:rowOff>179624</xdr:rowOff>
    </xdr:to>
    <xdr:graphicFrame macro="">
      <xdr:nvGraphicFramePr>
        <xdr:cNvPr id="2" name="Revenue per Segment: Actual vs. Budget vs. LY">
          <a:extLst>
            <a:ext uri="{FF2B5EF4-FFF2-40B4-BE49-F238E27FC236}">
              <a16:creationId xmlns:a16="http://schemas.microsoft.com/office/drawing/2014/main" id="{674868C5-83E4-14DD-14F8-4169C515E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391885</xdr:colOff>
      <xdr:row>16</xdr:row>
      <xdr:rowOff>38109</xdr:rowOff>
    </xdr:from>
    <xdr:to>
      <xdr:col>11</xdr:col>
      <xdr:colOff>326572</xdr:colOff>
      <xdr:row>32</xdr:row>
      <xdr:rowOff>180395</xdr:rowOff>
    </xdr:to>
    <xdr:graphicFrame macro="">
      <xdr:nvGraphicFramePr>
        <xdr:cNvPr id="17" name="Total Revenue: Actual vs. Budget vs. LY">
          <a:extLst>
            <a:ext uri="{FF2B5EF4-FFF2-40B4-BE49-F238E27FC236}">
              <a16:creationId xmlns:a16="http://schemas.microsoft.com/office/drawing/2014/main" id="{65831CCC-C2A0-8D32-210D-C0F1DA741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435429</xdr:colOff>
      <xdr:row>16</xdr:row>
      <xdr:rowOff>38109</xdr:rowOff>
    </xdr:from>
    <xdr:to>
      <xdr:col>14</xdr:col>
      <xdr:colOff>702129</xdr:colOff>
      <xdr:row>32</xdr:row>
      <xdr:rowOff>180395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68864205-1809-1268-26FC-10E73DA93054}"/>
            </a:ext>
          </a:extLst>
        </xdr:cNvPr>
        <xdr:cNvGrpSpPr/>
      </xdr:nvGrpSpPr>
      <xdr:grpSpPr>
        <a:xfrm>
          <a:off x="9077739" y="2991451"/>
          <a:ext cx="2623694" cy="3095627"/>
          <a:chOff x="9056915" y="2073738"/>
          <a:chExt cx="2618014" cy="3103200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D948FE10-24B6-7161-94D0-1F199A3A5C80}"/>
              </a:ext>
            </a:extLst>
          </xdr:cNvPr>
          <xdr:cNvSpPr/>
        </xdr:nvSpPr>
        <xdr:spPr>
          <a:xfrm>
            <a:off x="9056915" y="2073738"/>
            <a:ext cx="2618014" cy="3103200"/>
          </a:xfrm>
          <a:prstGeom prst="roundRect">
            <a:avLst>
              <a:gd name="adj" fmla="val 10500"/>
            </a:avLst>
          </a:prstGeom>
          <a:solidFill>
            <a:srgbClr val="2646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22" name="Rectángulo: esquinas redondeadas 21">
            <a:extLst>
              <a:ext uri="{FF2B5EF4-FFF2-40B4-BE49-F238E27FC236}">
                <a16:creationId xmlns:a16="http://schemas.microsoft.com/office/drawing/2014/main" id="{A79C7339-B8F2-A27F-DC61-4FCF8DC0E760}"/>
              </a:ext>
            </a:extLst>
          </xdr:cNvPr>
          <xdr:cNvSpPr/>
        </xdr:nvSpPr>
        <xdr:spPr>
          <a:xfrm>
            <a:off x="9214758" y="2197284"/>
            <a:ext cx="2302329" cy="2856108"/>
          </a:xfrm>
          <a:prstGeom prst="roundRect">
            <a:avLst>
              <a:gd name="adj" fmla="val 11867"/>
            </a:avLst>
          </a:prstGeom>
          <a:solidFill>
            <a:srgbClr val="F8FAFC">
              <a:alpha val="10196"/>
            </a:srgbClr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  <a:bevelB w="0" h="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31" name="CuadroTexto 30">
            <a:extLst>
              <a:ext uri="{FF2B5EF4-FFF2-40B4-BE49-F238E27FC236}">
                <a16:creationId xmlns:a16="http://schemas.microsoft.com/office/drawing/2014/main" id="{D9660E2F-6BF0-E9B0-8523-D60E1C5840B3}"/>
              </a:ext>
            </a:extLst>
          </xdr:cNvPr>
          <xdr:cNvSpPr txBox="1"/>
        </xdr:nvSpPr>
        <xdr:spPr>
          <a:xfrm>
            <a:off x="9672371" y="3038549"/>
            <a:ext cx="1409700" cy="216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es-PE" sz="10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Actual vs LY</a:t>
            </a:r>
          </a:p>
        </xdr:txBody>
      </xdr:sp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00D74EC3-5151-48D7-B140-616E4F326F4D}"/>
              </a:ext>
            </a:extLst>
          </xdr:cNvPr>
          <xdr:cNvSpPr txBox="1"/>
        </xdr:nvSpPr>
        <xdr:spPr>
          <a:xfrm>
            <a:off x="9672371" y="3685083"/>
            <a:ext cx="1409700" cy="216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es-PE" sz="10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Actual vs BU</a:t>
            </a:r>
          </a:p>
        </xdr:txBody>
      </xdr:sp>
      <xdr:sp macro="" textlink="Settings!B29">
        <xdr:nvSpPr>
          <xdr:cNvPr id="33" name="CuadroTexto 32">
            <a:extLst>
              <a:ext uri="{FF2B5EF4-FFF2-40B4-BE49-F238E27FC236}">
                <a16:creationId xmlns:a16="http://schemas.microsoft.com/office/drawing/2014/main" id="{3BC4235E-A106-BFCE-5565-D77DA412C1CE}"/>
              </a:ext>
            </a:extLst>
          </xdr:cNvPr>
          <xdr:cNvSpPr txBox="1"/>
        </xdr:nvSpPr>
        <xdr:spPr>
          <a:xfrm>
            <a:off x="9550854" y="3289817"/>
            <a:ext cx="1652735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83104C9-5D71-4369-834E-2C02218F17B5}" type="TxLink">
              <a:rPr lang="en-US" sz="1600" b="1" i="0" u="none" strike="noStrike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3.70%</a:t>
            </a:fld>
            <a:endParaRPr lang="es-PE" sz="2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Settings!B30">
        <xdr:nvSpPr>
          <xdr:cNvPr id="34" name="CuadroTexto 33">
            <a:extLst>
              <a:ext uri="{FF2B5EF4-FFF2-40B4-BE49-F238E27FC236}">
                <a16:creationId xmlns:a16="http://schemas.microsoft.com/office/drawing/2014/main" id="{AA94FEF9-4E8C-49EA-939C-BE3E262DB20A}"/>
              </a:ext>
            </a:extLst>
          </xdr:cNvPr>
          <xdr:cNvSpPr txBox="1"/>
        </xdr:nvSpPr>
        <xdr:spPr>
          <a:xfrm>
            <a:off x="9550854" y="3936351"/>
            <a:ext cx="1652735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399E098-A0BC-47BC-B9FA-4F0256B6AADE}" type="TxLink">
              <a:rPr lang="en-US" sz="16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-8.12%</a:t>
            </a:fld>
            <a:endParaRPr lang="es-PE" sz="16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CE9AEB80-E0DD-4ACF-96B3-941256FA6CCA}"/>
              </a:ext>
            </a:extLst>
          </xdr:cNvPr>
          <xdr:cNvSpPr txBox="1"/>
        </xdr:nvSpPr>
        <xdr:spPr>
          <a:xfrm>
            <a:off x="9672371" y="4331617"/>
            <a:ext cx="1409700" cy="216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BU vs.</a:t>
            </a:r>
            <a:r>
              <a:rPr lang="es-PE" sz="10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LY</a:t>
            </a:r>
            <a:endParaRPr lang="es-PE" sz="1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Settings!B31">
        <xdr:nvSpPr>
          <xdr:cNvPr id="36" name="CuadroTexto 35">
            <a:extLst>
              <a:ext uri="{FF2B5EF4-FFF2-40B4-BE49-F238E27FC236}">
                <a16:creationId xmlns:a16="http://schemas.microsoft.com/office/drawing/2014/main" id="{6EB5BEA0-3BB6-409F-8FA6-7D02F6967329}"/>
              </a:ext>
            </a:extLst>
          </xdr:cNvPr>
          <xdr:cNvSpPr txBox="1"/>
        </xdr:nvSpPr>
        <xdr:spPr>
          <a:xfrm>
            <a:off x="9550854" y="4582886"/>
            <a:ext cx="1652735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218BD9B-AD77-4F5F-8438-66657572B964}" type="TxLink">
              <a:rPr lang="en-US" sz="16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12.87%</a:t>
            </a:fld>
            <a:endParaRPr lang="es-PE" sz="16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pic>
        <xdr:nvPicPr>
          <xdr:cNvPr id="29" name="Gráfico 28" descr="Notas adhesivas  con relleno sólido">
            <a:extLst>
              <a:ext uri="{FF2B5EF4-FFF2-40B4-BE49-F238E27FC236}">
                <a16:creationId xmlns:a16="http://schemas.microsoft.com/office/drawing/2014/main" id="{9064CFA7-28FF-A3B9-E5BB-BD4FCE6A7A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rcRect/>
          <a:stretch/>
        </xdr:blipFill>
        <xdr:spPr>
          <a:xfrm>
            <a:off x="10107221" y="2343979"/>
            <a:ext cx="540000" cy="540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70757</xdr:colOff>
      <xdr:row>33</xdr:row>
      <xdr:rowOff>85273</xdr:rowOff>
    </xdr:from>
    <xdr:to>
      <xdr:col>11</xdr:col>
      <xdr:colOff>325028</xdr:colOff>
      <xdr:row>50</xdr:row>
      <xdr:rowOff>42502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F094307B-BC25-488F-3E6F-3C41F78DCEA4}"/>
            </a:ext>
          </a:extLst>
        </xdr:cNvPr>
        <xdr:cNvGrpSpPr/>
      </xdr:nvGrpSpPr>
      <xdr:grpSpPr>
        <a:xfrm>
          <a:off x="70757" y="6176540"/>
          <a:ext cx="8896581" cy="3095154"/>
          <a:chOff x="70757" y="5266873"/>
          <a:chExt cx="8875757" cy="3103200"/>
        </a:xfrm>
      </xdr:grpSpPr>
      <xdr:graphicFrame macro="">
        <xdr:nvGraphicFramePr>
          <xdr:cNvPr id="38" name="ADR per Segment: Actual vs. Budget vs. LY">
            <a:extLst>
              <a:ext uri="{FF2B5EF4-FFF2-40B4-BE49-F238E27FC236}">
                <a16:creationId xmlns:a16="http://schemas.microsoft.com/office/drawing/2014/main" id="{55A58D2B-5052-5AE4-AD39-6FC41B3C53F6}"/>
              </a:ext>
            </a:extLst>
          </xdr:cNvPr>
          <xdr:cNvGraphicFramePr/>
        </xdr:nvGraphicFramePr>
        <xdr:xfrm>
          <a:off x="70757" y="5266873"/>
          <a:ext cx="5115600" cy="310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39" name="Total ADR: Actual vs. Budget vs. LY">
            <a:extLst>
              <a:ext uri="{FF2B5EF4-FFF2-40B4-BE49-F238E27FC236}">
                <a16:creationId xmlns:a16="http://schemas.microsoft.com/office/drawing/2014/main" id="{2A712513-FD5A-D3F1-ABA8-EF2D4D91FD9F}"/>
              </a:ext>
            </a:extLst>
          </xdr:cNvPr>
          <xdr:cNvGraphicFramePr/>
        </xdr:nvGraphicFramePr>
        <xdr:xfrm>
          <a:off x="5094514" y="5266873"/>
          <a:ext cx="3852000" cy="310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11</xdr:col>
      <xdr:colOff>435429</xdr:colOff>
      <xdr:row>33</xdr:row>
      <xdr:rowOff>85273</xdr:rowOff>
    </xdr:from>
    <xdr:to>
      <xdr:col>14</xdr:col>
      <xdr:colOff>702129</xdr:colOff>
      <xdr:row>50</xdr:row>
      <xdr:rowOff>42502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40636CA9-2AAF-4F91-AD5F-2C6396A23C2D}"/>
            </a:ext>
          </a:extLst>
        </xdr:cNvPr>
        <xdr:cNvGrpSpPr/>
      </xdr:nvGrpSpPr>
      <xdr:grpSpPr>
        <a:xfrm>
          <a:off x="9077739" y="6176540"/>
          <a:ext cx="2623694" cy="3095154"/>
          <a:chOff x="9056915" y="2073738"/>
          <a:chExt cx="2618014" cy="3103200"/>
        </a:xfrm>
      </xdr:grpSpPr>
      <xdr:sp macro="" textlink="">
        <xdr:nvSpPr>
          <xdr:cNvPr id="41" name="Rectángulo: esquinas redondeadas 40">
            <a:extLst>
              <a:ext uri="{FF2B5EF4-FFF2-40B4-BE49-F238E27FC236}">
                <a16:creationId xmlns:a16="http://schemas.microsoft.com/office/drawing/2014/main" id="{600A5E07-4197-B91B-1EF5-156AF6775FFB}"/>
              </a:ext>
            </a:extLst>
          </xdr:cNvPr>
          <xdr:cNvSpPr/>
        </xdr:nvSpPr>
        <xdr:spPr>
          <a:xfrm>
            <a:off x="9056915" y="2073738"/>
            <a:ext cx="2618014" cy="3103200"/>
          </a:xfrm>
          <a:prstGeom prst="roundRect">
            <a:avLst>
              <a:gd name="adj" fmla="val 10500"/>
            </a:avLst>
          </a:prstGeom>
          <a:solidFill>
            <a:srgbClr val="2646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42" name="Rectángulo: esquinas redondeadas 41">
            <a:extLst>
              <a:ext uri="{FF2B5EF4-FFF2-40B4-BE49-F238E27FC236}">
                <a16:creationId xmlns:a16="http://schemas.microsoft.com/office/drawing/2014/main" id="{EE89D0CA-0752-CEB7-FF0C-1FFE6601D6A9}"/>
              </a:ext>
            </a:extLst>
          </xdr:cNvPr>
          <xdr:cNvSpPr/>
        </xdr:nvSpPr>
        <xdr:spPr>
          <a:xfrm>
            <a:off x="9214758" y="2197284"/>
            <a:ext cx="2302329" cy="2856108"/>
          </a:xfrm>
          <a:prstGeom prst="roundRect">
            <a:avLst>
              <a:gd name="adj" fmla="val 11867"/>
            </a:avLst>
          </a:prstGeom>
          <a:solidFill>
            <a:srgbClr val="F8FAFC">
              <a:alpha val="10196"/>
            </a:srgbClr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  <a:bevelB w="0" h="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011B667D-32B7-D9A4-03C6-89ADFD65C516}"/>
              </a:ext>
            </a:extLst>
          </xdr:cNvPr>
          <xdr:cNvSpPr txBox="1"/>
        </xdr:nvSpPr>
        <xdr:spPr>
          <a:xfrm>
            <a:off x="9672371" y="3038549"/>
            <a:ext cx="1409700" cy="216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es-PE" sz="10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Actual vs LY</a:t>
            </a:r>
          </a:p>
        </xdr:txBody>
      </xdr:sp>
      <xdr:sp macro="" textlink="">
        <xdr:nvSpPr>
          <xdr:cNvPr id="44" name="CuadroTexto 43">
            <a:extLst>
              <a:ext uri="{FF2B5EF4-FFF2-40B4-BE49-F238E27FC236}">
                <a16:creationId xmlns:a16="http://schemas.microsoft.com/office/drawing/2014/main" id="{84CB2FF0-8C08-3DFC-C8C5-4DB2FFA00D31}"/>
              </a:ext>
            </a:extLst>
          </xdr:cNvPr>
          <xdr:cNvSpPr txBox="1"/>
        </xdr:nvSpPr>
        <xdr:spPr>
          <a:xfrm>
            <a:off x="9672371" y="3685083"/>
            <a:ext cx="1409700" cy="216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es-PE" sz="10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Actual vs BU</a:t>
            </a:r>
          </a:p>
        </xdr:txBody>
      </xdr:sp>
      <xdr:sp macro="" textlink="Settings!B35">
        <xdr:nvSpPr>
          <xdr:cNvPr id="45" name="CuadroTexto 44">
            <a:extLst>
              <a:ext uri="{FF2B5EF4-FFF2-40B4-BE49-F238E27FC236}">
                <a16:creationId xmlns:a16="http://schemas.microsoft.com/office/drawing/2014/main" id="{B828BCC4-6088-450D-5F7E-89311EA941C9}"/>
              </a:ext>
            </a:extLst>
          </xdr:cNvPr>
          <xdr:cNvSpPr txBox="1"/>
        </xdr:nvSpPr>
        <xdr:spPr>
          <a:xfrm>
            <a:off x="9550854" y="3289817"/>
            <a:ext cx="1652735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D31B631B-5D8E-4FAD-A2DC-672356813269}" type="TxLink">
              <a:rPr lang="en-US" sz="16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-1.12%</a:t>
            </a:fld>
            <a:endParaRPr lang="es-PE" sz="16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36">
        <xdr:nvSpPr>
          <xdr:cNvPr id="46" name="CuadroTexto 45">
            <a:extLst>
              <a:ext uri="{FF2B5EF4-FFF2-40B4-BE49-F238E27FC236}">
                <a16:creationId xmlns:a16="http://schemas.microsoft.com/office/drawing/2014/main" id="{792E846D-BE91-BFA0-A812-EA4CE7974E93}"/>
              </a:ext>
            </a:extLst>
          </xdr:cNvPr>
          <xdr:cNvSpPr txBox="1"/>
        </xdr:nvSpPr>
        <xdr:spPr>
          <a:xfrm>
            <a:off x="9550854" y="3936351"/>
            <a:ext cx="1652735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F6AB7BD-D512-4ABC-B423-0A93AA0DCDC5}" type="TxLink">
              <a:rPr lang="en-US" sz="16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-0.83%</a:t>
            </a:fld>
            <a:endParaRPr lang="es-PE" sz="16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47" name="CuadroTexto 46">
            <a:extLst>
              <a:ext uri="{FF2B5EF4-FFF2-40B4-BE49-F238E27FC236}">
                <a16:creationId xmlns:a16="http://schemas.microsoft.com/office/drawing/2014/main" id="{5B85C340-CF34-D5D6-FF6A-60F4B18ADB2C}"/>
              </a:ext>
            </a:extLst>
          </xdr:cNvPr>
          <xdr:cNvSpPr txBox="1"/>
        </xdr:nvSpPr>
        <xdr:spPr>
          <a:xfrm>
            <a:off x="9672371" y="4331617"/>
            <a:ext cx="1409700" cy="216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BU vs.</a:t>
            </a:r>
            <a:r>
              <a:rPr lang="es-PE" sz="10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LY</a:t>
            </a:r>
            <a:endParaRPr lang="es-PE" sz="1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Settings!B37">
        <xdr:nvSpPr>
          <xdr:cNvPr id="48" name="CuadroTexto 47">
            <a:extLst>
              <a:ext uri="{FF2B5EF4-FFF2-40B4-BE49-F238E27FC236}">
                <a16:creationId xmlns:a16="http://schemas.microsoft.com/office/drawing/2014/main" id="{3E4204FF-D777-973B-281D-9D41E36791C2}"/>
              </a:ext>
            </a:extLst>
          </xdr:cNvPr>
          <xdr:cNvSpPr txBox="1"/>
        </xdr:nvSpPr>
        <xdr:spPr>
          <a:xfrm>
            <a:off x="9550854" y="4582886"/>
            <a:ext cx="1652735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F7A3198-C571-4BDF-B158-5AC70095D8C5}" type="TxLink">
              <a:rPr lang="en-US" sz="16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-0.29%</a:t>
            </a:fld>
            <a:endParaRPr lang="es-PE" sz="16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pic>
        <xdr:nvPicPr>
          <xdr:cNvPr id="49" name="Gráfico 48" descr="Notas adhesivas  con relleno sólido">
            <a:extLst>
              <a:ext uri="{FF2B5EF4-FFF2-40B4-BE49-F238E27FC236}">
                <a16:creationId xmlns:a16="http://schemas.microsoft.com/office/drawing/2014/main" id="{5EB2FAE2-41D0-217B-CE1A-53AF682FD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rcRect/>
          <a:stretch/>
        </xdr:blipFill>
        <xdr:spPr>
          <a:xfrm>
            <a:off x="10107221" y="2343979"/>
            <a:ext cx="540000" cy="540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70757</xdr:colOff>
      <xdr:row>50</xdr:row>
      <xdr:rowOff>142549</xdr:rowOff>
    </xdr:from>
    <xdr:to>
      <xdr:col>11</xdr:col>
      <xdr:colOff>277797</xdr:colOff>
      <xdr:row>67</xdr:row>
      <xdr:rowOff>98541</xdr:rowOff>
    </xdr:to>
    <xdr:grpSp>
      <xdr:nvGrpSpPr>
        <xdr:cNvPr id="64" name="Grupo 63">
          <a:extLst>
            <a:ext uri="{FF2B5EF4-FFF2-40B4-BE49-F238E27FC236}">
              <a16:creationId xmlns:a16="http://schemas.microsoft.com/office/drawing/2014/main" id="{2351C263-989B-FF17-E4FB-E6B76F76EF15}"/>
            </a:ext>
          </a:extLst>
        </xdr:cNvPr>
        <xdr:cNvGrpSpPr/>
      </xdr:nvGrpSpPr>
      <xdr:grpSpPr>
        <a:xfrm>
          <a:off x="70757" y="9371741"/>
          <a:ext cx="8849350" cy="3093918"/>
          <a:chOff x="70757" y="8470120"/>
          <a:chExt cx="8828526" cy="3101964"/>
        </a:xfrm>
      </xdr:grpSpPr>
      <xdr:graphicFrame macro="">
        <xdr:nvGraphicFramePr>
          <xdr:cNvPr id="51" name="RNS per Segment: Actual vs. Budget vs. LY">
            <a:extLst>
              <a:ext uri="{FF2B5EF4-FFF2-40B4-BE49-F238E27FC236}">
                <a16:creationId xmlns:a16="http://schemas.microsoft.com/office/drawing/2014/main" id="{721E91CA-C94B-48B6-C864-3F2E8AA69AC7}"/>
              </a:ext>
            </a:extLst>
          </xdr:cNvPr>
          <xdr:cNvGraphicFramePr/>
        </xdr:nvGraphicFramePr>
        <xdr:xfrm>
          <a:off x="70757" y="8470120"/>
          <a:ext cx="5048411" cy="31019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52" name="Total RNS: Actual vs. Budget vs. LY">
            <a:extLst>
              <a:ext uri="{FF2B5EF4-FFF2-40B4-BE49-F238E27FC236}">
                <a16:creationId xmlns:a16="http://schemas.microsoft.com/office/drawing/2014/main" id="{A6D5A682-B85B-F6A7-2607-1EA4A267F3A2}"/>
              </a:ext>
            </a:extLst>
          </xdr:cNvPr>
          <xdr:cNvGraphicFramePr/>
        </xdr:nvGraphicFramePr>
        <xdr:xfrm>
          <a:off x="5047858" y="8470120"/>
          <a:ext cx="3851425" cy="31019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11</xdr:col>
      <xdr:colOff>435429</xdr:colOff>
      <xdr:row>50</xdr:row>
      <xdr:rowOff>142549</xdr:rowOff>
    </xdr:from>
    <xdr:to>
      <xdr:col>14</xdr:col>
      <xdr:colOff>702129</xdr:colOff>
      <xdr:row>67</xdr:row>
      <xdr:rowOff>99778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D00A11D7-2EFD-8F2C-5C82-FE4904A20022}"/>
            </a:ext>
          </a:extLst>
        </xdr:cNvPr>
        <xdr:cNvGrpSpPr/>
      </xdr:nvGrpSpPr>
      <xdr:grpSpPr>
        <a:xfrm>
          <a:off x="9077739" y="9371741"/>
          <a:ext cx="2623694" cy="3095155"/>
          <a:chOff x="9074020" y="8540100"/>
          <a:chExt cx="2622680" cy="3129637"/>
        </a:xfrm>
      </xdr:grpSpPr>
      <xdr:sp macro="" textlink="">
        <xdr:nvSpPr>
          <xdr:cNvPr id="54" name="Rectángulo: esquinas redondeadas 53">
            <a:extLst>
              <a:ext uri="{FF2B5EF4-FFF2-40B4-BE49-F238E27FC236}">
                <a16:creationId xmlns:a16="http://schemas.microsoft.com/office/drawing/2014/main" id="{98E3A2BB-357E-A98B-35BB-28AED132AA08}"/>
              </a:ext>
            </a:extLst>
          </xdr:cNvPr>
          <xdr:cNvSpPr/>
        </xdr:nvSpPr>
        <xdr:spPr>
          <a:xfrm>
            <a:off x="9074020" y="8540100"/>
            <a:ext cx="2622680" cy="3129637"/>
          </a:xfrm>
          <a:prstGeom prst="roundRect">
            <a:avLst>
              <a:gd name="adj" fmla="val 10500"/>
            </a:avLst>
          </a:prstGeom>
          <a:solidFill>
            <a:srgbClr val="2646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55" name="Rectángulo: esquinas redondeadas 54">
            <a:extLst>
              <a:ext uri="{FF2B5EF4-FFF2-40B4-BE49-F238E27FC236}">
                <a16:creationId xmlns:a16="http://schemas.microsoft.com/office/drawing/2014/main" id="{51548BE6-8CA6-5512-608F-6717A5054AAF}"/>
              </a:ext>
            </a:extLst>
          </xdr:cNvPr>
          <xdr:cNvSpPr/>
        </xdr:nvSpPr>
        <xdr:spPr>
          <a:xfrm>
            <a:off x="9232144" y="8664699"/>
            <a:ext cx="2306432" cy="2880440"/>
          </a:xfrm>
          <a:prstGeom prst="roundRect">
            <a:avLst>
              <a:gd name="adj" fmla="val 11867"/>
            </a:avLst>
          </a:prstGeom>
          <a:solidFill>
            <a:srgbClr val="F8FAFC">
              <a:alpha val="10196"/>
            </a:srgbClr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  <a:bevelB w="0" h="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56" name="CuadroTexto 55">
            <a:extLst>
              <a:ext uri="{FF2B5EF4-FFF2-40B4-BE49-F238E27FC236}">
                <a16:creationId xmlns:a16="http://schemas.microsoft.com/office/drawing/2014/main" id="{1FD47117-4948-F395-9AA1-21CEA1EE42C5}"/>
              </a:ext>
            </a:extLst>
          </xdr:cNvPr>
          <xdr:cNvSpPr txBox="1"/>
        </xdr:nvSpPr>
        <xdr:spPr>
          <a:xfrm>
            <a:off x="9690573" y="9513130"/>
            <a:ext cx="1412212" cy="217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es-PE" sz="10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Actual vs LY</a:t>
            </a:r>
          </a:p>
        </xdr:txBody>
      </xdr: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D42B76B9-3B9F-8D93-D644-3FD5610FDF0F}"/>
              </a:ext>
            </a:extLst>
          </xdr:cNvPr>
          <xdr:cNvSpPr txBox="1"/>
        </xdr:nvSpPr>
        <xdr:spPr>
          <a:xfrm>
            <a:off x="9690573" y="10165172"/>
            <a:ext cx="1412212" cy="217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es-PE" sz="10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Actual vs BU</a:t>
            </a:r>
          </a:p>
        </xdr:txBody>
      </xdr:sp>
      <xdr:sp macro="" textlink="Settings!B41">
        <xdr:nvSpPr>
          <xdr:cNvPr id="58" name="CuadroTexto 57">
            <a:extLst>
              <a:ext uri="{FF2B5EF4-FFF2-40B4-BE49-F238E27FC236}">
                <a16:creationId xmlns:a16="http://schemas.microsoft.com/office/drawing/2014/main" id="{5754A0E2-5BCE-D632-CF0A-2473BDCC6581}"/>
              </a:ext>
            </a:extLst>
          </xdr:cNvPr>
          <xdr:cNvSpPr txBox="1"/>
        </xdr:nvSpPr>
        <xdr:spPr>
          <a:xfrm>
            <a:off x="9568839" y="9766539"/>
            <a:ext cx="1655681" cy="363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C6BAE3D-003B-42A7-8807-89F4A48F8E24}" type="TxLink">
              <a:rPr lang="en-US" sz="1600" b="1" i="0" u="none" strike="noStrike">
                <a:solidFill>
                  <a:schemeClr val="bg1"/>
                </a:solidFill>
                <a:latin typeface="Aptos Narrow"/>
                <a:ea typeface="+mn-ea"/>
                <a:cs typeface="Segoe UI" panose="020B0502040204020203" pitchFamily="34" charset="0"/>
              </a:rPr>
              <a:pPr marL="0" indent="0" algn="ctr"/>
              <a:t>4.88%</a:t>
            </a:fld>
            <a:endParaRPr lang="es-PE" sz="36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Settings!B42">
        <xdr:nvSpPr>
          <xdr:cNvPr id="59" name="CuadroTexto 58">
            <a:extLst>
              <a:ext uri="{FF2B5EF4-FFF2-40B4-BE49-F238E27FC236}">
                <a16:creationId xmlns:a16="http://schemas.microsoft.com/office/drawing/2014/main" id="{50289674-86DB-C668-16EE-245BF653ECD8}"/>
              </a:ext>
            </a:extLst>
          </xdr:cNvPr>
          <xdr:cNvSpPr txBox="1"/>
        </xdr:nvSpPr>
        <xdr:spPr>
          <a:xfrm>
            <a:off x="9568839" y="10418581"/>
            <a:ext cx="1655681" cy="363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4A3FAD5-B563-4C12-89BB-30BF0D84CD49}" type="TxLink">
              <a:rPr lang="en-US" sz="1600" b="1" i="0" u="none" strike="noStrike">
                <a:solidFill>
                  <a:schemeClr val="bg1"/>
                </a:solidFill>
                <a:latin typeface="Aptos Narrow"/>
                <a:ea typeface="+mn-ea"/>
                <a:cs typeface="Segoe UI" panose="020B0502040204020203" pitchFamily="34" charset="0"/>
              </a:rPr>
              <a:pPr marL="0" indent="0" algn="ctr"/>
              <a:t>-7.35%</a:t>
            </a:fld>
            <a:endParaRPr lang="es-PE" sz="1600" b="1" i="0" u="none" strike="noStrike">
              <a:solidFill>
                <a:schemeClr val="bg1"/>
              </a:solidFill>
              <a:latin typeface="Aptos Narrow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60" name="CuadroTexto 59">
            <a:extLst>
              <a:ext uri="{FF2B5EF4-FFF2-40B4-BE49-F238E27FC236}">
                <a16:creationId xmlns:a16="http://schemas.microsoft.com/office/drawing/2014/main" id="{535DC4DE-0E5A-87E7-A4DB-61474C0C61E0}"/>
              </a:ext>
            </a:extLst>
          </xdr:cNvPr>
          <xdr:cNvSpPr txBox="1"/>
        </xdr:nvSpPr>
        <xdr:spPr>
          <a:xfrm>
            <a:off x="9690573" y="10817214"/>
            <a:ext cx="1412212" cy="217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PE" sz="10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BU vs.</a:t>
            </a:r>
            <a:r>
              <a:rPr lang="es-PE" sz="10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LY</a:t>
            </a:r>
            <a:endParaRPr lang="es-PE" sz="10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Settings!B43">
        <xdr:nvSpPr>
          <xdr:cNvPr id="61" name="CuadroTexto 60">
            <a:extLst>
              <a:ext uri="{FF2B5EF4-FFF2-40B4-BE49-F238E27FC236}">
                <a16:creationId xmlns:a16="http://schemas.microsoft.com/office/drawing/2014/main" id="{E89C0D13-7003-6A4C-C332-94CAAA8F8C0A}"/>
              </a:ext>
            </a:extLst>
          </xdr:cNvPr>
          <xdr:cNvSpPr txBox="1"/>
        </xdr:nvSpPr>
        <xdr:spPr>
          <a:xfrm>
            <a:off x="9568839" y="11070624"/>
            <a:ext cx="1655681" cy="363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A60A895-5B5D-470E-AF3F-CEBFECC085BE}" type="TxLink">
              <a:rPr lang="en-US" sz="1600" b="1" i="0" u="none" strike="noStrike">
                <a:solidFill>
                  <a:schemeClr val="bg1"/>
                </a:solidFill>
                <a:latin typeface="Aptos Narrow"/>
                <a:ea typeface="+mn-ea"/>
                <a:cs typeface="Segoe UI" panose="020B0502040204020203" pitchFamily="34" charset="0"/>
              </a:rPr>
              <a:pPr marL="0" indent="0" algn="ctr"/>
              <a:t>13.20%</a:t>
            </a:fld>
            <a:endParaRPr lang="es-PE" sz="1600" b="1" i="0" u="none" strike="noStrike">
              <a:solidFill>
                <a:schemeClr val="bg1"/>
              </a:solidFill>
              <a:latin typeface="Aptos Narrow"/>
              <a:ea typeface="+mn-ea"/>
              <a:cs typeface="Segoe UI" panose="020B0502040204020203" pitchFamily="34" charset="0"/>
            </a:endParaRPr>
          </a:p>
        </xdr:txBody>
      </xdr:sp>
      <xdr:pic>
        <xdr:nvPicPr>
          <xdr:cNvPr id="62" name="Gráfico 61" descr="Notas adhesivas  con relleno sólido">
            <a:extLst>
              <a:ext uri="{FF2B5EF4-FFF2-40B4-BE49-F238E27FC236}">
                <a16:creationId xmlns:a16="http://schemas.microsoft.com/office/drawing/2014/main" id="{F16CDBF4-F178-0E62-9F9C-9510C25306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rcRect/>
          <a:stretch/>
        </xdr:blipFill>
        <xdr:spPr>
          <a:xfrm>
            <a:off x="10126198" y="8812643"/>
            <a:ext cx="540962" cy="5446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70757</xdr:colOff>
      <xdr:row>68</xdr:row>
      <xdr:rowOff>74387</xdr:rowOff>
    </xdr:from>
    <xdr:to>
      <xdr:col>5</xdr:col>
      <xdr:colOff>3900</xdr:colOff>
      <xdr:row>82</xdr:row>
      <xdr:rowOff>132444</xdr:rowOff>
    </xdr:to>
    <xdr:graphicFrame macro="">
      <xdr:nvGraphicFramePr>
        <xdr:cNvPr id="3" name="LY RevShare per Segment">
          <a:extLst>
            <a:ext uri="{FF2B5EF4-FFF2-40B4-BE49-F238E27FC236}">
              <a16:creationId xmlns:a16="http://schemas.microsoft.com/office/drawing/2014/main" id="{FE719B16-41C4-E77A-449F-3317E538D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27986</xdr:colOff>
      <xdr:row>68</xdr:row>
      <xdr:rowOff>74387</xdr:rowOff>
    </xdr:from>
    <xdr:to>
      <xdr:col>9</xdr:col>
      <xdr:colOff>744900</xdr:colOff>
      <xdr:row>82</xdr:row>
      <xdr:rowOff>132444</xdr:rowOff>
    </xdr:to>
    <xdr:graphicFrame macro="">
      <xdr:nvGraphicFramePr>
        <xdr:cNvPr id="6" name="Actual RevShare per Segment">
          <a:extLst>
            <a:ext uri="{FF2B5EF4-FFF2-40B4-BE49-F238E27FC236}">
              <a16:creationId xmlns:a16="http://schemas.microsoft.com/office/drawing/2014/main" id="{0F867FC7-CAD9-31BF-A792-8E6BFD172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768986</xdr:colOff>
      <xdr:row>68</xdr:row>
      <xdr:rowOff>74387</xdr:rowOff>
    </xdr:from>
    <xdr:to>
      <xdr:col>14</xdr:col>
      <xdr:colOff>702129</xdr:colOff>
      <xdr:row>82</xdr:row>
      <xdr:rowOff>132444</xdr:rowOff>
    </xdr:to>
    <xdr:graphicFrame macro="">
      <xdr:nvGraphicFramePr>
        <xdr:cNvPr id="8" name="Budget RevShare per Segment">
          <a:extLst>
            <a:ext uri="{FF2B5EF4-FFF2-40B4-BE49-F238E27FC236}">
              <a16:creationId xmlns:a16="http://schemas.microsoft.com/office/drawing/2014/main" id="{2CF3588A-0ECF-C102-07CA-99739565B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428529</xdr:colOff>
      <xdr:row>94</xdr:row>
      <xdr:rowOff>145159</xdr:rowOff>
    </xdr:from>
    <xdr:to>
      <xdr:col>14</xdr:col>
      <xdr:colOff>702129</xdr:colOff>
      <xdr:row>109</xdr:row>
      <xdr:rowOff>18158</xdr:rowOff>
    </xdr:to>
    <xdr:graphicFrame macro="">
      <xdr:nvGraphicFramePr>
        <xdr:cNvPr id="18" name="Budget Rev YTD">
          <a:extLst>
            <a:ext uri="{FF2B5EF4-FFF2-40B4-BE49-F238E27FC236}">
              <a16:creationId xmlns:a16="http://schemas.microsoft.com/office/drawing/2014/main" id="{2B5BB874-2501-AC79-4F3B-9F8020389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70757</xdr:colOff>
      <xdr:row>94</xdr:row>
      <xdr:rowOff>145159</xdr:rowOff>
    </xdr:from>
    <xdr:to>
      <xdr:col>7</xdr:col>
      <xdr:colOff>344357</xdr:colOff>
      <xdr:row>109</xdr:row>
      <xdr:rowOff>18901</xdr:rowOff>
    </xdr:to>
    <xdr:graphicFrame macro="">
      <xdr:nvGraphicFramePr>
        <xdr:cNvPr id="20" name="Actual Rev YTD">
          <a:extLst>
            <a:ext uri="{FF2B5EF4-FFF2-40B4-BE49-F238E27FC236}">
              <a16:creationId xmlns:a16="http://schemas.microsoft.com/office/drawing/2014/main" id="{F51A8EFB-EA75-702A-A136-4A28395A1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149889</xdr:colOff>
      <xdr:row>5</xdr:row>
      <xdr:rowOff>115695</xdr:rowOff>
    </xdr:from>
    <xdr:to>
      <xdr:col>3</xdr:col>
      <xdr:colOff>677846</xdr:colOff>
      <xdr:row>14</xdr:row>
      <xdr:rowOff>115694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747A061C-6990-C147-B356-B4EAEE7399D7}"/>
            </a:ext>
          </a:extLst>
        </xdr:cNvPr>
        <xdr:cNvSpPr/>
      </xdr:nvSpPr>
      <xdr:spPr>
        <a:xfrm>
          <a:off x="149889" y="1040981"/>
          <a:ext cx="2879271" cy="1665513"/>
        </a:xfrm>
        <a:prstGeom prst="roundRect">
          <a:avLst>
            <a:gd name="adj" fmla="val 11828"/>
          </a:avLst>
        </a:prstGeom>
        <a:solidFill>
          <a:srgbClr val="2646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160557</xdr:colOff>
          <xdr:row>5</xdr:row>
          <xdr:rowOff>144784</xdr:rowOff>
        </xdr:from>
        <xdr:to>
          <xdr:col>3</xdr:col>
          <xdr:colOff>667176</xdr:colOff>
          <xdr:row>14</xdr:row>
          <xdr:rowOff>86605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2B6B502C-88B3-4B77-A01B-E50A6D8A0D34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ImgSeleted" spid="_x0000_s37162"/>
                </a:ext>
              </a:extLst>
            </xdr:cNvPicPr>
          </xdr:nvPicPr>
          <xdr:blipFill rotWithShape="1">
            <a:blip xmlns:r="http://schemas.openxmlformats.org/officeDocument/2006/relationships" r:embed="rId15">
              <a:alphaModFix/>
            </a:blip>
            <a:srcRect t="423" b="423"/>
            <a:stretch>
              <a:fillRect/>
            </a:stretch>
          </xdr:blipFill>
          <xdr:spPr>
            <a:xfrm>
              <a:off x="160557" y="1070070"/>
              <a:ext cx="2857933" cy="1607335"/>
            </a:xfrm>
            <a:prstGeom prst="round2DiagRect">
              <a:avLst>
                <a:gd name="adj1" fmla="val 16667"/>
                <a:gd name="adj2" fmla="val 14838"/>
              </a:avLst>
            </a:prstGeom>
            <a:ln w="28575" cap="sq">
              <a:noFill/>
              <a:miter lim="800000"/>
            </a:ln>
            <a:effectLst/>
          </xdr:spPr>
        </xdr:pic>
        <xdr:clientData/>
      </xdr:twoCellAnchor>
    </mc:Choice>
    <mc:Fallback/>
  </mc:AlternateContent>
  <xdr:twoCellAnchor>
    <xdr:from>
      <xdr:col>0</xdr:col>
      <xdr:colOff>70757</xdr:colOff>
      <xdr:row>83</xdr:row>
      <xdr:rowOff>70743</xdr:rowOff>
    </xdr:from>
    <xdr:to>
      <xdr:col>4</xdr:col>
      <xdr:colOff>744099</xdr:colOff>
      <xdr:row>94</xdr:row>
      <xdr:rowOff>43763</xdr:rowOff>
    </xdr:to>
    <xdr:graphicFrame macro="">
      <xdr:nvGraphicFramePr>
        <xdr:cNvPr id="21" name="Revenue Trends per Segment/Month">
          <a:extLst>
            <a:ext uri="{FF2B5EF4-FFF2-40B4-BE49-F238E27FC236}">
              <a16:creationId xmlns:a16="http://schemas.microsoft.com/office/drawing/2014/main" id="{BC8DD863-FB35-5D23-9A61-5DC0AFC5E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49772</xdr:colOff>
      <xdr:row>83</xdr:row>
      <xdr:rowOff>70743</xdr:rowOff>
    </xdr:from>
    <xdr:to>
      <xdr:col>9</xdr:col>
      <xdr:colOff>723113</xdr:colOff>
      <xdr:row>94</xdr:row>
      <xdr:rowOff>45047</xdr:rowOff>
    </xdr:to>
    <xdr:graphicFrame macro="">
      <xdr:nvGraphicFramePr>
        <xdr:cNvPr id="23" name="ADR Trends per Segment/Month">
          <a:extLst>
            <a:ext uri="{FF2B5EF4-FFF2-40B4-BE49-F238E27FC236}">
              <a16:creationId xmlns:a16="http://schemas.microsoft.com/office/drawing/2014/main" id="{F60B685E-ABA7-2700-C6DD-6DAB6AA16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28787</xdr:colOff>
      <xdr:row>83</xdr:row>
      <xdr:rowOff>70743</xdr:rowOff>
    </xdr:from>
    <xdr:to>
      <xdr:col>14</xdr:col>
      <xdr:colOff>702129</xdr:colOff>
      <xdr:row>94</xdr:row>
      <xdr:rowOff>45047</xdr:rowOff>
    </xdr:to>
    <xdr:graphicFrame macro="">
      <xdr:nvGraphicFramePr>
        <xdr:cNvPr id="26" name="RNS Trends per Segment/Month">
          <a:extLst>
            <a:ext uri="{FF2B5EF4-FFF2-40B4-BE49-F238E27FC236}">
              <a16:creationId xmlns:a16="http://schemas.microsoft.com/office/drawing/2014/main" id="{B255EDC1-A757-B707-DD13-CCAB30D2C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6</xdr:col>
      <xdr:colOff>551089</xdr:colOff>
      <xdr:row>5</xdr:row>
      <xdr:rowOff>115695</xdr:rowOff>
    </xdr:from>
    <xdr:to>
      <xdr:col>8</xdr:col>
      <xdr:colOff>88447</xdr:colOff>
      <xdr:row>13</xdr:row>
      <xdr:rowOff>147238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Quarter 1">
              <a:extLst>
                <a:ext uri="{FF2B5EF4-FFF2-40B4-BE49-F238E27FC236}">
                  <a16:creationId xmlns:a16="http://schemas.microsoft.com/office/drawing/2014/main" id="{DE96EB3F-75C2-059A-2160-076BCAD8542C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3718" y="1040981"/>
              <a:ext cx="1104900" cy="15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419100</xdr:colOff>
      <xdr:row>5</xdr:row>
      <xdr:rowOff>115695</xdr:rowOff>
    </xdr:from>
    <xdr:to>
      <xdr:col>6</xdr:col>
      <xdr:colOff>489857</xdr:colOff>
      <xdr:row>13</xdr:row>
      <xdr:rowOff>147238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#Year 1">
              <a:extLst>
                <a:ext uri="{FF2B5EF4-FFF2-40B4-BE49-F238E27FC236}">
                  <a16:creationId xmlns:a16="http://schemas.microsoft.com/office/drawing/2014/main" id="{398DC936-834E-C142-42BE-B3BE854F0667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#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4186" y="1040981"/>
              <a:ext cx="1638300" cy="15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149679</xdr:colOff>
      <xdr:row>5</xdr:row>
      <xdr:rowOff>115695</xdr:rowOff>
    </xdr:from>
    <xdr:to>
      <xdr:col>9</xdr:col>
      <xdr:colOff>568780</xdr:colOff>
      <xdr:row>13</xdr:row>
      <xdr:rowOff>147238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#Month 1">
              <a:extLst>
                <a:ext uri="{FF2B5EF4-FFF2-40B4-BE49-F238E27FC236}">
                  <a16:creationId xmlns:a16="http://schemas.microsoft.com/office/drawing/2014/main" id="{1AE14FBE-C9FD-D520-423C-6FE928B9E72F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#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9850" y="1040981"/>
              <a:ext cx="1202873" cy="15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685800</xdr:colOff>
      <xdr:row>5</xdr:row>
      <xdr:rowOff>115695</xdr:rowOff>
    </xdr:from>
    <xdr:to>
      <xdr:col>14</xdr:col>
      <xdr:colOff>702128</xdr:colOff>
      <xdr:row>13</xdr:row>
      <xdr:rowOff>147238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Segment 1">
              <a:extLst>
                <a:ext uri="{FF2B5EF4-FFF2-40B4-BE49-F238E27FC236}">
                  <a16:creationId xmlns:a16="http://schemas.microsoft.com/office/drawing/2014/main" id="{882AB9AE-D8A3-4AD9-5AC2-BF75BED8B689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91057" y="1040981"/>
              <a:ext cx="1583871" cy="15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0</xdr:col>
      <xdr:colOff>87086</xdr:colOff>
      <xdr:row>0</xdr:row>
      <xdr:rowOff>125186</xdr:rowOff>
    </xdr:from>
    <xdr:ext cx="1317171" cy="647206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7FF3A6A-0DAD-5A87-6C48-5C2585069D54}"/>
            </a:ext>
          </a:extLst>
        </xdr:cNvPr>
        <xdr:cNvSpPr/>
      </xdr:nvSpPr>
      <xdr:spPr>
        <a:xfrm>
          <a:off x="87086" y="125186"/>
          <a:ext cx="1317171" cy="647206"/>
        </a:xfrm>
        <a:prstGeom prst="rect">
          <a:avLst/>
        </a:prstGeom>
        <a:noFill/>
        <a:effectLst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800" b="1" cap="none" spc="50">
              <a:ln w="0">
                <a:solidFill>
                  <a:srgbClr val="A9CBBA"/>
                </a:solidFill>
              </a:ln>
              <a:solidFill>
                <a:schemeClr val="bg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Raimforest Hotels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33297</xdr:colOff>
      <xdr:row>49</xdr:row>
      <xdr:rowOff>57369</xdr:rowOff>
    </xdr:from>
    <xdr:to>
      <xdr:col>5</xdr:col>
      <xdr:colOff>4275575</xdr:colOff>
      <xdr:row>49</xdr:row>
      <xdr:rowOff>2443371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B1E6557-9185-5C51-2DD2-1BE5172A4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67197" y="9272126"/>
          <a:ext cx="4242278" cy="2386002"/>
        </a:xfrm>
        <a:prstGeom prst="rect">
          <a:avLst/>
        </a:prstGeom>
      </xdr:spPr>
    </xdr:pic>
    <xdr:clientData/>
  </xdr:twoCellAnchor>
  <xdr:twoCellAnchor editAs="oneCell">
    <xdr:from>
      <xdr:col>5</xdr:col>
      <xdr:colOff>32655</xdr:colOff>
      <xdr:row>50</xdr:row>
      <xdr:rowOff>54086</xdr:rowOff>
    </xdr:from>
    <xdr:to>
      <xdr:col>5</xdr:col>
      <xdr:colOff>4275855</xdr:colOff>
      <xdr:row>50</xdr:row>
      <xdr:rowOff>2440576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FE2C045-774B-E5E7-9CB8-FA3845764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66555" y="11712686"/>
          <a:ext cx="4243200" cy="2386490"/>
        </a:xfrm>
        <a:prstGeom prst="rect">
          <a:avLst/>
        </a:prstGeom>
      </xdr:spPr>
    </xdr:pic>
    <xdr:clientData/>
  </xdr:twoCellAnchor>
  <xdr:twoCellAnchor editAs="oneCell">
    <xdr:from>
      <xdr:col>5</xdr:col>
      <xdr:colOff>33385</xdr:colOff>
      <xdr:row>51</xdr:row>
      <xdr:rowOff>50892</xdr:rowOff>
    </xdr:from>
    <xdr:to>
      <xdr:col>5</xdr:col>
      <xdr:colOff>4275125</xdr:colOff>
      <xdr:row>51</xdr:row>
      <xdr:rowOff>2437692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4A2F86E-05FA-6AD7-E88B-3D2B9F621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67285" y="14153335"/>
          <a:ext cx="4241740" cy="2386800"/>
        </a:xfrm>
        <a:prstGeom prst="rect">
          <a:avLst/>
        </a:prstGeom>
      </xdr:spPr>
    </xdr:pic>
    <xdr:clientData/>
  </xdr:twoCellAnchor>
  <xdr:twoCellAnchor editAs="oneCell">
    <xdr:from>
      <xdr:col>5</xdr:col>
      <xdr:colOff>32655</xdr:colOff>
      <xdr:row>52</xdr:row>
      <xdr:rowOff>47853</xdr:rowOff>
    </xdr:from>
    <xdr:to>
      <xdr:col>5</xdr:col>
      <xdr:colOff>4275854</xdr:colOff>
      <xdr:row>52</xdr:row>
      <xdr:rowOff>2434653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249803D-4D86-743D-D2FB-822BFEF5E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66555" y="16594139"/>
          <a:ext cx="4243199" cy="2386800"/>
        </a:xfrm>
        <a:prstGeom prst="rect">
          <a:avLst/>
        </a:prstGeom>
      </xdr:spPr>
    </xdr:pic>
    <xdr:clientData/>
  </xdr:twoCellAnchor>
  <xdr:twoCellAnchor editAs="oneCell">
    <xdr:from>
      <xdr:col>5</xdr:col>
      <xdr:colOff>33060</xdr:colOff>
      <xdr:row>53</xdr:row>
      <xdr:rowOff>44814</xdr:rowOff>
    </xdr:from>
    <xdr:to>
      <xdr:col>5</xdr:col>
      <xdr:colOff>4275450</xdr:colOff>
      <xdr:row>53</xdr:row>
      <xdr:rowOff>2431614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F35D3B0-1BAC-43D1-D88C-3B6870212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66960" y="19034943"/>
          <a:ext cx="4242390" cy="2386800"/>
        </a:xfrm>
        <a:prstGeom prst="rect">
          <a:avLst/>
        </a:prstGeom>
      </xdr:spPr>
    </xdr:pic>
    <xdr:clientData/>
  </xdr:twoCellAnchor>
  <xdr:twoCellAnchor editAs="oneCell">
    <xdr:from>
      <xdr:col>5</xdr:col>
      <xdr:colOff>32655</xdr:colOff>
      <xdr:row>54</xdr:row>
      <xdr:rowOff>42217</xdr:rowOff>
    </xdr:from>
    <xdr:to>
      <xdr:col>5</xdr:col>
      <xdr:colOff>4275855</xdr:colOff>
      <xdr:row>54</xdr:row>
      <xdr:rowOff>2428133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7D497D2-00FF-D73D-5F04-119B127FD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66555" y="21476188"/>
          <a:ext cx="4243200" cy="2385916"/>
        </a:xfrm>
        <a:prstGeom prst="rect">
          <a:avLst/>
        </a:prstGeom>
      </xdr:spPr>
    </xdr:pic>
    <xdr:clientData/>
  </xdr:twoCellAnchor>
  <xdr:twoCellAnchor editAs="oneCell">
    <xdr:from>
      <xdr:col>5</xdr:col>
      <xdr:colOff>32848</xdr:colOff>
      <xdr:row>55</xdr:row>
      <xdr:rowOff>38736</xdr:rowOff>
    </xdr:from>
    <xdr:to>
      <xdr:col>5</xdr:col>
      <xdr:colOff>4275661</xdr:colOff>
      <xdr:row>55</xdr:row>
      <xdr:rowOff>2425536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AC0E5E5-5FBE-B20F-F770-742267350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66748" y="23916550"/>
          <a:ext cx="4242813" cy="2386800"/>
        </a:xfrm>
        <a:prstGeom prst="rect">
          <a:avLst/>
        </a:prstGeom>
      </xdr:spPr>
    </xdr:pic>
    <xdr:clientData/>
  </xdr:twoCellAnchor>
  <xdr:twoCellAnchor editAs="oneCell">
    <xdr:from>
      <xdr:col>5</xdr:col>
      <xdr:colOff>32655</xdr:colOff>
      <xdr:row>56</xdr:row>
      <xdr:rowOff>35963</xdr:rowOff>
    </xdr:from>
    <xdr:to>
      <xdr:col>5</xdr:col>
      <xdr:colOff>4275855</xdr:colOff>
      <xdr:row>56</xdr:row>
      <xdr:rowOff>2422232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ACC6975-27D7-8A23-88E6-9494444F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66555" y="26357620"/>
          <a:ext cx="4243200" cy="2386269"/>
        </a:xfrm>
        <a:prstGeom prst="rect">
          <a:avLst/>
        </a:prstGeom>
      </xdr:spPr>
    </xdr:pic>
    <xdr:clientData/>
  </xdr:twoCellAnchor>
  <xdr:twoCellAnchor editAs="oneCell">
    <xdr:from>
      <xdr:col>5</xdr:col>
      <xdr:colOff>32655</xdr:colOff>
      <xdr:row>57</xdr:row>
      <xdr:rowOff>32658</xdr:rowOff>
    </xdr:from>
    <xdr:to>
      <xdr:col>5</xdr:col>
      <xdr:colOff>4275855</xdr:colOff>
      <xdr:row>57</xdr:row>
      <xdr:rowOff>2419458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88A3504-92F6-D0E5-BF47-22ABD1BE1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66555" y="28798158"/>
          <a:ext cx="4243200" cy="23868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Gian" refreshedDate="46091.522425694442" createdVersion="3" refreshedVersion="8" minRefreshableVersion="3" recordCount="0" tupleCache="1" supportSubquery="1" supportAdvancedDrill="1" xr:uid="{828A9CEB-69EE-40C4-B80D-4D553693672D}">
  <cacheSource type="external" connectionId="6"/>
  <cacheFields count="4">
    <cacheField name="[Measures].[MeasuresLevel]" caption="MeasuresLevel" numFmtId="0" hierarchy="26">
      <sharedItems count="14">
        <s v="[Measures].[#Actual RNS]" c="#Actual RNS"/>
        <s v="[Measures].[#LY RNS]" c="#LY RNS"/>
        <s v="[Measures].[#Budget ADR]" c="#Budget ADR"/>
        <s v="[Measures].[#Actual Revenue]" c="#Actual Revenue"/>
        <s v="[Measures].[#LY ADR]" c="#LY ADR"/>
        <s v="[Measures].[#Actual ADR]" c="#Actual ADR"/>
        <s v="[Measures].[#Budget RNS]" c="#Budget RNS"/>
        <s v="[Measures].[#LY Rev]" c="#LY Rev"/>
        <s v="[Measures].[#Budget Revenue]" c="#Budget Revenue"/>
        <s v="[Measures].[#Actual Revpar]" c="#Actual Revpar"/>
        <s v="[Measures].[#Actual Availability]" c="#Actual Availability"/>
        <s v="[Measures].[#Budget Revpar]" c="#Budget Revpar"/>
        <s v="[Measures].[#Actual Occupancy(%)]" c="#Actual Occupancy(%)"/>
        <s v="[Measures].[#Budget Occupancy(%)]" c="#Budget Occupancy(%)"/>
      </sharedItems>
    </cacheField>
    <cacheField name="[DimCalendar].[#Year].[#Year]" caption="#Year" numFmtId="0" hierarchy="1" level="1">
      <sharedItems count="7">
        <s v="[DimCalendar].[#Year].&amp;[2025]" c="2025"/>
        <s v="[DimCalendar].[#Year].&amp;[2026]" c="2026"/>
        <s v="[DimCalendar].[#Year].&amp;[2024]" c="2024"/>
        <s v="[DimCalendar].[#Year].&amp;[2023]" c="2023"/>
        <s v="[DimCalendar].[#Year].&amp;[2021]" c="2021"/>
        <s v="[DimCalendar].[#Year].&amp;[2020]" c="2020"/>
        <s v="[DimCalendar].[#Year].&amp;[2019]" c="2019"/>
      </sharedItems>
    </cacheField>
    <cacheField name="[DimHotels].[Hotel].[Hotel]" caption="Hotel" numFmtId="0" hierarchy="10" level="1">
      <sharedItems count="8">
        <s v="[DimHotels].[Hotel].&amp;[Puerto Maldonado]" c="Puerto Maldonado"/>
        <s v="[DimHotels].[Hotel].&amp;[Iquitos]" c="Iquitos"/>
        <s v="[DimHotels].[Hotel].&amp;[Amazonas]" c="Amazonas"/>
        <s v="[DimHotels].[Hotel].&amp;[Kuelap]" c="Kuelap"/>
        <s v="[DimHotels].[Hotel].&amp;[Machu Picchu]" c="Machu Picchu"/>
        <s v="[DimHotels].[Hotel].&amp;[Tambopata]" c="Tambopata"/>
        <s v="[DimHotels].[Hotel].&amp;[Ucayali]" c="Ucayali"/>
        <s v="[DimHotels].[Hotel].&amp;[Tarapoto]" c="Tarapoto"/>
      </sharedItems>
    </cacheField>
    <cacheField name="[DimCalendar].[#Month].[#Month]" caption="#Month" numFmtId="0" hierarchy="4" level="1">
      <sharedItems count="11">
        <s v="[DimCalendar].[#Month].&amp;[1]" c="1"/>
        <s v="[DimCalendar].[#Month].&amp;[2]" c="2"/>
        <s v="[DimCalendar].[#Month].&amp;[3]" c="3"/>
        <s v="[DimCalendar].[#Month].&amp;[4]" c="4"/>
        <s v="[DimCalendar].[#Month].&amp;[7]" c="7"/>
        <s v="[DimCalendar].[#Month].&amp;[8]" c="8"/>
        <s v="[DimCalendar].[#Month].&amp;[9]" c="9"/>
        <s v="[DimCalendar].[#Month].&amp;[10]" c="10"/>
        <s v="[DimCalendar].[#Month].&amp;[11]" c="11"/>
        <s v="[DimCalendar].[#Month].&amp;[12]" c="12"/>
        <s v="[DimCalendar].[#Month].&amp;[6]" c="6"/>
      </sharedItems>
    </cacheField>
  </cacheFields>
  <cacheHierarchies count="52">
    <cacheHierarchy uniqueName="[DimCalendar].[Date]" caption="Date" attribute="1" time="1" keyAttribute="1" defaultMemberUniqueName="[DimCalendar].[Date].[All]" allUniqueName="[DimCalendar].[Date].[All]" dimensionUniqueName="[DimCalendar]" displayFolder="" count="2" memberValueDatatype="7" unbalanced="0"/>
    <cacheHierarchy uniqueName="[DimCalendar].[#Year]" caption="#Year" attribute="1" time="1" defaultMemberUniqueName="[DimCalendar].[#Year].[All]" allUniqueName="[DimCalendar].[#Year].[All]" allCaption="All" dimensionUniqueName="[DimCalendar]" displayFolder="" count="2" memberValueDatatype="20" unbalanced="0">
      <fieldsUsage count="2">
        <fieldUsage x="-1"/>
        <fieldUsage x="1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2" memberValueDatatype="20" unbalanced="0"/>
    <cacheHierarchy uniqueName="[DimCalendar].[Quarter]" caption="Quarter" attribute="1" time="1" defaultMemberUniqueName="[DimCalendar].[Quarter].[All]" allUniqueName="[DimCalendar].[Quarter].[All]" allCaption="All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allCaption="All" dimensionUniqueName="[DimCalendar]" displayFolder="" count="2" memberValueDatatype="20" unbalanced="0">
      <fieldsUsage count="2">
        <fieldUsage x="-1"/>
        <fieldUsage x="3"/>
      </fieldsUsage>
    </cacheHierarchy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2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2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2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2" memberValueDatatype="20" unbalanced="0"/>
    <cacheHierarchy uniqueName="[DimHotels].[Hotel]" caption="Hotel" attribute="1" defaultMemberUniqueName="[DimHotels].[Hotel].[All]" allUniqueName="[DimHotels].[Hotel].[All]" allCaption="All" dimensionUniqueName="[DimHotels]" displayFolder="" count="2" memberValueDatatype="130" unbalanced="0">
      <fieldsUsage count="2">
        <fieldUsage x="-1"/>
        <fieldUsage x="2"/>
      </fieldsUsage>
    </cacheHierarchy>
    <cacheHierarchy uniqueName="[DimMarketSegment].[Segment]" caption="Segment" attribute="1" defaultMemberUniqueName="[DimMarketSegment].[Segment].[All]" allUniqueName="[DimMarketSegment].[Segment].[All]" allCaption="All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2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2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2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2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2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2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2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2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2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2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2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2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2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2" memberValueDatatype="7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0"/>
      </fieldsUsage>
    </cacheHierarchy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tupleCache>
    <entries count="471">
      <n v="262075" in="0">
        <tpls c="5">
          <tpl hier="1" item="0"/>
          <tpl hier="3" item="1"/>
          <tpl hier="4" item="2"/>
          <tpl hier="10" item="3"/>
          <tpl fld="0" item="0"/>
        </tpls>
      </n>
      <n v="249807" in="0">
        <tpls c="5">
          <tpl hier="1" item="0"/>
          <tpl hier="3" item="1"/>
          <tpl hier="4" item="2"/>
          <tpl hier="10" item="3"/>
          <tpl fld="0" item="1"/>
        </tpls>
      </n>
      <n v="124.95606083457029" in="1">
        <tpls c="5">
          <tpl hier="1" item="0"/>
          <tpl hier="3" item="1"/>
          <tpl hier="4" item="2"/>
          <tpl hier="10" item="3"/>
          <tpl fld="0" item="2"/>
        </tpls>
      </n>
      <n v="32753614" in="1">
        <tpls c="5">
          <tpl hier="1" item="0"/>
          <tpl hier="3" item="1"/>
          <tpl hier="4" item="2"/>
          <tpl hier="10" item="3"/>
          <tpl fld="0" item="3"/>
        </tpls>
      </n>
      <n v="124.86981149447374" in="1">
        <tpls c="5">
          <tpl hier="1" item="0"/>
          <tpl hier="3" item="1"/>
          <tpl hier="4" item="2"/>
          <tpl hier="10" item="3"/>
          <tpl fld="0" item="4"/>
        </tpls>
      </n>
      <n v="124.9780177430125" in="1">
        <tpls c="5">
          <tpl hier="1" item="0"/>
          <tpl hier="3" item="1"/>
          <tpl hier="4" item="2"/>
          <tpl hier="10" item="3"/>
          <tpl fld="0" item="5"/>
        </tpls>
      </n>
      <n v="251962" in="0">
        <tpls c="5">
          <tpl hier="1" item="0"/>
          <tpl hier="3" item="1"/>
          <tpl hier="4" item="2"/>
          <tpl hier="10" item="3"/>
          <tpl fld="0" item="6"/>
        </tpls>
      </n>
      <n v="31193353" in="1">
        <tpls c="5">
          <tpl hier="1" item="0"/>
          <tpl hier="3" item="1"/>
          <tpl hier="4" item="2"/>
          <tpl hier="10" item="3"/>
          <tpl fld="0" item="7"/>
        </tpls>
      </n>
      <n v="31484179" in="1">
        <tpls c="5">
          <tpl hier="1" item="0"/>
          <tpl hier="3" item="1"/>
          <tpl hier="4" item="2"/>
          <tpl hier="10" item="3"/>
          <tpl fld="0" item="8"/>
        </tpls>
      </n>
      <n v="262075" in="0">
        <tpls c="6">
          <tpl hier="1" item="0"/>
          <tpl hier="3" item="1"/>
          <tpl hier="4" item="2"/>
          <tpl hier="10" item="3"/>
          <tpl hier="11" item="4"/>
          <tpl fld="0" item="0"/>
        </tpls>
      </n>
      <n v="251962" in="0">
        <tpls c="6">
          <tpl hier="1" item="0"/>
          <tpl hier="3" item="1"/>
          <tpl hier="4" item="2"/>
          <tpl hier="10" item="3"/>
          <tpl hier="11" item="4"/>
          <tpl fld="0" item="6"/>
        </tpls>
      </n>
      <n v="26.089641285109597" in="1">
        <tpls c="5">
          <tpl hier="1" item="0"/>
          <tpl hier="3" item="1"/>
          <tpl hier="4" item="2"/>
          <tpl hier="10" item="3"/>
          <tpl fld="0" item="9"/>
        </tpls>
      </n>
      <n v="124.95606083457029" in="1">
        <tpls c="6">
          <tpl hier="1" item="0"/>
          <tpl hier="3" item="1"/>
          <tpl hier="4" item="2"/>
          <tpl hier="10" item="3"/>
          <tpl hier="11" item="4"/>
          <tpl fld="0" item="2"/>
        </tpls>
      </n>
      <n v="1255426" in="0">
        <tpls c="5">
          <tpl hier="1" item="0"/>
          <tpl hier="3" item="1"/>
          <tpl hier="4" item="2"/>
          <tpl hier="10" item="3"/>
          <tpl fld="0" item="10"/>
        </tpls>
      </n>
      <n v="25.078482523063883" in="1">
        <tpls c="5">
          <tpl hier="1" item="0"/>
          <tpl hier="3" item="1"/>
          <tpl hier="4" item="2"/>
          <tpl hier="10" item="3"/>
          <tpl fld="0" item="11"/>
        </tpls>
      </n>
      <n v="0.20875384132557395" in="2">
        <tpls c="5">
          <tpl hier="1" item="0"/>
          <tpl hier="3" item="1"/>
          <tpl hier="4" item="2"/>
          <tpl hier="10" item="3"/>
          <tpl fld="0" item="12"/>
        </tpls>
      </n>
      <n v="124.9780177430125" in="1">
        <tpls c="6">
          <tpl hier="1" item="0"/>
          <tpl hier="3" item="1"/>
          <tpl hier="4" item="2"/>
          <tpl hier="10" item="3"/>
          <tpl hier="11" item="4"/>
          <tpl fld="0" item="5"/>
        </tpls>
      </n>
      <n v="31484179" in="1">
        <tpls c="6">
          <tpl hier="1" item="0"/>
          <tpl hier="3" item="1"/>
          <tpl hier="4" item="2"/>
          <tpl hier="10" item="3"/>
          <tpl hier="11" item="4"/>
          <tpl fld="0" item="8"/>
        </tpls>
      </n>
      <n v="32753614" in="1">
        <tpls c="6">
          <tpl hier="1" item="0"/>
          <tpl hier="3" item="1"/>
          <tpl hier="4" item="2"/>
          <tpl hier="10" item="3"/>
          <tpl hier="11" item="4"/>
          <tpl fld="0" item="3"/>
        </tpls>
      </n>
      <n v="0.20069840834903849" in="2">
        <tpls c="5">
          <tpl hier="1" item="0"/>
          <tpl hier="3" item="1"/>
          <tpl hier="4" item="2"/>
          <tpl hier="10" item="3"/>
          <tpl fld="0" item="13"/>
        </tpls>
      </n>
      <n v="37.137439257679361" in="1">
        <tpls c="5">
          <tpl hier="1" item="5"/>
          <tpl hier="3" item="1"/>
          <tpl hier="4" item="2"/>
          <tpl hier="10" item="3"/>
          <tpl fld="0" item="11"/>
        </tpls>
      </n>
      <n v="72076" in="0">
        <tpls c="6">
          <tpl hier="1" item="5"/>
          <tpl hier="3" item="1"/>
          <tpl hier="4" item="2"/>
          <tpl hier="10" item="3"/>
          <tpl hier="11" item="4"/>
          <tpl fld="0" item="0"/>
        </tpls>
      </n>
      <n v="65505" in="0">
        <tpls c="6">
          <tpl hier="1" item="5"/>
          <tpl hier="3" item="1"/>
          <tpl hier="4" item="2"/>
          <tpl hier="10" item="3"/>
          <tpl hier="11" item="4"/>
          <tpl fld="0" item="6"/>
        </tpls>
      </n>
      <n v="40.633039424789466" in="1">
        <tpls c="5">
          <tpl hier="1" item="5"/>
          <tpl hier="3" item="1"/>
          <tpl hier="4" item="2"/>
          <tpl hier="10" item="3"/>
          <tpl fld="0" item="9"/>
        </tpls>
      </n>
      <n v="128.91944126402564" in="1">
        <tpls c="6">
          <tpl hier="1" item="5"/>
          <tpl hier="3" item="1"/>
          <tpl hier="4" item="2"/>
          <tpl hier="10" item="3"/>
          <tpl hier="11" item="4"/>
          <tpl fld="0" item="2"/>
        </tpls>
      </n>
      <n v="227395" in="0">
        <tpls c="5">
          <tpl hier="1" item="5"/>
          <tpl hier="3" item="1"/>
          <tpl hier="4" item="2"/>
          <tpl hier="10" item="3"/>
          <tpl fld="0" item="10"/>
        </tpls>
      </n>
      <n v="0.31696387343609139" in="2">
        <tpls c="5">
          <tpl hier="1" item="5"/>
          <tpl hier="3" item="1"/>
          <tpl hier="4" item="2"/>
          <tpl hier="10" item="3"/>
          <tpl fld="0" item="12"/>
        </tpls>
      </n>
      <n v="128.19454464731672" in="1">
        <tpls c="6">
          <tpl hier="1" item="5"/>
          <tpl hier="3" item="1"/>
          <tpl hier="4" item="2"/>
          <tpl hier="10" item="3"/>
          <tpl hier="11" item="4"/>
          <tpl fld="0" item="5"/>
        </tpls>
      </n>
      <n v="8444868" in="1">
        <tpls c="6">
          <tpl hier="1" item="5"/>
          <tpl hier="3" item="1"/>
          <tpl hier="4" item="2"/>
          <tpl hier="10" item="3"/>
          <tpl hier="11" item="4"/>
          <tpl fld="0" item="8"/>
        </tpls>
      </n>
      <n v="9239750" in="1">
        <tpls c="6">
          <tpl hier="1" item="5"/>
          <tpl hier="3" item="1"/>
          <tpl hier="4" item="2"/>
          <tpl hier="10" item="3"/>
          <tpl hier="11" item="4"/>
          <tpl fld="0" item="3"/>
        </tpls>
      </n>
      <n v="0.2880670199432705" in="2">
        <tpls c="5">
          <tpl hier="1" item="5"/>
          <tpl hier="3" item="1"/>
          <tpl hier="4" item="2"/>
          <tpl hier="10" item="3"/>
          <tpl fld="0" item="13"/>
        </tpls>
      </n>
      <n v="5.7423074385980346" in="1">
        <tpls c="5">
          <tpl hier="1" item="6"/>
          <tpl hier="3" item="1"/>
          <tpl hier="4" item="2"/>
          <tpl hier="10" item="3"/>
          <tpl fld="0" item="11"/>
        </tpls>
      </n>
      <n v="12268" in="0">
        <tpls c="6">
          <tpl hier="1" item="6"/>
          <tpl hier="3" item="1"/>
          <tpl hier="4" item="2"/>
          <tpl hier="10" item="3"/>
          <tpl hier="11" item="4"/>
          <tpl fld="0" item="0"/>
        </tpls>
      </n>
      <n v="10383" in="0">
        <tpls c="6">
          <tpl hier="1" item="6"/>
          <tpl hier="3" item="1"/>
          <tpl hier="4" item="2"/>
          <tpl hier="10" item="3"/>
          <tpl hier="11" item="4"/>
          <tpl fld="0" item="6"/>
        </tpls>
      </n>
      <n v="6.8614569361683415" in="1">
        <tpls c="5">
          <tpl hier="1" item="6"/>
          <tpl hier="3" item="1"/>
          <tpl hier="4" item="2"/>
          <tpl hier="10" item="3"/>
          <tpl fld="0" item="9"/>
        </tpls>
      </n>
      <n v="125.76057016276606" in="1">
        <tpls c="6">
          <tpl hier="1" item="6"/>
          <tpl hier="3" item="1"/>
          <tpl hier="4" item="2"/>
          <tpl hier="10" item="3"/>
          <tpl hier="11" item="4"/>
          <tpl fld="0" item="2"/>
        </tpls>
      </n>
      <n v="227395" in="0">
        <tpls c="5">
          <tpl hier="1" item="6"/>
          <tpl hier="3" item="1"/>
          <tpl hier="4" item="2"/>
          <tpl hier="10" item="3"/>
          <tpl fld="0" item="10"/>
        </tpls>
      </n>
      <n v="5.3950174805954397E-2" in="2">
        <tpls c="5">
          <tpl hier="1" item="6"/>
          <tpl hier="3" item="1"/>
          <tpl hier="4" item="2"/>
          <tpl hier="10" item="3"/>
          <tpl fld="0" item="12"/>
        </tpls>
      </n>
      <n v="127.18136615585263" in="1">
        <tpls c="6">
          <tpl hier="1" item="6"/>
          <tpl hier="3" item="1"/>
          <tpl hier="4" item="2"/>
          <tpl hier="10" item="3"/>
          <tpl hier="11" item="4"/>
          <tpl fld="0" item="5"/>
        </tpls>
      </n>
      <n v="1305772" in="1">
        <tpls c="6">
          <tpl hier="1" item="6"/>
          <tpl hier="3" item="1"/>
          <tpl hier="4" item="2"/>
          <tpl hier="10" item="3"/>
          <tpl hier="11" item="4"/>
          <tpl fld="0" item="8"/>
        </tpls>
      </n>
      <n v="1560261" in="1">
        <tpls c="6">
          <tpl hier="1" item="6"/>
          <tpl hier="3" item="1"/>
          <tpl hier="4" item="2"/>
          <tpl hier="10" item="3"/>
          <tpl hier="11" item="4"/>
          <tpl fld="0" item="3"/>
        </tpls>
      </n>
      <n v="4.5660634578596718E-2" in="2">
        <tpls c="5">
          <tpl hier="1" item="6"/>
          <tpl hier="3" item="1"/>
          <tpl hier="4" item="2"/>
          <tpl hier="10" item="3"/>
          <tpl fld="0" item="13"/>
        </tpls>
      </n>
      <n v="36.528280173437871" in="1">
        <tpls c="5">
          <tpl hier="1" item="7"/>
          <tpl hier="3" item="1"/>
          <tpl hier="4" item="2"/>
          <tpl hier="10" item="3"/>
          <tpl fld="0" item="11"/>
        </tpls>
      </n>
      <n v="41758" in="0">
        <tpls c="6">
          <tpl hier="1" item="7"/>
          <tpl hier="3" item="1"/>
          <tpl hier="4" item="2"/>
          <tpl hier="10" item="3"/>
          <tpl hier="11" item="4"/>
          <tpl fld="0" item="0"/>
        </tpls>
      </n>
      <n v="39695" in="0">
        <tpls c="6">
          <tpl hier="1" item="7"/>
          <tpl hier="3" item="1"/>
          <tpl hier="4" item="2"/>
          <tpl hier="10" item="3"/>
          <tpl hier="11" item="4"/>
          <tpl fld="0" item="6"/>
        </tpls>
      </n>
      <n v="38.619067771442147" in="1">
        <tpls c="5">
          <tpl hier="1" item="7"/>
          <tpl hier="3" item="1"/>
          <tpl hier="4" item="2"/>
          <tpl hier="10" item="3"/>
          <tpl fld="0" item="9"/>
        </tpls>
      </n>
      <n v="123.9430910694042" in="1">
        <tpls c="6">
          <tpl hier="1" item="7"/>
          <tpl hier="3" item="1"/>
          <tpl hier="4" item="2"/>
          <tpl hier="10" item="3"/>
          <tpl hier="11" item="4"/>
          <tpl fld="0" item="2"/>
        </tpls>
      </n>
      <n v="134688" in="0">
        <tpls c="5">
          <tpl hier="1" item="7"/>
          <tpl hier="3" item="1"/>
          <tpl hier="4" item="2"/>
          <tpl hier="10" item="3"/>
          <tpl fld="0" item="10"/>
        </tpls>
      </n>
      <n v="0.31003504395343312" in="2">
        <tpls c="5">
          <tpl hier="1" item="7"/>
          <tpl hier="3" item="1"/>
          <tpl hier="4" item="2"/>
          <tpl hier="10" item="3"/>
          <tpl fld="0" item="12"/>
        </tpls>
      </n>
      <n v="124.56355668374923" in="1">
        <tpls c="6">
          <tpl hier="1" item="7"/>
          <tpl hier="3" item="1"/>
          <tpl hier="4" item="2"/>
          <tpl hier="10" item="3"/>
          <tpl hier="11" item="4"/>
          <tpl fld="0" item="5"/>
        </tpls>
      </n>
      <n v="4919921" in="1">
        <tpls c="6">
          <tpl hier="1" item="7"/>
          <tpl hier="3" item="1"/>
          <tpl hier="4" item="2"/>
          <tpl hier="10" item="3"/>
          <tpl hier="11" item="4"/>
          <tpl fld="0" item="8"/>
        </tpls>
      </n>
      <n v="5201525" in="1">
        <tpls c="6">
          <tpl hier="1" item="7"/>
          <tpl hier="3" item="1"/>
          <tpl hier="4" item="2"/>
          <tpl hier="10" item="3"/>
          <tpl hier="11" item="4"/>
          <tpl fld="0" item="3"/>
        </tpls>
      </n>
      <n v="0.294718163459254" in="2">
        <tpls c="5">
          <tpl hier="1" item="7"/>
          <tpl hier="3" item="1"/>
          <tpl hier="4" item="2"/>
          <tpl hier="10" item="3"/>
          <tpl fld="0" item="13"/>
        </tpls>
      </n>
      <n v="39.267778439547349" in="1">
        <tpls c="5">
          <tpl hier="1" item="8"/>
          <tpl hier="3" item="1"/>
          <tpl hier="4" item="2"/>
          <tpl hier="10" item="3"/>
          <tpl fld="0" item="11"/>
        </tpls>
      </n>
      <n v="40650" in="0">
        <tpls c="6">
          <tpl hier="1" item="8"/>
          <tpl hier="3" item="1"/>
          <tpl hier="4" item="2"/>
          <tpl hier="10" item="3"/>
          <tpl hier="11" item="4"/>
          <tpl fld="0" item="0"/>
        </tpls>
      </n>
      <n v="42884" in="0">
        <tpls c="6">
          <tpl hier="1" item="8"/>
          <tpl hier="3" item="1"/>
          <tpl hier="4" item="2"/>
          <tpl hier="10" item="3"/>
          <tpl hier="11" item="4"/>
          <tpl fld="0" item="6"/>
        </tpls>
      </n>
      <n v="37.687529779630736" in="1">
        <tpls c="5">
          <tpl hier="1" item="8"/>
          <tpl hier="3" item="1"/>
          <tpl hier="4" item="2"/>
          <tpl hier="10" item="3"/>
          <tpl fld="0" item="9"/>
        </tpls>
      </n>
      <n v="122.99337748344371" in="1">
        <tpls c="6">
          <tpl hier="1" item="8"/>
          <tpl hier="3" item="1"/>
          <tpl hier="4" item="2"/>
          <tpl hier="10" item="3"/>
          <tpl hier="11" item="4"/>
          <tpl fld="0" item="2"/>
        </tpls>
      </n>
      <n v="134320" in="0">
        <tpls c="5">
          <tpl hier="1" item="8"/>
          <tpl hier="3" item="1"/>
          <tpl hier="4" item="2"/>
          <tpl hier="10" item="3"/>
          <tpl fld="0" item="10"/>
        </tpls>
      </n>
      <n v="0.30263549731983325" in="2">
        <tpls c="5">
          <tpl hier="1" item="8"/>
          <tpl hier="3" item="1"/>
          <tpl hier="4" item="2"/>
          <tpl hier="10" item="3"/>
          <tpl fld="0" item="12"/>
        </tpls>
      </n>
      <n v="124.53109471094712" in="1">
        <tpls c="6">
          <tpl hier="1" item="8"/>
          <tpl hier="3" item="1"/>
          <tpl hier="4" item="2"/>
          <tpl hier="10" item="3"/>
          <tpl hier="11" item="4"/>
          <tpl fld="0" item="5"/>
        </tpls>
      </n>
      <n v="5274448" in="1">
        <tpls c="6">
          <tpl hier="1" item="8"/>
          <tpl hier="3" item="1"/>
          <tpl hier="4" item="2"/>
          <tpl hier="10" item="3"/>
          <tpl hier="11" item="4"/>
          <tpl fld="0" item="8"/>
        </tpls>
      </n>
      <n v="5062189" in="1">
        <tpls c="6">
          <tpl hier="1" item="8"/>
          <tpl hier="3" item="1"/>
          <tpl hier="4" item="2"/>
          <tpl hier="10" item="3"/>
          <tpl hier="11" item="4"/>
          <tpl fld="0" item="3"/>
        </tpls>
      </n>
      <n v="0.31926742108397854" in="2">
        <tpls c="5">
          <tpl hier="1" item="8"/>
          <tpl hier="3" item="1"/>
          <tpl hier="4" item="2"/>
          <tpl hier="10" item="3"/>
          <tpl fld="0" item="13"/>
        </tpls>
      </n>
      <n v="0" in="1">
        <tpls c="5">
          <tpl hier="1" item="9"/>
          <tpl hier="3" item="1"/>
          <tpl hier="4" item="2"/>
          <tpl hier="10" item="3"/>
          <tpl fld="0" item="11"/>
        </tpls>
      </n>
      <n v="0" in="0">
        <tpls c="6">
          <tpl hier="1" item="9"/>
          <tpl hier="3" item="1"/>
          <tpl hier="4" item="2"/>
          <tpl hier="10" item="3"/>
          <tpl hier="11" item="4"/>
          <tpl fld="0" item="0"/>
        </tpls>
      </n>
      <n v="0" in="0">
        <tpls c="6">
          <tpl hier="1" item="9"/>
          <tpl hier="3" item="1"/>
          <tpl hier="4" item="2"/>
          <tpl hier="10" item="3"/>
          <tpl hier="11" item="4"/>
          <tpl fld="0" item="6"/>
        </tpls>
      </n>
      <n v="0" in="1">
        <tpls c="5">
          <tpl hier="1" item="9"/>
          <tpl hier="3" item="1"/>
          <tpl hier="4" item="2"/>
          <tpl hier="10" item="3"/>
          <tpl fld="0" item="9"/>
        </tpls>
      </n>
      <n v="0" in="1">
        <tpls c="6">
          <tpl hier="1" item="9"/>
          <tpl hier="3" item="1"/>
          <tpl hier="4" item="2"/>
          <tpl hier="10" item="3"/>
          <tpl hier="11" item="4"/>
          <tpl fld="0" item="2"/>
        </tpls>
      </n>
      <n v="134140" in="0">
        <tpls c="5">
          <tpl hier="1" item="9"/>
          <tpl hier="3" item="1"/>
          <tpl hier="4" item="2"/>
          <tpl hier="10" item="3"/>
          <tpl fld="0" item="10"/>
        </tpls>
      </n>
      <n v="0" in="2">
        <tpls c="5">
          <tpl hier="1" item="9"/>
          <tpl hier="3" item="1"/>
          <tpl hier="4" item="2"/>
          <tpl hier="10" item="3"/>
          <tpl fld="0" item="12"/>
        </tpls>
      </n>
      <n v="0" in="1">
        <tpls c="6">
          <tpl hier="1" item="9"/>
          <tpl hier="3" item="1"/>
          <tpl hier="4" item="2"/>
          <tpl hier="10" item="3"/>
          <tpl hier="11" item="4"/>
          <tpl fld="0" item="5"/>
        </tpls>
      </n>
      <n v="0" in="1">
        <tpls c="6">
          <tpl hier="1" item="9"/>
          <tpl hier="3" item="1"/>
          <tpl hier="4" item="2"/>
          <tpl hier="10" item="3"/>
          <tpl hier="11" item="4"/>
          <tpl fld="0" item="8"/>
        </tpls>
      </n>
      <n v="0" in="1">
        <tpls c="6">
          <tpl hier="1" item="9"/>
          <tpl hier="3" item="1"/>
          <tpl hier="4" item="2"/>
          <tpl hier="10" item="3"/>
          <tpl hier="11" item="4"/>
          <tpl fld="0" item="3"/>
        </tpls>
      </n>
      <n v="0" in="2">
        <tpls c="5">
          <tpl hier="1" item="9"/>
          <tpl hier="3" item="1"/>
          <tpl hier="4" item="2"/>
          <tpl hier="10" item="3"/>
          <tpl fld="0" item="13"/>
        </tpls>
      </n>
      <n v="9.9718757424566409" in="1">
        <tpls c="5">
          <tpl hier="1" item="10"/>
          <tpl hier="3" item="1"/>
          <tpl hier="4" item="2"/>
          <tpl hier="10" item="3"/>
          <tpl fld="0" item="11"/>
        </tpls>
      </n>
      <n v="10336" in="0">
        <tpls c="6">
          <tpl hier="1" item="10"/>
          <tpl hier="3" item="1"/>
          <tpl hier="4" item="2"/>
          <tpl hier="10" item="3"/>
          <tpl hier="11" item="4"/>
          <tpl fld="0" item="0"/>
        </tpls>
      </n>
      <n v="10789" in="0">
        <tpls c="6">
          <tpl hier="1" item="10"/>
          <tpl hier="3" item="1"/>
          <tpl hier="4" item="2"/>
          <tpl hier="10" item="3"/>
          <tpl hier="11" item="4"/>
          <tpl fld="0" item="6"/>
        </tpls>
      </n>
      <n v="9.4951591827037305" in="1">
        <tpls c="5">
          <tpl hier="1" item="10"/>
          <tpl hier="3" item="1"/>
          <tpl hier="4" item="2"/>
          <tpl hier="10" item="3"/>
          <tpl fld="0" item="9"/>
        </tpls>
      </n>
      <n v="124.48716285105199" in="1">
        <tpls c="6">
          <tpl hier="1" item="10"/>
          <tpl hier="3" item="1"/>
          <tpl hier="4" item="2"/>
          <tpl hier="10" item="3"/>
          <tpl hier="11" item="4"/>
          <tpl fld="0" item="2"/>
        </tpls>
      </n>
      <n v="134688" in="0">
        <tpls c="5">
          <tpl hier="1" item="10"/>
          <tpl hier="3" item="1"/>
          <tpl hier="4" item="2"/>
          <tpl hier="10" item="3"/>
          <tpl fld="0" item="10"/>
        </tpls>
      </n>
      <n v="7.6740318365407456E-2" in="2">
        <tpls c="5">
          <tpl hier="1" item="10"/>
          <tpl hier="3" item="1"/>
          <tpl hier="4" item="2"/>
          <tpl hier="10" item="3"/>
          <tpl fld="0" item="12"/>
        </tpls>
      </n>
      <n v="123.73103715170279" in="1">
        <tpls c="6">
          <tpl hier="1" item="10"/>
          <tpl hier="3" item="1"/>
          <tpl hier="4" item="2"/>
          <tpl hier="10" item="3"/>
          <tpl hier="11" item="4"/>
          <tpl fld="0" item="5"/>
        </tpls>
      </n>
      <n v="1343092" in="1">
        <tpls c="6">
          <tpl hier="1" item="10"/>
          <tpl hier="3" item="1"/>
          <tpl hier="4" item="2"/>
          <tpl hier="10" item="3"/>
          <tpl hier="11" item="4"/>
          <tpl fld="0" item="8"/>
        </tpls>
      </n>
      <n v="1278884" in="1">
        <tpls c="6">
          <tpl hier="1" item="10"/>
          <tpl hier="3" item="1"/>
          <tpl hier="4" item="2"/>
          <tpl hier="10" item="3"/>
          <tpl hier="11" item="4"/>
          <tpl fld="0" item="3"/>
        </tpls>
      </n>
      <n v="8.0103646947018298E-2" in="2">
        <tpls c="5">
          <tpl hier="1" item="10"/>
          <tpl hier="3" item="1"/>
          <tpl hier="4" item="2"/>
          <tpl hier="10" item="3"/>
          <tpl fld="0" item="13"/>
        </tpls>
      </n>
      <n v="37.948746886674968" in="1">
        <tpls c="5">
          <tpl hier="1" item="11"/>
          <tpl hier="3" item="1"/>
          <tpl hier="4" item="2"/>
          <tpl hier="10" item="3"/>
          <tpl fld="0" item="11"/>
        </tpls>
      </n>
      <n v="42376" in="0">
        <tpls c="6">
          <tpl hier="1" item="11"/>
          <tpl hier="3" item="1"/>
          <tpl hier="4" item="2"/>
          <tpl hier="10" item="3"/>
          <tpl hier="11" item="4"/>
          <tpl fld="0" item="0"/>
        </tpls>
      </n>
      <n v="39530" in="0">
        <tpls c="6">
          <tpl hier="1" item="11"/>
          <tpl hier="3" item="1"/>
          <tpl hier="4" item="2"/>
          <tpl hier="10" item="3"/>
          <tpl hier="11" item="4"/>
          <tpl fld="0" item="6"/>
        </tpls>
      </n>
      <n v="40.349455168119547" in="1">
        <tpls c="5">
          <tpl hier="1" item="11"/>
          <tpl hier="3" item="1"/>
          <tpl hier="4" item="2"/>
          <tpl hier="10" item="3"/>
          <tpl fld="0" item="9"/>
        </tpls>
      </n>
      <n v="123.34062737161649" in="1">
        <tpls c="6">
          <tpl hier="1" item="11"/>
          <tpl hier="3" item="1"/>
          <tpl hier="4" item="2"/>
          <tpl hier="10" item="3"/>
          <tpl hier="11" item="4"/>
          <tpl fld="0" item="2"/>
        </tpls>
      </n>
      <n v="128480" in="0">
        <tpls c="5">
          <tpl hier="1" item="11"/>
          <tpl hier="3" item="1"/>
          <tpl hier="4" item="2"/>
          <tpl hier="10" item="3"/>
          <tpl fld="0" item="10"/>
        </tpls>
      </n>
      <n v="0.32982565379825651" in="2">
        <tpls c="5">
          <tpl hier="1" item="11"/>
          <tpl hier="3" item="1"/>
          <tpl hier="4" item="2"/>
          <tpl hier="10" item="3"/>
          <tpl fld="0" item="12"/>
        </tpls>
      </n>
      <n v="122.33570889182556" in="1">
        <tpls c="6">
          <tpl hier="1" item="11"/>
          <tpl hier="3" item="1"/>
          <tpl hier="4" item="2"/>
          <tpl hier="10" item="3"/>
          <tpl hier="11" item="4"/>
          <tpl fld="0" item="5"/>
        </tpls>
      </n>
      <n v="4875655" in="1">
        <tpls c="6">
          <tpl hier="1" item="11"/>
          <tpl hier="3" item="1"/>
          <tpl hier="4" item="2"/>
          <tpl hier="10" item="3"/>
          <tpl hier="11" item="4"/>
          <tpl fld="0" item="8"/>
        </tpls>
      </n>
      <n v="5184098" in="1">
        <tpls c="6">
          <tpl hier="1" item="11"/>
          <tpl hier="3" item="1"/>
          <tpl hier="4" item="2"/>
          <tpl hier="10" item="3"/>
          <tpl hier="11" item="4"/>
          <tpl fld="0" item="3"/>
        </tpls>
      </n>
      <n v="0.30767434620174344" in="2">
        <tpls c="5">
          <tpl hier="1" item="11"/>
          <tpl hier="3" item="1"/>
          <tpl hier="4" item="2"/>
          <tpl hier="10" item="3"/>
          <tpl fld="0" item="13"/>
        </tpls>
      </n>
      <n v="38.374941530237216" in="1">
        <tpls c="5">
          <tpl hier="1" item="5"/>
          <tpl hier="3" item="1"/>
          <tpl hier="4" item="2"/>
          <tpl hier="10" item="12"/>
          <tpl fld="0" item="11"/>
        </tpls>
      </n>
      <n v="4612" in="0">
        <tpls c="6">
          <tpl hier="1" item="5"/>
          <tpl hier="3" item="1"/>
          <tpl hier="4" item="2"/>
          <tpl hier="10" item="12"/>
          <tpl hier="11" item="4"/>
          <tpl fld="0" item="0"/>
        </tpls>
      </n>
      <n v="3914" in="0">
        <tpls c="6">
          <tpl hier="1" item="5"/>
          <tpl hier="3" item="1"/>
          <tpl hier="4" item="2"/>
          <tpl hier="10" item="12"/>
          <tpl hier="11" item="4"/>
          <tpl fld="0" item="6"/>
        </tpls>
      </n>
      <n v="45.043969261610428" in="1">
        <tpls c="5">
          <tpl hier="1" item="5"/>
          <tpl hier="3" item="1"/>
          <tpl hier="4" item="2"/>
          <tpl hier="10" item="12"/>
          <tpl fld="0" item="9"/>
        </tpls>
      </n>
      <n v="146.72483392948391" in="1">
        <tpls c="6">
          <tpl hier="1" item="5"/>
          <tpl hier="3" item="1"/>
          <tpl hier="4" item="2"/>
          <tpl hier="10" item="12"/>
          <tpl hier="11" item="4"/>
          <tpl fld="0" item="2"/>
        </tpls>
      </n>
      <n v="14965" in="0">
        <tpls c="5">
          <tpl hier="1" item="5"/>
          <tpl hier="3" item="1"/>
          <tpl hier="4" item="2"/>
          <tpl hier="10" item="12"/>
          <tpl fld="0" item="10"/>
        </tpls>
      </n>
      <n v="0.30818576678917475" in="2">
        <tpls c="5">
          <tpl hier="1" item="5"/>
          <tpl hier="3" item="1"/>
          <tpl hier="4" item="2"/>
          <tpl hier="10" item="12"/>
          <tpl fld="0" item="12"/>
        </tpls>
      </n>
      <n v="146.15849956634867" in="1">
        <tpls c="6">
          <tpl hier="1" item="5"/>
          <tpl hier="3" item="1"/>
          <tpl hier="4" item="2"/>
          <tpl hier="10" item="12"/>
          <tpl hier="11" item="4"/>
          <tpl fld="0" item="5"/>
        </tpls>
      </n>
      <n v="574281" in="1">
        <tpls c="6">
          <tpl hier="1" item="5"/>
          <tpl hier="3" item="1"/>
          <tpl hier="4" item="2"/>
          <tpl hier="10" item="12"/>
          <tpl hier="11" item="4"/>
          <tpl fld="0" item="8"/>
        </tpls>
      </n>
      <n v="674083" in="1">
        <tpls c="6">
          <tpl hier="1" item="5"/>
          <tpl hier="3" item="1"/>
          <tpl hier="4" item="2"/>
          <tpl hier="10" item="12"/>
          <tpl hier="11" item="4"/>
          <tpl fld="0" item="3"/>
        </tpls>
      </n>
      <n v="0.26154360173738722" in="2">
        <tpls c="5">
          <tpl hier="1" item="5"/>
          <tpl hier="3" item="1"/>
          <tpl hier="4" item="2"/>
          <tpl hier="10" item="12"/>
          <tpl fld="0" item="13"/>
        </tpls>
      </n>
      <n v="30.530232558139531" in="1">
        <tpls c="5">
          <tpl hier="1" item="5"/>
          <tpl hier="3" item="1"/>
          <tpl hier="4" item="2"/>
          <tpl hier="10" item="13"/>
          <tpl fld="0" item="11"/>
        </tpls>
      </n>
      <n v="4538" in="0">
        <tpls c="6">
          <tpl hier="1" item="5"/>
          <tpl hier="3" item="1"/>
          <tpl hier="4" item="2"/>
          <tpl hier="10" item="13"/>
          <tpl hier="11" item="4"/>
          <tpl fld="0" item="0"/>
        </tpls>
      </n>
      <n v="4898" in="0">
        <tpls c="6">
          <tpl hier="1" item="5"/>
          <tpl hier="3" item="1"/>
          <tpl hier="4" item="2"/>
          <tpl hier="10" item="13"/>
          <tpl hier="11" item="4"/>
          <tpl fld="0" item="6"/>
        </tpls>
      </n>
      <n v="28.05167250716789" in="1">
        <tpls c="5">
          <tpl hier="1" item="5"/>
          <tpl hier="3" item="1"/>
          <tpl hier="4" item="2"/>
          <tpl hier="10" item="13"/>
          <tpl fld="0" item="9"/>
        </tpls>
      </n>
      <n v="97.830134748877086" in="1">
        <tpls c="6">
          <tpl hier="1" item="5"/>
          <tpl hier="3" item="1"/>
          <tpl hier="4" item="2"/>
          <tpl hier="10" item="13"/>
          <tpl hier="11" item="4"/>
          <tpl fld="0" item="2"/>
        </tpls>
      </n>
      <n v="15695" in="0">
        <tpls c="5">
          <tpl hier="1" item="5"/>
          <tpl hier="3" item="1"/>
          <tpl hier="4" item="2"/>
          <tpl hier="10" item="13"/>
          <tpl fld="0" item="10"/>
        </tpls>
      </n>
      <n v="0.28913666772857599" in="2">
        <tpls c="5">
          <tpl hier="1" item="5"/>
          <tpl hier="3" item="1"/>
          <tpl hier="4" item="2"/>
          <tpl hier="10" item="13"/>
          <tpl fld="0" item="12"/>
        </tpls>
      </n>
      <n v="97.018730718378137" in="1">
        <tpls c="6">
          <tpl hier="1" item="5"/>
          <tpl hier="3" item="1"/>
          <tpl hier="4" item="2"/>
          <tpl hier="10" item="13"/>
          <tpl hier="11" item="4"/>
          <tpl fld="0" item="5"/>
        </tpls>
      </n>
      <n v="479172" in="1">
        <tpls c="6">
          <tpl hier="1" item="5"/>
          <tpl hier="3" item="1"/>
          <tpl hier="4" item="2"/>
          <tpl hier="10" item="13"/>
          <tpl hier="11" item="4"/>
          <tpl fld="0" item="8"/>
        </tpls>
      </n>
      <n v="440271" in="1">
        <tpls c="6">
          <tpl hier="1" item="5"/>
          <tpl hier="3" item="1"/>
          <tpl hier="4" item="2"/>
          <tpl hier="10" item="13"/>
          <tpl hier="11" item="4"/>
          <tpl fld="0" item="3"/>
        </tpls>
      </n>
      <n v="0.31207390888818093" in="2">
        <tpls c="5">
          <tpl hier="1" item="5"/>
          <tpl hier="3" item="1"/>
          <tpl hier="4" item="2"/>
          <tpl hier="10" item="13"/>
          <tpl fld="0" item="13"/>
        </tpls>
      </n>
      <n v="109.95608439646712" in="1">
        <tpls c="5">
          <tpl hier="1" item="0"/>
          <tpl hier="3" item="1"/>
          <tpl hier="4" item="2"/>
          <tpl hier="10" item="14"/>
          <tpl fld="0" item="5"/>
        </tpls>
      </n>
      <n v="5265" in="0">
        <tpls c="5">
          <tpl hier="1" item="0"/>
          <tpl hier="3" item="1"/>
          <tpl hier="4" item="2"/>
          <tpl hier="10" item="14"/>
          <tpl fld="0" item="6"/>
        </tpls>
      </n>
      <n v="568256" in="1">
        <tpls c="5">
          <tpl hier="1" item="0"/>
          <tpl hier="3" item="1"/>
          <tpl hier="4" item="2"/>
          <tpl hier="10" item="14"/>
          <tpl fld="0" item="8"/>
        </tpls>
      </n>
      <n v="373406" in="1">
        <tpls c="5">
          <tpl hier="1" item="0"/>
          <tpl hier="3" item="1"/>
          <tpl hier="4" item="2"/>
          <tpl hier="10" item="14"/>
          <tpl fld="0" item="7"/>
        </tpls>
      </n>
      <n v="4076" in="0">
        <tpls c="5">
          <tpl hier="1" item="0"/>
          <tpl hier="3" item="1"/>
          <tpl hier="4" item="2"/>
          <tpl hier="10" item="14"/>
          <tpl fld="0" item="0"/>
        </tpls>
      </n>
      <n v="448181" in="1">
        <tpls c="5">
          <tpl hier="1" item="0"/>
          <tpl hier="3" item="1"/>
          <tpl hier="4" item="2"/>
          <tpl hier="10" item="14"/>
          <tpl fld="0" item="3"/>
        </tpls>
      </n>
      <n v="3431" in="0">
        <tpls c="5">
          <tpl hier="1" item="0"/>
          <tpl hier="3" item="1"/>
          <tpl hier="4" item="2"/>
          <tpl hier="10" item="14"/>
          <tpl fld="0" item="1"/>
        </tpls>
      </n>
      <n v="107.93086419753087" in="1">
        <tpls c="5">
          <tpl hier="1" item="0"/>
          <tpl hier="3" item="1"/>
          <tpl hier="4" item="2"/>
          <tpl hier="10" item="14"/>
          <tpl fld="0" item="2"/>
        </tpls>
      </n>
      <n v="108.83299329641504" in="1">
        <tpls c="5">
          <tpl hier="1" item="0"/>
          <tpl hier="3" item="1"/>
          <tpl hier="4" item="2"/>
          <tpl hier="10" item="14"/>
          <tpl fld="0" item="4"/>
        </tpls>
      </n>
      <n v="165.67377231413064" in="1">
        <tpls c="5">
          <tpl hier="1" item="0"/>
          <tpl hier="3" item="1"/>
          <tpl hier="4" item="2"/>
          <tpl hier="10" item="15"/>
          <tpl fld="0" item="5"/>
        </tpls>
      </n>
      <n v="28631" in="0">
        <tpls c="5">
          <tpl hier="1" item="0"/>
          <tpl hier="3" item="1"/>
          <tpl hier="4" item="2"/>
          <tpl hier="10" item="15"/>
          <tpl fld="0" item="6"/>
        </tpls>
      </n>
      <n v="4766734" in="1">
        <tpls c="5">
          <tpl hier="1" item="0"/>
          <tpl hier="3" item="1"/>
          <tpl hier="4" item="2"/>
          <tpl hier="10" item="15"/>
          <tpl fld="0" item="8"/>
        </tpls>
      </n>
      <n v="4880422" in="1">
        <tpls c="5">
          <tpl hier="1" item="0"/>
          <tpl hier="3" item="1"/>
          <tpl hier="4" item="2"/>
          <tpl hier="10" item="15"/>
          <tpl fld="0" item="7"/>
        </tpls>
      </n>
      <n v="30586" in="0">
        <tpls c="5">
          <tpl hier="1" item="0"/>
          <tpl hier="3" item="1"/>
          <tpl hier="4" item="2"/>
          <tpl hier="10" item="15"/>
          <tpl fld="0" item="0"/>
        </tpls>
      </n>
      <n v="5067298" in="1">
        <tpls c="5">
          <tpl hier="1" item="0"/>
          <tpl hier="3" item="1"/>
          <tpl hier="4" item="2"/>
          <tpl hier="10" item="15"/>
          <tpl fld="0" item="3"/>
        </tpls>
      </n>
      <n v="29477" in="0">
        <tpls c="5">
          <tpl hier="1" item="0"/>
          <tpl hier="3" item="1"/>
          <tpl hier="4" item="2"/>
          <tpl hier="10" item="15"/>
          <tpl fld="0" item="1"/>
        </tpls>
      </n>
      <n v="166.48856134958612" in="1">
        <tpls c="5">
          <tpl hier="1" item="0"/>
          <tpl hier="3" item="1"/>
          <tpl hier="4" item="2"/>
          <tpl hier="10" item="15"/>
          <tpl fld="0" item="2"/>
        </tpls>
      </n>
      <n v="165.56712012755708" in="1">
        <tpls c="5">
          <tpl hier="1" item="0"/>
          <tpl hier="3" item="1"/>
          <tpl hier="4" item="2"/>
          <tpl hier="10" item="15"/>
          <tpl fld="0" item="4"/>
        </tpls>
      </n>
      <n v="166.02205337286878" in="1">
        <tpls c="5">
          <tpl hier="1" item="5"/>
          <tpl hier="3" item="1"/>
          <tpl hier="4" item="2"/>
          <tpl hier="10" item="15"/>
          <tpl fld="0" item="5"/>
        </tpls>
      </n>
      <n v="5281" in="0">
        <tpls c="5">
          <tpl hier="1" item="5"/>
          <tpl hier="3" item="1"/>
          <tpl hier="4" item="2"/>
          <tpl hier="10" item="15"/>
          <tpl fld="0" item="6"/>
        </tpls>
      </n>
      <n v="873114" in="1">
        <tpls c="5">
          <tpl hier="1" item="5"/>
          <tpl hier="3" item="1"/>
          <tpl hier="4" item="2"/>
          <tpl hier="10" item="15"/>
          <tpl fld="0" item="8"/>
        </tpls>
      </n>
      <n v="1007328" in="1">
        <tpls c="5">
          <tpl hier="1" item="5"/>
          <tpl hier="3" item="1"/>
          <tpl hier="4" item="2"/>
          <tpl hier="10" item="15"/>
          <tpl fld="0" item="7"/>
        </tpls>
      </n>
      <n v="5396" in="0">
        <tpls c="5">
          <tpl hier="1" item="5"/>
          <tpl hier="3" item="1"/>
          <tpl hier="4" item="2"/>
          <tpl hier="10" item="15"/>
          <tpl fld="0" item="0"/>
        </tpls>
      </n>
      <n v="895855" in="1">
        <tpls c="5">
          <tpl hier="1" item="5"/>
          <tpl hier="3" item="1"/>
          <tpl hier="4" item="2"/>
          <tpl hier="10" item="15"/>
          <tpl fld="0" item="3"/>
        </tpls>
      </n>
      <n v="6051" in="0">
        <tpls c="5">
          <tpl hier="1" item="5"/>
          <tpl hier="3" item="1"/>
          <tpl hier="4" item="2"/>
          <tpl hier="10" item="15"/>
          <tpl fld="0" item="1"/>
        </tpls>
      </n>
      <n v="165.3311872751373" in="1">
        <tpls c="5">
          <tpl hier="1" item="5"/>
          <tpl hier="3" item="1"/>
          <tpl hier="4" item="2"/>
          <tpl hier="10" item="15"/>
          <tpl fld="0" item="2"/>
        </tpls>
      </n>
      <n v="166.47297967278135" in="1">
        <tpls c="5">
          <tpl hier="1" item="5"/>
          <tpl hier="3" item="1"/>
          <tpl hier="4" item="2"/>
          <tpl hier="10" item="15"/>
          <tpl fld="0" item="4"/>
        </tpls>
      </n>
      <n v="23922" in="0">
        <tpls c="5">
          <tpl hier="1" item="0"/>
          <tpl hier="3" item="1"/>
          <tpl hier="4" item="2"/>
          <tpl hier="10" item="12"/>
          <tpl fld="0" item="0"/>
        </tpls>
      </n>
      <n v="145.85017975085694" in="1">
        <tpls c="5">
          <tpl hier="1" item="0"/>
          <tpl hier="3" item="1"/>
          <tpl hier="4" item="2"/>
          <tpl hier="10" item="12"/>
          <tpl fld="0" item="5"/>
        </tpls>
      </n>
      <n v="23192" in="0">
        <tpls c="5">
          <tpl hier="1" item="0"/>
          <tpl hier="3" item="1"/>
          <tpl hier="4" item="2"/>
          <tpl hier="10" item="12"/>
          <tpl fld="0" item="6"/>
        </tpls>
      </n>
      <n v="3429660" in="1">
        <tpls c="5">
          <tpl hier="1" item="0"/>
          <tpl hier="3" item="1"/>
          <tpl hier="4" item="2"/>
          <tpl hier="10" item="12"/>
          <tpl fld="0" item="8"/>
        </tpls>
      </n>
      <n v="3381705" in="1">
        <tpls c="5">
          <tpl hier="1" item="0"/>
          <tpl hier="3" item="1"/>
          <tpl hier="4" item="2"/>
          <tpl hier="10" item="12"/>
          <tpl fld="0" item="7"/>
        </tpls>
      </n>
      <n v="3489028" in="1">
        <tpls c="5">
          <tpl hier="1" item="0"/>
          <tpl hier="3" item="1"/>
          <tpl hier="4" item="2"/>
          <tpl hier="10" item="12"/>
          <tpl fld="0" item="3"/>
        </tpls>
      </n>
      <n v="23187" in="0">
        <tpls c="5">
          <tpl hier="1" item="0"/>
          <tpl hier="3" item="1"/>
          <tpl hier="4" item="2"/>
          <tpl hier="10" item="12"/>
          <tpl fld="0" item="1"/>
        </tpls>
      </n>
      <n v="147.88116591928252" in="1">
        <tpls c="5">
          <tpl hier="1" item="0"/>
          <tpl hier="3" item="1"/>
          <tpl hier="4" item="2"/>
          <tpl hier="10" item="12"/>
          <tpl fld="0" item="2"/>
        </tpls>
      </n>
      <n v="145.84486997024194" in="1">
        <tpls c="5">
          <tpl hier="1" item="0"/>
          <tpl hier="3" item="1"/>
          <tpl hier="4" item="2"/>
          <tpl hier="10" item="12"/>
          <tpl fld="0" item="4"/>
        </tpls>
      </n>
      <n v="24247" in="0">
        <tpls c="5">
          <tpl hier="1" item="0"/>
          <tpl hier="3" item="1"/>
          <tpl hier="4" item="2"/>
          <tpl hier="10" item="16"/>
          <tpl fld="0" item="0"/>
        </tpls>
      </n>
      <n v="144.92217593929146" in="1">
        <tpls c="5">
          <tpl hier="1" item="0"/>
          <tpl hier="3" item="1"/>
          <tpl hier="4" item="2"/>
          <tpl hier="10" item="16"/>
          <tpl fld="0" item="5"/>
        </tpls>
      </n>
      <n v="19905" in="0">
        <tpls c="5">
          <tpl hier="1" item="0"/>
          <tpl hier="3" item="1"/>
          <tpl hier="4" item="2"/>
          <tpl hier="10" item="16"/>
          <tpl fld="0" item="6"/>
        </tpls>
      </n>
      <n v="2990996" in="1">
        <tpls c="5">
          <tpl hier="1" item="0"/>
          <tpl hier="3" item="1"/>
          <tpl hier="4" item="2"/>
          <tpl hier="10" item="16"/>
          <tpl fld="0" item="8"/>
        </tpls>
      </n>
      <n v="3069990" in="1">
        <tpls c="5">
          <tpl hier="1" item="0"/>
          <tpl hier="3" item="1"/>
          <tpl hier="4" item="2"/>
          <tpl hier="10" item="16"/>
          <tpl fld="0" item="7"/>
        </tpls>
      </n>
      <n v="3513928" in="1">
        <tpls c="5">
          <tpl hier="1" item="0"/>
          <tpl hier="3" item="1"/>
          <tpl hier="4" item="2"/>
          <tpl hier="10" item="16"/>
          <tpl fld="0" item="3"/>
        </tpls>
      </n>
      <n v="21054" in="0">
        <tpls c="5">
          <tpl hier="1" item="0"/>
          <tpl hier="3" item="1"/>
          <tpl hier="4" item="2"/>
          <tpl hier="10" item="16"/>
          <tpl fld="0" item="1"/>
        </tpls>
      </n>
      <n v="150.2635518713891" in="1">
        <tpls c="5">
          <tpl hier="1" item="0"/>
          <tpl hier="3" item="1"/>
          <tpl hier="4" item="2"/>
          <tpl hier="10" item="16"/>
          <tpl fld="0" item="2"/>
        </tpls>
      </n>
      <n v="145.81504702194357" in="1">
        <tpls c="5">
          <tpl hier="1" item="0"/>
          <tpl hier="3" item="1"/>
          <tpl hier="4" item="2"/>
          <tpl hier="10" item="16"/>
          <tpl fld="0" item="4"/>
        </tpls>
      </n>
      <n v="5998" in="0">
        <tpls c="5">
          <tpl hier="1" item="0"/>
          <tpl hier="3" item="1"/>
          <tpl hier="4" item="2"/>
          <tpl hier="10" item="17"/>
          <tpl fld="0" item="0"/>
        </tpls>
      </n>
      <n v="112.85478492830944" in="1">
        <tpls c="5">
          <tpl hier="1" item="0"/>
          <tpl hier="3" item="1"/>
          <tpl hier="4" item="2"/>
          <tpl hier="10" item="17"/>
          <tpl fld="0" item="5"/>
        </tpls>
      </n>
      <n v="5920" in="0">
        <tpls c="5">
          <tpl hier="1" item="0"/>
          <tpl hier="3" item="1"/>
          <tpl hier="4" item="2"/>
          <tpl hier="10" item="17"/>
          <tpl fld="0" item="6"/>
        </tpls>
      </n>
      <n v="684418" in="1">
        <tpls c="5">
          <tpl hier="1" item="0"/>
          <tpl hier="3" item="1"/>
          <tpl hier="4" item="2"/>
          <tpl hier="10" item="17"/>
          <tpl fld="0" item="8"/>
        </tpls>
      </n>
      <n v="608782" in="1">
        <tpls c="5">
          <tpl hier="1" item="0"/>
          <tpl hier="3" item="1"/>
          <tpl hier="4" item="2"/>
          <tpl hier="10" item="17"/>
          <tpl fld="0" item="7"/>
        </tpls>
      </n>
      <n v="676903" in="1">
        <tpls c="5">
          <tpl hier="1" item="0"/>
          <tpl hier="3" item="1"/>
          <tpl hier="4" item="2"/>
          <tpl hier="10" item="17"/>
          <tpl fld="0" item="3"/>
        </tpls>
      </n>
      <n v="5401" in="0">
        <tpls c="5">
          <tpl hier="1" item="0"/>
          <tpl hier="3" item="1"/>
          <tpl hier="4" item="2"/>
          <tpl hier="10" item="17"/>
          <tpl fld="0" item="1"/>
        </tpls>
      </n>
      <n v="115.61114864864865" in="1">
        <tpls c="5">
          <tpl hier="1" item="0"/>
          <tpl hier="3" item="1"/>
          <tpl hier="4" item="2"/>
          <tpl hier="10" item="17"/>
          <tpl fld="0" item="2"/>
        </tpls>
      </n>
      <n v="112.71653397518978" in="1">
        <tpls c="5">
          <tpl hier="1" item="0"/>
          <tpl hier="3" item="1"/>
          <tpl hier="4" item="2"/>
          <tpl hier="10" item="17"/>
          <tpl fld="0" item="4"/>
        </tpls>
      </n>
      <n v="0.32793329362715901" in="2">
        <tpls c="5">
          <tpl hier="1" item="5"/>
          <tpl hier="3" item="1"/>
          <tpl hier="4" item="2"/>
          <tpl hier="10" item="17"/>
          <tpl fld="0" item="13"/>
        </tpls>
      </n>
      <n v="5401" in="0">
        <tpls c="6">
          <tpl hier="1" item="5"/>
          <tpl hier="3" item="1"/>
          <tpl hier="4" item="2"/>
          <tpl hier="10" item="17"/>
          <tpl hier="11" item="4"/>
          <tpl fld="0" item="0"/>
        </tpls>
      </n>
      <n v="36.258606313281717" in="1">
        <tpls c="5">
          <tpl hier="1" item="5"/>
          <tpl hier="3" item="1"/>
          <tpl hier="4" item="2"/>
          <tpl hier="10" item="17"/>
          <tpl fld="0" item="9"/>
        </tpls>
      </n>
      <n v="16790" in="0">
        <tpls c="5">
          <tpl hier="1" item="5"/>
          <tpl hier="3" item="1"/>
          <tpl hier="4" item="2"/>
          <tpl hier="10" item="17"/>
          <tpl fld="0" item="10"/>
        </tpls>
      </n>
      <n v="0.32167957117331747" in="2">
        <tpls c="5">
          <tpl hier="1" item="5"/>
          <tpl hier="3" item="1"/>
          <tpl hier="4" item="2"/>
          <tpl hier="10" item="17"/>
          <tpl fld="0" item="12"/>
        </tpls>
      </n>
      <n v="112.71653397518978" in="1">
        <tpls c="6">
          <tpl hier="1" item="5"/>
          <tpl hier="3" item="1"/>
          <tpl hier="4" item="2"/>
          <tpl hier="10" item="17"/>
          <tpl hier="11" item="4"/>
          <tpl fld="0" item="5"/>
        </tpls>
      </n>
      <n v="637816" in="1">
        <tpls c="6">
          <tpl hier="1" item="5"/>
          <tpl hier="3" item="1"/>
          <tpl hier="4" item="2"/>
          <tpl hier="10" item="17"/>
          <tpl hier="11" item="4"/>
          <tpl fld="0" item="8"/>
        </tpls>
      </n>
      <n v="5506" in="0">
        <tpls c="6">
          <tpl hier="1" item="5"/>
          <tpl hier="3" item="1"/>
          <tpl hier="4" item="2"/>
          <tpl hier="10" item="17"/>
          <tpl hier="11" item="4"/>
          <tpl fld="0" item="6"/>
        </tpls>
      </n>
      <n v="115.84017435524882" in="1">
        <tpls c="6">
          <tpl hier="1" item="5"/>
          <tpl hier="3" item="1"/>
          <tpl hier="4" item="2"/>
          <tpl hier="10" item="17"/>
          <tpl hier="11" item="4"/>
          <tpl fld="0" item="2"/>
        </tpls>
      </n>
      <n v="608782" in="1">
        <tpls c="6">
          <tpl hier="1" item="5"/>
          <tpl hier="3" item="1"/>
          <tpl hier="4" item="2"/>
          <tpl hier="10" item="17"/>
          <tpl hier="11" item="4"/>
          <tpl fld="0" item="3"/>
        </tpls>
      </n>
      <n v="37.987849910661105" in="1">
        <tpls c="5">
          <tpl hier="1" item="5"/>
          <tpl hier="3" item="1"/>
          <tpl hier="4" item="2"/>
          <tpl hier="10" item="17"/>
          <tpl fld="0" item="11"/>
        </tpls>
      </n>
      <n v="0.36809024979854954" in="2">
        <tpls c="5">
          <tpl hier="1" item="5"/>
          <tpl hier="3" item="1"/>
          <tpl hier="4" item="2"/>
          <tpl hier="10" item="14"/>
          <tpl fld="0" item="13"/>
        </tpls>
      </n>
      <n v="3431" in="0">
        <tpls c="6">
          <tpl hier="1" item="5"/>
          <tpl hier="3" item="1"/>
          <tpl hier="4" item="2"/>
          <tpl hier="10" item="14"/>
          <tpl hier="11" item="4"/>
          <tpl fld="0" item="0"/>
        </tpls>
      </n>
      <n v="30.089121676067691" in="1">
        <tpls c="5">
          <tpl hier="1" item="5"/>
          <tpl hier="3" item="1"/>
          <tpl hier="4" item="2"/>
          <tpl hier="10" item="14"/>
          <tpl fld="0" item="9"/>
        </tpls>
      </n>
      <n v="12410" in="0">
        <tpls c="5">
          <tpl hier="1" item="5"/>
          <tpl hier="3" item="1"/>
          <tpl hier="4" item="2"/>
          <tpl hier="10" item="14"/>
          <tpl fld="0" item="10"/>
        </tpls>
      </n>
      <n v="0.27647058823529413" in="2">
        <tpls c="5">
          <tpl hier="1" item="5"/>
          <tpl hier="3" item="1"/>
          <tpl hier="4" item="2"/>
          <tpl hier="10" item="14"/>
          <tpl fld="0" item="12"/>
        </tpls>
      </n>
      <n v="108.83299329641504" in="1">
        <tpls c="6">
          <tpl hier="1" item="5"/>
          <tpl hier="3" item="1"/>
          <tpl hier="4" item="2"/>
          <tpl hier="10" item="14"/>
          <tpl hier="11" item="4"/>
          <tpl fld="0" item="5"/>
        </tpls>
      </n>
      <n v="491480" in="1">
        <tpls c="6">
          <tpl hier="1" item="5"/>
          <tpl hier="3" item="1"/>
          <tpl hier="4" item="2"/>
          <tpl hier="10" item="14"/>
          <tpl hier="11" item="4"/>
          <tpl fld="0" item="8"/>
        </tpls>
      </n>
      <n v="4568" in="0">
        <tpls c="6">
          <tpl hier="1" item="5"/>
          <tpl hier="3" item="1"/>
          <tpl hier="4" item="2"/>
          <tpl hier="10" item="14"/>
          <tpl hier="11" item="4"/>
          <tpl fld="0" item="6"/>
        </tpls>
      </n>
      <n v="107.59194395796848" in="1">
        <tpls c="6">
          <tpl hier="1" item="5"/>
          <tpl hier="3" item="1"/>
          <tpl hier="4" item="2"/>
          <tpl hier="10" item="14"/>
          <tpl hier="11" item="4"/>
          <tpl fld="0" item="2"/>
        </tpls>
      </n>
      <n v="373406" in="1">
        <tpls c="6">
          <tpl hier="1" item="5"/>
          <tpl hier="3" item="1"/>
          <tpl hier="4" item="2"/>
          <tpl hier="10" item="14"/>
          <tpl hier="11" item="4"/>
          <tpl fld="0" item="3"/>
        </tpls>
      </n>
      <n v="39.603545527800165" in="1">
        <tpls c="5">
          <tpl hier="1" item="5"/>
          <tpl hier="3" item="1"/>
          <tpl hier="4" item="2"/>
          <tpl hier="10" item="14"/>
          <tpl fld="0" item="11"/>
        </tpls>
      </n>
      <n v="0.30142694063926939" in="2">
        <tpls c="5">
          <tpl hier="1" item="5"/>
          <tpl hier="3" item="1"/>
          <tpl hier="4" item="2"/>
          <tpl hier="10" item="15"/>
          <tpl fld="0" item="13"/>
        </tpls>
      </n>
      <n v="5396" in="0">
        <tpls c="6">
          <tpl hier="1" item="5"/>
          <tpl hier="3" item="1"/>
          <tpl hier="4" item="2"/>
          <tpl hier="10" item="15"/>
          <tpl hier="11" item="4"/>
          <tpl fld="0" item="0"/>
        </tpls>
      </n>
      <n v="51.133276255707763" in="1">
        <tpls c="5">
          <tpl hier="1" item="5"/>
          <tpl hier="3" item="1"/>
          <tpl hier="4" item="2"/>
          <tpl hier="10" item="15"/>
          <tpl fld="0" item="9"/>
        </tpls>
      </n>
      <n v="17520" in="0">
        <tpls c="5">
          <tpl hier="1" item="5"/>
          <tpl hier="3" item="1"/>
          <tpl hier="4" item="2"/>
          <tpl hier="10" item="15"/>
          <tpl fld="0" item="10"/>
        </tpls>
      </n>
      <n v="0.30799086757990868" in="2">
        <tpls c="5">
          <tpl hier="1" item="5"/>
          <tpl hier="3" item="1"/>
          <tpl hier="4" item="2"/>
          <tpl hier="10" item="15"/>
          <tpl fld="0" item="12"/>
        </tpls>
      </n>
      <n v="166.02205337286878" in="1">
        <tpls c="6">
          <tpl hier="1" item="5"/>
          <tpl hier="3" item="1"/>
          <tpl hier="4" item="2"/>
          <tpl hier="10" item="15"/>
          <tpl hier="11" item="4"/>
          <tpl fld="0" item="5"/>
        </tpls>
      </n>
      <n v="873114" in="1">
        <tpls c="6">
          <tpl hier="1" item="5"/>
          <tpl hier="3" item="1"/>
          <tpl hier="4" item="2"/>
          <tpl hier="10" item="15"/>
          <tpl hier="11" item="4"/>
          <tpl fld="0" item="8"/>
        </tpls>
      </n>
      <n v="5281" in="0">
        <tpls c="6">
          <tpl hier="1" item="5"/>
          <tpl hier="3" item="1"/>
          <tpl hier="4" item="2"/>
          <tpl hier="10" item="15"/>
          <tpl hier="11" item="4"/>
          <tpl fld="0" item="6"/>
        </tpls>
      </n>
      <n v="165.3311872751373" in="1">
        <tpls c="6">
          <tpl hier="1" item="5"/>
          <tpl hier="3" item="1"/>
          <tpl hier="4" item="2"/>
          <tpl hier="10" item="15"/>
          <tpl hier="11" item="4"/>
          <tpl fld="0" item="2"/>
        </tpls>
      </n>
      <n v="895855" in="1">
        <tpls c="6">
          <tpl hier="1" item="5"/>
          <tpl hier="3" item="1"/>
          <tpl hier="4" item="2"/>
          <tpl hier="10" item="15"/>
          <tpl hier="11" item="4"/>
          <tpl fld="0" item="3"/>
        </tpls>
      </n>
      <n v="49.835273972602742" in="1">
        <tpls c="5">
          <tpl hier="1" item="5"/>
          <tpl hier="3" item="1"/>
          <tpl hier="4" item="2"/>
          <tpl hier="10" item="15"/>
          <tpl fld="0" item="11"/>
        </tpls>
      </n>
      <n v="0.27311154598825832" in="2">
        <tpls c="5">
          <tpl hier="1" item="5"/>
          <tpl hier="3" item="1"/>
          <tpl hier="4" item="2"/>
          <tpl hier="10" item="16"/>
          <tpl fld="0" item="13"/>
        </tpls>
      </n>
      <n v="21054" in="0">
        <tpls c="6">
          <tpl hier="1" item="5"/>
          <tpl hier="3" item="1"/>
          <tpl hier="4" item="2"/>
          <tpl hier="10" item="16"/>
          <tpl hier="11" item="4"/>
          <tpl fld="0" item="0"/>
        </tpls>
      </n>
      <n v="48.062465753424654" in="1">
        <tpls c="5">
          <tpl hier="1" item="5"/>
          <tpl hier="3" item="1"/>
          <tpl hier="4" item="2"/>
          <tpl hier="10" item="16"/>
          <tpl fld="0" item="9"/>
        </tpls>
      </n>
      <n v="63875" in="0">
        <tpls c="5">
          <tpl hier="1" item="5"/>
          <tpl hier="3" item="1"/>
          <tpl hier="4" item="2"/>
          <tpl hier="10" item="16"/>
          <tpl fld="0" item="10"/>
        </tpls>
      </n>
      <n v="0.32961252446183953" in="2">
        <tpls c="5">
          <tpl hier="1" item="5"/>
          <tpl hier="3" item="1"/>
          <tpl hier="4" item="2"/>
          <tpl hier="10" item="16"/>
          <tpl fld="0" item="12"/>
        </tpls>
      </n>
      <n v="145.81504702194357" in="1">
        <tpls c="6">
          <tpl hier="1" item="5"/>
          <tpl hier="3" item="1"/>
          <tpl hier="4" item="2"/>
          <tpl hier="10" item="16"/>
          <tpl hier="11" item="4"/>
          <tpl fld="0" item="5"/>
        </tpls>
      </n>
      <n v="2649733" in="1">
        <tpls c="6">
          <tpl hier="1" item="5"/>
          <tpl hier="3" item="1"/>
          <tpl hier="4" item="2"/>
          <tpl hier="10" item="16"/>
          <tpl hier="11" item="4"/>
          <tpl fld="0" item="8"/>
        </tpls>
      </n>
      <n v="17445" in="0">
        <tpls c="6">
          <tpl hier="1" item="5"/>
          <tpl hier="3" item="1"/>
          <tpl hier="4" item="2"/>
          <tpl hier="10" item="16"/>
          <tpl hier="11" item="4"/>
          <tpl fld="0" item="6"/>
        </tpls>
      </n>
      <n v="151.89068501003152" in="1">
        <tpls c="6">
          <tpl hier="1" item="5"/>
          <tpl hier="3" item="1"/>
          <tpl hier="4" item="2"/>
          <tpl hier="10" item="16"/>
          <tpl hier="11" item="4"/>
          <tpl fld="0" item="2"/>
        </tpls>
      </n>
      <n v="3069990" in="1">
        <tpls c="6">
          <tpl hier="1" item="5"/>
          <tpl hier="3" item="1"/>
          <tpl hier="4" item="2"/>
          <tpl hier="10" item="16"/>
          <tpl hier="11" item="4"/>
          <tpl fld="0" item="3"/>
        </tpls>
      </n>
      <n v="41.483099804305283" in="1">
        <tpls c="5">
          <tpl hier="1" item="5"/>
          <tpl hier="3" item="1"/>
          <tpl hier="4" item="2"/>
          <tpl hier="10" item="16"/>
          <tpl fld="0" item="11"/>
        </tpls>
      </n>
      <n v="0.30324853228962817" in="2">
        <tpls c="5">
          <tpl hier="1" item="5"/>
          <tpl hier="3" item="1"/>
          <tpl hier="4" item="2"/>
          <tpl hier="10" item="18"/>
          <tpl fld="0" item="13"/>
        </tpls>
      </n>
      <n v="12576" in="0">
        <tpls c="6">
          <tpl hier="1" item="5"/>
          <tpl hier="3" item="1"/>
          <tpl hier="4" item="2"/>
          <tpl hier="10" item="18"/>
          <tpl hier="11" item="4"/>
          <tpl fld="0" item="0"/>
        </tpls>
      </n>
      <n v="39.898369210697979" in="1">
        <tpls c="5">
          <tpl hier="1" item="5"/>
          <tpl hier="3" item="1"/>
          <tpl hier="4" item="2"/>
          <tpl hier="10" item="18"/>
          <tpl fld="0" item="9"/>
        </tpls>
      </n>
      <n v="38325" in="0">
        <tpls c="5">
          <tpl hier="1" item="5"/>
          <tpl hier="3" item="1"/>
          <tpl hier="4" item="2"/>
          <tpl hier="10" item="18"/>
          <tpl fld="0" item="10"/>
        </tpls>
      </n>
      <n v="0.3281409001956947" in="2">
        <tpls c="5">
          <tpl hier="1" item="5"/>
          <tpl hier="3" item="1"/>
          <tpl hier="4" item="2"/>
          <tpl hier="10" item="18"/>
          <tpl fld="0" item="12"/>
        </tpls>
      </n>
      <n v="121.58913804071247" in="1">
        <tpls c="6">
          <tpl hier="1" item="5"/>
          <tpl hier="3" item="1"/>
          <tpl hier="4" item="2"/>
          <tpl hier="10" item="18"/>
          <tpl hier="11" item="4"/>
          <tpl fld="0" item="5"/>
        </tpls>
      </n>
      <n v="1383968" in="1">
        <tpls c="6">
          <tpl hier="1" item="5"/>
          <tpl hier="3" item="1"/>
          <tpl hier="4" item="2"/>
          <tpl hier="10" item="18"/>
          <tpl hier="11" item="4"/>
          <tpl fld="0" item="8"/>
        </tpls>
      </n>
      <n v="11622" in="0">
        <tpls c="6">
          <tpl hier="1" item="5"/>
          <tpl hier="3" item="1"/>
          <tpl hier="4" item="2"/>
          <tpl hier="10" item="18"/>
          <tpl hier="11" item="4"/>
          <tpl fld="0" item="6"/>
        </tpls>
      </n>
      <n v="119.08174152469455" in="1">
        <tpls c="6">
          <tpl hier="1" item="5"/>
          <tpl hier="3" item="1"/>
          <tpl hier="4" item="2"/>
          <tpl hier="10" item="18"/>
          <tpl hier="11" item="4"/>
          <tpl fld="0" item="2"/>
        </tpls>
      </n>
      <n v="1529105" in="1">
        <tpls c="6">
          <tpl hier="1" item="5"/>
          <tpl hier="3" item="1"/>
          <tpl hier="4" item="2"/>
          <tpl hier="10" item="18"/>
          <tpl hier="11" item="4"/>
          <tpl fld="0" item="3"/>
        </tpls>
      </n>
      <n v="36.111363339856489" in="1">
        <tpls c="5">
          <tpl hier="1" item="5"/>
          <tpl hier="3" item="1"/>
          <tpl hier="4" item="2"/>
          <tpl hier="10" item="18"/>
          <tpl fld="0" item="11"/>
        </tpls>
      </n>
      <n v="0.19358608370477956" in="2">
        <tpls c="5">
          <tpl hier="1" item="0"/>
          <tpl hier="3" item="1"/>
          <tpl hier="4" item="2"/>
          <tpl hier="10" item="12"/>
          <tpl fld="0" item="13"/>
        </tpls>
      </n>
      <n v="29.123286756481527" in="1">
        <tpls c="5">
          <tpl hier="1" item="0"/>
          <tpl hier="3" item="1"/>
          <tpl hier="4" item="2"/>
          <tpl hier="10" item="12"/>
          <tpl fld="0" item="9"/>
        </tpls>
      </n>
      <n v="0.19967947112736015" in="2">
        <tpls c="5">
          <tpl hier="1" item="0"/>
          <tpl hier="3" item="1"/>
          <tpl hier="4" item="2"/>
          <tpl hier="10" item="12"/>
          <tpl fld="0" item="12"/>
        </tpls>
      </n>
      <n v="145.85017975085694" in="1">
        <tpls c="6">
          <tpl hier="1" item="0"/>
          <tpl hier="3" item="1"/>
          <tpl hier="4" item="2"/>
          <tpl hier="10" item="12"/>
          <tpl hier="11" item="4"/>
          <tpl fld="0" item="5"/>
        </tpls>
      </n>
      <n v="23192" in="0">
        <tpls c="6">
          <tpl hier="1" item="0"/>
          <tpl hier="3" item="1"/>
          <tpl hier="4" item="2"/>
          <tpl hier="10" item="12"/>
          <tpl hier="11" item="4"/>
          <tpl fld="0" item="6"/>
        </tpls>
      </n>
      <n v="3489028" in="1">
        <tpls c="6">
          <tpl hier="1" item="0"/>
          <tpl hier="3" item="1"/>
          <tpl hier="4" item="2"/>
          <tpl hier="10" item="12"/>
          <tpl hier="11" item="4"/>
          <tpl fld="0" item="3"/>
        </tpls>
      </n>
      <n v="23922" in="0">
        <tpls c="6">
          <tpl hier="1" item="0"/>
          <tpl hier="3" item="1"/>
          <tpl hier="4" item="2"/>
          <tpl hier="10" item="12"/>
          <tpl hier="11" item="4"/>
          <tpl fld="0" item="0"/>
        </tpls>
      </n>
      <n v="119802" in="0">
        <tpls c="5">
          <tpl hier="1" item="0"/>
          <tpl hier="3" item="1"/>
          <tpl hier="4" item="2"/>
          <tpl hier="10" item="12"/>
          <tpl fld="0" item="10"/>
        </tpls>
      </n>
      <n v="3429660" in="1">
        <tpls c="6">
          <tpl hier="1" item="0"/>
          <tpl hier="3" item="1"/>
          <tpl hier="4" item="2"/>
          <tpl hier="10" item="12"/>
          <tpl hier="11" item="4"/>
          <tpl fld="0" item="8"/>
        </tpls>
      </n>
      <n v="147.88116591928252" in="1">
        <tpls c="6">
          <tpl hier="1" item="0"/>
          <tpl hier="3" item="1"/>
          <tpl hier="4" item="2"/>
          <tpl hier="10" item="12"/>
          <tpl hier="11" item="4"/>
          <tpl fld="0" item="2"/>
        </tpls>
      </n>
      <n v="28.62773576401062" in="1">
        <tpls c="5">
          <tpl hier="1" item="0"/>
          <tpl hier="3" item="1"/>
          <tpl hier="4" item="2"/>
          <tpl hier="10" item="12"/>
          <tpl fld="0" item="11"/>
        </tpls>
      </n>
      <n v="4479" in="0">
        <tpls c="6">
          <tpl hier="1" item="7"/>
          <tpl hier="3" item="1"/>
          <tpl hier="4" item="2"/>
          <tpl hier="10" item="12"/>
          <tpl hier="11" item="4"/>
          <tpl fld="0" item="0"/>
        </tpls>
      </n>
      <n v="15006" in="0">
        <tpls c="5">
          <tpl hier="1" item="7"/>
          <tpl hier="3" item="1"/>
          <tpl hier="4" item="2"/>
          <tpl hier="10" item="12"/>
          <tpl fld="0" item="10"/>
        </tpls>
      </n>
      <n v="561947" in="1">
        <tpls c="6">
          <tpl hier="1" item="7"/>
          <tpl hier="3" item="1"/>
          <tpl hier="4" item="2"/>
          <tpl hier="10" item="12"/>
          <tpl hier="11" item="4"/>
          <tpl fld="0" item="8"/>
        </tpls>
      </n>
      <n v="3825" in="0">
        <tpls c="6">
          <tpl hier="1" item="7"/>
          <tpl hier="3" item="1"/>
          <tpl hier="4" item="2"/>
          <tpl hier="10" item="12"/>
          <tpl hier="11" item="4"/>
          <tpl fld="0" item="6"/>
        </tpls>
      </n>
      <n v="653138" in="1">
        <tpls c="6">
          <tpl hier="1" item="7"/>
          <tpl hier="3" item="1"/>
          <tpl hier="4" item="2"/>
          <tpl hier="10" item="12"/>
          <tpl hier="11" item="4"/>
          <tpl fld="0" item="3"/>
        </tpls>
      </n>
      <n v="37.448154071704657" in="1">
        <tpls c="5">
          <tpl hier="1" item="7"/>
          <tpl hier="3" item="1"/>
          <tpl hier="4" item="2"/>
          <tpl hier="10" item="12"/>
          <tpl fld="0" item="11"/>
        </tpls>
      </n>
      <n v="0.25489804078368655" in="2">
        <tpls c="5">
          <tpl hier="1" item="7"/>
          <tpl hier="3" item="1"/>
          <tpl hier="4" item="2"/>
          <tpl hier="10" item="12"/>
          <tpl fld="0" item="13"/>
        </tpls>
      </n>
      <n v="43.52512328401972" in="1">
        <tpls c="5">
          <tpl hier="1" item="7"/>
          <tpl hier="3" item="1"/>
          <tpl hier="4" item="2"/>
          <tpl hier="10" item="12"/>
          <tpl fld="0" item="9"/>
        </tpls>
      </n>
      <n v="0.29848060775689722" in="2">
        <tpls c="5">
          <tpl hier="1" item="7"/>
          <tpl hier="3" item="1"/>
          <tpl hier="4" item="2"/>
          <tpl hier="10" item="12"/>
          <tpl fld="0" item="12"/>
        </tpls>
      </n>
      <n v="145.82228175932127" in="1">
        <tpls c="6">
          <tpl hier="1" item="7"/>
          <tpl hier="3" item="1"/>
          <tpl hier="4" item="2"/>
          <tpl hier="10" item="12"/>
          <tpl hier="11" item="4"/>
          <tpl fld="0" item="5"/>
        </tpls>
      </n>
      <n v="146.91424836601308" in="1">
        <tpls c="6">
          <tpl hier="1" item="7"/>
          <tpl hier="3" item="1"/>
          <tpl hier="4" item="2"/>
          <tpl hier="10" item="12"/>
          <tpl hier="11" item="4"/>
          <tpl fld="0" item="2"/>
        </tpls>
      </n>
      <n v="0" in="2">
        <tpls c="5">
          <tpl hier="1" item="9"/>
          <tpl hier="3" item="1"/>
          <tpl hier="4" item="2"/>
          <tpl hier="10" item="12"/>
          <tpl fld="0" item="13"/>
        </tpls>
      </n>
      <n v="0" in="0">
        <tpls c="6">
          <tpl hier="1" item="9"/>
          <tpl hier="3" item="1"/>
          <tpl hier="4" item="2"/>
          <tpl hier="10" item="12"/>
          <tpl hier="11" item="4"/>
          <tpl fld="0" item="0"/>
        </tpls>
      </n>
      <n v="0" in="1">
        <tpls c="5">
          <tpl hier="1" item="9"/>
          <tpl hier="3" item="1"/>
          <tpl hier="4" item="2"/>
          <tpl hier="10" item="12"/>
          <tpl fld="0" item="9"/>
        </tpls>
      </n>
      <n v="14965" in="0">
        <tpls c="5">
          <tpl hier="1" item="9"/>
          <tpl hier="3" item="1"/>
          <tpl hier="4" item="2"/>
          <tpl hier="10" item="12"/>
          <tpl fld="0" item="10"/>
        </tpls>
      </n>
      <n v="0" in="2">
        <tpls c="5">
          <tpl hier="1" item="9"/>
          <tpl hier="3" item="1"/>
          <tpl hier="4" item="2"/>
          <tpl hier="10" item="12"/>
          <tpl fld="0" item="12"/>
        </tpls>
      </n>
      <n v="0" in="1">
        <tpls c="6">
          <tpl hier="1" item="9"/>
          <tpl hier="3" item="1"/>
          <tpl hier="4" item="2"/>
          <tpl hier="10" item="12"/>
          <tpl hier="11" item="4"/>
          <tpl fld="0" item="5"/>
        </tpls>
      </n>
      <n v="0" in="1">
        <tpls c="6">
          <tpl hier="1" item="9"/>
          <tpl hier="3" item="1"/>
          <tpl hier="4" item="2"/>
          <tpl hier="10" item="12"/>
          <tpl hier="11" item="4"/>
          <tpl fld="0" item="8"/>
        </tpls>
      </n>
      <n v="0" in="0">
        <tpls c="6">
          <tpl hier="1" item="9"/>
          <tpl hier="3" item="1"/>
          <tpl hier="4" item="2"/>
          <tpl hier="10" item="12"/>
          <tpl hier="11" item="4"/>
          <tpl fld="0" item="6"/>
        </tpls>
      </n>
      <n v="0" in="1">
        <tpls c="6">
          <tpl hier="1" item="9"/>
          <tpl hier="3" item="1"/>
          <tpl hier="4" item="2"/>
          <tpl hier="10" item="12"/>
          <tpl hier="11" item="4"/>
          <tpl fld="0" item="2"/>
        </tpls>
      </n>
      <n v="0" in="1">
        <tpls c="6">
          <tpl hier="1" item="9"/>
          <tpl hier="3" item="1"/>
          <tpl hier="4" item="2"/>
          <tpl hier="10" item="12"/>
          <tpl hier="11" item="4"/>
          <tpl fld="0" item="3"/>
        </tpls>
      </n>
      <n v="0" in="1">
        <tpls c="5">
          <tpl hier="1" item="9"/>
          <tpl hier="3" item="1"/>
          <tpl hier="4" item="2"/>
          <tpl hier="10" item="12"/>
          <tpl fld="0" item="11"/>
        </tpls>
      </n>
      <n v="4.7176745740060137E-2" in="2">
        <tpls c="5">
          <tpl hier="1" item="6"/>
          <tpl hier="3" item="1"/>
          <tpl hier="4" item="2"/>
          <tpl hier="10" item="12"/>
          <tpl fld="0" item="13"/>
        </tpls>
      </n>
      <n v="735" in="0">
        <tpls c="6">
          <tpl hier="1" item="6"/>
          <tpl hier="3" item="1"/>
          <tpl hier="4" item="2"/>
          <tpl hier="10" item="12"/>
          <tpl hier="11" item="4"/>
          <tpl fld="0" item="0"/>
        </tpls>
      </n>
      <n v="7.1716004009355157" in="1">
        <tpls c="5">
          <tpl hier="1" item="6"/>
          <tpl hier="3" item="1"/>
          <tpl hier="4" item="2"/>
          <tpl hier="10" item="12"/>
          <tpl fld="0" item="9"/>
        </tpls>
      </n>
      <n v="14965" in="0">
        <tpls c="5">
          <tpl hier="1" item="6"/>
          <tpl hier="3" item="1"/>
          <tpl hier="4" item="2"/>
          <tpl hier="10" item="12"/>
          <tpl fld="0" item="10"/>
        </tpls>
      </n>
      <n v="4.9114600735048447E-2" in="2">
        <tpls c="5">
          <tpl hier="1" item="6"/>
          <tpl hier="3" item="1"/>
          <tpl hier="4" item="2"/>
          <tpl hier="10" item="12"/>
          <tpl fld="0" item="12"/>
        </tpls>
      </n>
      <n v="146.01768707482992" in="1">
        <tpls c="6">
          <tpl hier="1" item="6"/>
          <tpl hier="3" item="1"/>
          <tpl hier="4" item="2"/>
          <tpl hier="10" item="12"/>
          <tpl hier="11" item="4"/>
          <tpl fld="0" item="5"/>
        </tpls>
      </n>
      <n v="104290" in="1">
        <tpls c="6">
          <tpl hier="1" item="6"/>
          <tpl hier="3" item="1"/>
          <tpl hier="4" item="2"/>
          <tpl hier="10" item="12"/>
          <tpl hier="11" item="4"/>
          <tpl fld="0" item="8"/>
        </tpls>
      </n>
      <n v="706" in="0">
        <tpls c="6">
          <tpl hier="1" item="6"/>
          <tpl hier="3" item="1"/>
          <tpl hier="4" item="2"/>
          <tpl hier="10" item="12"/>
          <tpl hier="11" item="4"/>
          <tpl fld="0" item="6"/>
        </tpls>
      </n>
      <n v="147.71954674220964" in="1">
        <tpls c="6">
          <tpl hier="1" item="6"/>
          <tpl hier="3" item="1"/>
          <tpl hier="4" item="2"/>
          <tpl hier="10" item="12"/>
          <tpl hier="11" item="4"/>
          <tpl fld="0" item="2"/>
        </tpls>
      </n>
      <n v="107323" in="1">
        <tpls c="6">
          <tpl hier="1" item="6"/>
          <tpl hier="3" item="1"/>
          <tpl hier="4" item="2"/>
          <tpl hier="10" item="12"/>
          <tpl hier="11" item="4"/>
          <tpl fld="0" item="3"/>
        </tpls>
      </n>
      <n v="6.9689274974941533" in="1">
        <tpls c="5">
          <tpl hier="1" item="6"/>
          <tpl hier="3" item="1"/>
          <tpl hier="4" item="2"/>
          <tpl hier="10" item="12"/>
          <tpl fld="0" item="11"/>
        </tpls>
      </n>
      <n v="0.25491738788355628" in="2">
        <tpls c="5">
          <tpl hier="1" item="6"/>
          <tpl hier="3" item="1"/>
          <tpl hier="4" item="19"/>
          <tpl hier="10" item="12"/>
          <tpl fld="0" item="13"/>
        </tpls>
      </n>
      <n v="33.818253343823763" in="1">
        <tpls c="5">
          <tpl hier="1" item="6"/>
          <tpl hier="3" item="1"/>
          <tpl hier="4" item="19"/>
          <tpl hier="10" item="12"/>
          <tpl fld="0" item="9"/>
        </tpls>
      </n>
      <n v="0.25570416994492523" in="2">
        <tpls c="5">
          <tpl hier="1" item="6"/>
          <tpl hier="3" item="1"/>
          <tpl hier="4" item="19"/>
          <tpl hier="10" item="12"/>
          <tpl fld="0" item="12"/>
        </tpls>
      </n>
      <n v="324" in="0">
        <tpls c="6">
          <tpl hier="1" item="6"/>
          <tpl hier="3" item="1"/>
          <tpl hier="4" item="19"/>
          <tpl hier="10" item="12"/>
          <tpl hier="11" item="4"/>
          <tpl fld="0" item="6"/>
        </tpls>
      </n>
      <n v="42983" in="1">
        <tpls c="6">
          <tpl hier="1" item="6"/>
          <tpl hier="3" item="1"/>
          <tpl hier="4" item="19"/>
          <tpl hier="10" item="12"/>
          <tpl hier="11" item="4"/>
          <tpl fld="0" item="3"/>
        </tpls>
      </n>
      <n v="325" in="0">
        <tpls c="6">
          <tpl hier="1" item="6"/>
          <tpl hier="3" item="1"/>
          <tpl hier="4" item="19"/>
          <tpl hier="10" item="12"/>
          <tpl hier="11" item="4"/>
          <tpl fld="0" item="0"/>
        </tpls>
      </n>
      <n v="1271" in="0">
        <tpls c="5">
          <tpl hier="1" item="6"/>
          <tpl hier="3" item="1"/>
          <tpl hier="4" item="19"/>
          <tpl hier="10" item="12"/>
          <tpl fld="0" item="10"/>
        </tpls>
      </n>
      <n v="132.25538461538463" in="1">
        <tpls c="6">
          <tpl hier="1" item="6"/>
          <tpl hier="3" item="1"/>
          <tpl hier="4" item="19"/>
          <tpl hier="10" item="12"/>
          <tpl hier="11" item="4"/>
          <tpl fld="0" item="5"/>
        </tpls>
      </n>
      <n v="50367" in="1">
        <tpls c="6">
          <tpl hier="1" item="6"/>
          <tpl hier="3" item="1"/>
          <tpl hier="4" item="19"/>
          <tpl hier="10" item="12"/>
          <tpl hier="11" item="4"/>
          <tpl fld="0" item="8"/>
        </tpls>
      </n>
      <n v="155.4537037037037" in="1">
        <tpls c="6">
          <tpl hier="1" item="6"/>
          <tpl hier="3" item="1"/>
          <tpl hier="4" item="19"/>
          <tpl hier="10" item="12"/>
          <tpl hier="11" item="4"/>
          <tpl fld="0" item="2"/>
        </tpls>
      </n>
      <n v="39.627852084972467" in="1">
        <tpls c="5">
          <tpl hier="1" item="6"/>
          <tpl hier="3" item="1"/>
          <tpl hier="4" item="19"/>
          <tpl hier="10" item="12"/>
          <tpl fld="0" item="11"/>
        </tpls>
      </n>
      <n v="156.92682926829269" in="1">
        <tpls c="6">
          <tpl hier="1" item="6"/>
          <tpl hier="3" item="1"/>
          <tpl hier="4" item="20"/>
          <tpl hier="10" item="12"/>
          <tpl hier="11" item="4"/>
          <tpl fld="0" item="5"/>
        </tpls>
      </n>
      <n v="56.045296167247393" in="1">
        <tpls c="5">
          <tpl hier="1" item="6"/>
          <tpl hier="3" item="1"/>
          <tpl hier="4" item="20"/>
          <tpl hier="10" item="12"/>
          <tpl fld="0" item="9"/>
        </tpls>
      </n>
      <n v="53923" in="1">
        <tpls c="6">
          <tpl hier="1" item="6"/>
          <tpl hier="3" item="1"/>
          <tpl hier="4" item="20"/>
          <tpl hier="10" item="12"/>
          <tpl hier="11" item="4"/>
          <tpl fld="0" item="8"/>
        </tpls>
      </n>
      <n v="141.15968586387436" in="1">
        <tpls c="6">
          <tpl hier="1" item="6"/>
          <tpl hier="3" item="1"/>
          <tpl hier="4" item="20"/>
          <tpl hier="10" item="12"/>
          <tpl hier="11" item="4"/>
          <tpl fld="0" item="2"/>
        </tpls>
      </n>
      <n v="0.3327526132404181" in="2">
        <tpls c="5">
          <tpl hier="1" item="6"/>
          <tpl hier="3" item="1"/>
          <tpl hier="4" item="20"/>
          <tpl hier="10" item="12"/>
          <tpl fld="0" item="13"/>
        </tpls>
      </n>
      <n v="1148" in="0">
        <tpls c="5">
          <tpl hier="1" item="6"/>
          <tpl hier="3" item="1"/>
          <tpl hier="4" item="20"/>
          <tpl hier="10" item="12"/>
          <tpl fld="0" item="10"/>
        </tpls>
      </n>
      <n v="382" in="0">
        <tpls c="6">
          <tpl hier="1" item="6"/>
          <tpl hier="3" item="1"/>
          <tpl hier="4" item="20"/>
          <tpl hier="10" item="12"/>
          <tpl hier="11" item="4"/>
          <tpl fld="0" item="6"/>
        </tpls>
      </n>
      <n v="46.971254355400703" in="1">
        <tpls c="5">
          <tpl hier="1" item="6"/>
          <tpl hier="3" item="1"/>
          <tpl hier="4" item="20"/>
          <tpl hier="10" item="12"/>
          <tpl fld="0" item="11"/>
        </tpls>
      </n>
      <n v="410" in="0">
        <tpls c="6">
          <tpl hier="1" item="6"/>
          <tpl hier="3" item="1"/>
          <tpl hier="4" item="20"/>
          <tpl hier="10" item="12"/>
          <tpl hier="11" item="4"/>
          <tpl fld="0" item="0"/>
        </tpls>
      </n>
      <n v="0.35714285714285715" in="2">
        <tpls c="5">
          <tpl hier="1" item="6"/>
          <tpl hier="3" item="1"/>
          <tpl hier="4" item="20"/>
          <tpl hier="10" item="12"/>
          <tpl fld="0" item="12"/>
        </tpls>
      </n>
      <n v="64340" in="1">
        <tpls c="6">
          <tpl hier="1" item="6"/>
          <tpl hier="3" item="1"/>
          <tpl hier="4" item="20"/>
          <tpl hier="10" item="12"/>
          <tpl hier="11" item="4"/>
          <tpl fld="0" item="3"/>
        </tpls>
      </n>
      <n v="0" in="0">
        <tpls c="6">
          <tpl hier="1" item="6"/>
          <tpl hier="3" item="1"/>
          <tpl hier="4" item="21"/>
          <tpl hier="10" item="12"/>
          <tpl hier="11" item="4"/>
          <tpl fld="0" item="0"/>
        </tpls>
      </n>
      <n v="0" in="2">
        <tpls c="5">
          <tpl hier="1" item="6"/>
          <tpl hier="3" item="1"/>
          <tpl hier="4" item="21"/>
          <tpl hier="10" item="12"/>
          <tpl fld="0" item="13"/>
        </tpls>
      </n>
      <n v="0" in="1">
        <tpls c="5">
          <tpl hier="1" item="6"/>
          <tpl hier="3" item="1"/>
          <tpl hier="4" item="21"/>
          <tpl hier="10" item="12"/>
          <tpl fld="0" item="9"/>
        </tpls>
      </n>
      <n v="1271" in="0">
        <tpls c="5">
          <tpl hier="1" item="6"/>
          <tpl hier="3" item="1"/>
          <tpl hier="4" item="21"/>
          <tpl hier="10" item="12"/>
          <tpl fld="0" item="10"/>
        </tpls>
      </n>
      <n v="0" in="2">
        <tpls c="5">
          <tpl hier="1" item="6"/>
          <tpl hier="3" item="1"/>
          <tpl hier="4" item="21"/>
          <tpl hier="10" item="12"/>
          <tpl fld="0" item="12"/>
        </tpls>
      </n>
      <n v="0" in="1">
        <tpls c="6">
          <tpl hier="1" item="6"/>
          <tpl hier="3" item="1"/>
          <tpl hier="4" item="21"/>
          <tpl hier="10" item="12"/>
          <tpl hier="11" item="4"/>
          <tpl fld="0" item="5"/>
        </tpls>
      </n>
      <n v="0" in="1">
        <tpls c="6">
          <tpl hier="1" item="6"/>
          <tpl hier="3" item="1"/>
          <tpl hier="4" item="21"/>
          <tpl hier="10" item="12"/>
          <tpl hier="11" item="4"/>
          <tpl fld="0" item="8"/>
        </tpls>
      </n>
      <n v="0" in="0">
        <tpls c="6">
          <tpl hier="1" item="6"/>
          <tpl hier="3" item="1"/>
          <tpl hier="4" item="21"/>
          <tpl hier="10" item="12"/>
          <tpl hier="11" item="4"/>
          <tpl fld="0" item="6"/>
        </tpls>
      </n>
      <n v="0" in="1">
        <tpls c="6">
          <tpl hier="1" item="6"/>
          <tpl hier="3" item="1"/>
          <tpl hier="4" item="21"/>
          <tpl hier="10" item="12"/>
          <tpl hier="11" item="4"/>
          <tpl fld="0" item="2"/>
        </tpls>
      </n>
      <n v="0" in="1">
        <tpls c="6">
          <tpl hier="1" item="6"/>
          <tpl hier="3" item="1"/>
          <tpl hier="4" item="21"/>
          <tpl hier="10" item="12"/>
          <tpl hier="11" item="4"/>
          <tpl fld="0" item="3"/>
        </tpls>
      </n>
      <n v="0" in="1">
        <tpls c="5">
          <tpl hier="1" item="6"/>
          <tpl hier="3" item="1"/>
          <tpl hier="4" item="21"/>
          <tpl hier="10" item="12"/>
          <tpl fld="0" item="11"/>
        </tpls>
      </n>
      <n v="0" in="0">
        <tpls c="6">
          <tpl hier="1" item="6"/>
          <tpl hier="3" item="1"/>
          <tpl hier="4" item="22"/>
          <tpl hier="10" item="12"/>
          <tpl hier="11" item="4"/>
          <tpl fld="0" item="0"/>
        </tpls>
      </n>
      <n v="0" in="1">
        <tpls c="6">
          <tpl hier="1" item="6"/>
          <tpl hier="3" item="1"/>
          <tpl hier="4" item="22"/>
          <tpl hier="10" item="12"/>
          <tpl hier="11" item="4"/>
          <tpl fld="0" item="5"/>
        </tpls>
      </n>
      <n v="0" in="2">
        <tpls c="5">
          <tpl hier="1" item="6"/>
          <tpl hier="3" item="1"/>
          <tpl hier="4" item="22"/>
          <tpl hier="10" item="12"/>
          <tpl fld="0" item="13"/>
        </tpls>
      </n>
      <n v="0" in="1">
        <tpls c="5">
          <tpl hier="1" item="6"/>
          <tpl hier="3" item="1"/>
          <tpl hier="4" item="22"/>
          <tpl hier="10" item="12"/>
          <tpl fld="0" item="9"/>
        </tpls>
      </n>
      <n v="0" in="2">
        <tpls c="5">
          <tpl hier="1" item="6"/>
          <tpl hier="3" item="1"/>
          <tpl hier="4" item="22"/>
          <tpl hier="10" item="12"/>
          <tpl fld="0" item="12"/>
        </tpls>
      </n>
      <n v="0" in="1">
        <tpls c="6">
          <tpl hier="1" item="6"/>
          <tpl hier="3" item="1"/>
          <tpl hier="4" item="22"/>
          <tpl hier="10" item="12"/>
          <tpl hier="11" item="4"/>
          <tpl fld="0" item="8"/>
        </tpls>
      </n>
      <n v="0" in="0">
        <tpls c="6">
          <tpl hier="1" item="6"/>
          <tpl hier="3" item="1"/>
          <tpl hier="4" item="22"/>
          <tpl hier="10" item="12"/>
          <tpl hier="11" item="4"/>
          <tpl fld="0" item="6"/>
        </tpls>
      </n>
      <n v="0" in="1">
        <tpls c="6">
          <tpl hier="1" item="6"/>
          <tpl hier="3" item="1"/>
          <tpl hier="4" item="22"/>
          <tpl hier="10" item="12"/>
          <tpl hier="11" item="4"/>
          <tpl fld="0" item="2"/>
        </tpls>
      </n>
      <n v="0" in="1">
        <tpls c="6">
          <tpl hier="1" item="6"/>
          <tpl hier="3" item="1"/>
          <tpl hier="4" item="22"/>
          <tpl hier="10" item="12"/>
          <tpl hier="11" item="4"/>
          <tpl fld="0" item="3"/>
        </tpls>
      </n>
      <n v="0" in="1">
        <tpls c="5">
          <tpl hier="1" item="6"/>
          <tpl hier="3" item="1"/>
          <tpl hier="4" item="22"/>
          <tpl hier="10" item="12"/>
          <tpl fld="0" item="11"/>
        </tpls>
      </n>
      <n v="1230" in="0">
        <tpls c="5">
          <tpl hier="1" item="6"/>
          <tpl hier="3" item="1"/>
          <tpl hier="4" item="22"/>
          <tpl hier="10" item="12"/>
          <tpl fld="0" item="10"/>
        </tpls>
      </n>
      <n v="1271" in="0">
        <tpls c="5">
          <tpl hier="1" item="7"/>
          <tpl hier="3" item="1"/>
          <tpl hier="4" item="19"/>
          <tpl hier="10" item="12"/>
          <tpl fld="0" item="10"/>
        </tpls>
      </n>
      <n v="48.05507474429583" in="1">
        <tpls c="5">
          <tpl hier="1" item="7"/>
          <tpl hier="3" item="1"/>
          <tpl hier="4" item="19"/>
          <tpl hier="10" item="12"/>
          <tpl fld="0" item="9"/>
        </tpls>
      </n>
      <n v="357" in="0">
        <tpls c="6">
          <tpl hier="1" item="7"/>
          <tpl hier="3" item="1"/>
          <tpl hier="4" item="19"/>
          <tpl hier="10" item="12"/>
          <tpl hier="11" item="4"/>
          <tpl fld="0" item="6"/>
        </tpls>
      </n>
      <n v="61078" in="1">
        <tpls c="6">
          <tpl hier="1" item="7"/>
          <tpl hier="3" item="1"/>
          <tpl hier="4" item="19"/>
          <tpl hier="10" item="12"/>
          <tpl hier="11" item="4"/>
          <tpl fld="0" item="3"/>
        </tpls>
      </n>
      <n v="0.28088119590873328" in="2">
        <tpls c="5">
          <tpl hier="1" item="7"/>
          <tpl hier="3" item="1"/>
          <tpl hier="4" item="19"/>
          <tpl hier="10" item="12"/>
          <tpl fld="0" item="13"/>
        </tpls>
      </n>
      <n v="411" in="0">
        <tpls c="6">
          <tpl hier="1" item="7"/>
          <tpl hier="3" item="1"/>
          <tpl hier="4" item="19"/>
          <tpl hier="10" item="12"/>
          <tpl hier="11" item="4"/>
          <tpl fld="0" item="0"/>
        </tpls>
      </n>
      <n v="0.32336742722265932" in="2">
        <tpls c="5">
          <tpl hier="1" item="7"/>
          <tpl hier="3" item="1"/>
          <tpl hier="4" item="19"/>
          <tpl hier="10" item="12"/>
          <tpl fld="0" item="12"/>
        </tpls>
      </n>
      <n v="148.60827250608273" in="1">
        <tpls c="6">
          <tpl hier="1" item="7"/>
          <tpl hier="3" item="1"/>
          <tpl hier="4" item="19"/>
          <tpl hier="10" item="12"/>
          <tpl hier="11" item="4"/>
          <tpl fld="0" item="5"/>
        </tpls>
      </n>
      <n v="53329" in="1">
        <tpls c="6">
          <tpl hier="1" item="7"/>
          <tpl hier="3" item="1"/>
          <tpl hier="4" item="19"/>
          <tpl hier="10" item="12"/>
          <tpl hier="11" item="4"/>
          <tpl fld="0" item="8"/>
        </tpls>
      </n>
      <n v="149.38095238095238" in="1">
        <tpls c="6">
          <tpl hier="1" item="7"/>
          <tpl hier="3" item="1"/>
          <tpl hier="4" item="19"/>
          <tpl hier="10" item="12"/>
          <tpl hier="11" item="4"/>
          <tpl fld="0" item="2"/>
        </tpls>
      </n>
      <n v="41.958300550747445" in="1">
        <tpls c="5">
          <tpl hier="1" item="7"/>
          <tpl hier="3" item="1"/>
          <tpl hier="4" item="19"/>
          <tpl hier="10" item="12"/>
          <tpl fld="0" item="11"/>
        </tpls>
      </n>
      <n v="1271" in="0">
        <tpls c="5">
          <tpl hier="1" item="7"/>
          <tpl hier="3" item="1"/>
          <tpl hier="4" item="23"/>
          <tpl hier="10" item="12"/>
          <tpl fld="0" item="10"/>
        </tpls>
      </n>
      <n v="154.45182724252493" in="1">
        <tpls c="6">
          <tpl hier="1" item="7"/>
          <tpl hier="3" item="1"/>
          <tpl hier="4" item="23"/>
          <tpl hier="10" item="12"/>
          <tpl hier="11" item="4"/>
          <tpl fld="0" item="2"/>
        </tpls>
      </n>
      <n v="14.576711250983477" in="1">
        <tpls c="5">
          <tpl hier="1" item="7"/>
          <tpl hier="3" item="1"/>
          <tpl hier="4" item="23"/>
          <tpl hier="10" item="12"/>
          <tpl fld="0" item="9"/>
        </tpls>
      </n>
      <n v="129.55944055944056" in="1">
        <tpls c="6">
          <tpl hier="1" item="7"/>
          <tpl hier="3" item="1"/>
          <tpl hier="4" item="23"/>
          <tpl hier="10" item="12"/>
          <tpl hier="11" item="4"/>
          <tpl fld="0" item="5"/>
        </tpls>
      </n>
      <n v="36.577498033044847" in="1">
        <tpls c="5">
          <tpl hier="1" item="7"/>
          <tpl hier="3" item="1"/>
          <tpl hier="4" item="23"/>
          <tpl hier="10" item="12"/>
          <tpl fld="0" item="11"/>
        </tpls>
      </n>
      <n v="143" in="0">
        <tpls c="6">
          <tpl hier="1" item="7"/>
          <tpl hier="3" item="1"/>
          <tpl hier="4" item="23"/>
          <tpl hier="10" item="12"/>
          <tpl hier="11" item="4"/>
          <tpl fld="0" item="0"/>
        </tpls>
      </n>
      <n v="0.11250983477576711" in="2">
        <tpls c="5">
          <tpl hier="1" item="7"/>
          <tpl hier="3" item="1"/>
          <tpl hier="4" item="23"/>
          <tpl hier="10" item="12"/>
          <tpl fld="0" item="12"/>
        </tpls>
      </n>
      <n v="301" in="0">
        <tpls c="6">
          <tpl hier="1" item="7"/>
          <tpl hier="3" item="1"/>
          <tpl hier="4" item="23"/>
          <tpl hier="10" item="12"/>
          <tpl hier="11" item="4"/>
          <tpl fld="0" item="6"/>
        </tpls>
      </n>
      <n v="18527" in="1">
        <tpls c="6">
          <tpl hier="1" item="7"/>
          <tpl hier="3" item="1"/>
          <tpl hier="4" item="23"/>
          <tpl hier="10" item="12"/>
          <tpl hier="11" item="4"/>
          <tpl fld="0" item="3"/>
        </tpls>
      </n>
      <n v="0.23682140047206923" in="2">
        <tpls c="5">
          <tpl hier="1" item="7"/>
          <tpl hier="3" item="1"/>
          <tpl hier="4" item="23"/>
          <tpl hier="10" item="12"/>
          <tpl fld="0" item="13"/>
        </tpls>
      </n>
      <n v="46490" in="1">
        <tpls c="6">
          <tpl hier="1" item="7"/>
          <tpl hier="3" item="1"/>
          <tpl hier="4" item="23"/>
          <tpl hier="10" item="12"/>
          <tpl hier="11" item="4"/>
          <tpl fld="0" item="8"/>
        </tpls>
      </n>
      <n v="414" in="0">
        <tpls c="6">
          <tpl hier="1" item="7"/>
          <tpl hier="3" item="1"/>
          <tpl hier="4" item="24"/>
          <tpl hier="10" item="12"/>
          <tpl hier="11" item="4"/>
          <tpl fld="0" item="0"/>
        </tpls>
      </n>
      <n v="51.918961447678988" in="1">
        <tpls c="5">
          <tpl hier="1" item="7"/>
          <tpl hier="3" item="1"/>
          <tpl hier="4" item="24"/>
          <tpl hier="10" item="12"/>
          <tpl fld="0" item="9"/>
        </tpls>
      </n>
      <n v="0.32572777340676634" in="2">
        <tpls c="5">
          <tpl hier="1" item="7"/>
          <tpl hier="3" item="1"/>
          <tpl hier="4" item="24"/>
          <tpl hier="10" item="12"/>
          <tpl fld="0" item="12"/>
        </tpls>
      </n>
      <n v="159.39371980676327" in="1">
        <tpls c="6">
          <tpl hier="1" item="7"/>
          <tpl hier="3" item="1"/>
          <tpl hier="4" item="24"/>
          <tpl hier="10" item="12"/>
          <tpl hier="11" item="4"/>
          <tpl fld="0" item="5"/>
        </tpls>
      </n>
      <n v="65989" in="1">
        <tpls c="6">
          <tpl hier="1" item="7"/>
          <tpl hier="3" item="1"/>
          <tpl hier="4" item="24"/>
          <tpl hier="10" item="12"/>
          <tpl hier="11" item="4"/>
          <tpl fld="0" item="3"/>
        </tpls>
      </n>
      <n v="0.22580645161290322" in="2">
        <tpls c="5">
          <tpl hier="1" item="7"/>
          <tpl hier="3" item="1"/>
          <tpl hier="4" item="24"/>
          <tpl hier="10" item="12"/>
          <tpl fld="0" item="13"/>
        </tpls>
      </n>
      <n v="1271" in="0">
        <tpls c="5">
          <tpl hier="1" item="7"/>
          <tpl hier="3" item="1"/>
          <tpl hier="4" item="24"/>
          <tpl hier="10" item="12"/>
          <tpl fld="0" item="10"/>
        </tpls>
      </n>
      <n v="41767" in="1">
        <tpls c="6">
          <tpl hier="1" item="7"/>
          <tpl hier="3" item="1"/>
          <tpl hier="4" item="24"/>
          <tpl hier="10" item="12"/>
          <tpl hier="11" item="4"/>
          <tpl fld="0" item="8"/>
        </tpls>
      </n>
      <n v="287" in="0">
        <tpls c="6">
          <tpl hier="1" item="7"/>
          <tpl hier="3" item="1"/>
          <tpl hier="4" item="24"/>
          <tpl hier="10" item="12"/>
          <tpl hier="11" item="4"/>
          <tpl fld="0" item="6"/>
        </tpls>
      </n>
      <n v="145.52961672473867" in="1">
        <tpls c="6">
          <tpl hier="1" item="7"/>
          <tpl hier="3" item="1"/>
          <tpl hier="4" item="24"/>
          <tpl hier="10" item="12"/>
          <tpl hier="11" item="4"/>
          <tpl fld="0" item="2"/>
        </tpls>
      </n>
      <n v="32.861526357199054" in="1">
        <tpls c="5">
          <tpl hier="1" item="7"/>
          <tpl hier="3" item="1"/>
          <tpl hier="4" item="24"/>
          <tpl hier="10" item="12"/>
          <tpl fld="0" item="11"/>
        </tpls>
      </n>
      <n v="302" in="0">
        <tpls c="6">
          <tpl hier="1" item="7"/>
          <tpl hier="3" item="1"/>
          <tpl hier="4" item="25"/>
          <tpl hier="10" item="12"/>
          <tpl hier="11" item="4"/>
          <tpl fld="0" item="0"/>
        </tpls>
      </n>
      <n v="32.568292682926831" in="1">
        <tpls c="5">
          <tpl hier="1" item="7"/>
          <tpl hier="3" item="1"/>
          <tpl hier="4" item="25"/>
          <tpl hier="10" item="12"/>
          <tpl fld="0" item="11"/>
        </tpls>
      </n>
      <n v="144.67880794701986" in="1">
        <tpls c="6">
          <tpl hier="1" item="7"/>
          <tpl hier="3" item="1"/>
          <tpl hier="4" item="25"/>
          <tpl hier="10" item="12"/>
          <tpl hier="11" item="4"/>
          <tpl fld="0" item="5"/>
        </tpls>
      </n>
      <n v="0.24552845528455283" in="2">
        <tpls c="5">
          <tpl hier="1" item="7"/>
          <tpl hier="3" item="1"/>
          <tpl hier="4" item="25"/>
          <tpl hier="10" item="12"/>
          <tpl fld="0" item="12"/>
        </tpls>
      </n>
      <n v="148.36666666666667" in="1">
        <tpls c="6">
          <tpl hier="1" item="7"/>
          <tpl hier="3" item="1"/>
          <tpl hier="4" item="25"/>
          <tpl hier="10" item="12"/>
          <tpl hier="11" item="4"/>
          <tpl fld="0" item="2"/>
        </tpls>
      </n>
      <n v="35.52276422764227" in="1">
        <tpls c="5">
          <tpl hier="1" item="7"/>
          <tpl hier="3" item="1"/>
          <tpl hier="4" item="25"/>
          <tpl hier="10" item="12"/>
          <tpl fld="0" item="9"/>
        </tpls>
      </n>
      <n v="270" in="0">
        <tpls c="6">
          <tpl hier="1" item="7"/>
          <tpl hier="3" item="1"/>
          <tpl hier="4" item="25"/>
          <tpl hier="10" item="12"/>
          <tpl hier="11" item="4"/>
          <tpl fld="0" item="6"/>
        </tpls>
      </n>
      <n v="0.21951219512195122" in="2">
        <tpls c="5">
          <tpl hier="1" item="7"/>
          <tpl hier="3" item="1"/>
          <tpl hier="4" item="25"/>
          <tpl hier="10" item="12"/>
          <tpl fld="0" item="13"/>
        </tpls>
      </n>
      <n v="43693" in="1">
        <tpls c="6">
          <tpl hier="1" item="7"/>
          <tpl hier="3" item="1"/>
          <tpl hier="4" item="25"/>
          <tpl hier="10" item="12"/>
          <tpl hier="11" item="4"/>
          <tpl fld="0" item="3"/>
        </tpls>
      </n>
      <n v="40059" in="1">
        <tpls c="6">
          <tpl hier="1" item="7"/>
          <tpl hier="3" item="1"/>
          <tpl hier="4" item="25"/>
          <tpl hier="10" item="12"/>
          <tpl hier="11" item="4"/>
          <tpl fld="0" item="8"/>
        </tpls>
      </n>
      <n v="1230" in="0">
        <tpls c="5">
          <tpl hier="1" item="7"/>
          <tpl hier="3" item="1"/>
          <tpl hier="4" item="25"/>
          <tpl hier="10" item="12"/>
          <tpl fld="0" item="10"/>
        </tpls>
      </n>
      <n v="361" in="0">
        <tpls c="6">
          <tpl hier="1" item="7"/>
          <tpl hier="3" item="1"/>
          <tpl hier="4" item="26"/>
          <tpl hier="10" item="12"/>
          <tpl hier="11" item="4"/>
          <tpl fld="0" item="0"/>
        </tpls>
      </n>
      <n v="1271" in="0">
        <tpls c="5">
          <tpl hier="1" item="7"/>
          <tpl hier="3" item="1"/>
          <tpl hier="4" item="26"/>
          <tpl hier="10" item="12"/>
          <tpl fld="0" item="10"/>
        </tpls>
      </n>
      <n v="42.854445318646739" in="1">
        <tpls c="5">
          <tpl hier="1" item="7"/>
          <tpl hier="3" item="1"/>
          <tpl hier="4" item="26"/>
          <tpl hier="10" item="12"/>
          <tpl fld="0" item="9"/>
        </tpls>
      </n>
      <n v="46384" in="1">
        <tpls c="6">
          <tpl hier="1" item="7"/>
          <tpl hier="3" item="1"/>
          <tpl hier="4" item="26"/>
          <tpl hier="10" item="12"/>
          <tpl hier="11" item="4"/>
          <tpl fld="0" item="8"/>
        </tpls>
      </n>
      <n v="144.94999999999999" in="1">
        <tpls c="6">
          <tpl hier="1" item="7"/>
          <tpl hier="3" item="1"/>
          <tpl hier="4" item="26"/>
          <tpl hier="10" item="12"/>
          <tpl hier="11" item="4"/>
          <tpl fld="0" item="2"/>
        </tpls>
      </n>
      <n v="54468" in="1">
        <tpls c="6">
          <tpl hier="1" item="7"/>
          <tpl hier="3" item="1"/>
          <tpl hier="4" item="26"/>
          <tpl hier="10" item="12"/>
          <tpl hier="11" item="4"/>
          <tpl fld="0" item="3"/>
        </tpls>
      </n>
      <n v="0.28402832415420931" in="2">
        <tpls c="5">
          <tpl hier="1" item="7"/>
          <tpl hier="3" item="1"/>
          <tpl hier="4" item="26"/>
          <tpl hier="10" item="12"/>
          <tpl fld="0" item="12"/>
        </tpls>
      </n>
      <n v="36.494099134539731" in="1">
        <tpls c="5">
          <tpl hier="1" item="7"/>
          <tpl hier="3" item="1"/>
          <tpl hier="4" item="26"/>
          <tpl hier="10" item="12"/>
          <tpl fld="0" item="11"/>
        </tpls>
      </n>
      <n v="0.25177025963808025" in="2">
        <tpls c="5">
          <tpl hier="1" item="7"/>
          <tpl hier="3" item="1"/>
          <tpl hier="4" item="26"/>
          <tpl hier="10" item="12"/>
          <tpl fld="0" item="13"/>
        </tpls>
      </n>
      <n v="320" in="0">
        <tpls c="6">
          <tpl hier="1" item="7"/>
          <tpl hier="3" item="1"/>
          <tpl hier="4" item="26"/>
          <tpl hier="10" item="12"/>
          <tpl hier="11" item="4"/>
          <tpl fld="0" item="6"/>
        </tpls>
      </n>
      <n v="150.88088642659281" in="1">
        <tpls c="6">
          <tpl hier="1" item="7"/>
          <tpl hier="3" item="1"/>
          <tpl hier="4" item="26"/>
          <tpl hier="10" item="12"/>
          <tpl hier="11" item="4"/>
          <tpl fld="0" item="5"/>
        </tpls>
      </n>
      <n v="0.17967479674796749" in="2">
        <tpls c="5">
          <tpl hier="1" item="7"/>
          <tpl hier="3" item="1"/>
          <tpl hier="4" item="27"/>
          <tpl hier="10" item="12"/>
          <tpl fld="0" item="13"/>
        </tpls>
      </n>
      <n v="28122" in="1">
        <tpls c="6">
          <tpl hier="1" item="7"/>
          <tpl hier="3" item="1"/>
          <tpl hier="4" item="27"/>
          <tpl hier="10" item="12"/>
          <tpl hier="11" item="4"/>
          <tpl fld="0" item="8"/>
        </tpls>
      </n>
      <n v="221" in="0">
        <tpls c="6">
          <tpl hier="1" item="7"/>
          <tpl hier="3" item="1"/>
          <tpl hier="4" item="27"/>
          <tpl hier="10" item="12"/>
          <tpl hier="11" item="4"/>
          <tpl fld="0" item="6"/>
        </tpls>
      </n>
      <n v="127.24886877828054" in="1">
        <tpls c="6">
          <tpl hier="1" item="7"/>
          <tpl hier="3" item="1"/>
          <tpl hier="4" item="27"/>
          <tpl hier="10" item="12"/>
          <tpl hier="11" item="4"/>
          <tpl fld="0" item="2"/>
        </tpls>
      </n>
      <n v="0.33902439024390246" in="2">
        <tpls c="5">
          <tpl hier="1" item="7"/>
          <tpl hier="3" item="1"/>
          <tpl hier="4" item="27"/>
          <tpl hier="10" item="12"/>
          <tpl fld="0" item="12"/>
        </tpls>
      </n>
      <n v="145.83453237410072" in="1">
        <tpls c="6">
          <tpl hier="1" item="7"/>
          <tpl hier="3" item="1"/>
          <tpl hier="4" item="27"/>
          <tpl hier="10" item="12"/>
          <tpl hier="11" item="4"/>
          <tpl fld="0" item="5"/>
        </tpls>
      </n>
      <n v="49.44146341463415" in="1">
        <tpls c="5">
          <tpl hier="1" item="7"/>
          <tpl hier="3" item="1"/>
          <tpl hier="4" item="27"/>
          <tpl hier="10" item="12"/>
          <tpl fld="0" item="9"/>
        </tpls>
      </n>
      <n v="60813" in="1">
        <tpls c="6">
          <tpl hier="1" item="7"/>
          <tpl hier="3" item="1"/>
          <tpl hier="4" item="27"/>
          <tpl hier="10" item="12"/>
          <tpl hier="11" item="4"/>
          <tpl fld="0" item="3"/>
        </tpls>
      </n>
      <n v="417" in="0">
        <tpls c="6">
          <tpl hier="1" item="7"/>
          <tpl hier="3" item="1"/>
          <tpl hier="4" item="27"/>
          <tpl hier="10" item="12"/>
          <tpl hier="11" item="4"/>
          <tpl fld="0" item="0"/>
        </tpls>
      </n>
      <n v="22.863414634146341" in="1">
        <tpls c="5">
          <tpl hier="1" item="7"/>
          <tpl hier="3" item="1"/>
          <tpl hier="4" item="27"/>
          <tpl hier="10" item="12"/>
          <tpl fld="0" item="11"/>
        </tpls>
      </n>
      <n v="1230" in="0">
        <tpls c="5">
          <tpl hier="1" item="7"/>
          <tpl hier="3" item="1"/>
          <tpl hier="4" item="27"/>
          <tpl hier="10" item="12"/>
          <tpl fld="0" item="10"/>
        </tpls>
      </n>
      <n v="322" in="0">
        <tpls c="6">
          <tpl hier="1" item="7"/>
          <tpl hier="3" item="1"/>
          <tpl hier="4" item="28"/>
          <tpl hier="10" item="12"/>
          <tpl hier="11" item="4"/>
          <tpl fld="0" item="0"/>
        </tpls>
      </n>
      <n v="47341" in="1">
        <tpls c="6">
          <tpl hier="1" item="7"/>
          <tpl hier="3" item="1"/>
          <tpl hier="4" item="28"/>
          <tpl hier="10" item="12"/>
          <tpl hier="11" item="4"/>
          <tpl fld="0" item="3"/>
        </tpls>
      </n>
      <n v="277" in="0">
        <tpls c="6">
          <tpl hier="1" item="7"/>
          <tpl hier="3" item="1"/>
          <tpl hier="4" item="28"/>
          <tpl hier="10" item="12"/>
          <tpl hier="11" item="4"/>
          <tpl fld="0" item="6"/>
        </tpls>
      </n>
      <n v="29.728560188827693" in="1">
        <tpls c="5">
          <tpl hier="1" item="7"/>
          <tpl hier="3" item="1"/>
          <tpl hier="4" item="28"/>
          <tpl hier="10" item="12"/>
          <tpl fld="0" item="11"/>
        </tpls>
      </n>
      <n v="136.40794223826714" in="1">
        <tpls c="6">
          <tpl hier="1" item="7"/>
          <tpl hier="3" item="1"/>
          <tpl hier="4" item="28"/>
          <tpl hier="10" item="12"/>
          <tpl hier="11" item="4"/>
          <tpl fld="0" item="2"/>
        </tpls>
      </n>
      <n v="0.21793863099921321" in="2">
        <tpls c="5">
          <tpl hier="1" item="7"/>
          <tpl hier="3" item="1"/>
          <tpl hier="4" item="28"/>
          <tpl hier="10" item="12"/>
          <tpl fld="0" item="13"/>
        </tpls>
      </n>
      <n v="37.247049567269869" in="1">
        <tpls c="5">
          <tpl hier="1" item="7"/>
          <tpl hier="3" item="1"/>
          <tpl hier="4" item="28"/>
          <tpl hier="10" item="12"/>
          <tpl fld="0" item="9"/>
        </tpls>
      </n>
      <n v="0.25334382376081827" in="2">
        <tpls c="5">
          <tpl hier="1" item="7"/>
          <tpl hier="3" item="1"/>
          <tpl hier="4" item="28"/>
          <tpl hier="10" item="12"/>
          <tpl fld="0" item="12"/>
        </tpls>
      </n>
      <n v="147.02173913043478" in="1">
        <tpls c="6">
          <tpl hier="1" item="7"/>
          <tpl hier="3" item="1"/>
          <tpl hier="4" item="28"/>
          <tpl hier="10" item="12"/>
          <tpl hier="11" item="4"/>
          <tpl fld="0" item="5"/>
        </tpls>
      </n>
      <n v="37785" in="1">
        <tpls c="6">
          <tpl hier="1" item="7"/>
          <tpl hier="3" item="1"/>
          <tpl hier="4" item="28"/>
          <tpl hier="10" item="12"/>
          <tpl hier="11" item="4"/>
          <tpl fld="0" item="8"/>
        </tpls>
      </n>
      <n v="1271" in="0">
        <tpls c="5">
          <tpl hier="1" item="7"/>
          <tpl hier="3" item="1"/>
          <tpl hier="4" item="28"/>
          <tpl hier="10" item="12"/>
          <tpl fld="0" item="10"/>
        </tpls>
      </n>
      <n v="52543" in="1">
        <tpls c="6">
          <tpl hier="1" item="7"/>
          <tpl hier="3" item="1"/>
          <tpl hier="4" item="29"/>
          <tpl hier="10" item="12"/>
          <tpl hier="11" item="4"/>
          <tpl fld="0" item="8"/>
        </tpls>
      </n>
      <n v="42.717886178861789" in="1">
        <tpls c="5">
          <tpl hier="1" item="7"/>
          <tpl hier="3" item="1"/>
          <tpl hier="4" item="29"/>
          <tpl hier="10" item="12"/>
          <tpl fld="0" item="11"/>
        </tpls>
      </n>
      <n v="0.39512195121951221" in="2">
        <tpls c="5">
          <tpl hier="1" item="7"/>
          <tpl hier="3" item="1"/>
          <tpl hier="4" item="29"/>
          <tpl hier="10" item="12"/>
          <tpl fld="0" item="12"/>
        </tpls>
      </n>
      <n v="165.22955974842768" in="1">
        <tpls c="6">
          <tpl hier="1" item="7"/>
          <tpl hier="3" item="1"/>
          <tpl hier="4" item="29"/>
          <tpl hier="10" item="12"/>
          <tpl hier="11" item="4"/>
          <tpl fld="0" item="2"/>
        </tpls>
      </n>
      <n v="70183" in="1">
        <tpls c="6">
          <tpl hier="1" item="7"/>
          <tpl hier="3" item="1"/>
          <tpl hier="4" item="29"/>
          <tpl hier="10" item="12"/>
          <tpl hier="11" item="4"/>
          <tpl fld="0" item="3"/>
        </tpls>
      </n>
      <n v="0.25853658536585367" in="2">
        <tpls c="5">
          <tpl hier="1" item="7"/>
          <tpl hier="3" item="1"/>
          <tpl hier="4" item="29"/>
          <tpl hier="10" item="12"/>
          <tpl fld="0" item="13"/>
        </tpls>
      </n>
      <n v="486" in="0">
        <tpls c="6">
          <tpl hier="1" item="7"/>
          <tpl hier="3" item="1"/>
          <tpl hier="4" item="29"/>
          <tpl hier="10" item="12"/>
          <tpl hier="11" item="4"/>
          <tpl fld="0" item="0"/>
        </tpls>
      </n>
      <n v="144.40946502057614" in="1">
        <tpls c="6">
          <tpl hier="1" item="7"/>
          <tpl hier="3" item="1"/>
          <tpl hier="4" item="29"/>
          <tpl hier="10" item="12"/>
          <tpl hier="11" item="4"/>
          <tpl fld="0" item="5"/>
        </tpls>
      </n>
      <n v="318" in="0">
        <tpls c="6">
          <tpl hier="1" item="7"/>
          <tpl hier="3" item="1"/>
          <tpl hier="4" item="29"/>
          <tpl hier="10" item="12"/>
          <tpl hier="11" item="4"/>
          <tpl fld="0" item="6"/>
        </tpls>
      </n>
      <n v="1230" in="0">
        <tpls c="5">
          <tpl hier="1" item="7"/>
          <tpl hier="3" item="1"/>
          <tpl hier="4" item="29"/>
          <tpl hier="10" item="12"/>
          <tpl fld="0" item="10"/>
        </tpls>
      </n>
      <n v="57.059349593495938" in="1">
        <tpls c="5">
          <tpl hier="1" item="7"/>
          <tpl hier="3" item="1"/>
          <tpl hier="4" item="29"/>
          <tpl hier="10" item="12"/>
          <tpl fld="0" item="9"/>
        </tpls>
      </n>
      <n v="1230" in="0">
        <tpls c="5">
          <tpl hier="1" item="7"/>
          <tpl hier="3" item="1"/>
          <tpl hier="4" item="22"/>
          <tpl hier="10" item="12"/>
          <tpl fld="0" item="10"/>
        </tpls>
      </n>
      <n v="0.26097560975609757" in="2">
        <tpls c="5">
          <tpl hier="1" item="7"/>
          <tpl hier="3" item="1"/>
          <tpl hier="4" item="22"/>
          <tpl hier="10" item="12"/>
          <tpl fld="0" item="12"/>
        </tpls>
      </n>
      <n v="383" in="0">
        <tpls c="6">
          <tpl hier="1" item="7"/>
          <tpl hier="3" item="1"/>
          <tpl hier="4" item="22"/>
          <tpl hier="10" item="12"/>
          <tpl hier="11" item="4"/>
          <tpl fld="0" item="6"/>
        </tpls>
      </n>
      <n v="321" in="0">
        <tpls c="6">
          <tpl hier="1" item="7"/>
          <tpl hier="3" item="1"/>
          <tpl hier="4" item="22"/>
          <tpl hier="10" item="12"/>
          <tpl hier="11" item="4"/>
          <tpl fld="0" item="0"/>
        </tpls>
      </n>
      <n v="140.5638629283489" in="1">
        <tpls c="6">
          <tpl hier="1" item="7"/>
          <tpl hier="3" item="1"/>
          <tpl hier="4" item="22"/>
          <tpl hier="10" item="12"/>
          <tpl hier="11" item="4"/>
          <tpl fld="0" item="5"/>
        </tpls>
      </n>
      <n v="52717" in="1">
        <tpls c="6">
          <tpl hier="1" item="7"/>
          <tpl hier="3" item="1"/>
          <tpl hier="4" item="22"/>
          <tpl hier="10" item="12"/>
          <tpl hier="11" item="4"/>
          <tpl fld="0" item="8"/>
        </tpls>
      </n>
      <n v="137.64229765013056" in="1">
        <tpls c="6">
          <tpl hier="1" item="7"/>
          <tpl hier="3" item="1"/>
          <tpl hier="4" item="22"/>
          <tpl hier="10" item="12"/>
          <tpl hier="11" item="4"/>
          <tpl fld="0" item="2"/>
        </tpls>
      </n>
      <n v="36.68373983739837" in="1">
        <tpls c="5">
          <tpl hier="1" item="7"/>
          <tpl hier="3" item="1"/>
          <tpl hier="4" item="22"/>
          <tpl hier="10" item="12"/>
          <tpl fld="0" item="9"/>
        </tpls>
      </n>
      <n v="45121" in="1">
        <tpls c="6">
          <tpl hier="1" item="7"/>
          <tpl hier="3" item="1"/>
          <tpl hier="4" item="22"/>
          <tpl hier="10" item="12"/>
          <tpl hier="11" item="4"/>
          <tpl fld="0" item="3"/>
        </tpls>
      </n>
      <n v="0.31138211382113823" in="2">
        <tpls c="5">
          <tpl hier="1" item="7"/>
          <tpl hier="3" item="1"/>
          <tpl hier="4" item="22"/>
          <tpl hier="10" item="12"/>
          <tpl fld="0" item="13"/>
        </tpls>
      </n>
      <n v="42.859349593495942" in="1">
        <tpls c="5">
          <tpl hier="1" item="7"/>
          <tpl hier="3" item="1"/>
          <tpl hier="4" item="22"/>
          <tpl hier="10" item="12"/>
          <tpl fld="0" item="11"/>
        </tpls>
      </n>
      <n v="0.29941126997476869" in="2">
        <tpls c="5">
          <tpl hier="1" item="7"/>
          <tpl hier="3" item="1"/>
          <tpl hier="4" item="20"/>
          <tpl hier="10" item="12"/>
          <tpl fld="0" item="13"/>
        </tpls>
      </n>
      <n v="429" in="0">
        <tpls c="6">
          <tpl hier="1" item="7"/>
          <tpl hier="3" item="1"/>
          <tpl hier="4" item="20"/>
          <tpl hier="10" item="12"/>
          <tpl hier="11" item="4"/>
          <tpl fld="0" item="0"/>
        </tpls>
      </n>
      <n v="50.835996635828437" in="1">
        <tpls c="5">
          <tpl hier="1" item="7"/>
          <tpl hier="3" item="1"/>
          <tpl hier="4" item="20"/>
          <tpl hier="10" item="12"/>
          <tpl fld="0" item="9"/>
        </tpls>
      </n>
      <n v="1189" in="0">
        <tpls c="5">
          <tpl hier="1" item="7"/>
          <tpl hier="3" item="1"/>
          <tpl hier="4" item="20"/>
          <tpl hier="10" item="12"/>
          <tpl fld="0" item="10"/>
        </tpls>
      </n>
      <n v="0.36080740117746007" in="2">
        <tpls c="5">
          <tpl hier="1" item="7"/>
          <tpl hier="3" item="1"/>
          <tpl hier="4" item="20"/>
          <tpl hier="10" item="12"/>
          <tpl fld="0" item="12"/>
        </tpls>
      </n>
      <n v="140.89510489510491" in="1">
        <tpls c="6">
          <tpl hier="1" item="7"/>
          <tpl hier="3" item="1"/>
          <tpl hier="4" item="20"/>
          <tpl hier="10" item="12"/>
          <tpl hier="11" item="4"/>
          <tpl fld="0" item="5"/>
        </tpls>
      </n>
      <n v="56157" in="1">
        <tpls c="6">
          <tpl hier="1" item="7"/>
          <tpl hier="3" item="1"/>
          <tpl hier="4" item="20"/>
          <tpl hier="10" item="12"/>
          <tpl hier="11" item="4"/>
          <tpl fld="0" item="8"/>
        </tpls>
      </n>
      <n v="356" in="0">
        <tpls c="6">
          <tpl hier="1" item="7"/>
          <tpl hier="3" item="1"/>
          <tpl hier="4" item="20"/>
          <tpl hier="10" item="12"/>
          <tpl hier="11" item="4"/>
          <tpl fld="0" item="6"/>
        </tpls>
      </n>
      <n v="157.74438202247191" in="1">
        <tpls c="6">
          <tpl hier="1" item="7"/>
          <tpl hier="3" item="1"/>
          <tpl hier="4" item="20"/>
          <tpl hier="10" item="12"/>
          <tpl hier="11" item="4"/>
          <tpl fld="0" item="2"/>
        </tpls>
      </n>
      <n v="60444" in="1">
        <tpls c="6">
          <tpl hier="1" item="7"/>
          <tpl hier="3" item="1"/>
          <tpl hier="4" item="20"/>
          <tpl hier="10" item="12"/>
          <tpl hier="11" item="4"/>
          <tpl fld="0" item="3"/>
        </tpls>
      </n>
      <n v="47.230445752733388" in="1">
        <tpls c="5">
          <tpl hier="1" item="7"/>
          <tpl hier="3" item="1"/>
          <tpl hier="4" item="20"/>
          <tpl hier="10" item="12"/>
          <tpl fld="0" item="11"/>
        </tpls>
      </n>
      <n v="4612" in="0">
        <tpls c="5">
          <tpl hier="1" item="5"/>
          <tpl hier="3" item="1"/>
          <tpl hier="4" item="2"/>
          <tpl hier="10" item="12"/>
          <tpl fld="0" item="0"/>
        </tpls>
      </n>
      <n v="653138" in="1">
        <tpls c="5">
          <tpl hier="1" item="5"/>
          <tpl hier="3" item="1"/>
          <tpl hier="4" item="2"/>
          <tpl hier="10" item="12"/>
          <tpl fld="0" item="7"/>
        </tpls>
      </n>
      <n v="145.82228175932127" in="1">
        <tpls c="5">
          <tpl hier="1" item="5"/>
          <tpl hier="3" item="1"/>
          <tpl hier="4" item="2"/>
          <tpl hier="10" item="12"/>
          <tpl fld="0" item="4"/>
        </tpls>
      </n>
      <n v="574281" in="1">
        <tpls c="5">
          <tpl hier="1" item="5"/>
          <tpl hier="3" item="1"/>
          <tpl hier="4" item="2"/>
          <tpl hier="10" item="12"/>
          <tpl fld="0" item="8"/>
        </tpls>
      </n>
      <n v="3914" in="0">
        <tpls c="5">
          <tpl hier="1" item="5"/>
          <tpl hier="3" item="1"/>
          <tpl hier="4" item="2"/>
          <tpl hier="10" item="12"/>
          <tpl fld="0" item="6"/>
        </tpls>
      </n>
      <n v="4479" in="0">
        <tpls c="5">
          <tpl hier="1" item="5"/>
          <tpl hier="3" item="1"/>
          <tpl hier="4" item="2"/>
          <tpl hier="10" item="12"/>
          <tpl fld="0" item="1"/>
        </tpls>
      </n>
      <n v="146.15849956634867" in="1">
        <tpls c="5">
          <tpl hier="1" item="5"/>
          <tpl hier="3" item="1"/>
          <tpl hier="4" item="2"/>
          <tpl hier="10" item="12"/>
          <tpl fld="0" item="5"/>
        </tpls>
      </n>
      <n v="674083" in="1">
        <tpls c="5">
          <tpl hier="1" item="5"/>
          <tpl hier="3" item="1"/>
          <tpl hier="4" item="2"/>
          <tpl hier="10" item="12"/>
          <tpl fld="0" item="3"/>
        </tpls>
      </n>
      <n v="146.72483392948391" in="1">
        <tpls c="5">
          <tpl hier="1" item="5"/>
          <tpl hier="3" item="1"/>
          <tpl hier="4" item="2"/>
          <tpl hier="10" item="12"/>
          <tpl fld="0" item="2"/>
        </tpls>
      </n>
      <n v="1695902" in="1">
        <tpls c="5">
          <tpl hier="1" item="5"/>
          <tpl hier="3" item="1"/>
          <tpl hier="4" item="2"/>
          <tpl hier="10" item="30"/>
          <tpl fld="0" item="7"/>
        </tpls>
      </n>
      <n v="15068" in="0">
        <tpls c="5">
          <tpl hier="1" item="5"/>
          <tpl hier="3" item="1"/>
          <tpl hier="4" item="2"/>
          <tpl hier="10" item="30"/>
          <tpl fld="0" item="0"/>
        </tpls>
      </n>
      <n v="109.38797451552959" in="1">
        <tpls c="5">
          <tpl hier="1" item="5"/>
          <tpl hier="3" item="1"/>
          <tpl hier="4" item="2"/>
          <tpl hier="10" item="30"/>
          <tpl fld="0" item="5"/>
        </tpls>
      </n>
      <n v="110.46062658763759" in="1">
        <tpls c="5">
          <tpl hier="1" item="5"/>
          <tpl hier="3" item="1"/>
          <tpl hier="4" item="2"/>
          <tpl hier="10" item="30"/>
          <tpl fld="0" item="4"/>
        </tpls>
      </n>
      <n v="1355304" in="1">
        <tpls c="5">
          <tpl hier="1" item="5"/>
          <tpl hier="3" item="1"/>
          <tpl hier="4" item="2"/>
          <tpl hier="10" item="30"/>
          <tpl fld="0" item="8"/>
        </tpls>
      </n>
      <n v="15353" in="0">
        <tpls c="5">
          <tpl hier="1" item="5"/>
          <tpl hier="3" item="1"/>
          <tpl hier="4" item="2"/>
          <tpl hier="10" item="30"/>
          <tpl fld="0" item="1"/>
        </tpls>
      </n>
      <n v="1648258" in="1">
        <tpls c="5">
          <tpl hier="1" item="5"/>
          <tpl hier="3" item="1"/>
          <tpl hier="4" item="2"/>
          <tpl hier="10" item="30"/>
          <tpl fld="0" item="3"/>
        </tpls>
      </n>
      <n v="110.44772227202347" in="1">
        <tpls c="5">
          <tpl hier="1" item="5"/>
          <tpl hier="3" item="1"/>
          <tpl hier="4" item="2"/>
          <tpl hier="10" item="30"/>
          <tpl fld="0" item="2"/>
        </tpls>
      </n>
      <n v="12271" in="0">
        <tpls c="5">
          <tpl hier="1" item="5"/>
          <tpl hier="3" item="1"/>
          <tpl hier="4" item="2"/>
          <tpl hier="10" item="30"/>
          <tpl fld="0" item="6"/>
        </tpls>
      </n>
      <n v="5401" in="0">
        <tpls c="5">
          <tpl hier="1" item="5"/>
          <tpl hier="3" item="1"/>
          <tpl hier="4" item="2"/>
          <tpl hier="10" item="17"/>
          <tpl fld="0" item="0"/>
        </tpls>
      </n>
      <n v="112.71653397518978" in="1">
        <tpls c="5">
          <tpl hier="1" item="5"/>
          <tpl hier="3" item="1"/>
          <tpl hier="4" item="2"/>
          <tpl hier="10" item="17"/>
          <tpl fld="0" item="5"/>
        </tpls>
      </n>
      <n v="5506" in="0">
        <tpls c="5">
          <tpl hier="1" item="5"/>
          <tpl hier="3" item="1"/>
          <tpl hier="4" item="2"/>
          <tpl hier="10" item="17"/>
          <tpl fld="0" item="6"/>
        </tpls>
      </n>
      <n v="637816" in="1">
        <tpls c="5">
          <tpl hier="1" item="5"/>
          <tpl hier="3" item="1"/>
          <tpl hier="4" item="2"/>
          <tpl hier="10" item="17"/>
          <tpl fld="0" item="8"/>
        </tpls>
      </n>
      <m in="1">
        <tpls c="5">
          <tpl hier="1" item="5"/>
          <tpl hier="3" item="1"/>
          <tpl hier="4" item="2"/>
          <tpl hier="10" item="17"/>
          <tpl fld="0" item="7"/>
        </tpls>
      </m>
      <n v="608782" in="1">
        <tpls c="5">
          <tpl hier="1" item="5"/>
          <tpl hier="3" item="1"/>
          <tpl hier="4" item="2"/>
          <tpl hier="10" item="17"/>
          <tpl fld="0" item="3"/>
        </tpls>
      </n>
      <m in="0">
        <tpls c="5">
          <tpl hier="1" item="5"/>
          <tpl hier="3" item="1"/>
          <tpl hier="4" item="2"/>
          <tpl hier="10" item="17"/>
          <tpl fld="0" item="1"/>
        </tpls>
      </m>
      <n v="115.84017435524882" in="1">
        <tpls c="5">
          <tpl hier="1" item="5"/>
          <tpl hier="3" item="1"/>
          <tpl hier="4" item="2"/>
          <tpl hier="10" item="17"/>
          <tpl fld="0" item="2"/>
        </tpls>
      </n>
      <m in="1">
        <tpls c="5">
          <tpl hier="1" item="5"/>
          <tpl hier="3" item="1"/>
          <tpl hier="4" item="2"/>
          <tpl hier="10" item="17"/>
          <tpl fld="0" item="4"/>
        </tpls>
      </m>
      <n v="2649733" in="1">
        <tpls c="5">
          <tpl hier="1" item="5"/>
          <tpl hier="3" item="1"/>
          <tpl hier="4" item="2"/>
          <tpl hier="10" item="16"/>
          <tpl fld="0" item="8"/>
        </tpls>
      </n>
      <m in="0">
        <tpls c="5">
          <tpl hier="1" item="5"/>
          <tpl hier="3" item="1"/>
          <tpl hier="4" item="2"/>
          <tpl hier="10" item="16"/>
          <tpl fld="0" item="1"/>
        </tpls>
      </m>
      <m in="1">
        <tpls c="5">
          <tpl hier="1" item="5"/>
          <tpl hier="3" item="1"/>
          <tpl hier="4" item="2"/>
          <tpl hier="10" item="16"/>
          <tpl fld="0" item="7"/>
        </tpls>
      </m>
      <n v="3069990" in="1">
        <tpls c="5">
          <tpl hier="1" item="5"/>
          <tpl hier="3" item="1"/>
          <tpl hier="4" item="2"/>
          <tpl hier="10" item="16"/>
          <tpl fld="0" item="3"/>
        </tpls>
      </n>
      <n v="145.81504702194357" in="1">
        <tpls c="5">
          <tpl hier="1" item="5"/>
          <tpl hier="3" item="1"/>
          <tpl hier="4" item="2"/>
          <tpl hier="10" item="16"/>
          <tpl fld="0" item="5"/>
        </tpls>
      </n>
      <m in="1">
        <tpls c="5">
          <tpl hier="1" item="5"/>
          <tpl hier="3" item="1"/>
          <tpl hier="4" item="2"/>
          <tpl hier="10" item="16"/>
          <tpl fld="0" item="4"/>
        </tpls>
      </m>
      <n v="21054" in="0">
        <tpls c="5">
          <tpl hier="1" item="5"/>
          <tpl hier="3" item="1"/>
          <tpl hier="4" item="2"/>
          <tpl hier="10" item="16"/>
          <tpl fld="0" item="0"/>
        </tpls>
      </n>
      <n v="151.89068501003152" in="1">
        <tpls c="5">
          <tpl hier="1" item="5"/>
          <tpl hier="3" item="1"/>
          <tpl hier="4" item="2"/>
          <tpl hier="10" item="16"/>
          <tpl fld="0" item="2"/>
        </tpls>
      </n>
      <n v="17445" in="0">
        <tpls c="5">
          <tpl hier="1" item="5"/>
          <tpl hier="3" item="1"/>
          <tpl hier="4" item="2"/>
          <tpl hier="10" item="16"/>
          <tpl fld="0" item="6"/>
        </tpls>
      </n>
      <n v="4538" in="0">
        <tpls c="5">
          <tpl hier="1" item="5"/>
          <tpl hier="3" item="1"/>
          <tpl hier="4" item="2"/>
          <tpl hier="10" item="13"/>
          <tpl fld="0" item="0"/>
        </tpls>
      </n>
      <n v="97.018730718378137" in="1">
        <tpls c="5">
          <tpl hier="1" item="5"/>
          <tpl hier="3" item="1"/>
          <tpl hier="4" item="2"/>
          <tpl hier="10" item="13"/>
          <tpl fld="0" item="5"/>
        </tpls>
      </n>
      <n v="4898" in="0">
        <tpls c="5">
          <tpl hier="1" item="5"/>
          <tpl hier="3" item="1"/>
          <tpl hier="4" item="2"/>
          <tpl hier="10" item="13"/>
          <tpl fld="0" item="6"/>
        </tpls>
      </n>
      <n v="424545" in="1">
        <tpls c="5">
          <tpl hier="1" item="5"/>
          <tpl hier="3" item="1"/>
          <tpl hier="4" item="2"/>
          <tpl hier="10" item="13"/>
          <tpl fld="0" item="7"/>
        </tpls>
      </n>
      <n v="440271" in="1">
        <tpls c="5">
          <tpl hier="1" item="5"/>
          <tpl hier="3" item="1"/>
          <tpl hier="4" item="2"/>
          <tpl hier="10" item="13"/>
          <tpl fld="0" item="3"/>
        </tpls>
      </n>
      <n v="97.830134748877086" in="1">
        <tpls c="5">
          <tpl hier="1" item="5"/>
          <tpl hier="3" item="1"/>
          <tpl hier="4" item="2"/>
          <tpl hier="10" item="13"/>
          <tpl fld="0" item="2"/>
        </tpls>
      </n>
      <n v="98.115322394268546" in="1">
        <tpls c="5">
          <tpl hier="1" item="5"/>
          <tpl hier="3" item="1"/>
          <tpl hier="4" item="2"/>
          <tpl hier="10" item="13"/>
          <tpl fld="0" item="4"/>
        </tpls>
      </n>
      <n v="479172" in="1">
        <tpls c="5">
          <tpl hier="1" item="5"/>
          <tpl hier="3" item="1"/>
          <tpl hier="4" item="2"/>
          <tpl hier="10" item="13"/>
          <tpl fld="0" item="8"/>
        </tpls>
      </n>
      <n v="4327" in="0">
        <tpls c="5">
          <tpl hier="1" item="5"/>
          <tpl hier="3" item="1"/>
          <tpl hier="4" item="2"/>
          <tpl hier="10" item="13"/>
          <tpl fld="0" item="1"/>
        </tpls>
      </n>
    </entries>
    <sets count="31">
      <set count="1" maxRank="1" setDefinition="{[DimCalendar].[#Year].[All]}">
        <tpls c="1">
          <tpl hier="1" item="4294967295"/>
        </tpls>
      </set>
      <set count="1" maxRank="1" setDefinition="{[DimCalendar].[Quarter].[All]}">
        <tpls c="1">
          <tpl hier="3" item="4294967295"/>
        </tpls>
      </set>
      <set count="1" maxRank="1" setDefinition="{[DimCalendar].[#Month].[All]}">
        <tpls c="1">
          <tpl hier="4" item="4294967295"/>
        </tpls>
      </set>
      <set count="1" maxRank="1" setDefinition="{[DimHotels].[Hotel].[All]}">
        <tpls c="1">
          <tpl hier="10" item="4294967295"/>
        </tpls>
      </set>
      <set count="1" maxRank="1" setDefinition="{[DimMarketSegment].[Segment].[All]}">
        <tpls c="1">
          <tpl hier="11" item="4294967295"/>
        </tpls>
      </set>
      <set count="1" maxRank="1" setDefinition="{[DimCalendar].[#Year].&amp;[2025]}">
        <tpls c="1">
          <tpl fld="1" item="0"/>
        </tpls>
      </set>
      <set count="1" maxRank="1" setDefinition="{[DimCalendar].[#Year].&amp;[2026]}">
        <tpls c="1">
          <tpl fld="1" item="1"/>
        </tpls>
      </set>
      <set count="1" maxRank="1" setDefinition="{[DimCalendar].[#Year].&amp;[2024]}">
        <tpls c="1">
          <tpl fld="1" item="2"/>
        </tpls>
      </set>
      <set count="1" maxRank="1" setDefinition="{[DimCalendar].[#Year].&amp;[2023]}">
        <tpls c="1">
          <tpl fld="1" item="3"/>
        </tpls>
      </set>
      <set count="1" maxRank="1" setDefinition="{[DimCalendar].[#Year].&amp;[2021]}">
        <tpls c="1">
          <tpl fld="1" item="4"/>
        </tpls>
      </set>
      <set count="1" maxRank="1" setDefinition="{[DimCalendar].[#Year].&amp;[2020]}">
        <tpls c="1">
          <tpl fld="1" item="5"/>
        </tpls>
      </set>
      <set count="1" maxRank="1" setDefinition="{[DimCalendar].[#Year].&amp;[2019]}">
        <tpls c="1">
          <tpl fld="1" item="6"/>
        </tpls>
      </set>
      <set count="1" maxRank="1" setDefinition="{[DimHotels].[Hotel].&amp;[Puerto Maldonado]}">
        <tpls c="1">
          <tpl fld="2" item="0"/>
        </tpls>
      </set>
      <set count="1" maxRank="1" setDefinition="{[DimHotels].[Hotel].&amp;[Iquitos]}">
        <tpls c="1">
          <tpl fld="2" item="1"/>
        </tpls>
      </set>
      <set count="1" maxRank="1" setDefinition="{[DimHotels].[Hotel].&amp;[Amazonas]}">
        <tpls c="1">
          <tpl fld="2" item="2"/>
        </tpls>
      </set>
      <set count="1" maxRank="1" setDefinition="{[DimHotels].[Hotel].&amp;[Kuelap]}">
        <tpls c="1">
          <tpl fld="2" item="3"/>
        </tpls>
      </set>
      <set count="1" maxRank="1" setDefinition="{[DimHotels].[Hotel].&amp;[Machu Picchu]}">
        <tpls c="1">
          <tpl fld="2" item="4"/>
        </tpls>
      </set>
      <set count="1" maxRank="1" setDefinition="{[DimHotels].[Hotel].&amp;[Tambopata]}">
        <tpls c="1">
          <tpl fld="2" item="5"/>
        </tpls>
      </set>
      <set count="1" maxRank="1" setDefinition="{[DimHotels].[Hotel].&amp;[Ucayali]}">
        <tpls c="1">
          <tpl fld="2" item="6"/>
        </tpls>
      </set>
      <set count="1" maxRank="1" setDefinition="{[DimCalendar].[#Month].&amp;[1]}">
        <tpls c="1">
          <tpl fld="3" item="0"/>
        </tpls>
      </set>
      <set count="1" maxRank="1" setDefinition="{[DimCalendar].[#Month].&amp;[2]}">
        <tpls c="1">
          <tpl fld="3" item="1"/>
        </tpls>
      </set>
      <set count="1" maxRank="1" setDefinition="{[DimCalendar].[#Month].&amp;[3]}">
        <tpls c="1">
          <tpl fld="3" item="2"/>
        </tpls>
      </set>
      <set count="1" maxRank="1" setDefinition="{[DimCalendar].[#Month].&amp;[4]}">
        <tpls c="1">
          <tpl fld="3" item="3"/>
        </tpls>
      </set>
      <set count="1" maxRank="1" setDefinition="{[DimCalendar].[#Month].&amp;[7]}">
        <tpls c="1">
          <tpl fld="3" item="4"/>
        </tpls>
      </set>
      <set count="1" maxRank="1" setDefinition="{[DimCalendar].[#Month].&amp;[8]}">
        <tpls c="1">
          <tpl fld="3" item="5"/>
        </tpls>
      </set>
      <set count="1" maxRank="1" setDefinition="{[DimCalendar].[#Month].&amp;[9]}">
        <tpls c="1">
          <tpl fld="3" item="6"/>
        </tpls>
      </set>
      <set count="1" maxRank="1" setDefinition="{[DimCalendar].[#Month].&amp;[10]}">
        <tpls c="1">
          <tpl fld="3" item="7"/>
        </tpls>
      </set>
      <set count="1" maxRank="1" setDefinition="{[DimCalendar].[#Month].&amp;[11]}">
        <tpls c="1">
          <tpl fld="3" item="8"/>
        </tpls>
      </set>
      <set count="1" maxRank="1" setDefinition="{[DimCalendar].[#Month].&amp;[12]}">
        <tpls c="1">
          <tpl fld="3" item="9"/>
        </tpls>
      </set>
      <set count="1" maxRank="1" setDefinition="{[DimCalendar].[#Month].&amp;[6]}">
        <tpls c="1">
          <tpl fld="3" item="10"/>
        </tpls>
      </set>
      <set count="1" maxRank="1" setDefinition="{[DimHotels].[Hotel].&amp;[Tarapoto]}">
        <tpls c="1">
          <tpl fld="2" item="7"/>
        </tpls>
      </set>
    </sets>
    <queryCache count="14">
      <query mdx="[Measures].[#Actual RNS]">
        <tpls c="1">
          <tpl fld="0" item="0"/>
        </tpls>
      </query>
      <query mdx="[Measures].[#LY RNS]">
        <tpls c="1">
          <tpl fld="0" item="1"/>
        </tpls>
      </query>
      <query mdx="[Measures].[#Budget ADR]">
        <tpls c="1">
          <tpl fld="0" item="2"/>
        </tpls>
      </query>
      <query mdx="[Measures].[#Actual Revenue]">
        <tpls c="1">
          <tpl fld="0" item="3"/>
        </tpls>
      </query>
      <query mdx="[Measures].[#LY ADR]">
        <tpls c="1">
          <tpl fld="0" item="4"/>
        </tpls>
      </query>
      <query mdx="[Measures].[#Actual ADR]">
        <tpls c="1">
          <tpl fld="0" item="5"/>
        </tpls>
      </query>
      <query mdx="[Measures].[#Budget RNS]">
        <tpls c="1">
          <tpl fld="0" item="6"/>
        </tpls>
      </query>
      <query mdx="[Measures].[#LY Rev]">
        <tpls c="1">
          <tpl fld="0" item="7"/>
        </tpls>
      </query>
      <query mdx="[Measures].[#Budget Revenue]">
        <tpls c="1">
          <tpl fld="0" item="8"/>
        </tpls>
      </query>
      <query mdx="[Measures].[#Actual Revpar]">
        <tpls c="1">
          <tpl fld="0" item="9"/>
        </tpls>
      </query>
      <query mdx="[Measures].[#Actual Availability]">
        <tpls c="1">
          <tpl fld="0" item="10"/>
        </tpls>
      </query>
      <query mdx="[Measures].[#Budget Revpar]">
        <tpls c="1">
          <tpl fld="0" item="11"/>
        </tpls>
      </query>
      <query mdx="[Measures].[#Actual Occupancy(%)]">
        <tpls c="1">
          <tpl fld="0" item="12"/>
        </tpls>
      </query>
      <query mdx="[Measures].[#Budget Occupancy(%)]">
        <tpls c="1">
          <tpl fld="0" item="13"/>
        </tpls>
      </query>
    </queryCache>
    <serverFormats count="3">
      <serverFormat format="#,0"/>
      <serverFormat format="\$#,0.00;(\$#,0.00);\$#,0.00"/>
      <serverFormat format="0.00 %;-0.00 %;0.00 %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2916668" createdVersion="8" refreshedVersion="8" minRefreshableVersion="3" recordCount="0" supportSubquery="1" supportAdvancedDrill="1" xr:uid="{82F9AC5C-E2C3-44D7-90D0-B72CBA6A9704}">
  <cacheSource type="external" connectionId="6"/>
  <cacheFields count="1">
    <cacheField name="[DimHotels].[Hotel].[Hotel]" caption="Hotel" numFmtId="0" hierarchy="10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0" memberValueDatatype="20" unbalanced="0"/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0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091.522427546297" createdVersion="3" refreshedVersion="8" minRefreshableVersion="3" recordCount="0" supportSubquery="1" supportAdvancedDrill="1" xr:uid="{06776500-551F-49CE-B588-3E24E486D381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/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/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848993236"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091.522495833335" createdVersion="3" refreshedVersion="8" minRefreshableVersion="3" recordCount="0" supportSubquery="1" supportAdvancedDrill="1" xr:uid="{04918679-6CD4-434F-BFFD-CEA2CB21DD5C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/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/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3937776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1990738" createdVersion="5" refreshedVersion="8" minRefreshableVersion="3" recordCount="0" supportSubquery="1" supportAdvancedDrill="1" xr:uid="{4DD19E91-8C76-4172-81E5-C0D84E10FE71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Month].[Month]" caption="Month" numFmtId="0" hierarchy="5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Measures].[#Actual Revpar]" caption="#Actual Revpar" numFmtId="0" hierarchy="40" level="32767"/>
    <cacheField name="[Measures].[#Budget Revpar]" caption="#Budget Revpar" numFmtId="0" hierarchy="41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 oneField="1">
      <fieldsUsage count="1">
        <fieldUsage x="1"/>
      </fieldsUsage>
    </cacheHierarchy>
    <cacheHierarchy uniqueName="[Measures].[#Budget Revpar]" caption="#Budget Revpar" measure="1" displayFolder="" measureGroup="FactTransaction" count="0" oneField="1">
      <fieldsUsage count="1">
        <fieldUsage x="2"/>
      </fieldsUsage>
    </cacheHierarchy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200472651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2337962" createdVersion="5" refreshedVersion="8" minRefreshableVersion="3" recordCount="0" supportSubquery="1" supportAdvancedDrill="1" xr:uid="{ABFBBBF8-E990-48DD-B52B-3729375BE582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Quarter].[Quarter]" caption="Quarter" numFmtId="0" hierarchy="3" level="1">
      <sharedItems count="4">
        <s v="Q1"/>
        <s v="Q2"/>
        <s v="Q3"/>
        <s v="Q4"/>
      </sharedItems>
    </cacheField>
    <cacheField name="[Measures].[#Actual Revpar]" caption="#Actual Revpar" numFmtId="0" hierarchy="40" level="32767"/>
    <cacheField name="[Measures].[#Budget Revpar]" caption="#Budget Revpar" numFmtId="0" hierarchy="41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 oneField="1">
      <fieldsUsage count="1">
        <fieldUsage x="1"/>
      </fieldsUsage>
    </cacheHierarchy>
    <cacheHierarchy uniqueName="[Measures].[#Budget Revpar]" caption="#Budget Revpar" measure="1" displayFolder="" measureGroup="FactTransaction" count="0" oneField="1">
      <fieldsUsage count="1">
        <fieldUsage x="2"/>
      </fieldsUsage>
    </cacheHierarchy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85584585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2800924" createdVersion="5" refreshedVersion="8" minRefreshableVersion="3" recordCount="0" supportSubquery="1" supportAdvancedDrill="1" xr:uid="{FC3642FF-1773-4D6B-B4FE-505084C259F5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Month].[Month]" caption="Month" numFmtId="0" hierarchy="5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Measures].[#Actual RNS]" caption="#Actual RNS" numFmtId="0" hierarchy="29" level="32767"/>
    <cacheField name="[Measures].[#Budget RNS]" caption="#Budget RNS" numFmtId="0" hierarchy="31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 oneField="1">
      <fieldsUsage count="1">
        <fieldUsage x="1"/>
      </fieldsUsage>
    </cacheHierarchy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 oneField="1">
      <fieldsUsage count="1">
        <fieldUsage x="2"/>
      </fieldsUsage>
    </cacheHierarchy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15405497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3148147" createdVersion="5" refreshedVersion="8" minRefreshableVersion="3" recordCount="0" supportSubquery="1" supportAdvancedDrill="1" xr:uid="{BDFCCACF-8E18-4104-9D46-0B0E126C1ABC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Quarter].[Quarter]" caption="Quarter" numFmtId="0" hierarchy="3" level="1">
      <sharedItems count="4">
        <s v="Q1"/>
        <s v="Q2"/>
        <s v="Q3"/>
        <s v="Q4"/>
      </sharedItems>
    </cacheField>
    <cacheField name="[Measures].[#Actual RNS]" caption="#Actual RNS" numFmtId="0" hierarchy="29" level="32767"/>
    <cacheField name="[Measures].[#Budget RNS]" caption="#Budget RNS" numFmtId="0" hierarchy="31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 oneField="1">
      <fieldsUsage count="1">
        <fieldUsage x="1"/>
      </fieldsUsage>
    </cacheHierarchy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 oneField="1">
      <fieldsUsage count="1">
        <fieldUsage x="2"/>
      </fieldsUsage>
    </cacheHierarchy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99342759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349537" createdVersion="5" refreshedVersion="8" minRefreshableVersion="3" recordCount="0" supportSubquery="1" supportAdvancedDrill="1" xr:uid="{F2CE6DDB-D2AB-479B-ABDA-DFDFDEC6246D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Month].[Month]" caption="Month" numFmtId="0" hierarchy="5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Measures].[#Actual ADR]" caption="#Actual ADR" numFmtId="0" hierarchy="32" level="32767"/>
    <cacheField name="[Measures].[#Budget ADR]" caption="#Budget ADR" numFmtId="0" hierarchy="34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 oneField="1">
      <fieldsUsage count="1">
        <fieldUsage x="1"/>
      </fieldsUsage>
    </cacheHierarchy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 oneField="1">
      <fieldsUsage count="1">
        <fieldUsage x="2"/>
      </fieldsUsage>
    </cacheHierarchy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9994058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3958332" createdVersion="5" refreshedVersion="8" minRefreshableVersion="3" recordCount="0" supportSubquery="1" supportAdvancedDrill="1" xr:uid="{60CD198E-7A23-4BC7-9875-D2E21C884F6C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Quarter].[Quarter]" caption="Quarter" numFmtId="0" hierarchy="3" level="1">
      <sharedItems count="4">
        <s v="Q1"/>
        <s v="Q2"/>
        <s v="Q3"/>
        <s v="Q4"/>
      </sharedItems>
    </cacheField>
    <cacheField name="[Measures].[#Actual ADR]" caption="#Actual ADR" numFmtId="0" hierarchy="32" level="32767"/>
    <cacheField name="[Measures].[#Budget ADR]" caption="#Budget ADR" numFmtId="0" hierarchy="34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 oneField="1">
      <fieldsUsage count="1">
        <fieldUsage x="1"/>
      </fieldsUsage>
    </cacheHierarchy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 oneField="1">
      <fieldsUsage count="1">
        <fieldUsage x="2"/>
      </fieldsUsage>
    </cacheHierarchy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41173635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4305555" createdVersion="5" refreshedVersion="8" minRefreshableVersion="3" recordCount="0" supportSubquery="1" supportAdvancedDrill="1" xr:uid="{2C9E63F9-DF1A-4B29-B884-37DA5C6FBE26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Month].[Month]" caption="Month" numFmtId="0" hierarchy="5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Measures].[#Actual Revenue]" caption="#Actual Revenue" numFmtId="0" hierarchy="26" level="32767"/>
    <cacheField name="[Measures].[#Budget Revenue]" caption="#Budget Revenue" numFmtId="0" hierarchy="28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1"/>
      </fieldsUsage>
    </cacheHierarchy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 oneField="1">
      <fieldsUsage count="1">
        <fieldUsage x="2"/>
      </fieldsUsage>
    </cacheHierarchy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60620704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4652778" createdVersion="5" refreshedVersion="8" minRefreshableVersion="3" recordCount="0" supportSubquery="1" supportAdvancedDrill="1" xr:uid="{C8BCFABF-5F1B-48D0-8C7C-EEAF29B1B453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Quarter].[Quarter]" caption="Quarter" numFmtId="0" hierarchy="3" level="1">
      <sharedItems count="4">
        <s v="Q1"/>
        <s v="Q2"/>
        <s v="Q3"/>
        <s v="Q4"/>
      </sharedItems>
    </cacheField>
    <cacheField name="[Measures].[#Actual Revenue]" caption="#Actual Revenue" numFmtId="0" hierarchy="26" level="32767"/>
    <cacheField name="[Measures].[#Budget Revenue]" caption="#Budget Revenue" numFmtId="0" hierarchy="28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1"/>
      </fieldsUsage>
    </cacheHierarchy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 oneField="1">
      <fieldsUsage count="1">
        <fieldUsage x="2"/>
      </fieldsUsage>
    </cacheHierarchy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24947245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511574" createdVersion="5" refreshedVersion="8" minRefreshableVersion="3" recordCount="0" supportSubquery="1" supportAdvancedDrill="1" xr:uid="{04C9B998-8DCF-4637-818C-ABEE02361AE2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DimCalendar].[Month].[Month]" caption="Month" numFmtId="0" hierarchy="5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Measures].[#Actual Revenue]" caption="#Actual Revenue" numFmtId="0" hierarchy="26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1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0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2"/>
      </fieldsUsage>
    </cacheHierarchy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204951893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5462964" createdVersion="5" refreshedVersion="8" minRefreshableVersion="3" recordCount="0" supportSubquery="1" supportAdvancedDrill="1" xr:uid="{CEB01F99-A4C4-41D2-9B9E-A4FB5958D104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Quarter].[Quarter]" caption="Quarter" numFmtId="0" hierarchy="3" level="1">
      <sharedItems count="4">
        <s v="Q1"/>
        <s v="Q2"/>
        <s v="Q3"/>
        <s v="Q4"/>
      </sharedItems>
    </cacheField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Measures].[#Actual Revenue]" caption="#Actual Revenue" numFmtId="0" hierarchy="26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1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2"/>
      </fieldsUsage>
    </cacheHierarchy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209408574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0927199073" createdVersion="5" refreshedVersion="8" minRefreshableVersion="3" recordCount="0" supportSubquery="1" supportAdvancedDrill="1" xr:uid="{25043153-5833-4BF9-B821-5A32A63BBC42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DimCalendar].[#Year].[#Year]" caption="#Year" numFmtId="0" hierarchy="1" level="1">
      <sharedItems containsSemiMixedTypes="0" containsString="0" containsNumber="1" containsInteger="1" minValue="2024" maxValue="2024" count="1"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Calendar].[#Year].&amp;[2024]"/>
          </x15:cachedUniqueNames>
        </ext>
      </extLst>
    </cacheField>
    <cacheField name="[Measures].[#Actual RNS]" caption="#Actual RNS" numFmtId="0" hierarchy="29" level="32767"/>
    <cacheField name="[Measures].[#Budget RNS]" caption="#Budget RNS" numFmtId="0" hierarchy="31" level="32767"/>
    <cacheField name="[DimHotels].[Hotel].[Hotel]" caption="Hotel" numFmtId="0" hierarchy="10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0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 oneField="1">
      <fieldsUsage count="1">
        <fieldUsage x="1"/>
      </fieldsUsage>
    </cacheHierarchy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 oneField="1">
      <fieldsUsage count="1">
        <fieldUsage x="2"/>
      </fieldsUsage>
    </cacheHierarchy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56976654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1333680558" createdVersion="5" refreshedVersion="8" minRefreshableVersion="3" recordCount="0" supportSubquery="1" supportAdvancedDrill="1" xr:uid="{52D85BE5-E2F9-409F-A685-7DAB9E29E74D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DimCalendar].[Month].[Month]" caption="Month" numFmtId="0" hierarchy="5" level="1">
      <sharedItems count="1">
        <s v="Jul"/>
      </sharedItems>
    </cacheField>
    <cacheField name="[Measures].[#Actual Occupancy(%)]" caption="#Actual Occupancy(%)" numFmtId="0" hierarchy="37" level="32767"/>
    <cacheField name="[Measures].[#Budget Occupancy(%)]" caption="#Budget Occupancy(%)" numFmtId="0" hierarchy="39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  <cacheField name="[DimCalendar].[#Month].[#Month]" caption="#Month" numFmtId="0" hierarchy="4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>
      <fieldsUsage count="2">
        <fieldUsage x="-1"/>
        <fieldUsage x="5"/>
      </fieldsUsage>
    </cacheHierarchy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 oneField="1">
      <fieldsUsage count="1">
        <fieldUsage x="1"/>
      </fieldsUsage>
    </cacheHierarchy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 oneField="1">
      <fieldsUsage count="1">
        <fieldUsage x="2"/>
      </fieldsUsage>
    </cacheHierarchy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68343945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1334027774" createdVersion="5" refreshedVersion="8" minRefreshableVersion="3" recordCount="0" supportSubquery="1" supportAdvancedDrill="1" xr:uid="{6A524FCF-C2A7-48A6-9D42-D67A72FDE977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DimCalendar].[Quarter].[Quarter]" caption="Quarter" numFmtId="0" hierarchy="3" level="1">
      <sharedItems count="1">
        <s v="Q3"/>
      </sharedItems>
    </cacheField>
    <cacheField name="[Measures].[#Actual Occupancy(%)]" caption="#Actual Occupancy(%)" numFmtId="0" hierarchy="37" level="32767"/>
    <cacheField name="[Measures].[#Budget Occupancy(%)]" caption="#Budget Occupancy(%)" numFmtId="0" hierarchy="39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  <cacheField name="[DimCalendar].[#Month].[#Month]" caption="#Month" numFmtId="0" hierarchy="4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>
      <fieldsUsage count="2">
        <fieldUsage x="-1"/>
        <fieldUsage x="5"/>
      </fieldsUsage>
    </cacheHierarchy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 oneField="1">
      <fieldsUsage count="1">
        <fieldUsage x="1"/>
      </fieldsUsage>
    </cacheHierarchy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 oneField="1">
      <fieldsUsage count="1">
        <fieldUsage x="2"/>
      </fieldsUsage>
    </cacheHierarchy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32872855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1334374998" createdVersion="5" refreshedVersion="8" minRefreshableVersion="3" recordCount="0" supportSubquery="1" supportAdvancedDrill="1" xr:uid="{392D13DF-5656-421E-8B45-16E4DEB91145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#Year].[#Year]" caption="#Year" numFmtId="0" hierarchy="1" level="1">
      <sharedItems containsSemiMixedTypes="0" containsString="0" containsNumber="1" containsInteger="1" minValue="2019" maxValue="2025" count="4">
        <n v="2024"/>
        <n v="2025" u="1"/>
        <n v="2019" u="1"/>
        <n v="2022" u="1"/>
      </sharedItems>
      <extLst>
        <ext xmlns:x15="http://schemas.microsoft.com/office/spreadsheetml/2010/11/main" uri="{4F2E5C28-24EA-4eb8-9CBF-B6C8F9C3D259}">
          <x15:cachedUniqueNames>
            <x15:cachedUniqueName index="0" name="[DimCalendar].[#Year].&amp;[2024]"/>
            <x15:cachedUniqueName index="1" name="[DimCalendar].[#Year].&amp;[2025]"/>
            <x15:cachedUniqueName index="2" name="[DimCalendar].[#Year].&amp;[2019]"/>
            <x15:cachedUniqueName index="3" name="[DimCalendar].[#Year].&amp;[2022]"/>
          </x15:cachedUniqueNames>
        </ext>
      </extLst>
    </cacheField>
    <cacheField name="[Measures].[#Actual Occupancy(%)]" caption="#Actual Occupancy(%)" numFmtId="0" hierarchy="37" level="32767"/>
    <cacheField name="[Measures].[#Budget Occupancy(%)]" caption="#Budget Occupancy(%)" numFmtId="0" hierarchy="39" level="32767"/>
    <cacheField name="[DimHotels].[Hotel].[Hotel]" caption="Hotel" numFmtId="0" hierarchy="10" level="1">
      <sharedItems containsSemiMixedTypes="0" containsNonDate="0" containsString="0"/>
    </cacheField>
    <cacheField name="[DimCalendar].[#Month].[#Month]" caption="#Month" numFmtId="0" hierarchy="4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0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 oneField="1">
      <fieldsUsage count="1">
        <fieldUsage x="1"/>
      </fieldsUsage>
    </cacheHierarchy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 oneField="1">
      <fieldsUsage count="1">
        <fieldUsage x="2"/>
      </fieldsUsage>
    </cacheHierarchy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55893614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1334837959" createdVersion="5" refreshedVersion="8" minRefreshableVersion="3" recordCount="0" supportSubquery="1" supportAdvancedDrill="1" xr:uid="{93C1BFBA-3BF0-4B6B-902F-B2F9F1B9269F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#Year].[#Year]" caption="#Year" numFmtId="0" hierarchy="1" level="1">
      <sharedItems containsSemiMixedTypes="0" containsString="0" containsNumber="1" containsInteger="1" minValue="2024" maxValue="2024" count="1"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Calendar].[#Year].&amp;[2024]"/>
          </x15:cachedUniqueNames>
        </ext>
      </extLst>
    </cacheField>
    <cacheField name="[Measures].[#Actual Revpar]" caption="#Actual Revpar" numFmtId="0" hierarchy="40" level="32767"/>
    <cacheField name="[Measures].[#Budget Revpar]" caption="#Budget Revpar" numFmtId="0" hierarchy="41" level="32767"/>
    <cacheField name="[DimHotels].[Hotel].[Hotel]" caption="Hotel" numFmtId="0" hierarchy="10" level="1">
      <sharedItems containsSemiMixedTypes="0" containsNonDate="0" containsString="0"/>
    </cacheField>
    <cacheField name="[DimCalendar].[#Month].[#Month]" caption="#Month" numFmtId="0" hierarchy="4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0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 oneField="1">
      <fieldsUsage count="1">
        <fieldUsage x="1"/>
      </fieldsUsage>
    </cacheHierarchy>
    <cacheHierarchy uniqueName="[Measures].[#Budget Revpar]" caption="#Budget Revpar" measure="1" displayFolder="" measureGroup="FactTransaction" count="0" oneField="1">
      <fieldsUsage count="1">
        <fieldUsage x="2"/>
      </fieldsUsage>
    </cacheHierarchy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09686423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1335185183" createdVersion="5" refreshedVersion="8" minRefreshableVersion="3" recordCount="0" supportSubquery="1" supportAdvancedDrill="1" xr:uid="{684A39D7-E01C-4876-915D-169807BA584F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#Year].[#Year]" caption="#Year" numFmtId="0" hierarchy="1" level="1">
      <sharedItems containsSemiMixedTypes="0" containsString="0" containsNumber="1" containsInteger="1" minValue="2024" maxValue="2024" count="1"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Calendar].[#Year].&amp;[2024]"/>
          </x15:cachedUniqueNames>
        </ext>
      </extLst>
    </cacheField>
    <cacheField name="[Measures].[#Actual ADR]" caption="#Actual ADR" numFmtId="0" hierarchy="32" level="32767"/>
    <cacheField name="[Measures].[#Budget ADR]" caption="#Budget ADR" numFmtId="0" hierarchy="34" level="32767"/>
    <cacheField name="[DimHotels].[Hotel].[Hotel]" caption="Hotel" numFmtId="0" hierarchy="10" level="1">
      <sharedItems containsSemiMixedTypes="0" containsNonDate="0" containsString="0"/>
    </cacheField>
    <cacheField name="[DimCalendar].[#Month].[#Month]" caption="#Month" numFmtId="0" hierarchy="4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0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 oneField="1">
      <fieldsUsage count="1">
        <fieldUsage x="1"/>
      </fieldsUsage>
    </cacheHierarchy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 oneField="1">
      <fieldsUsage count="1">
        <fieldUsage x="2"/>
      </fieldsUsage>
    </cacheHierarchy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51211044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1335532406" createdVersion="5" refreshedVersion="8" minRefreshableVersion="3" recordCount="0" supportSubquery="1" supportAdvancedDrill="1" xr:uid="{4A760F11-966A-4BC4-99A5-01BEA9E69FAE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#Year].[#Year]" caption="#Year" numFmtId="0" hierarchy="1" level="1">
      <sharedItems containsSemiMixedTypes="0" containsString="0" containsNumber="1" containsInteger="1" minValue="2024" maxValue="2024" count="1"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Calendar].[#Year].&amp;[2024]"/>
          </x15:cachedUniqueNames>
        </ext>
      </extLst>
    </cacheField>
    <cacheField name="[Measures].[#Actual Revenue]" caption="#Actual Revenue" numFmtId="0" hierarchy="26" level="32767"/>
    <cacheField name="[Measures].[#Budget Revenue]" caption="#Budget Revenue" numFmtId="0" hierarchy="28" level="32767"/>
    <cacheField name="[DimHotels].[Hotel].[Hotel]" caption="Hotel" numFmtId="0" hierarchy="10" level="1">
      <sharedItems containsSemiMixedTypes="0" containsNonDate="0" containsString="0"/>
    </cacheField>
    <cacheField name="[DimCalendar].[#Month].[#Month]" caption="#Month" numFmtId="0" hierarchy="4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0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1"/>
      </fieldsUsage>
    </cacheHierarchy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 oneField="1">
      <fieldsUsage count="1">
        <fieldUsage x="2"/>
      </fieldsUsage>
    </cacheHierarchy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20115987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1335995368" createdVersion="5" refreshedVersion="8" minRefreshableVersion="3" recordCount="0" supportSubquery="1" supportAdvancedDrill="1" xr:uid="{D1B1E458-0948-4AB8-8BA6-DFD6BCF05FCD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Measures].[#Actual Revenue]" caption="#Actual Revenue" numFmtId="0" hierarchy="26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  <cacheField name="[DimCalendar].[#Month].[#Month]" caption="#Month" numFmtId="0" hierarchy="4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3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2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0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1"/>
      </fieldsUsage>
    </cacheHierarchy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207648122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1336342591" createdVersion="5" refreshedVersion="8" minRefreshableVersion="3" recordCount="0" supportSubquery="1" supportAdvancedDrill="1" xr:uid="{A3AB6A8E-C450-4BB9-B073-97E947DE869A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Hotels].[Hotel].[Hotel]" caption="Hotel" numFmtId="0" hierarchy="10" level="1">
      <sharedItems count="5">
        <s v="Iquitos"/>
        <s v="Kuelap"/>
        <s v="Puerto Maldonado"/>
        <s v="Tarapoto"/>
        <s v="Ucayali"/>
      </sharedItems>
    </cacheField>
    <cacheField name="[Measures].[#Actual Revenue]" caption="#Actual Revenue" numFmtId="0" hierarchy="26" level="32767"/>
    <cacheField name="[DimCalendar].[#Year].[#Year]" caption="#Year" numFmtId="0" hierarchy="1" level="1">
      <sharedItems containsSemiMixedTypes="0" containsNonDate="0" containsString="0"/>
    </cacheField>
    <cacheField name="[DimCalendar].[#Month].[#Month]" caption="#Month" numFmtId="0" hierarchy="4" level="1">
      <sharedItems containsSemiMixedTypes="0" containsNonDate="0" containsString="0"/>
    </cacheField>
    <cacheField name="Unsupported0" numFmtId="0" hierarchy="51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2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2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>
      <fieldsUsage count="2">
        <fieldUsage x="-1"/>
        <fieldUsage x="3"/>
      </fieldsUsage>
    </cacheHierarchy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0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1"/>
      </fieldsUsage>
    </cacheHierarchy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07248005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3495369" createdVersion="5" refreshedVersion="8" minRefreshableVersion="3" recordCount="0" supportSubquery="1" supportAdvancedDrill="1" xr:uid="{A14C6F8F-A130-4C0E-B8E9-C8EADDABABD4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DimCalendar].[Month].[Month]" caption="Month" numFmtId="0" hierarchy="5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Measures].[#Actual RNS]" caption="#Actual RNS" numFmtId="0" hierarchy="29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1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0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 oneField="1">
      <fieldsUsage count="1">
        <fieldUsage x="2"/>
      </fieldsUsage>
    </cacheHierarchy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94413232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3726853" createdVersion="5" refreshedVersion="8" minRefreshableVersion="3" recordCount="0" supportSubquery="1" supportAdvancedDrill="1" xr:uid="{4567817D-0B6F-4023-A034-67D3362004C1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DimCalendar].[Month].[Month]" caption="Month" numFmtId="0" hierarchy="5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Measures].[#Actual ADR]" caption="#Actual ADR" numFmtId="0" hierarchy="32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1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0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 oneField="1">
      <fieldsUsage count="1">
        <fieldUsage x="2"/>
      </fieldsUsage>
    </cacheHierarchy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21916131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4305554" createdVersion="5" refreshedVersion="8" minRefreshableVersion="3" recordCount="0" supportSubquery="1" supportAdvancedDrill="1" xr:uid="{515039E2-A4CC-4925-A5A3-C132F27ECDB4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imCalendar].[Month].[Month]" caption="Month" numFmtId="0" hierarchy="5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Measures].[#Actual Revenue]" caption="#Actual Revenue" numFmtId="0" hierarchy="26" level="32767"/>
    <cacheField name="[FactTransaction].[Segment].[Segment]" caption="Segment" numFmtId="0" hierarchy="21" level="1">
      <sharedItems count="4">
        <s v="Corporativo"/>
        <s v="Directo"/>
        <s v="Ecommerce"/>
        <s v="T&amp;T"/>
      </sharedItems>
    </cacheField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2" memberValueDatatype="130" unbalanced="0">
      <fieldsUsage count="2">
        <fieldUsage x="-1"/>
        <fieldUsage x="2"/>
      </fieldsUsage>
    </cacheHierarchy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1"/>
      </fieldsUsage>
    </cacheHierarchy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3352444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4652777" createdVersion="5" refreshedVersion="8" minRefreshableVersion="3" recordCount="0" supportSubquery="1" supportAdvancedDrill="1" xr:uid="{35473363-D4B6-487D-8D6E-A5D9C37529D1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#LY RNS]" caption="#LY RNS" numFmtId="0" hierarchy="30" level="32767"/>
    <cacheField name="[Measures].[#Actual RNS]" caption="#Actual RNS" numFmtId="0" hierarchy="29" level="32767"/>
    <cacheField name="[Measures].[#Budget RNS]" caption="#Budget RNS" numFmtId="0" hierarchy="31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 oneField="1">
      <fieldsUsage count="1">
        <fieldUsage x="1"/>
      </fieldsUsage>
    </cacheHierarchy>
    <cacheHierarchy uniqueName="[Measures].[#LY RNS]" caption="#LY RNS" measure="1" displayFolder="" measureGroup="FactTransaction" count="0" oneField="1">
      <fieldsUsage count="1">
        <fieldUsage x="0"/>
      </fieldsUsage>
    </cacheHierarchy>
    <cacheHierarchy uniqueName="[Measures].[#Budget RNS]" caption="#Budget RNS" measure="1" displayFolder="" measureGroup="FactTransaction" count="0" oneField="1">
      <fieldsUsage count="1">
        <fieldUsage x="2"/>
      </fieldsUsage>
    </cacheHierarchy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58955308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5" createdVersion="5" refreshedVersion="8" minRefreshableVersion="3" recordCount="0" supportSubquery="1" supportAdvancedDrill="1" xr:uid="{22007A2F-9B01-43D7-95D6-D2E47F53847A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Measures].[#LY RNS]" caption="#LY RNS" numFmtId="0" hierarchy="30" level="32767"/>
    <cacheField name="[Measures].[#Actual RNS]" caption="#Actual RNS" numFmtId="0" hierarchy="29" level="32767"/>
    <cacheField name="[Measures].[#Budget RNS]" caption="#Budget RNS" numFmtId="0" hierarchy="31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5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4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0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 oneField="1">
      <fieldsUsage count="1">
        <fieldUsage x="2"/>
      </fieldsUsage>
    </cacheHierarchy>
    <cacheHierarchy uniqueName="[Measures].[#LY RNS]" caption="#LY RNS" measure="1" displayFolder="" measureGroup="FactTransaction" count="0" oneField="1">
      <fieldsUsage count="1">
        <fieldUsage x="1"/>
      </fieldsUsage>
    </cacheHierarchy>
    <cacheHierarchy uniqueName="[Measures].[#Budget RNS]" caption="#Budget RNS" measure="1" displayFolder="" measureGroup="FactTransaction" count="0" oneField="1">
      <fieldsUsage count="1">
        <fieldUsage x="3"/>
      </fieldsUsage>
    </cacheHierarchy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4038097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5462962" createdVersion="5" refreshedVersion="8" minRefreshableVersion="3" recordCount="0" supportSubquery="1" supportAdvancedDrill="1" xr:uid="{24AA5F09-E96C-442A-BA93-5D8E41F52750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#LY ADR]" caption="#LY ADR" numFmtId="0" hierarchy="33" level="32767"/>
    <cacheField name="[Measures].[#Actual ADR]" caption="#Actual ADR" numFmtId="0" hierarchy="32" level="32767"/>
    <cacheField name="[Measures].[#Budget ADR]" caption="#Budget ADR" numFmtId="0" hierarchy="34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 oneField="1">
      <fieldsUsage count="1">
        <fieldUsage x="1"/>
      </fieldsUsage>
    </cacheHierarchy>
    <cacheHierarchy uniqueName="[Measures].[#LY ADR]" caption="#LY ADR" measure="1" displayFolder="" measureGroup="FactTransaction" count="0" oneField="1">
      <fieldsUsage count="1">
        <fieldUsage x="0"/>
      </fieldsUsage>
    </cacheHierarchy>
    <cacheHierarchy uniqueName="[Measures].[#Budget ADR]" caption="#Budget ADR" measure="1" displayFolder="" measureGroup="FactTransaction" count="0" oneField="1">
      <fieldsUsage count="1">
        <fieldUsage x="2"/>
      </fieldsUsage>
    </cacheHierarchy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39872699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5810185" createdVersion="5" refreshedVersion="8" minRefreshableVersion="3" recordCount="0" supportSubquery="1" supportAdvancedDrill="1" xr:uid="{93BEAD35-9634-4A5E-A1A9-FC72AB5847EA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Measures].[#Actual ADR]" caption="#Actual ADR" numFmtId="0" hierarchy="32" level="32767"/>
    <cacheField name="[Measures].[#LY ADR]" caption="#LY ADR" numFmtId="0" hierarchy="33" level="32767"/>
    <cacheField name="[Measures].[#Budget ADR]" caption="#Budget ADR" numFmtId="0" hierarchy="34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5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4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0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 oneField="1">
      <fieldsUsage count="1">
        <fieldUsage x="1"/>
      </fieldsUsage>
    </cacheHierarchy>
    <cacheHierarchy uniqueName="[Measures].[#LY ADR]" caption="#LY ADR" measure="1" displayFolder="" measureGroup="FactTransaction" count="0" oneField="1">
      <fieldsUsage count="1">
        <fieldUsage x="2"/>
      </fieldsUsage>
    </cacheHierarchy>
    <cacheHierarchy uniqueName="[Measures].[#Budget ADR]" caption="#Budget ADR" measure="1" displayFolder="" measureGroup="FactTransaction" count="0" oneField="1">
      <fieldsUsage count="1">
        <fieldUsage x="3"/>
      </fieldsUsage>
    </cacheHierarchy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37538621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6157409" createdVersion="5" refreshedVersion="8" minRefreshableVersion="3" recordCount="0" supportSubquery="1" supportAdvancedDrill="1" xr:uid="{061A24DB-6A27-420D-B5D7-E95E9B066081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#LY Rev]" caption="#LY Rev" numFmtId="0" hierarchy="27" level="32767"/>
    <cacheField name="[Measures].[#Actual Revenue]" caption="#Actual Revenue" numFmtId="0" hierarchy="26" level="32767"/>
    <cacheField name="[Measures].[#Budget Revenue]" caption="#Budget Revenue" numFmtId="0" hierarchy="28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4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3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0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1"/>
      </fieldsUsage>
    </cacheHierarchy>
    <cacheHierarchy uniqueName="[Measures].[#LY Rev]" caption="#LY Rev" measure="1" displayFolder="" measureGroup="FactTransaction" count="0" oneField="1">
      <fieldsUsage count="1">
        <fieldUsage x="0"/>
      </fieldsUsage>
    </cacheHierarchy>
    <cacheHierarchy uniqueName="[Measures].[#Budget Revenue]" caption="#Budget Revenue" measure="1" displayFolder="" measureGroup="FactTransaction" count="0" oneField="1">
      <fieldsUsage count="1">
        <fieldUsage x="2"/>
      </fieldsUsage>
    </cacheHierarchy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2460851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6620371" createdVersion="5" refreshedVersion="8" minRefreshableVersion="3" recordCount="0" supportSubquery="1" supportAdvancedDrill="1" xr:uid="{C7EBEC00-1FC8-47F3-AE8D-B4CE41A032A3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Measures].[#LY Rev]" caption="#LY Rev" numFmtId="0" hierarchy="27" level="32767"/>
    <cacheField name="[Measures].[#Actual Revenue]" caption="#Actual Revenue" numFmtId="0" hierarchy="26" level="32767"/>
    <cacheField name="[Measures].[#Budget Revenue]" caption="#Budget Revenue" numFmtId="0" hierarchy="28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5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4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0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2"/>
      </fieldsUsage>
    </cacheHierarchy>
    <cacheHierarchy uniqueName="[Measures].[#LY Rev]" caption="#LY Rev" measure="1" displayFolder="" measureGroup="FactTransaction" count="0" oneField="1">
      <fieldsUsage count="1">
        <fieldUsage x="1"/>
      </fieldsUsage>
    </cacheHierarchy>
    <cacheHierarchy uniqueName="[Measures].[#Budget Revenue]" caption="#Budget Revenue" measure="1" displayFolder="" measureGroup="FactTransaction" count="0" oneField="1">
      <fieldsUsage count="1">
        <fieldUsage x="3"/>
      </fieldsUsage>
    </cacheHierarchy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44006806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6851855" createdVersion="5" refreshedVersion="8" minRefreshableVersion="3" recordCount="0" supportSubquery="1" supportAdvancedDrill="1" xr:uid="{653A8E78-3836-45C3-A243-ACEDF50ED14C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Measures].[#LY Rev]" caption="#LY Rev" numFmtId="0" hierarchy="27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3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2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0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 oneField="1">
      <fieldsUsage count="1">
        <fieldUsage x="1"/>
      </fieldsUsage>
    </cacheHierarchy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34131878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7314817" createdVersion="5" refreshedVersion="8" minRefreshableVersion="3" recordCount="0" supportSubquery="1" supportAdvancedDrill="1" xr:uid="{92F29F22-5EA9-49D7-8F38-6F536704A7C6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Measures].[#Actual Revenue]" caption="#Actual Revenue" numFmtId="0" hierarchy="26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3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2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0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 oneField="1">
      <fieldsUsage count="1">
        <fieldUsage x="1"/>
      </fieldsUsage>
    </cacheHierarchy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84427414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7777779" createdVersion="5" refreshedVersion="8" minRefreshableVersion="3" recordCount="0" supportSubquery="1" supportAdvancedDrill="1" xr:uid="{F70B9302-07A2-4C4F-8FCF-60C9F97663FF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DimMarketSegment].[Segment].[Segment]" caption="Segment" numFmtId="0" hierarchy="11" level="1">
      <sharedItems count="4">
        <s v="Corporativo"/>
        <s v="Directo"/>
        <s v="Ecommerce"/>
        <s v="T&amp;T"/>
      </sharedItems>
    </cacheField>
    <cacheField name="[Measures].[#Budget Revenue]" caption="#Budget Revenue" numFmtId="0" hierarchy="28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3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2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2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2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>
      <fieldsUsage count="2">
        <fieldUsage x="-1"/>
        <fieldUsage x="0"/>
      </fieldsUsage>
    </cacheHierarchy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 oneField="1">
      <fieldsUsage count="1">
        <fieldUsage x="1"/>
      </fieldsUsage>
    </cacheHierarchy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67492992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8125002" createdVersion="5" refreshedVersion="8" minRefreshableVersion="3" recordCount="0" supportSubquery="1" supportAdvancedDrill="1" xr:uid="{EF905879-E1BD-4A67-852F-BF42F06D1C9B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DimCalendar].[Month].[Month]" caption="Month" numFmtId="0" hierarchy="5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Measures].[#Budget Revenue YTD]" caption="#Budget Revenue YTD" numFmtId="0" hierarchy="43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3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2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 oneField="1">
      <fieldsUsage count="1">
        <fieldUsage x="1"/>
      </fieldsUsage>
    </cacheHierarchy>
    <cacheHierarchy uniqueName="[Measures].[#Actual Revenue YTD]" caption="#Actual Revenue YTD" measure="1" displayFolder="" measureGroup="FactTransaction" count="0"/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198837328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an" refreshedDate="46177.652428587964" createdVersion="5" refreshedVersion="8" minRefreshableVersion="3" recordCount="0" supportSubquery="1" supportAdvancedDrill="1" xr:uid="{FDFF7802-4BC7-45C4-9902-A76A24E884EA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DimCalendar].[Month].[Month]" caption="Month" numFmtId="0" hierarchy="5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Measures].[#Actual Revenue YTD]" caption="#Actual Revenue YTD" numFmtId="0" hierarchy="44" level="32767"/>
    <cacheField name="[DimHotels].[Hotel].[Hotel]" caption="Hotel" numFmtId="0" hierarchy="10" level="1">
      <sharedItems containsSemiMixedTypes="0" containsNonDate="0" containsString="0"/>
    </cacheField>
    <cacheField name="[DimCalendar].[#Year].[#Year]" caption="#Year" numFmtId="0" hierarchy="1" level="1">
      <sharedItems containsSemiMixedTypes="0" containsNonDate="0" containsString="0"/>
    </cacheField>
  </cacheFields>
  <cacheHierarchies count="51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#Year]" caption="#Year" attribute="1" time="1" defaultMemberUniqueName="[DimCalendar].[#Year].[All]" allUniqueName="[DimCalendar].[#Year].[All]" dimensionUniqueName="[DimCalendar]" displayFolder="" count="2" memberValueDatatype="20" unbalanced="0">
      <fieldsUsage count="2">
        <fieldUsage x="-1"/>
        <fieldUsage x="3"/>
      </fieldsUsage>
    </cacheHierarchy>
    <cacheHierarchy uniqueName="[DimCalendar].[#Quarter]" caption="#Quarter" attribute="1" time="1" defaultMemberUniqueName="[DimCalendar].[#Quarter].[All]" allUniqueName="[DimCalendar].[#Quarter].[All]" dimensionUniqueName="[DimCalendar]" displayFolder="" count="0" memberValueDatatype="20" unbalanced="0"/>
    <cacheHierarchy uniqueName="[DimCalendar].[Quarter]" caption="Quarter" attribute="1" time="1" defaultMemberUniqueName="[DimCalendar].[Quarter].[All]" allUniqueName="[DimCalendar].[Quarter].[All]" dimensionUniqueName="[DimCalendar]" displayFolder="" count="0" memberValueDatatype="130" unbalanced="0"/>
    <cacheHierarchy uniqueName="[DimCalendar].[#Month]" caption="#Month" attribute="1" time="1" defaultMemberUniqueName="[DimCalendar].[#Month].[All]" allUniqueName="[DimCalendar].[#Month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2" memberValueDatatype="130" unbalanced="0">
      <fieldsUsage count="2">
        <fieldUsage x="-1"/>
        <fieldUsage x="0"/>
      </fieldsUsage>
    </cacheHierarchy>
    <cacheHierarchy uniqueName="[DimCalendar].[#Week]" caption="#Week" attribute="1" time="1" defaultMemberUniqueName="[DimCalendar].[#Week].[All]" allUniqueName="[DimCalendar].[#Week].[All]" dimensionUniqueName="[DimCalendar]" displayFolder="" count="0" memberValueDatatype="20" unbalanced="0"/>
    <cacheHierarchy uniqueName="[DimCalendar].[#DayWeek]" caption="#DayWeek" attribute="1" time="1" defaultMemberUniqueName="[DimCalendar].[#DayWeek].[All]" allUniqueName="[DimCalendar].[#DayWeek].[All]" dimensionUniqueName="[DimCalendar]" displayFolder="" count="0" memberValueDatatype="20" unbalanced="0"/>
    <cacheHierarchy uniqueName="[DimCalendar].[Day]" caption="Day" attribute="1" time="1" defaultMemberUniqueName="[DimCalendar].[Day].[All]" allUniqueName="[DimCalendar].[Day].[All]" dimensionUniqueName="[DimCalendar]" displayFolder="" count="0" memberValueDatatype="130" unbalanced="0"/>
    <cacheHierarchy uniqueName="[DimCalendar].[#Day]" caption="#Day" attribute="1" time="1" defaultMemberUniqueName="[DimCalendar].[#Day].[All]" allUniqueName="[DimCalendar].[#Day].[All]" dimensionUniqueName="[DimCalendar]" displayFolder="" count="0" memberValueDatatype="20" unbalanced="0"/>
    <cacheHierarchy uniqueName="[DimHotels].[Hotel]" caption="Hotel" attribute="1" defaultMemberUniqueName="[DimHotels].[Hotel].[All]" allUniqueName="[DimHotels].[Hotel].[All]" dimensionUniqueName="[DimHotels]" displayFolder="" count="2" memberValueDatatype="130" unbalanced="0">
      <fieldsUsage count="2">
        <fieldUsage x="-1"/>
        <fieldUsage x="2"/>
      </fieldsUsage>
    </cacheHierarchy>
    <cacheHierarchy uniqueName="[DimMarketSegment].[Segment]" caption="Segment" attribute="1" defaultMemberUniqueName="[DimMarketSegment].[Segment].[All]" allUniqueName="[DimMarketSegment].[Segment].[All]" dimensionUniqueName="[DimMarketSegment]" displayFolder="" count="2" memberValueDatatype="130" unbalanced="0"/>
    <cacheHierarchy uniqueName="[FactAvailability].[Hotel]" caption="Hotel" attribute="1" defaultMemberUniqueName="[FactAvailability].[Hotel].[All]" allUniqueName="[FactAvailability].[Hotel].[All]" dimensionUniqueName="[FactAvailability]" displayFolder="" count="0" memberValueDatatype="130" unbalanced="0"/>
    <cacheHierarchy uniqueName="[FactAvailability].[#Year]" caption="#Year" attribute="1" defaultMemberUniqueName="[FactAvailability].[#Year].[All]" allUniqueName="[FactAvailability].[#Year].[All]" dimensionUniqueName="[FactAvailability]" displayFolder="" count="0" memberValueDatatype="20" unbalanced="0"/>
    <cacheHierarchy uniqueName="[FactAvailability].[#Month]" caption="#Month" attribute="1" defaultMemberUniqueName="[FactAvailability].[#Month].[All]" allUniqueName="[FactAvailability].[#Month].[All]" dimensionUniqueName="[FactAvailability]" displayFolder="" count="0" memberValueDatatype="20" unbalanced="0"/>
    <cacheHierarchy uniqueName="[FactAvailability].[Rooms]" caption="Rooms" attribute="1" defaultMemberUniqueName="[FactAvailability].[Rooms].[All]" allUniqueName="[FactAvailability].[Rooms].[All]" dimensionUniqueName="[FactAvailability]" displayFolder="" count="0" memberValueDatatype="20" unbalanced="0"/>
    <cacheHierarchy uniqueName="[FactAvailability].[Availability]" caption="Availability" attribute="1" defaultMemberUniqueName="[FactAvailability].[Availability].[All]" allUniqueName="[FactAvailability].[Availability].[All]" dimensionUniqueName="[FactAvailability]" displayFolder="" count="0" memberValueDatatype="20" unbalanced="0"/>
    <cacheHierarchy uniqueName="[FactAvailability].[Date]" caption="Date" attribute="1" time="1" defaultMemberUniqueName="[FactAvailability].[Date].[All]" allUniqueName="[FactAvailability].[Date].[All]" dimensionUniqueName="[FactAvailability]" displayFolder="" count="0" memberValueDatatype="7" unbalanced="0"/>
    <cacheHierarchy uniqueName="[FactTransaction].[Hotel]" caption="Hotel" attribute="1" defaultMemberUniqueName="[FactTransaction].[Hotel].[All]" allUniqueName="[FactTransaction].[Hotel].[All]" dimensionUniqueName="[FactTransaction]" displayFolder="" count="0" memberValueDatatype="130" unbalanced="0"/>
    <cacheHierarchy uniqueName="[FactTransaction].[Base]" caption="Base" attribute="1" defaultMemberUniqueName="[FactTransaction].[Base].[All]" allUniqueName="[FactTransaction].[Base].[All]" dimensionUniqueName="[FactTransaction]" displayFolder="" count="0" memberValueDatatype="130" unbalanced="0"/>
    <cacheHierarchy uniqueName="[FactTransaction].[#Year]" caption="#Year" attribute="1" defaultMemberUniqueName="[FactTransaction].[#Year].[All]" allUniqueName="[FactTransaction].[#Year].[All]" dimensionUniqueName="[FactTransaction]" displayFolder="" count="0" memberValueDatatype="20" unbalanced="0"/>
    <cacheHierarchy uniqueName="[FactTransaction].[Segment]" caption="Segment" attribute="1" defaultMemberUniqueName="[FactTransaction].[Segment].[All]" allUniqueName="[FactTransaction].[Segment].[All]" dimensionUniqueName="[FactTransaction]" displayFolder="" count="0" memberValueDatatype="130" unbalanced="0"/>
    <cacheHierarchy uniqueName="[FactTransaction].[#Month]" caption="#Month" attribute="1" defaultMemberUniqueName="[FactTransaction].[#Month].[All]" allUniqueName="[FactTransaction].[#Month].[All]" dimensionUniqueName="[FactTransaction]" displayFolder="" count="0" memberValueDatatype="20" unbalanced="0"/>
    <cacheHierarchy uniqueName="[FactTransaction].[RNS]" caption="RNS" attribute="1" defaultMemberUniqueName="[FactTransaction].[RNS].[All]" allUniqueName="[FactTransaction].[RNS].[All]" dimensionUniqueName="[FactTransaction]" displayFolder="" count="0" memberValueDatatype="5" unbalanced="0"/>
    <cacheHierarchy uniqueName="[FactTransaction].[Revenue]" caption="Revenue" attribute="1" defaultMemberUniqueName="[FactTransaction].[Revenue].[All]" allUniqueName="[FactTransaction].[Revenue].[All]" dimensionUniqueName="[FactTransaction]" displayFolder="" count="0" memberValueDatatype="5" unbalanced="0"/>
    <cacheHierarchy uniqueName="[FactTransaction].[Date]" caption="Date" attribute="1" time="1" defaultMemberUniqueName="[FactTransaction].[Date].[All]" allUniqueName="[FactTransaction].[Date].[All]" dimensionUniqueName="[FactTransaction]" displayFolder="" count="0" memberValueDatatype="7" unbalanced="0"/>
    <cacheHierarchy uniqueName="[Measures].[#Actual Revenue]" caption="#Actual Revenue" measure="1" displayFolder="" measureGroup="FactTransaction" count="0"/>
    <cacheHierarchy uniqueName="[Measures].[#LY Rev]" caption="#LY Rev" measure="1" displayFolder="" measureGroup="FactTransaction" count="0"/>
    <cacheHierarchy uniqueName="[Measures].[#Budget Revenue]" caption="#Budget Revenue" measure="1" displayFolder="" measureGroup="FactTransaction" count="0"/>
    <cacheHierarchy uniqueName="[Measures].[#Actual RNS]" caption="#Actual RNS" measure="1" displayFolder="" measureGroup="FactTransaction" count="0"/>
    <cacheHierarchy uniqueName="[Measures].[#LY RNS]" caption="#LY RNS" measure="1" displayFolder="" measureGroup="FactTransaction" count="0"/>
    <cacheHierarchy uniqueName="[Measures].[#Budget RNS]" caption="#Budget RNS" measure="1" displayFolder="" measureGroup="FactTransaction" count="0"/>
    <cacheHierarchy uniqueName="[Measures].[#Actual ADR]" caption="#Actual ADR" measure="1" displayFolder="" measureGroup="FactTransaction" count="0"/>
    <cacheHierarchy uniqueName="[Measures].[#LY ADR]" caption="#LY ADR" measure="1" displayFolder="" measureGroup="FactTransaction" count="0"/>
    <cacheHierarchy uniqueName="[Measures].[#Budget ADR]" caption="#Budget ADR" measure="1" displayFolder="" measureGroup="FactTransaction" count="0"/>
    <cacheHierarchy uniqueName="[Measures].[#Actual Availability]" caption="#Actual Availability" measure="1" displayFolder="" measureGroup="FactTransaction" count="0"/>
    <cacheHierarchy uniqueName="[Measures].[#LY Availability]" caption="#LY Availability" measure="1" displayFolder="" measureGroup="FactTransaction" count="0"/>
    <cacheHierarchy uniqueName="[Measures].[#Actual Occupancy(%)]" caption="#Actual Occupancy(%)" measure="1" displayFolder="" measureGroup="FactTransaction" count="0"/>
    <cacheHierarchy uniqueName="[Measures].[#LY Occupancy(%)]" caption="#LY Occupancy(%)" measure="1" displayFolder="" measureGroup="FactTransaction" count="0"/>
    <cacheHierarchy uniqueName="[Measures].[#Budget Occupancy(%)]" caption="#Budget Occupancy(%)" measure="1" displayFolder="" measureGroup="FactTransaction" count="0"/>
    <cacheHierarchy uniqueName="[Measures].[#Actual Revpar]" caption="#Actual Revpar" measure="1" displayFolder="" measureGroup="FactTransaction" count="0"/>
    <cacheHierarchy uniqueName="[Measures].[#Budget Revpar]" caption="#Budget Revpar" measure="1" displayFolder="" measureGroup="FactTransaction" count="0"/>
    <cacheHierarchy uniqueName="[Measures].[#LY Revpar]" caption="#LY Revpar" measure="1" displayFolder="" measureGroup="FactTransaction" count="0"/>
    <cacheHierarchy uniqueName="[Measures].[#Budget Revenue YTD]" caption="#Budget Revenue YTD" measure="1" displayFolder="" measureGroup="FactTransaction" count="0"/>
    <cacheHierarchy uniqueName="[Measures].[#Actual Revenue YTD]" caption="#Actual Revenue YTD" measure="1" displayFolder="" measureGroup="FactTransaction" count="0" oneField="1">
      <fieldsUsage count="1">
        <fieldUsage x="1"/>
      </fieldsUsage>
    </cacheHierarchy>
    <cacheHierarchy uniqueName="[Measures].[__XL_Count DimHotels]" caption="__XL_Count DimHotels" measure="1" displayFolder="" measureGroup="DimHotels" count="0" hidden="1"/>
    <cacheHierarchy uniqueName="[Measures].[__XL_Count DimMarketSegment]" caption="__XL_Count DimMarketSegment" measure="1" displayFolder="" measureGroup="DimMarketSegment" count="0" hidden="1"/>
    <cacheHierarchy uniqueName="[Measures].[__XL_Count DimCalendar]" caption="__XL_Count DimCalendar" measure="1" displayFolder="" measureGroup="DimCalendar" count="0" hidden="1"/>
    <cacheHierarchy uniqueName="[Measures].[__XL_Count FactAvailability]" caption="__XL_Count FactAvailability" measure="1" displayFolder="" measureGroup="FactAvailability" count="0" hidden="1"/>
    <cacheHierarchy uniqueName="[Measures].[__XL_Count FactTransaction]" caption="__XL_Count FactTransaction" measure="1" displayFolder="" measureGroup="FactTransaction" count="0" hidden="1"/>
    <cacheHierarchy uniqueName="[Measures].[__No measures defined]" caption="__No measures defined" measure="1" displayFolder="" count="0" hidden="1"/>
  </cacheHierarchies>
  <kpis count="0"/>
  <dimensions count="6">
    <dimension name="DimCalendar" uniqueName="[DimCalendar]" caption="DimCalendar"/>
    <dimension name="DimHotels" uniqueName="[DimHotels]" caption="DimHotels"/>
    <dimension name="DimMarketSegment" uniqueName="[DimMarketSegment]" caption="DimMarketSegment"/>
    <dimension name="FactAvailability" uniqueName="[FactAvailability]" caption="FactAvailability"/>
    <dimension name="FactTransaction" uniqueName="[FactTransaction]" caption="FactTransaction"/>
    <dimension measure="1" name="Measures" uniqueName="[Measures]" caption="Measures"/>
  </dimensions>
  <measureGroups count="5">
    <measureGroup name="DimCalendar" caption="DimCalendar"/>
    <measureGroup name="DimHotels" caption="DimHotels"/>
    <measureGroup name="DimMarketSegment" caption="DimMarketSegment"/>
    <measureGroup name="FactAvailability" caption="FactAvailability"/>
    <measureGroup name="FactTransaction" caption="FactTransaction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3"/>
    <map measureGroup="4" dimension="0"/>
    <map measureGroup="4" dimension="1"/>
    <map measureGroup="4" dimension="2"/>
    <map measureGroup="4" dimension="4"/>
  </maps>
  <extLst>
    <ext xmlns:x14="http://schemas.microsoft.com/office/spreadsheetml/2009/9/main" uri="{725AE2AE-9491-48be-B2B4-4EB974FC3084}">
      <x14:pivotCacheDefinition pivotCacheId="37636453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BAC02-743F-4BAA-970A-509849FEE518}" name="PivotChartTable30" cacheId="114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6">
  <location ref="A1:B14" firstHeaderRow="1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ctual Revenue" fld="1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 Reven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3" columnCount="1" cacheId="376364534">
        <x15:pivotRow count="1">
          <x15:c>
            <x15:v>29381</x15:v>
            <x15:x in="0"/>
          </x15:c>
        </x15:pivotRow>
        <x15:pivotRow count="1">
          <x15:c>
            <x15:v>69691</x15:v>
            <x15:x in="0"/>
          </x15:c>
        </x15:pivotRow>
        <x15:pivotRow count="1">
          <x15:c>
            <x15:v>107579</x15:v>
            <x15:x in="0"/>
          </x15:c>
        </x15:pivotRow>
        <x15:pivotRow count="1">
          <x15:c>
            <x15:v>155445</x15:v>
            <x15:x in="0"/>
          </x15:c>
        </x15:pivotRow>
        <x15:pivotRow count="1">
          <x15:c>
            <x15:v>179391</x15:v>
            <x15:x in="0"/>
          </x15:c>
        </x15:pivotRow>
        <x15:pivotRow count="1">
          <x15:c>
            <x15:v>214953</x15:v>
            <x15:x in="0"/>
          </x15:c>
        </x15:pivotRow>
        <x15:pivotRow count="1">
          <x15:c>
            <x15:v>276499</x15:v>
            <x15:x in="0"/>
          </x15:c>
        </x15:pivotRow>
        <x15:pivotRow count="1">
          <x15:c>
            <x15:v>310893</x15:v>
            <x15:x in="0"/>
          </x15:c>
        </x15:pivotRow>
        <x15:pivotRow count="1">
          <x15:c>
            <x15:v>345955</x15:v>
            <x15:x in="0"/>
          </x15:c>
        </x15:pivotRow>
        <x15:pivotRow count="1">
          <x15:c>
            <x15:v>390124</x15:v>
            <x15:x in="0"/>
          </x15:c>
        </x15:pivotRow>
        <x15:pivotRow count="1">
          <x15:c>
            <x15:v>423950</x15:v>
            <x15:x in="0"/>
          </x15:c>
        </x15:pivotRow>
        <x15:pivotRow count="1">
          <x15:c>
            <x15:v>440271</x15:v>
            <x15:x in="0"/>
          </x15:c>
        </x15:pivotRow>
        <x15:pivotRow count="1">
          <x15:c>
            <x15:v>440271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9DDC6-895D-4E8F-BEFE-61086A840FA1}" name="PivotChartTable18" cacheId="113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5">
  <location ref="A1:B14" firstHeaderRow="1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Budget Revenue" fld="1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Budget Reven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3" columnCount="1" cacheId="1988373289">
        <x15:pivotRow count="1">
          <x15:c>
            <x15:v>41786</x15:v>
            <x15:x in="0"/>
          </x15:c>
        </x15:pivotRow>
        <x15:pivotRow count="1">
          <x15:c>
            <x15:v>68637</x15:v>
            <x15:x in="0"/>
          </x15:c>
        </x15:pivotRow>
        <x15:pivotRow count="1">
          <x15:c>
            <x15:v>107201</x15:v>
            <x15:x in="0"/>
          </x15:c>
        </x15:pivotRow>
        <x15:pivotRow count="1">
          <x15:c>
            <x15:v>141899</x15:v>
            <x15:x in="0"/>
          </x15:c>
        </x15:pivotRow>
        <x15:pivotRow count="1">
          <x15:c>
            <x15:v>165924</x15:v>
            <x15:x in="0"/>
          </x15:c>
        </x15:pivotRow>
        <x15:pivotRow count="1">
          <x15:c>
            <x15:v>214870</x15:v>
            <x15:x in="0"/>
          </x15:c>
        </x15:pivotRow>
        <x15:pivotRow count="1">
          <x15:c>
            <x15:v>266617</x15:v>
            <x15:x in="0"/>
          </x15:c>
        </x15:pivotRow>
        <x15:pivotRow count="1">
          <x15:c>
            <x15:v>297814</x15:v>
            <x15:x in="0"/>
          </x15:c>
        </x15:pivotRow>
        <x15:pivotRow count="1">
          <x15:c>
            <x15:v>339803</x15:v>
            <x15:x in="0"/>
          </x15:c>
        </x15:pivotRow>
        <x15:pivotRow count="1">
          <x15:c>
            <x15:v>378842</x15:v>
            <x15:x in="0"/>
          </x15:c>
        </x15:pivotRow>
        <x15:pivotRow count="1">
          <x15:c>
            <x15:v>437374</x15:v>
            <x15:x in="0"/>
          </x15:c>
        </x15:pivotRow>
        <x15:pivotRow count="1">
          <x15:c>
            <x15:v>479172</x15:v>
            <x15:x in="0"/>
          </x15:c>
        </x15:pivotRow>
        <x15:pivotRow count="1">
          <x15:c>
            <x15:v>479172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E8AB2-0266-4F5B-BF52-27F6D2A0CE41}" name="PivotChartTable14" cacheId="113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2">
  <location ref="A1:B6" firstHeaderRow="1" firstDataRow="1" firstDataCol="1"/>
  <pivotFields count="4">
    <pivotField axis="axisRow" allDrilled="1" subtotalTop="0" showAll="0" sortType="a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Budget" fld="1" subtotal="count" showDataAs="percentOfTotal" baseField="0" baseItem="0" numFmtId="1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1" cacheId="674929927">
        <x15:pivotRow count="1">
          <x15:c>
            <x15:v>0.22140275308240048</x15:v>
            <x15:x in="0"/>
          </x15:c>
        </x15:pivotRow>
        <x15:pivotRow count="1">
          <x15:c>
            <x15:v>0.22894284307096407</x15:v>
            <x15:x in="0"/>
          </x15:c>
        </x15:pivotRow>
        <x15:pivotRow count="1">
          <x15:c>
            <x15:v>0.24052114898199395</x15:v>
            <x15:x in="0"/>
          </x15:c>
        </x15:pivotRow>
        <x15:pivotRow count="1">
          <x15:c>
            <x15:v>0.30913325486464149</x15:v>
            <x15:x in="0"/>
          </x15:c>
        </x15:pivotRow>
        <x15:pivotRow count="1">
          <x15:c>
            <x15:v>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C6A7E-03DA-4869-A42B-2D7CC5E85416}" name="PivotChartTable13" cacheId="113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4">
  <location ref="A1:B6" firstHeaderRow="1" firstDataRow="1" firstDataCol="1"/>
  <pivotFields count="4">
    <pivotField axis="axisRow" allDrilled="1" subtotalTop="0" showAll="0" sortType="a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Actual" fld="1" subtotal="count" showDataAs="percentOfTotal" baseField="0" baseItem="0" numFmtId="1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1" cacheId="1844274144">
        <x15:pivotRow count="1">
          <x15:c>
            <x15:v>0.22140227269113796</x15:v>
            <x15:x in="0"/>
          </x15:c>
        </x15:pivotRow>
        <x15:pivotRow count="1">
          <x15:c>
            <x15:v>0.23538002730136665</x15:v>
            <x15:x in="0"/>
          </x15:c>
        </x15:pivotRow>
        <x15:pivotRow count="1">
          <x15:c>
            <x15:v>0.26760109114613501</x15:v>
            <x15:x in="0"/>
          </x15:c>
        </x15:pivotRow>
        <x15:pivotRow count="1">
          <x15:c>
            <x15:v>0.27561660886136041</x15:v>
            <x15:x in="0"/>
          </x15:c>
        </x15:pivotRow>
        <x15:pivotRow count="1">
          <x15:c>
            <x15:v>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Hotels]"/>
        <x15:activeTabTopLevelEntity name="[DimCalendar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51352-A591-4C89-AD91-33C9F23A3923}" name="PivotChartTable9" cacheId="112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0">
  <location ref="A1:B6" firstHeaderRow="1" firstDataRow="1" firstDataCol="1"/>
  <pivotFields count="4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LY" fld="1" subtotal="count" showDataAs="percentOfTotal" baseField="0" baseItem="0" numFmtId="1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L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1" cacheId="341318782">
        <x15:pivotRow count="1">
          <x15:c>
            <x15:v>0.21581693342284092</x15:v>
            <x15:x in="0"/>
          </x15:c>
        </x15:pivotRow>
        <x15:pivotRow count="1">
          <x15:c>
            <x15:v>0.22188931679798371</x15:v>
            <x15:x in="0"/>
          </x15:c>
        </x15:pivotRow>
        <x15:pivotRow count="1">
          <x15:c>
            <x15:v>0.26247158722868014</x15:v>
            <x15:x in="0"/>
          </x15:c>
        </x15:pivotRow>
        <x15:pivotRow count="1">
          <x15:c>
            <x15:v>0.29982216255049526</x15:v>
            <x15:x in="0"/>
          </x15:c>
        </x15:pivotRow>
        <x15:pivotRow count="1">
          <x15:c>
            <x15:v>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7C6E8-27BA-403B-938F-13FF13769F8A}" name="PivotChartTable17" cacheId="112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3">
  <location ref="A1:D6" firstHeaderRow="0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Y" fld="1" subtotal="count" baseField="0" baseItem="0"/>
    <dataField name="Actual" fld="2" subtotal="count" baseField="0" baseItem="0"/>
    <dataField name="Budget" fld="3" subtotal="count" baseField="0" baseItem="0"/>
  </dataFields>
  <chartFormats count="3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"/>
    <pivotHierarchy dragToRow="0" dragToCol="0" dragToPage="0" dragToData="1" caption="LY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3" cacheId="1440068061">
        <x15:pivotRow count="3">
          <x15:c>
            <x15:v>111431</x15:v>
            <x15:x in="0"/>
          </x15:c>
          <x15:c>
            <x15:v>117817</x15:v>
            <x15:x in="0"/>
          </x15:c>
          <x15:c>
            <x15:v>115251</x15:v>
            <x15:x in="0"/>
          </x15:c>
        </x15:pivotRow>
        <x15:pivotRow count="3">
          <x15:c>
            <x15:v>127288</x15:v>
            <x15:x in="0"/>
          </x15:c>
          <x15:c>
            <x15:v>97477</x15:v>
            <x15:x in="0"/>
          </x15:c>
          <x15:c>
            <x15:v>109703</x15:v>
            <x15:x in="0"/>
          </x15:c>
        </x15:pivotRow>
        <x15:pivotRow count="3">
          <x15:c>
            <x15:v>91624</x15:v>
            <x15:x in="0"/>
          </x15:c>
          <x15:c>
            <x15:v>103631</x15:v>
            <x15:x in="0"/>
          </x15:c>
          <x15:c>
            <x15:v>106090</x15:v>
            <x15:x in="0"/>
          </x15:c>
        </x15:pivotRow>
        <x15:pivotRow count="3">
          <x15:c>
            <x15:v>94202</x15:v>
            <x15:x in="0"/>
          </x15:c>
          <x15:c>
            <x15:v>121346</x15:v>
            <x15:x in="0"/>
          </x15:c>
          <x15:c>
            <x15:v>148128</x15:v>
            <x15:x in="0"/>
          </x15:c>
        </x15:pivotRow>
        <x15:pivotRow count="3">
          <x15:c>
            <x15:v>424545</x15:v>
            <x15:x in="0"/>
          </x15:c>
          <x15:c>
            <x15:v>440271</x15:v>
            <x15:x in="0"/>
          </x15:c>
          <x15:c>
            <x15:v>479172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F6A65-B818-4D7C-9261-5BDE709FADD9}" name="PivotChartTable1" cacheId="48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5">
  <location ref="A1:C3" firstHeaderRow="0" firstDataRow="1" firstDataCol="1"/>
  <pivotFields count="4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2" columnCount="2" cacheId="569766543">
        <x15:pivotRow count="2">
          <x15:c>
            <x15:v>4479</x15:v>
            <x15:x in="0"/>
          </x15:c>
          <x15:c>
            <x15:v>3825</x15:v>
            <x15:x in="0"/>
          </x15:c>
        </x15:pivotRow>
        <x15:pivotRow count="2">
          <x15:c>
            <x15:v>4479</x15:v>
            <x15:x in="0"/>
          </x15:c>
          <x15:c>
            <x15:v>3825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MarketSegment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C7F52-8E25-47BD-8006-165EC8BF1D2A}" name="PivotChartTable12" cacheId="77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38">
  <location ref="A1:C3" firstHeaderRow="0" firstDataRow="1" firstDataCol="1"/>
  <pivotFields count="5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>
      <members count="1" level="1">
        <member name="[DimCalendar].[#Month].&amp;[7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2" columnCount="2" cacheId="1201159874">
        <x15:pivotRow count="2">
          <x15:c>
            <x15:v>18527</x15:v>
            <x15:x in="0"/>
          </x15:c>
          <x15:c>
            <x15:v>46490</x15:v>
            <x15:x in="0"/>
          </x15:c>
        </x15:pivotRow>
        <x15:pivotRow count="2">
          <x15:c>
            <x15:v>18527</x15:v>
            <x15:x in="0"/>
          </x15:c>
          <x15:c>
            <x15:v>46490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3DF29-FBC5-4882-81E9-D9F16A5C0E06}" name="PivotChartTable2" cacheId="77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2">
  <location ref="A1:C3" firstHeaderRow="0" firstDataRow="1" firstDataCol="1"/>
  <pivotFields count="5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>
      <members count="1" level="1">
        <member name="[DimCalendar].[#Month].&amp;[7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2" columnCount="2" cacheId="512110441">
        <x15:pivotRow count="2">
          <x15:c>
            <x15:v>129.55944055944056</x15:v>
            <x15:x in="0"/>
          </x15:c>
          <x15:c>
            <x15:v>154.45182724252493</x15:v>
            <x15:x in="0"/>
          </x15:c>
        </x15:pivotRow>
        <x15:pivotRow count="2">
          <x15:c>
            <x15:v>129.55944055944056</x15:v>
            <x15:x in="0"/>
          </x15:c>
          <x15:c>
            <x15:v>154.45182724252493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14F8-9A9F-4E28-A5C4-8323FF3371FA}" name="PivotChartTable3" cacheId="78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7">
  <location ref="A1:C7" firstHeaderRow="0" firstDataRow="1" firstDataCol="1"/>
  <pivotFields count="5">
    <pivotField axis="axisRow" allDrilled="1" subtotalTop="0" showAll="0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 v="3"/>
    </i>
    <i>
      <x v="1"/>
    </i>
    <i>
      <x v="4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 Revenue" fld="1" subtotal="count" baseField="0" baseItem="0"/>
    <dataField name="Rev Share(%)" fld="4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#Actual Revenue]"/>
        </ext>
      </extLst>
    </dataField>
  </dataFields>
  <chartFormats count="2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2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multipleItemSelectionAllowed="1" dragToData="1">
      <members count="1" level="1">
        <member name="[DimCalendar].[#Month].&amp;[7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 Reven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6" columnCount="2" cacheId="1072480056">
        <x15:pivotRow count="2">
          <x15:c>
            <x15:v>159428</x15:v>
            <x15:x in="0"/>
          </x15:c>
          <x15:c>
            <x15:v>0.37412820440614647</x15:v>
            <x15:x in="0"/>
          </x15:c>
        </x15:pivotRow>
        <x15:pivotRow count="2">
          <x15:c>
            <x15:v>124332</x15:v>
            <x15:x in="0"/>
          </x15:c>
          <x15:c>
            <x15:v>0.29176874771197658</x15:v>
            <x15:x in="0"/>
          </x15:c>
        </x15:pivotRow>
        <x15:pivotRow count="2">
          <x15:c>
            <x15:v>99574</x15:v>
            <x15:x in="0"/>
          </x15:c>
          <x15:c>
            <x15:v>0.23366937944111216</x15:v>
            <x15:x in="0"/>
          </x15:c>
        </x15:pivotRow>
        <x15:pivotRow count="2">
          <x15:c>
            <x15:v>24271</x15:v>
            <x15:x in="0"/>
          </x15:c>
          <x15:c>
            <x15:v>5.6956529901532861E-2</x15:v>
            <x15:x in="0"/>
          </x15:c>
        </x15:pivotRow>
        <x15:pivotRow count="2">
          <x15:c>
            <x15:v>18527</x15:v>
            <x15:x in="0"/>
          </x15:c>
          <x15:c>
            <x15:v>4.3477138539231977E-2</x15:v>
            <x15:x in="0"/>
          </x15:c>
        </x15:pivotRow>
        <x15:pivotRow count="2">
          <x15:c>
            <x15:v>426132</x15:v>
            <x15:x in="0"/>
          </x15:c>
          <x15:c>
            <x15:v>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Hotels]"/>
        <x15:activeTabTopLevelEntity name="[DimCalendar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10AD8-1BEC-4CCC-95FB-238762B01405}" name="PivotChartTable4" cacheId="78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8">
  <location ref="A1:B6" firstHeaderRow="1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ctual Revenue" fld="1" subtotal="count" showDataAs="percentOfTotal" baseField="0" baseItem="2" numFmtId="10"/>
  </dataFields>
  <chartFormats count="5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multipleItemSelectionAllowed="1" dragToData="1">
      <members count="1" level="1">
        <member name="[DimCalendar].[#Month].&amp;[7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 Reven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1" cacheId="2076481227">
        <x15:pivotRow count="1">
          <x15:c>
            <x15:v>0.39169860204026558</x15:v>
            <x15:x in="0"/>
          </x15:c>
        </x15:pivotRow>
        <x15:pivotRow count="1">
          <x15:c>
            <x15:v>0.14033572623738327</x15:v>
            <x15:x in="0"/>
          </x15:c>
        </x15:pivotRow>
        <x15:pivotRow count="1">
          <x15:c>
            <x15:v>9.8235008366168289E-2</x15:v>
            <x15:x in="0"/>
          </x15:c>
        </x15:pivotRow>
        <x15:pivotRow count="1">
          <x15:c>
            <x15:v>0.36973066335618288</x15:v>
            <x15:x in="0"/>
          </x15:c>
        </x15:pivotRow>
        <x15:pivotRow count="1">
          <x15:c>
            <x15:v>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22CF2-7823-4DF3-88E7-D671FEF44093}" name="PivotChartTable5" cacheId="47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8">
  <location ref="A1:F15" firstHeaderRow="1" firstDataRow="2" firstDataCol="1"/>
  <pivotFields count="5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ctual Revenue" fld="2" subtotal="count" showDataAs="percentOfRow" baseField="0" baseItem="0" numFmtId="10"/>
  </dataFields>
  <chartFormats count="8">
    <chartFormat chart="0" format="9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 Reven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3" columnCount="5" cacheId="2049518932">
        <x15:pivotRow count="5">
          <x15:c>
            <x15:v>7.8882740102819343E-2</x15:v>
            <x15:x in="0"/>
          </x15:c>
          <x15:c>
            <x15:v>0.32756475326631518</x15:v>
            <x15:x in="0"/>
          </x15:c>
          <x15:c>
            <x15:v>0.25300435508693803</x15:v>
            <x15:x in="0"/>
          </x15:c>
          <x15:c>
            <x15:v>0.34054815154392742</x15:v>
            <x15:x in="0"/>
          </x15:c>
          <x15:c>
            <x15:v>1</x15:v>
            <x15:x in="0"/>
          </x15:c>
        </x15:pivotRow>
        <x15:pivotRow count="5">
          <x15:c>
            <x15:v>0.20169082125603865</x15:v>
            <x15:x in="0"/>
          </x15:c>
          <x15:c>
            <x15:v>0.28164912977301304</x15:v>
            <x15:x in="0"/>
          </x15:c>
          <x15:c>
            <x15:v>9.3177155714380247E-2</x15:v>
            <x15:x in="0"/>
          </x15:c>
          <x15:c>
            <x15:v>0.42348289325656807</x15:v>
            <x15:x in="0"/>
          </x15:c>
          <x15:c>
            <x15:v>1</x15:v>
            <x15:x in="0"/>
          </x15:c>
        </x15:pivotRow>
        <x15:pivotRow count="5">
          <x15:c>
            <x15:v>0.18533539807782121</x15:v>
            <x15:x in="0"/>
          </x15:c>
          <x15:c>
            <x15:v>0.35260428188678317</x15:v>
            <x15:x in="0"/>
          </x15:c>
          <x15:c>
            <x15:v>0.35661086940491116</x15:v>
            <x15:x in="0"/>
          </x15:c>
          <x15:c>
            <x15:v>0.10544945063048448</x15:v>
            <x15:x in="0"/>
          </x15:c>
          <x15:c>
            <x15:v>1</x15:v>
            <x15:x in="0"/>
          </x15:c>
        </x15:pivotRow>
        <x15:pivotRow count="5">
          <x15:c>
            <x15:v>0.38164047782628929</x15:v>
            <x15:x in="0"/>
          </x15:c>
          <x15:c>
            <x15:v>0.36027570310941692</x15:v>
            <x15:x in="0"/>
          </x15:c>
          <x15:c>
            <x15:v>6.7485206444892629E-2</x15:v>
            <x15:x in="0"/>
          </x15:c>
          <x15:c>
            <x15:v>0.19059861261940117</x15:v>
            <x15:x in="0"/>
          </x15:c>
          <x15:c>
            <x15:v>1</x15:v>
            <x15:x in="0"/>
          </x15:c>
        </x15:pivotRow>
        <x15:pivotRow count="5">
          <x15:c>
            <x15:v>0.3131323851977641</x15:v>
            <x15:x in="0"/>
          </x15:c>
          <x15:c>
            <x15:v>0.2617986273261162</x15:v>
            <x15:x in="0"/>
          </x15:c>
          <x15:c>
            <x15:v>0.19624283591594141</x15:v>
            <x15:x in="0"/>
          </x15:c>
          <x15:c>
            <x15:v>0.2288261515601783</x15:v>
            <x15:x in="0"/>
          </x15:c>
          <x15:c>
            <x15:v>1</x15:v>
            <x15:x in="0"/>
          </x15:c>
        </x15:pivotRow>
        <x15:pivotRow count="5">
          <x15:c>
            <x15:v>0.36404827379849819</x15:v>
            <x15:x in="0"/>
          </x15:c>
          <x15:c>
            <x15:v>0.17224969009589217</x15:v>
            <x15:x in="0"/>
          </x15:c>
          <x15:c>
            <x15:v>0.14541983101320832</x15:v>
            <x15:x in="0"/>
          </x15:c>
          <x15:c>
            <x15:v>0.31828220509240129</x15:v>
            <x15:x in="0"/>
          </x15:c>
          <x15:c>
            <x15:v>1</x15:v>
            <x15:x in="0"/>
          </x15:c>
        </x15:pivotRow>
        <x15:pivotRow count="5">
          <x15:c>
            <x15:v>0.39169860204026558</x15:v>
            <x15:x in="0"/>
          </x15:c>
          <x15:c>
            <x15:v>0.14033572623738327</x15:v>
            <x15:x in="0"/>
          </x15:c>
          <x15:c>
            <x15:v>9.8235008366168289E-2</x15:v>
            <x15:x in="0"/>
          </x15:c>
          <x15:c>
            <x15:v>0.36973066335618288</x15:v>
            <x15:x in="0"/>
          </x15:c>
          <x15:c>
            <x15:v>1</x15:v>
            <x15:x in="0"/>
          </x15:c>
        </x15:pivotRow>
        <x15:pivotRow count="5">
          <x15:c>
            <x15:v>0.18525814908545363</x15:v>
            <x15:x in="0"/>
          </x15:c>
          <x15:c>
            <x15:v>0.41606934489081515</x15:v>
            <x15:x in="0"/>
          </x15:c>
          <x15:c>
            <x15:v>6.4101592689690706E-2</x15:v>
            <x15:x in="0"/>
          </x15:c>
          <x15:c>
            <x15:v>0.33457091333404054</x15:v>
            <x15:x in="0"/>
          </x15:c>
          <x15:c>
            <x15:v>1</x15:v>
            <x15:x in="0"/>
          </x15:c>
        </x15:pivotRow>
        <x15:pivotRow count="5">
          <x15:c>
            <x15:v>0.14270020369395556</x15:v>
            <x15:x in="0"/>
          </x15:c>
          <x15:c>
            <x15:v>0.24695031240702173</x15:v>
            <x15:x in="0"/>
          </x15:c>
          <x15:c>
            <x15:v>0.44927105028265396</x15:v>
            <x15:x in="0"/>
          </x15:c>
          <x15:c>
            <x15:v>0.16107843361636875</x15:v>
            <x15:x in="0"/>
          </x15:c>
          <x15:c>
            <x15:v>1</x15:v>
            <x15:x in="0"/>
          </x15:c>
        </x15:pivotRow>
        <x15:pivotRow count="5">
          <x15:c>
            <x15:v>0.47572886832635675</x15:v>
            <x15:x in="0"/>
          </x15:c>
          <x15:c>
            <x15:v>0.20639641624440039</x15:v>
            <x15:x in="0"/>
          </x15:c>
          <x15:c>
            <x15:v>0.2316038775060586</x15:v>
            <x15:x in="0"/>
          </x15:c>
          <x15:c>
            <x15:v>8.6270837923184254E-2</x15:v>
            <x15:x in="0"/>
          </x15:c>
          <x15:c>
            <x15:v>1</x15:v>
            <x15:x in="0"/>
          </x15:c>
        </x15:pivotRow>
        <x15:pivotRow count="5">
          <x15:c>
            <x15:v>0.21074441320112475</x15:v>
            <x15:x in="0"/>
          </x15:c>
          <x15:c>
            <x15:v>0.24810484600332167</x15:v>
            <x15:x in="0"/>
          </x15:c>
          <x15:c>
            <x15:v>0.33520793251442949</x15:v>
            <x15:x in="0"/>
          </x15:c>
          <x15:c>
            <x15:v>0.2059428082811241</x15:v>
            <x15:x in="0"/>
          </x15:c>
          <x15:c>
            <x15:v>1</x15:v>
            <x15:x in="0"/>
          </x15:c>
        </x15:pivotRow>
        <x15:pivotRow count="5">
          <x15:c>
            <x15:v>6.6559641748167545E-2</x15:v>
            <x15:x in="0"/>
          </x15:c>
          <x15:c>
            <x15:v>0.40239961133055913</x15:v>
            <x15:x in="0"/>
          </x15:c>
          <x15:c>
            <x15:v>0.27893369383832195</x15:v>
            <x15:x in="0"/>
          </x15:c>
          <x15:c>
            <x15:v>0.25210705308295134</x15:v>
            <x15:x in="0"/>
          </x15:c>
          <x15:c>
            <x15:v>1</x15:v>
            <x15:x in="0"/>
          </x15:c>
        </x15:pivotRow>
        <x15:pivotRow count="5">
          <x15:c>
            <x15:v>0.24721881133849202</x15:v>
            <x15:x in="0"/>
          </x15:c>
          <x15:c>
            <x15:v>0.28806622796407499</x15:v>
            <x15:x in="0"/>
          </x15:c>
          <x15:c>
            <x15:v>0.21032308639215602</x15:v>
            <x15:x in="0"/>
          </x15:c>
          <x15:c>
            <x15:v>0.25439187430527699</x15:v>
            <x15:x in="0"/>
          </x15:c>
          <x15:c>
            <x15:v>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3E16C-0F5E-4BEA-8834-9AC00977810C}" name="PivotChartTable6" cacheId="46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7">
  <location ref="A1:C14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3" columnCount="2" cacheId="606207045">
        <x15:pivotRow count="2">
          <x15:c>
            <x15:v>61078</x15:v>
            <x15:x in="0"/>
          </x15:c>
          <x15:c>
            <x15:v>53329</x15:v>
            <x15:x in="0"/>
          </x15:c>
        </x15:pivotRow>
        <x15:pivotRow count="2">
          <x15:c>
            <x15:v>60444</x15:v>
            <x15:x in="0"/>
          </x15:c>
          <x15:c>
            <x15:v>56157</x15:v>
            <x15:x in="0"/>
          </x15:c>
        </x15:pivotRow>
        <x15:pivotRow count="2">
          <x15:c>
            <x15:v>40683</x15:v>
            <x15:x in="0"/>
          </x15:c>
          <x15:c>
            <x15:v>66949</x15:v>
            <x15:x in="0"/>
          </x15:c>
        </x15:pivotRow>
        <x15:pivotRow count="2">
          <x15:c>
            <x15:v>45121</x15:v>
            <x15:x in="0"/>
          </x15:c>
          <x15:c>
            <x15:v>52717</x15:v>
            <x15:x in="0"/>
          </x15:c>
        </x15:pivotRow>
        <x15:pivotRow count="2">
          <x15:c>
            <x15:v>84798</x15:v>
            <x15:x in="0"/>
          </x15:c>
          <x15:c>
            <x15:v>39645</x15:v>
            <x15:x in="0"/>
          </x15:c>
        </x15:pivotRow>
        <x15:pivotRow count="2">
          <x15:c>
            <x15:v>70183</x15:v>
            <x15:x in="0"/>
          </x15:c>
          <x15:c>
            <x15:v>52543</x15:v>
            <x15:x in="0"/>
          </x15:c>
        </x15:pivotRow>
        <x15:pivotRow count="2">
          <x15:c>
            <x15:v>18527</x15:v>
            <x15:x in="0"/>
          </x15:c>
          <x15:c>
            <x15:v>46490</x15:v>
            <x15:x in="0"/>
          </x15:c>
        </x15:pivotRow>
        <x15:pivotRow count="2">
          <x15:c>
            <x15:v>65989</x15:v>
            <x15:x in="0"/>
          </x15:c>
          <x15:c>
            <x15:v>41767</x15:v>
            <x15:x in="0"/>
          </x15:c>
        </x15:pivotRow>
        <x15:pivotRow count="2">
          <x15:c>
            <x15:v>43693</x15:v>
            <x15:x in="0"/>
          </x15:c>
          <x15:c>
            <x15:v>40059</x15:v>
            <x15:x in="0"/>
          </x15:c>
        </x15:pivotRow>
        <x15:pivotRow count="2">
          <x15:c>
            <x15:v>54468</x15:v>
            <x15:x in="0"/>
          </x15:c>
          <x15:c>
            <x15:v>46384</x15:v>
            <x15:x in="0"/>
          </x15:c>
        </x15:pivotRow>
        <x15:pivotRow count="2">
          <x15:c>
            <x15:v>60813</x15:v>
            <x15:x in="0"/>
          </x15:c>
          <x15:c>
            <x15:v>28122</x15:v>
            <x15:x in="0"/>
          </x15:c>
        </x15:pivotRow>
        <x15:pivotRow count="2">
          <x15:c>
            <x15:v>47341</x15:v>
            <x15:x in="0"/>
          </x15:c>
          <x15:c>
            <x15:v>37785</x15:v>
            <x15:x in="0"/>
          </x15:c>
        </x15:pivotRow>
        <x15:pivotRow count="2">
          <x15:c>
            <x15:v>653138</x15:v>
            <x15:x in="0"/>
          </x15:c>
          <x15:c>
            <x15:v>561947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F0841-C3FE-409B-A562-180CECE7CE59}" name="PivotChartTable7" cacheId="45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22">
  <location ref="A1:C14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13" columnCount="2" cacheId="1154054973">
        <x15:pivotRow count="2">
          <x15:c>
            <x15:v>411</x15:v>
            <x15:x in="0"/>
          </x15:c>
          <x15:c>
            <x15:v>357</x15:v>
            <x15:x in="0"/>
          </x15:c>
        </x15:pivotRow>
        <x15:pivotRow count="2">
          <x15:c>
            <x15:v>429</x15:v>
            <x15:x in="0"/>
          </x15:c>
          <x15:c>
            <x15:v>356</x15:v>
            <x15:x in="0"/>
          </x15:c>
        </x15:pivotRow>
        <x15:pivotRow count="2">
          <x15:c>
            <x15:v>297</x15:v>
            <x15:x in="0"/>
          </x15:c>
          <x15:c>
            <x15:v>451</x15:v>
            <x15:x in="0"/>
          </x15:c>
        </x15:pivotRow>
        <x15:pivotRow count="2">
          <x15:c>
            <x15:v>321</x15:v>
            <x15:x in="0"/>
          </x15:c>
          <x15:c>
            <x15:v>383</x15:v>
            <x15:x in="0"/>
          </x15:c>
        </x15:pivotRow>
        <x15:pivotRow count="2">
          <x15:c>
            <x15:v>576</x15:v>
            <x15:x in="0"/>
          </x15:c>
          <x15:c>
            <x15:v>284</x15:v>
            <x15:x in="0"/>
          </x15:c>
        </x15:pivotRow>
        <x15:pivotRow count="2">
          <x15:c>
            <x15:v>486</x15:v>
            <x15:x in="0"/>
          </x15:c>
          <x15:c>
            <x15:v>318</x15:v>
            <x15:x in="0"/>
          </x15:c>
        </x15:pivotRow>
        <x15:pivotRow count="2">
          <x15:c>
            <x15:v>143</x15:v>
            <x15:x in="0"/>
          </x15:c>
          <x15:c>
            <x15:v>301</x15:v>
            <x15:x in="0"/>
          </x15:c>
        </x15:pivotRow>
        <x15:pivotRow count="2">
          <x15:c>
            <x15:v>414</x15:v>
            <x15:x in="0"/>
          </x15:c>
          <x15:c>
            <x15:v>287</x15:v>
            <x15:x in="0"/>
          </x15:c>
        </x15:pivotRow>
        <x15:pivotRow count="2">
          <x15:c>
            <x15:v>302</x15:v>
            <x15:x in="0"/>
          </x15:c>
          <x15:c>
            <x15:v>270</x15:v>
            <x15:x in="0"/>
          </x15:c>
        </x15:pivotRow>
        <x15:pivotRow count="2">
          <x15:c>
            <x15:v>361</x15:v>
            <x15:x in="0"/>
          </x15:c>
          <x15:c>
            <x15:v>320</x15:v>
            <x15:x in="0"/>
          </x15:c>
        </x15:pivotRow>
        <x15:pivotRow count="2">
          <x15:c>
            <x15:v>417</x15:v>
            <x15:x in="0"/>
          </x15:c>
          <x15:c>
            <x15:v>221</x15:v>
            <x15:x in="0"/>
          </x15:c>
        </x15:pivotRow>
        <x15:pivotRow count="2">
          <x15:c>
            <x15:v>322</x15:v>
            <x15:x in="0"/>
          </x15:c>
          <x15:c>
            <x15:v>277</x15:v>
            <x15:x in="0"/>
          </x15:c>
        </x15:pivotRow>
        <x15:pivotRow count="2">
          <x15:c>
            <x15:v>4479</x15:v>
            <x15:x in="0"/>
          </x15:c>
          <x15:c>
            <x15:v>3825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2A479-EBD1-4065-8065-CEEA5B5BDD72}" name="PivotChartTable8" cacheId="45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28">
  <location ref="A1:C14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3" columnCount="2" cacheId="99940581">
        <x15:pivotRow count="2">
          <x15:c>
            <x15:v>148.60827250608273</x15:v>
            <x15:x in="0"/>
          </x15:c>
          <x15:c>
            <x15:v>149.38095238095238</x15:v>
            <x15:x in="0"/>
          </x15:c>
        </x15:pivotRow>
        <x15:pivotRow count="2">
          <x15:c>
            <x15:v>140.89510489510491</x15:v>
            <x15:x in="0"/>
          </x15:c>
          <x15:c>
            <x15:v>157.74438202247191</x15:v>
            <x15:x in="0"/>
          </x15:c>
        </x15:pivotRow>
        <x15:pivotRow count="2">
          <x15:c>
            <x15:v>136.97979797979798</x15:v>
            <x15:x in="0"/>
          </x15:c>
          <x15:c>
            <x15:v>148.44567627494456</x15:v>
            <x15:x in="0"/>
          </x15:c>
        </x15:pivotRow>
        <x15:pivotRow count="2">
          <x15:c>
            <x15:v>140.5638629283489</x15:v>
            <x15:x in="0"/>
          </x15:c>
          <x15:c>
            <x15:v>137.64229765013056</x15:v>
            <x15:x in="0"/>
          </x15:c>
        </x15:pivotRow>
        <x15:pivotRow count="2">
          <x15:c>
            <x15:v>147.21875</x15:v>
            <x15:x in="0"/>
          </x15:c>
          <x15:c>
            <x15:v>139.5950704225352</x15:v>
            <x15:x in="0"/>
          </x15:c>
        </x15:pivotRow>
        <x15:pivotRow count="2">
          <x15:c>
            <x15:v>144.40946502057614</x15:v>
            <x15:x in="0"/>
          </x15:c>
          <x15:c>
            <x15:v>165.22955974842768</x15:v>
            <x15:x in="0"/>
          </x15:c>
        </x15:pivotRow>
        <x15:pivotRow count="2">
          <x15:c>
            <x15:v>129.55944055944056</x15:v>
            <x15:x in="0"/>
          </x15:c>
          <x15:c>
            <x15:v>154.45182724252493</x15:v>
            <x15:x in="0"/>
          </x15:c>
        </x15:pivotRow>
        <x15:pivotRow count="2">
          <x15:c>
            <x15:v>159.39371980676327</x15:v>
            <x15:x in="0"/>
          </x15:c>
          <x15:c>
            <x15:v>145.52961672473867</x15:v>
            <x15:x in="0"/>
          </x15:c>
        </x15:pivotRow>
        <x15:pivotRow count="2">
          <x15:c>
            <x15:v>144.67880794701986</x15:v>
            <x15:x in="0"/>
          </x15:c>
          <x15:c>
            <x15:v>148.36666666666667</x15:v>
            <x15:x in="0"/>
          </x15:c>
        </x15:pivotRow>
        <x15:pivotRow count="2">
          <x15:c>
            <x15:v>150.88088642659281</x15:v>
            <x15:x in="0"/>
          </x15:c>
          <x15:c>
            <x15:v>144.94999999999999</x15:v>
            <x15:x in="0"/>
          </x15:c>
        </x15:pivotRow>
        <x15:pivotRow count="2">
          <x15:c>
            <x15:v>145.83453237410072</x15:v>
            <x15:x in="0"/>
          </x15:c>
          <x15:c>
            <x15:v>127.24886877828054</x15:v>
            <x15:x in="0"/>
          </x15:c>
        </x15:pivotRow>
        <x15:pivotRow count="2">
          <x15:c>
            <x15:v>147.02173913043478</x15:v>
            <x15:x in="0"/>
          </x15:c>
          <x15:c>
            <x15:v>136.40794223826714</x15:v>
            <x15:x in="0"/>
          </x15:c>
        </x15:pivotRow>
        <x15:pivotRow count="2">
          <x15:c>
            <x15:v>145.82228175932127</x15:v>
            <x15:x in="0"/>
          </x15:c>
          <x15:c>
            <x15:v>146.91424836601308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C4F05-519F-4D85-896C-1168C30079BD}" name="PivotChartTable10" cacheId="76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24">
  <location ref="A1:C3" firstHeaderRow="0" firstDataRow="1" firstDataCol="1"/>
  <pivotFields count="6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multipleItemSelectionAllowed="1" dragToData="1">
      <members count="1" level="1">
        <member name="[DimCalendar].[#Month].&amp;[7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0.00 %;-0.00 %;0.00 %"/>
      </x15:pivotTableServerFormats>
    </ext>
    <ext xmlns:x15="http://schemas.microsoft.com/office/spreadsheetml/2010/11/main" uri="{44433962-1CF7-4059-B4EE-95C3D5FFCF73}">
      <x15:pivotTableData rowCount="2" columnCount="2" cacheId="683439452">
        <x15:pivotRow count="2">
          <x15:c>
            <x15:v>0.11250983477576711</x15:v>
            <x15:x in="0"/>
          </x15:c>
          <x15:c>
            <x15:v>0.23682140047206923</x15:v>
            <x15:x in="0"/>
          </x15:c>
        </x15:pivotRow>
        <x15:pivotRow count="2">
          <x15:c>
            <x15:v>0.11250983477576711</x15:v>
            <x15:x in="0"/>
          </x15:c>
          <x15:c>
            <x15:v>0.23682140047206923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961C4-D8E1-42FF-8B73-E16E0468EC1A}" name="PivotChartTable11" cacheId="44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21">
  <location ref="A1:C14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3" columnCount="2" cacheId="2004726514">
        <x15:pivotRow count="2">
          <x15:c>
            <x15:v>48.05507474429583</x15:v>
            <x15:x in="0"/>
          </x15:c>
          <x15:c>
            <x15:v>41.958300550747445</x15:v>
            <x15:x in="0"/>
          </x15:c>
        </x15:pivotRow>
        <x15:pivotRow count="2">
          <x15:c>
            <x15:v>50.835996635828437</x15:v>
            <x15:x in="0"/>
          </x15:c>
          <x15:c>
            <x15:v>47.230445752733388</x15:v>
            <x15:x in="0"/>
          </x15:c>
        </x15:pivotRow>
        <x15:pivotRow count="2">
          <x15:c>
            <x15:v>32.008654602675058</x15:v>
            <x15:x in="0"/>
          </x15:c>
          <x15:c>
            <x15:v>52.674272226593231</x15:v>
            <x15:x in="0"/>
          </x15:c>
        </x15:pivotRow>
        <x15:pivotRow count="2">
          <x15:c>
            <x15:v>36.68373983739837</x15:v>
            <x15:x in="0"/>
          </x15:c>
          <x15:c>
            <x15:v>42.859349593495942</x15:v>
            <x15:x in="0"/>
          </x15:c>
        </x15:pivotRow>
        <x15:pivotRow count="2">
          <x15:c>
            <x15:v>66.71754523996853</x15:v>
            <x15:x in="0"/>
          </x15:c>
          <x15:c>
            <x15:v>31.191974822974036</x15:v>
            <x15:x in="0"/>
          </x15:c>
        </x15:pivotRow>
        <x15:pivotRow count="2">
          <x15:c>
            <x15:v>57.059349593495938</x15:v>
            <x15:x in="0"/>
          </x15:c>
          <x15:c>
            <x15:v>42.717886178861789</x15:v>
            <x15:x in="0"/>
          </x15:c>
        </x15:pivotRow>
        <x15:pivotRow count="2">
          <x15:c>
            <x15:v>14.576711250983477</x15:v>
            <x15:x in="0"/>
          </x15:c>
          <x15:c>
            <x15:v>36.577498033044847</x15:v>
            <x15:x in="0"/>
          </x15:c>
        </x15:pivotRow>
        <x15:pivotRow count="2">
          <x15:c>
            <x15:v>51.918961447678988</x15:v>
            <x15:x in="0"/>
          </x15:c>
          <x15:c>
            <x15:v>32.861526357199054</x15:v>
            <x15:x in="0"/>
          </x15:c>
        </x15:pivotRow>
        <x15:pivotRow count="2">
          <x15:c>
            <x15:v>35.52276422764227</x15:v>
            <x15:x in="0"/>
          </x15:c>
          <x15:c>
            <x15:v>32.568292682926831</x15:v>
            <x15:x in="0"/>
          </x15:c>
        </x15:pivotRow>
        <x15:pivotRow count="2">
          <x15:c>
            <x15:v>42.854445318646739</x15:v>
            <x15:x in="0"/>
          </x15:c>
          <x15:c>
            <x15:v>36.494099134539731</x15:v>
            <x15:x in="0"/>
          </x15:c>
        </x15:pivotRow>
        <x15:pivotRow count="2">
          <x15:c>
            <x15:v>49.44146341463415</x15:v>
            <x15:x in="0"/>
          </x15:c>
          <x15:c>
            <x15:v>22.863414634146341</x15:v>
            <x15:x in="0"/>
          </x15:c>
        </x15:pivotRow>
        <x15:pivotRow count="2">
          <x15:c>
            <x15:v>37.247049567269869</x15:v>
            <x15:x in="0"/>
          </x15:c>
          <x15:c>
            <x15:v>29.728560188827693</x15:v>
            <x15:x in="0"/>
          </x15:c>
        </x15:pivotRow>
        <x15:pivotRow count="2">
          <x15:c>
            <x15:v>43.52512328401972</x15:v>
            <x15:x in="0"/>
          </x15:c>
          <x15:c>
            <x15:v>37.448154071704657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4D0CD-7FD4-44B9-B84F-B94ACABCE884}" name="PivotChartTable15" cacheId="77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6">
  <location ref="A1:C3" firstHeaderRow="0" firstDataRow="1" firstDataCol="1"/>
  <pivotFields count="5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>
      <members count="1" level="1">
        <member name="[DimCalendar].[#Month].&amp;[7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2" columnCount="2" cacheId="1096864231">
        <x15:pivotRow count="2">
          <x15:c>
            <x15:v>14.576711250983477</x15:v>
            <x15:x in="0"/>
          </x15:c>
          <x15:c>
            <x15:v>36.577498033044847</x15:v>
            <x15:x in="0"/>
          </x15:c>
        </x15:pivotRow>
        <x15:pivotRow count="2">
          <x15:c>
            <x15:v>14.576711250983477</x15:v>
            <x15:x in="0"/>
          </x15:c>
          <x15:c>
            <x15:v>36.577498033044847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2254D-1101-464A-B021-0757B3AD2AA9}" name="PivotChartTable16" cacheId="76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24">
  <location ref="A1:C3" firstHeaderRow="0" firstDataRow="1" firstDataCol="1"/>
  <pivotFields count="5">
    <pivotField axis="axisRow" allDrilled="1" subtotalTop="0" showAll="0" dataSourceSort="1" defaultSubtotal="0" defaultAttributeDrillState="1">
      <items count="4">
        <item s="1"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51"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>
      <members count="1" level="1">
        <member name="[DimCalendar].[#Month].&amp;[7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0.00 %;-0.00 %;0.00 %"/>
      </x15:pivotTableServerFormats>
    </ext>
    <ext xmlns:x15="http://schemas.microsoft.com/office/spreadsheetml/2010/11/main" uri="{44433962-1CF7-4059-B4EE-95C3D5FFCF73}">
      <x15:pivotTableData rowCount="2" columnCount="2" cacheId="1558936143">
        <x15:pivotRow count="2">
          <x15:c>
            <x15:v>0.11250983477576711</x15:v>
            <x15:x in="0"/>
          </x15:c>
          <x15:c>
            <x15:v>0.23682140047206923</x15:v>
            <x15:x in="0"/>
          </x15:c>
        </x15:pivotRow>
        <x15:pivotRow count="2">
          <x15:c>
            <x15:v>0.11250983477576711</x15:v>
            <x15:x in="0"/>
          </x15:c>
          <x15:c>
            <x15:v>0.23682140047206923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FEC69-034A-4C1F-8DD1-213B97A290FD}" name="PivotChartTable19" cacheId="46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9">
  <location ref="A1:C6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2" cacheId="249472459">
        <x15:pivotRow count="2">
          <x15:c>
            <x15:v>162205</x15:v>
            <x15:x in="0"/>
          </x15:c>
          <x15:c>
            <x15:v>176435</x15:v>
            <x15:x in="0"/>
          </x15:c>
        </x15:pivotRow>
        <x15:pivotRow count="2">
          <x15:c>
            <x15:v>200102</x15:v>
            <x15:x in="0"/>
          </x15:c>
          <x15:c>
            <x15:v>144905</x15:v>
            <x15:x in="0"/>
          </x15:c>
        </x15:pivotRow>
        <x15:pivotRow count="2">
          <x15:c>
            <x15:v>128209</x15:v>
            <x15:x in="0"/>
          </x15:c>
          <x15:c>
            <x15:v>128316</x15:v>
            <x15:x in="0"/>
          </x15:c>
        </x15:pivotRow>
        <x15:pivotRow count="2">
          <x15:c>
            <x15:v>162622</x15:v>
            <x15:x in="0"/>
          </x15:c>
          <x15:c>
            <x15:v>112291</x15:v>
            <x15:x in="0"/>
          </x15:c>
        </x15:pivotRow>
        <x15:pivotRow count="2">
          <x15:c>
            <x15:v>653138</x15:v>
            <x15:x in="0"/>
          </x15:c>
          <x15:c>
            <x15:v>561947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684C9-3363-4B04-AB79-D99BDEF89EFC}" name="PivotChartTable20" cacheId="47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8">
  <location ref="A1:F7" firstHeaderRow="1" firstDataRow="2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ctual Revenue" fld="2" subtotal="count" showDataAs="percentOfRow" baseField="0" baseItem="0" numFmtId="10"/>
  </dataFields>
  <chartFormats count="8">
    <chartFormat chart="0" format="9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 Reven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5" cacheId="2094085740">
        <x15:pivotRow count="5">
          <x15:c>
            <x15:v>0.15134551955858327</x15:v>
            <x15:x in="0"/>
          </x15:c>
          <x15:c>
            <x15:v>0.31673499583859932</x15:v>
            <x15:x in="0"/>
          </x15:c>
          <x15:c>
            <x15:v>0.21943219999383495</x15:v>
            <x15:x in="0"/>
          </x15:c>
          <x15:c>
            <x15:v>0.31248728460898245</x15:v>
            <x15:x in="0"/>
          </x15:c>
          <x15:c>
            <x15:v>1</x15:v>
            <x15:x in="0"/>
          </x15:c>
        </x15:pivotRow>
        <x15:pivotRow count="5">
          <x15:c>
            <x15:v>0.34643831645860612</x15:v>
            <x15:x in="0"/>
          </x15:c>
          <x15:c>
            <x15:v>0.25259617595026534</x15:v>
            <x15:x in="0"/>
          </x15:c>
          <x15:c>
            <x15:v>0.14938381425473007</x15:v>
            <x15:x in="0"/>
          </x15:c>
          <x15:c>
            <x15:v>0.25158169333639846</x15:v>
            <x15:x in="0"/>
          </x15:c>
          <x15:c>
            <x15:v>1</x15:v>
            <x15:x in="0"/>
          </x15:c>
        </x15:pivotRow>
        <x15:pivotRow count="5">
          <x15:c>
            <x15:v>0.20058654228642295</x15:v>
            <x15:x in="0"/>
          </x15:c>
          <x15:c>
            <x15:v>0.31858917860680608</x15:v>
            <x15:x in="0"/>
          </x15:c>
          <x15:c>
            <x15:v>0.20029795100187975</x15:v>
            <x15:x in="0"/>
          </x15:c>
          <x15:c>
            <x15:v>0.28052632810489125</x15:v>
            <x15:x in="0"/>
          </x15:c>
          <x15:c>
            <x15:v>1</x15:v>
            <x15:x in="0"/>
          </x15:c>
        </x15:pivotRow>
        <x15:pivotRow count="5">
          <x15:c>
            <x15:v>0.25752358229513844</x15:v>
            <x15:x in="0"/>
          </x15:c>
          <x15:c>
            <x15:v>0.27905203478004204</x15:v>
            <x15:x in="0"/>
          </x15:c>
          <x15:c>
            <x15:v>0.28412514911881542</x15:v>
            <x15:x in="0"/>
          </x15:c>
          <x15:c>
            <x15:v>0.1792992338060041</x15:v>
            <x15:x in="0"/>
          </x15:c>
          <x15:c>
            <x15:v>1</x15:v>
            <x15:x in="0"/>
          </x15:c>
        </x15:pivotRow>
        <x15:pivotRow count="5">
          <x15:c>
            <x15:v>0.24721881133849202</x15:v>
            <x15:x in="0"/>
          </x15:c>
          <x15:c>
            <x15:v>0.28806622796407499</x15:v>
            <x15:x in="0"/>
          </x15:c>
          <x15:c>
            <x15:v>0.21032308639215602</x15:v>
            <x15:x in="0"/>
          </x15:c>
          <x15:c>
            <x15:v>0.25439187430527699</x15:v>
            <x15:x in="0"/>
          </x15:c>
          <x15:c>
            <x15:v>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9AFB8-EC3D-4B17-92B2-266003563B5A}" name="PivotChartTable21" cacheId="46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7">
  <location ref="A1:C6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2" cacheId="1411736356">
        <x15:pivotRow count="2">
          <x15:c>
            <x15:v>142.66051011433598</x15:v>
            <x15:x in="0"/>
          </x15:c>
          <x15:c>
            <x15:v>151.57646048109964</x15:v>
            <x15:x in="0"/>
          </x15:c>
        </x15:pivotRow>
        <x15:pivotRow count="2">
          <x15:c>
            <x15:v>144.68691250903834</x15:v>
            <x15:x in="0"/>
          </x15:c>
          <x15:c>
            <x15:v>147.11167512690355</x15:v>
            <x15:x in="0"/>
          </x15:c>
        </x15:pivotRow>
        <x15:pivotRow count="2">
          <x15:c>
            <x15:v>149.25378346915016</x15:v>
            <x15:x in="0"/>
          </x15:c>
          <x15:c>
            <x15:v>149.55244755244755</x15:v>
            <x15:x in="0"/>
          </x15:c>
        </x15:pivotRow>
        <x15:pivotRow count="2">
          <x15:c>
            <x15:v>147.83818181818182</x15:v>
            <x15:x in="0"/>
          </x15:c>
          <x15:c>
            <x15:v>137.27506112469439</x15:v>
            <x15:x in="0"/>
          </x15:c>
        </x15:pivotRow>
        <x15:pivotRow count="2">
          <x15:c>
            <x15:v>145.82228175932127</x15:v>
            <x15:x in="0"/>
          </x15:c>
          <x15:c>
            <x15:v>146.91424836601308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0A641-B966-4AC3-86DB-B242471CFEC5}" name="PivotChartTable22" cacheId="45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5">
  <location ref="A1:C6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5" columnCount="2" cacheId="993427594">
        <x15:pivotRow count="2">
          <x15:c>
            <x15:v>1137</x15:v>
            <x15:x in="0"/>
          </x15:c>
          <x15:c>
            <x15:v>1164</x15:v>
            <x15:x in="0"/>
          </x15:c>
        </x15:pivotRow>
        <x15:pivotRow count="2">
          <x15:c>
            <x15:v>1383</x15:v>
            <x15:x in="0"/>
          </x15:c>
          <x15:c>
            <x15:v>985</x15:v>
            <x15:x in="0"/>
          </x15:c>
        </x15:pivotRow>
        <x15:pivotRow count="2">
          <x15:c>
            <x15:v>859</x15:v>
            <x15:x in="0"/>
          </x15:c>
          <x15:c>
            <x15:v>858</x15:v>
            <x15:x in="0"/>
          </x15:c>
        </x15:pivotRow>
        <x15:pivotRow count="2">
          <x15:c>
            <x15:v>1100</x15:v>
            <x15:x in="0"/>
          </x15:c>
          <x15:c>
            <x15:v>818</x15:v>
            <x15:x in="0"/>
          </x15:c>
        </x15:pivotRow>
        <x15:pivotRow count="2">
          <x15:c>
            <x15:v>4479</x15:v>
            <x15:x in="0"/>
          </x15:c>
          <x15:c>
            <x15:v>3825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BA329-FEF0-4A9B-B8F7-BC891C47FC17}" name="PivotChartTable23" cacheId="45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5">
  <location ref="A1:C6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" fld="1" subtotal="count" baseField="0" baseItem="0"/>
    <dataField name="Budget" fld="2" subtotal="count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2" cacheId="1855845853">
        <x15:pivotRow count="2">
          <x15:c>
            <x15:v>43.474939694451891</x15:v>
            <x15:x in="0"/>
          </x15:c>
          <x15:c>
            <x15:v>47.288930581613506</x15:v>
            <x15:x in="0"/>
          </x15:c>
        </x15:pivotRow>
        <x15:pivotRow count="2">
          <x15:c>
            <x15:v>53.632270168855541</x15:v>
            <x15:x in="0"/>
          </x15:c>
          <x15:c>
            <x15:v>38.838113106405785</x15:v>
            <x15:x in="0"/>
          </x15:c>
        </x15:pivotRow>
        <x15:pivotRow count="2">
          <x15:c>
            <x15:v>33.989660657476136</x15:v>
            <x15:x in="0"/>
          </x15:c>
          <x15:c>
            <x15:v>34.018027571580063</x15:v>
            <x15:x in="0"/>
          </x15:c>
        </x15:pivotRow>
        <x15:pivotRow count="2">
          <x15:c>
            <x15:v>43.112937433722159</x15:v>
            <x15:x in="0"/>
          </x15:c>
          <x15:c>
            <x15:v>29.769618239660659</x15:v>
            <x15:x in="0"/>
          </x15:c>
        </x15:pivotRow>
        <x15:pivotRow count="2">
          <x15:c>
            <x15:v>43.52512328401972</x15:v>
            <x15:x in="0"/>
          </x15:c>
          <x15:c>
            <x15:v>37.448154071704657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844A1-125B-4DC9-8956-5A42C9996BAA}" name="PivotChartTable24" cacheId="76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25">
  <location ref="A1:C3" firstHeaderRow="0" firstDataRow="1" firstDataCol="1"/>
  <pivotFields count="6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4]"/>
      </members>
    </pivotHierarchy>
    <pivotHierarchy dragToData="1"/>
    <pivotHierarchy multipleItemSelectionAllowed="1" dragToData="1"/>
    <pivotHierarchy multipleItemSelectionAllowed="1" dragToData="1">
      <members count="1" level="1">
        <member name="[DimCalendar].[#Month].&amp;[7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Puerto Maldonad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0.00 %;-0.00 %;0.00 %"/>
      </x15:pivotTableServerFormats>
    </ext>
    <ext xmlns:x15="http://schemas.microsoft.com/office/spreadsheetml/2010/11/main" uri="{44433962-1CF7-4059-B4EE-95C3D5FFCF73}">
      <x15:pivotTableData rowCount="2" columnCount="2" cacheId="1328728550">
        <x15:pivotRow count="2">
          <x15:c>
            <x15:v>0.11250983477576711</x15:v>
            <x15:x in="0"/>
          </x15:c>
          <x15:c>
            <x15:v>0.23682140047206923</x15:v>
            <x15:x in="0"/>
          </x15:c>
        </x15:pivotRow>
        <x15:pivotRow count="2">
          <x15:c>
            <x15:v>0.11250983477576711</x15:v>
            <x15:x in="0"/>
          </x15:c>
          <x15:c>
            <x15:v>0.23682140047206923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2D2CA-DF15-4BAC-BA7D-2070E0E4588B}" name="PivotChartTable25" cacheId="112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">
  <location ref="A1:C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LY" fld="0" subtotal="count" baseField="0" baseItem="0"/>
    <dataField name="Actual" fld="1" subtotal="count" baseField="0" baseItem="0"/>
    <dataField name="Budget" fld="2" subtotal="count" baseField="0" baseItem="0"/>
  </dataFields>
  <chartFormats count="4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"/>
    <pivotHierarchy dragToRow="0" dragToCol="0" dragToPage="0" dragToData="1" caption="LY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" columnCount="3" cacheId="124608513">
        <x15:pivotRow count="3">
          <x15:c>
            <x15:v>424545</x15:v>
            <x15:x in="0"/>
          </x15:c>
          <x15:c>
            <x15:v>440271</x15:v>
            <x15:x in="0"/>
          </x15:c>
          <x15:c>
            <x15:v>479172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DimMarketSegment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64C41-B2B9-4D51-BC9B-D7582DE866E4}" name="PivotChartTable26" cacheId="111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2">
  <location ref="A1:D6" firstHeaderRow="0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Y" fld="2" subtotal="count" baseField="0" baseItem="0"/>
    <dataField name="Actual" fld="1" subtotal="count" baseField="0" baseItem="0"/>
    <dataField name="Budget" fld="3" subtotal="count" baseField="0" baseItem="0"/>
  </dataFields>
  <chartFormats count="3"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 caption="LY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5" columnCount="3" cacheId="375386212">
        <x15:pivotRow count="3">
          <x15:c>
            <x15:v>95.077645051194537</x15:v>
            <x15:x in="0"/>
          </x15:c>
          <x15:c>
            <x15:v>94.63212851405622</x15:v>
            <x15:x in="0"/>
          </x15:c>
          <x15:c>
            <x15:v>100.83202099737532</x15:v>
            <x15:x in="0"/>
          </x15:c>
        </x15:pivotRow>
        <x15:pivotRow count="3">
          <x15:c>
            <x15:v>98.749418153607451</x15:v>
            <x15:x in="0"/>
          </x15:c>
          <x15:c>
            <x15:v>98.362260343087783</x15:v>
            <x15:x in="0"/>
          </x15:c>
          <x15:c>
            <x15:v>95.063258232235697</x15:v>
            <x15:x in="0"/>
          </x15:c>
        </x15:pivotRow>
        <x15:pivotRow count="3">
          <x15:c>
            <x15:v>102.03118040089088</x15:v>
            <x15:x in="0"/>
          </x15:c>
          <x15:c>
            <x15:v>98.69619047619048</x15:v>
            <x15:x in="0"/>
          </x15:c>
          <x15:c>
            <x15:v>96.183136899365365</x15:v>
            <x15:x in="0"/>
          </x15:c>
        </x15:pivotRow>
        <x15:pivotRow count="3">
          <x15:c>
            <x15:v>97.316115702479337</x15:v>
            <x15:x in="0"/>
          </x15:c>
          <x15:c>
            <x15:v>96.92172523961662</x15:v>
            <x15:x in="0"/>
          </x15:c>
          <x15:c>
            <x15:v>98.88384512683578</x15:v>
            <x15:x in="0"/>
          </x15:c>
        </x15:pivotRow>
        <x15:pivotRow count="3">
          <x15:c>
            <x15:v>98.115322394268546</x15:v>
            <x15:x in="0"/>
          </x15:c>
          <x15:c>
            <x15:v>97.018730718378137</x15:v>
            <x15:x in="0"/>
          </x15:c>
          <x15:c>
            <x15:v>97.830134748877086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80472-6CEB-45CC-841F-DB3A31C385A1}" name="PivotChartTable27" cacheId="111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1">
  <location ref="A1:C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LY" fld="0" subtotal="count" baseField="0" baseItem="0"/>
    <dataField name="Actual" fld="1" subtotal="count" baseField="0" baseItem="0"/>
    <dataField name="Budget" fld="2" subtotal="count" baseField="0" baseItem="0"/>
  </dataFields>
  <chartFormats count="3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 caption="LY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" columnCount="3" cacheId="398726993">
        <x15:pivotRow count="3">
          <x15:c>
            <x15:v>98.115322394268546</x15:v>
            <x15:x in="0"/>
          </x15:c>
          <x15:c>
            <x15:v>97.018730718378137</x15:v>
            <x15:x in="0"/>
          </x15:c>
          <x15:c>
            <x15:v>97.830134748877086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15FE2-F4FD-4017-BDBD-C59C97B870AE}" name="PivotChartTable28" cacheId="111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3">
  <location ref="A1:D6" firstHeaderRow="0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Y" fld="1" subtotal="count" baseField="0" baseItem="0"/>
    <dataField name="Actual" fld="2" subtotal="count" baseField="0" baseItem="0"/>
    <dataField name="Budget" fld="3" subtotal="count" baseField="0" baseItem="0"/>
  </dataFields>
  <chartFormats count="3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 caption="LY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5" columnCount="3" cacheId="140380975">
        <x15:pivotRow count="3">
          <x15:c>
            <x15:v>1172</x15:v>
            <x15:x in="0"/>
          </x15:c>
          <x15:c>
            <x15:v>1245</x15:v>
            <x15:x in="0"/>
          </x15:c>
          <x15:c>
            <x15:v>1143</x15:v>
            <x15:x in="0"/>
          </x15:c>
        </x15:pivotRow>
        <x15:pivotRow count="3">
          <x15:c>
            <x15:v>1289</x15:v>
            <x15:x in="0"/>
          </x15:c>
          <x15:c>
            <x15:v>991</x15:v>
            <x15:x in="0"/>
          </x15:c>
          <x15:c>
            <x15:v>1154</x15:v>
            <x15:x in="0"/>
          </x15:c>
        </x15:pivotRow>
        <x15:pivotRow count="3">
          <x15:c>
            <x15:v>898</x15:v>
            <x15:x in="0"/>
          </x15:c>
          <x15:c>
            <x15:v>1050</x15:v>
            <x15:x in="0"/>
          </x15:c>
          <x15:c>
            <x15:v>1103</x15:v>
            <x15:x in="0"/>
          </x15:c>
        </x15:pivotRow>
        <x15:pivotRow count="3">
          <x15:c>
            <x15:v>968</x15:v>
            <x15:x in="0"/>
          </x15:c>
          <x15:c>
            <x15:v>1252</x15:v>
            <x15:x in="0"/>
          </x15:c>
          <x15:c>
            <x15:v>1498</x15:v>
            <x15:x in="0"/>
          </x15:c>
        </x15:pivotRow>
        <x15:pivotRow count="3">
          <x15:c>
            <x15:v>4327</x15:v>
            <x15:x in="0"/>
          </x15:c>
          <x15:c>
            <x15:v>4538</x15:v>
            <x15:x in="0"/>
          </x15:c>
          <x15:c>
            <x15:v>4898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Hotels]"/>
        <x15:activeTabTopLevelEntity name="[DimCalendar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D85FC-FE6C-45D9-B39F-D0E864A74BBC}" name="PivotChartTable29" cacheId="111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2">
  <location ref="A1:C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LY" fld="0" subtotal="count" baseField="0" baseItem="0"/>
    <dataField name="Actual" fld="1" subtotal="count" baseField="0" baseItem="0"/>
    <dataField name="Budget" fld="2" subtotal="count" baseField="0" baseItem="0"/>
  </dataFields>
  <chartFormats count="3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"/>
    <pivotHierarchy dragToRow="0" dragToCol="0" dragToPage="0" dragToData="1" caption="LY"/>
    <pivotHierarchy dragToRow="0" dragToCol="0" dragToPage="0" dragToData="1" caption="Bud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1" columnCount="3" cacheId="589553086">
        <x15:pivotRow count="3">
          <x15:c>
            <x15:v>4327</x15:v>
            <x15:x in="0"/>
          </x15:c>
          <x15:c>
            <x15:v>4538</x15:v>
            <x15:x in="0"/>
          </x15:c>
          <x15:c>
            <x15:v>4898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E78F2-1FD5-4742-BFE7-33311030F4C6}" name="PivotChartTable32" cacheId="110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4">
  <location ref="A1:F15" firstHeaderRow="1" firstDataRow="2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ctual Revenue" fld="1" subtotal="count" baseField="0" baseItem="3"/>
  </dataFields>
  <chartFormats count="5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ual Revenu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3" columnCount="5" cacheId="133524448">
        <x15:pivotRow count="5">
          <x15:c>
            <x15:v>840</x15:v>
            <x15:x in="0"/>
          </x15:c>
          <x15:c>
            <x15:v>15480</x15:v>
            <x15:x in="0"/>
          </x15:c>
          <x15:c>
            <x15:v>7310</x15:v>
            <x15:x in="0"/>
          </x15:c>
          <x15:c>
            <x15:v>5751</x15:v>
            <x15:x in="0"/>
          </x15:c>
          <x15:c>
            <x15:v>29381</x15:v>
            <x15:x in="0"/>
          </x15:c>
        </x15:pivotRow>
        <x15:pivotRow count="5">
          <x15:c>
            <x15:v>11016</x15:v>
            <x15:x in="0"/>
          </x15:c>
          <x15:c>
            <x15:v>2610</x15:v>
            <x15:x in="0"/>
          </x15:c>
          <x15:c>
            <x15:v>14924</x15:v>
            <x15:x in="0"/>
          </x15:c>
          <x15:c>
            <x15:v>11760</x15:v>
            <x15:x in="0"/>
          </x15:c>
          <x15:c>
            <x15:v>40310</x15:v>
            <x15:x in="0"/>
          </x15:c>
        </x15:pivotRow>
        <x15:pivotRow count="5">
          <x15:c>
            <x15:v>8800</x15:v>
            <x15:x in="0"/>
          </x15:c>
          <x15:c>
            <x15:v>8288</x15:v>
            <x15:x in="0"/>
          </x15:c>
          <x15:c>
            <x15:v>9919</x15:v>
            <x15:x in="0"/>
          </x15:c>
          <x15:c>
            <x15:v>10881</x15:v>
            <x15:x in="0"/>
          </x15:c>
          <x15:c>
            <x15:v>37888</x15:v>
            <x15:x in="0"/>
          </x15:c>
        </x15:pivotRow>
        <x15:pivotRow count="5">
          <x15:c>
            <x15:v>16471</x15:v>
            <x15:x in="0"/>
          </x15:c>
          <x15:c>
            <x15:v>19895</x15:v>
            <x15:x in="0"/>
          </x15:c>
          <x15:c>
            <x15:v>8640</x15:v>
            <x15:x in="0"/>
          </x15:c>
          <x15:c>
            <x15:v>2860</x15:v>
            <x15:x in="0"/>
          </x15:c>
          <x15:c>
            <x15:v>47866</x15:v>
            <x15:x in="0"/>
          </x15:c>
        </x15:pivotRow>
        <x15:pivotRow count="5">
          <x15:c>
            <x15:v>2418</x15:v>
            <x15:x in="0"/>
          </x15:c>
          <x15:c>
            <x15:v>3708</x15:v>
            <x15:x in="0"/>
          </x15:c>
          <x15:c>
            <x15:v>12430</x15:v>
            <x15:x in="0"/>
          </x15:c>
          <x15:c>
            <x15:v>5390</x15:v>
            <x15:x in="0"/>
          </x15:c>
          <x15:c>
            <x15:v>23946</x15:v>
            <x15:x in="0"/>
          </x15:c>
        </x15:pivotRow>
        <x15:pivotRow count="5">
          <x15:c>
            <x15:v>7410</x15:v>
            <x15:x in="0"/>
          </x15:c>
          <x15:c>
            <x15:v>9095</x15:v>
            <x15:x in="0"/>
          </x15:c>
          <x15:c>
            <x15:v>5368</x15:v>
            <x15:x in="0"/>
          </x15:c>
          <x15:c>
            <x15:v>13689</x15:v>
            <x15:x in="0"/>
          </x15:c>
          <x15:c>
            <x15:v>35562</x15:v>
            <x15:x in="0"/>
          </x15:c>
        </x15:pivotRow>
        <x15:pivotRow count="5">
          <x15:c>
            <x15:v>19038</x15:v>
            <x15:x in="0"/>
          </x15:c>
          <x15:c>
            <x15:v>14490</x15:v>
            <x15:x in="0"/>
          </x15:c>
          <x15:c>
            <x15:v>10920</x15:v>
            <x15:x in="0"/>
          </x15:c>
          <x15:c>
            <x15:v>17098</x15:v>
            <x15:x in="0"/>
          </x15:c>
          <x15:c>
            <x15:v>61546</x15:v>
            <x15:x in="0"/>
          </x15:c>
        </x15:pivotRow>
        <x15:pivotRow count="5">
          <x15:c>
            <x15:v>13066</x15:v>
            <x15:x in="0"/>
          </x15:c>
          <x15:c>
            <x15:v>11750</x15:v>
            <x15:x in="0"/>
          </x15:c>
          <x15:c>
            <x15:v>1430</x15:v>
            <x15:x in="0"/>
          </x15:c>
          <x15:c>
            <x15:v>8148</x15:v>
            <x15:x in="0"/>
          </x15:c>
          <x15:c>
            <x15:v>34394</x15:v>
            <x15:x in="0"/>
          </x15:c>
        </x15:pivotRow>
        <x15:pivotRow count="5">
          <x15:c>
            <x15:v>13205</x15:v>
            <x15:x in="0"/>
          </x15:c>
          <x15:c>
            <x15:v>1728</x15:v>
            <x15:x in="0"/>
          </x15:c>
          <x15:c>
            <x15:v>8094</x15:v>
            <x15:x in="0"/>
          </x15:c>
          <x15:c>
            <x15:v>12035</x15:v>
            <x15:x in="0"/>
          </x15:c>
          <x15:c>
            <x15:v>35062</x15:v>
            <x15:x in="0"/>
          </x15:c>
        </x15:pivotRow>
        <x15:pivotRow count="5">
          <x15:c>
            <x15:v>8840</x15:v>
            <x15:x in="0"/>
          </x15:c>
          <x15:c>
            <x15:v>6313</x15:v>
            <x15:x in="0"/>
          </x15:c>
          <x15:c>
            <x15:v>12296</x15:v>
            <x15:x in="0"/>
          </x15:c>
          <x15:c>
            <x15:v>16720</x15:v>
            <x15:x in="0"/>
          </x15:c>
          <x15:c>
            <x15:v>44169</x15:v>
            <x15:x in="0"/>
          </x15:c>
        </x15:pivotRow>
        <x15:pivotRow count="5">
          <x15:c>
            <x15:v>14013</x15:v>
            <x15:x in="0"/>
          </x15:c>
          <x15:c>
            <x15:v>1177</x15:v>
            <x15:x in="0"/>
          </x15:c>
          <x15:c>
            <x15:v>8918</x15:v>
            <x15:x in="0"/>
          </x15:c>
          <x15:c>
            <x15:v>9718</x15:v>
            <x15:x in="0"/>
          </x15:c>
          <x15:c>
            <x15:v>33826</x15:v>
            <x15:x in="0"/>
          </x15:c>
        </x15:pivotRow>
        <x15:pivotRow count="5">
          <x15:c>
            <x15:v>2700</x15:v>
            <x15:x in="0"/>
          </x15:c>
          <x15:c>
            <x15:v>2943</x15:v>
            <x15:x in="0"/>
          </x15:c>
          <x15:c>
            <x15:v>3382</x15:v>
            <x15:x in="0"/>
          </x15:c>
          <x15:c>
            <x15:v>7296</x15:v>
            <x15:x in="0"/>
          </x15:c>
          <x15:c>
            <x15:v>16321</x15:v>
            <x15:x in="0"/>
          </x15:c>
        </x15:pivotRow>
        <x15:pivotRow count="5">
          <x15:c>
            <x15:v>117817</x15:v>
            <x15:x in="0"/>
          </x15:c>
          <x15:c>
            <x15:v>97477</x15:v>
            <x15:x in="0"/>
          </x15:c>
          <x15:c>
            <x15:v>103631</x15:v>
            <x15:x in="0"/>
          </x15:c>
          <x15:c>
            <x15:v>121346</x15:v>
            <x15:x in="0"/>
          </x15:c>
          <x15:c>
            <x15:v>440271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45A13-7652-4B99-A150-9845E528823E}" name="PivotChartTable33" cacheId="110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7">
  <location ref="A1:F15" firstHeaderRow="1" firstDataRow="2" firstDataCol="1"/>
  <pivotFields count="5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ctual ADR" fld="2" subtotal="count" baseField="1" baseItem="3"/>
  </dataFields>
  <chartFormats count="8">
    <chartFormat chart="0" format="1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 AD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3" columnCount="5" cacheId="219161311">
        <x15:pivotRow count="5">
          <x15:c>
            <x15:v>105</x15:v>
            <x15:x in="0"/>
          </x15:c>
          <x15:c>
            <x15:v>90</x15:v>
            <x15:x in="0"/>
          </x15:c>
          <x15:c>
            <x15:v>86</x15:v>
            <x15:x in="0"/>
          </x15:c>
          <x15:c>
            <x15:v>81</x15:v>
            <x15:x in="0"/>
          </x15:c>
          <x15:c>
            <x15:v>87.44345238095238</x15:v>
            <x15:x in="0"/>
          </x15:c>
        </x15:pivotRow>
        <x15:pivotRow count="5">
          <x15:c>
            <x15:v>81</x15:v>
            <x15:x in="0"/>
          </x15:c>
          <x15:c>
            <x15:v>87</x15:v>
            <x15:x in="0"/>
          </x15:c>
          <x15:c>
            <x15:v>91</x15:v>
            <x15:x in="0"/>
          </x15:c>
          <x15:c>
            <x15:v>112</x15:v>
            <x15:x in="0"/>
          </x15:c>
          <x15:c>
            <x15:v>92.666666666666671</x15:v>
            <x15:x in="0"/>
          </x15:c>
        </x15:pivotRow>
        <x15:pivotRow count="5">
          <x15:c>
            <x15:v>100</x15:v>
            <x15:x in="0"/>
          </x15:c>
          <x15:c>
            <x15:v>112</x15:v>
            <x15:x in="0"/>
          </x15:c>
          <x15:c>
            <x15:v>91</x15:v>
            <x15:x in="0"/>
          </x15:c>
          <x15:c>
            <x15:v>93</x15:v>
            <x15:x in="0"/>
          </x15:c>
          <x15:c>
            <x15:v>97.649484536082468</x15:v>
            <x15:x in="0"/>
          </x15:c>
        </x15:pivotRow>
        <x15:pivotRow count="5">
          <x15:c>
            <x15:v>91</x15:v>
            <x15:x in="0"/>
          </x15:c>
          <x15:c>
            <x15:v>115</x15:v>
            <x15:x in="0"/>
          </x15:c>
          <x15:c>
            <x15:v>108</x15:v>
            <x15:x in="0"/>
          </x15:c>
          <x15:c>
            <x15:v>110</x15:v>
            <x15:x in="0"/>
          </x15:c>
          <x15:c>
            <x15:v>104.05652173913043</x15:v>
            <x15:x in="0"/>
          </x15:c>
        </x15:pivotRow>
        <x15:pivotRow count="5">
          <x15:c>
            <x15:v>93</x15:v>
            <x15:x in="0"/>
          </x15:c>
          <x15:c>
            <x15:v>103</x15:v>
            <x15:x in="0"/>
          </x15:c>
          <x15:c>
            <x15:v>113</x15:v>
            <x15:x in="0"/>
          </x15:c>
          <x15:c>
            <x15:v>98</x15:v>
            <x15:x in="0"/>
          </x15:c>
          <x15:c>
            <x15:v>105.48898678414096</x15:v>
            <x15:x in="0"/>
          </x15:c>
        </x15:pivotRow>
        <x15:pivotRow count="5">
          <x15:c>
            <x15:v>95</x15:v>
            <x15:x in="0"/>
          </x15:c>
          <x15:c>
            <x15:v>85</x15:v>
            <x15:x in="0"/>
          </x15:c>
          <x15:c>
            <x15:v>88</x15:v>
            <x15:x in="0"/>
          </x15:c>
          <x15:c>
            <x15:v>81</x15:v>
            <x15:x in="0"/>
          </x15:c>
          <x15:c>
            <x15:v>85.691566265060246</x15:v>
            <x15:x in="0"/>
          </x15:c>
        </x15:pivotRow>
        <x15:pivotRow count="5">
          <x15:c>
            <x15:v>114</x15:v>
            <x15:x in="0"/>
          </x15:c>
          <x15:c>
            <x15:v>90</x15:v>
            <x15:x in="0"/>
          </x15:c>
          <x15:c>
            <x15:v>104</x15:v>
            <x15:x in="0"/>
          </x15:c>
          <x15:c>
            <x15:v>103</x15:v>
            <x15:x in="0"/>
          </x15:c>
          <x15:c>
            <x15:v>102.74791318864774</x15:v>
            <x15:x in="0"/>
          </x15:c>
        </x15:pivotRow>
        <x15:pivotRow count="5">
          <x15:c>
            <x15:v>94</x15:v>
            <x15:x in="0"/>
          </x15:c>
          <x15:c>
            <x15:v>94</x15:v>
            <x15:x in="0"/>
          </x15:c>
          <x15:c>
            <x15:v>110</x15:v>
            <x15:x in="0"/>
          </x15:c>
          <x15:c>
            <x15:v>97</x15:v>
            <x15:x in="0"/>
          </x15:c>
          <x15:c>
            <x15:v>95.27423822714681</x15:v>
            <x15:x in="0"/>
          </x15:c>
        </x15:pivotRow>
        <x15:pivotRow count="5">
          <x15:c>
            <x15:v>95</x15:v>
            <x15:x in="0"/>
          </x15:c>
          <x15:c>
            <x15:v>108</x15:v>
            <x15:x in="0"/>
          </x15:c>
          <x15:c>
            <x15:v>114</x15:v>
            <x15:x in="0"/>
          </x15:c>
          <x15:c>
            <x15:v>83</x15:v>
            <x15:x in="0"/>
          </x15:c>
          <x15:c>
            <x15:v>94.506738544474388</x15:v>
            <x15:x in="0"/>
          </x15:c>
        </x15:pivotRow>
        <x15:pivotRow count="5">
          <x15:c>
            <x15:v>104</x15:v>
            <x15:x in="0"/>
          </x15:c>
          <x15:c>
            <x15:v>107</x15:v>
            <x15:x in="0"/>
          </x15:c>
          <x15:c>
            <x15:v>106</x15:v>
            <x15:x in="0"/>
          </x15:c>
          <x15:c>
            <x15:v>110</x15:v>
            <x15:x in="0"/>
          </x15:c>
          <x15:c>
            <x15:v>107.20631067961165</x15:v>
            <x15:x in="0"/>
          </x15:c>
        </x15:pivotRow>
        <x15:pivotRow count="5">
          <x15:c>
            <x15:v>81</x15:v>
            <x15:x in="0"/>
          </x15:c>
          <x15:c>
            <x15:v>107</x15:v>
            <x15:x in="0"/>
          </x15:c>
          <x15:c>
            <x15:v>91</x15:v>
            <x15:x in="0"/>
          </x15:c>
          <x15:c>
            <x15:v>113</x15:v>
            <x15:x in="0"/>
          </x15:c>
          <x15:c>
            <x15:v>91.918478260869563</x15:v>
            <x15:x in="0"/>
          </x15:c>
        </x15:pivotRow>
        <x15:pivotRow count="5">
          <x15:c>
            <x15:v>108</x15:v>
            <x15:x in="0"/>
          </x15:c>
          <x15:c>
            <x15:v>109</x15:v>
            <x15:x in="0"/>
          </x15:c>
          <x15:c>
            <x15:v>89</x15:v>
            <x15:x in="0"/>
          </x15:c>
          <x15:c>
            <x15:v>96</x15:v>
            <x15:x in="0"/>
          </x15:c>
          <x15:c>
            <x15:v>98.319277108433738</x15:v>
            <x15:x in="0"/>
          </x15:c>
        </x15:pivotRow>
        <x15:pivotRow count="5">
          <x15:c>
            <x15:v>94.63212851405622</x15:v>
            <x15:x in="0"/>
          </x15:c>
          <x15:c>
            <x15:v>98.362260343087783</x15:v>
            <x15:x in="0"/>
          </x15:c>
          <x15:c>
            <x15:v>98.69619047619048</x15:v>
            <x15:x in="0"/>
          </x15:c>
          <x15:c>
            <x15:v>96.92172523961662</x15:v>
            <x15:x in="0"/>
          </x15:c>
          <x15:c>
            <x15:v>97.018730718378137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95B73-6FE9-4FEF-8579-CC43E0BBD965}" name="PivotChartTable34" cacheId="110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5" indent="0" outline="1" outlineData="1" multipleFieldFilters="0" chartFormat="6">
  <location ref="A1:F15" firstHeaderRow="1" firstDataRow="2" firstDataCol="1"/>
  <pivotFields count="5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ctual RNS" fld="2" subtotal="count" baseField="1" baseItem="3"/>
  </dataFields>
  <chartFormats count="8">
    <chartFormat chart="0" format="13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1">
    <pivotHierarchy dragToData="1"/>
    <pivotHierarchy multipleItemSelectionAllowed="1" dragToData="1">
      <members count="1" level="1">
        <member name="[DimCalendar].[#Year].&amp;[202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ctual RN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13" columnCount="5" cacheId="1944132326">
        <x15:pivotRow count="5">
          <x15:c>
            <x15:v>8</x15:v>
            <x15:x in="0"/>
          </x15:c>
          <x15:c>
            <x15:v>172</x15:v>
            <x15:x in="0"/>
          </x15:c>
          <x15:c>
            <x15:v>85</x15:v>
            <x15:x in="0"/>
          </x15:c>
          <x15:c>
            <x15:v>71</x15:v>
            <x15:x in="0"/>
          </x15:c>
          <x15:c>
            <x15:v>336</x15:v>
            <x15:x in="0"/>
          </x15:c>
        </x15:pivotRow>
        <x15:pivotRow count="5">
          <x15:c>
            <x15:v>136</x15:v>
            <x15:x in="0"/>
          </x15:c>
          <x15:c>
            <x15:v>30</x15:v>
            <x15:x in="0"/>
          </x15:c>
          <x15:c>
            <x15:v>164</x15:v>
            <x15:x in="0"/>
          </x15:c>
          <x15:c>
            <x15:v>105</x15:v>
            <x15:x in="0"/>
          </x15:c>
          <x15:c>
            <x15:v>435</x15:v>
            <x15:x in="0"/>
          </x15:c>
        </x15:pivotRow>
        <x15:pivotRow count="5">
          <x15:c>
            <x15:v>88</x15:v>
            <x15:x in="0"/>
          </x15:c>
          <x15:c>
            <x15:v>74</x15:v>
            <x15:x in="0"/>
          </x15:c>
          <x15:c>
            <x15:v>109</x15:v>
            <x15:x in="0"/>
          </x15:c>
          <x15:c>
            <x15:v>117</x15:v>
            <x15:x in="0"/>
          </x15:c>
          <x15:c>
            <x15:v>388</x15:v>
            <x15:x in="0"/>
          </x15:c>
        </x15:pivotRow>
        <x15:pivotRow count="5">
          <x15:c>
            <x15:v>181</x15:v>
            <x15:x in="0"/>
          </x15:c>
          <x15:c>
            <x15:v>173</x15:v>
            <x15:x in="0"/>
          </x15:c>
          <x15:c>
            <x15:v>80</x15:v>
            <x15:x in="0"/>
          </x15:c>
          <x15:c>
            <x15:v>26</x15:v>
            <x15:x in="0"/>
          </x15:c>
          <x15:c>
            <x15:v>460</x15:v>
            <x15:x in="0"/>
          </x15:c>
        </x15:pivotRow>
        <x15:pivotRow count="5">
          <x15:c>
            <x15:v>26</x15:v>
            <x15:x in="0"/>
          </x15:c>
          <x15:c>
            <x15:v>36</x15:v>
            <x15:x in="0"/>
          </x15:c>
          <x15:c>
            <x15:v>110</x15:v>
            <x15:x in="0"/>
          </x15:c>
          <x15:c>
            <x15:v>55</x15:v>
            <x15:x in="0"/>
          </x15:c>
          <x15:c>
            <x15:v>227</x15:v>
            <x15:x in="0"/>
          </x15:c>
        </x15:pivotRow>
        <x15:pivotRow count="5">
          <x15:c>
            <x15:v>78</x15:v>
            <x15:x in="0"/>
          </x15:c>
          <x15:c>
            <x15:v>107</x15:v>
            <x15:x in="0"/>
          </x15:c>
          <x15:c>
            <x15:v>61</x15:v>
            <x15:x in="0"/>
          </x15:c>
          <x15:c>
            <x15:v>169</x15:v>
            <x15:x in="0"/>
          </x15:c>
          <x15:c>
            <x15:v>415</x15:v>
            <x15:x in="0"/>
          </x15:c>
        </x15:pivotRow>
        <x15:pivotRow count="5">
          <x15:c>
            <x15:v>167</x15:v>
            <x15:x in="0"/>
          </x15:c>
          <x15:c>
            <x15:v>161</x15:v>
            <x15:x in="0"/>
          </x15:c>
          <x15:c>
            <x15:v>105</x15:v>
            <x15:x in="0"/>
          </x15:c>
          <x15:c>
            <x15:v>166</x15:v>
            <x15:x in="0"/>
          </x15:c>
          <x15:c>
            <x15:v>599</x15:v>
            <x15:x in="0"/>
          </x15:c>
        </x15:pivotRow>
        <x15:pivotRow count="5">
          <x15:c>
            <x15:v>139</x15:v>
            <x15:x in="0"/>
          </x15:c>
          <x15:c>
            <x15:v>125</x15:v>
            <x15:x in="0"/>
          </x15:c>
          <x15:c>
            <x15:v>13</x15:v>
            <x15:x in="0"/>
          </x15:c>
          <x15:c>
            <x15:v>84</x15:v>
            <x15:x in="0"/>
          </x15:c>
          <x15:c>
            <x15:v>361</x15:v>
            <x15:x in="0"/>
          </x15:c>
        </x15:pivotRow>
        <x15:pivotRow count="5">
          <x15:c>
            <x15:v>139</x15:v>
            <x15:x in="0"/>
          </x15:c>
          <x15:c>
            <x15:v>16</x15:v>
            <x15:x in="0"/>
          </x15:c>
          <x15:c>
            <x15:v>71</x15:v>
            <x15:x in="0"/>
          </x15:c>
          <x15:c>
            <x15:v>145</x15:v>
            <x15:x in="0"/>
          </x15:c>
          <x15:c>
            <x15:v>371</x15:v>
            <x15:x in="0"/>
          </x15:c>
        </x15:pivotRow>
        <x15:pivotRow count="5">
          <x15:c>
            <x15:v>85</x15:v>
            <x15:x in="0"/>
          </x15:c>
          <x15:c>
            <x15:v>59</x15:v>
            <x15:x in="0"/>
          </x15:c>
          <x15:c>
            <x15:v>116</x15:v>
            <x15:x in="0"/>
          </x15:c>
          <x15:c>
            <x15:v>152</x15:v>
            <x15:x in="0"/>
          </x15:c>
          <x15:c>
            <x15:v>412</x15:v>
            <x15:x in="0"/>
          </x15:c>
        </x15:pivotRow>
        <x15:pivotRow count="5">
          <x15:c>
            <x15:v>173</x15:v>
            <x15:x in="0"/>
          </x15:c>
          <x15:c>
            <x15:v>11</x15:v>
            <x15:x in="0"/>
          </x15:c>
          <x15:c>
            <x15:v>98</x15:v>
            <x15:x in="0"/>
          </x15:c>
          <x15:c>
            <x15:v>86</x15:v>
            <x15:x in="0"/>
          </x15:c>
          <x15:c>
            <x15:v>368</x15:v>
            <x15:x in="0"/>
          </x15:c>
        </x15:pivotRow>
        <x15:pivotRow count="5">
          <x15:c>
            <x15:v>25</x15:v>
            <x15:x in="0"/>
          </x15:c>
          <x15:c>
            <x15:v>27</x15:v>
            <x15:x in="0"/>
          </x15:c>
          <x15:c>
            <x15:v>38</x15:v>
            <x15:x in="0"/>
          </x15:c>
          <x15:c>
            <x15:v>76</x15:v>
            <x15:x in="0"/>
          </x15:c>
          <x15:c>
            <x15:v>166</x15:v>
            <x15:x in="0"/>
          </x15:c>
        </x15:pivotRow>
        <x15:pivotRow count="5">
          <x15:c>
            <x15:v>1245</x15:v>
            <x15:x in="0"/>
          </x15:c>
          <x15:c>
            <x15:v>991</x15:v>
            <x15:x in="0"/>
          </x15:c>
          <x15:c>
            <x15:v>1050</x15:v>
            <x15:x in="0"/>
          </x15:c>
          <x15:c>
            <x15:v>1252</x15:v>
            <x15:x in="0"/>
          </x15:c>
          <x15:c>
            <x15:v>4538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MarketSegment]"/>
        <x15:activeTabTopLevelEntity name="[DimCalendar]"/>
        <x15:activeTabTopLevelEntity name="[DimHotels]"/>
        <x15:activeTabTopLevelEntity name="[Fact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BC644-9CC4-404E-8153-D21F67301BB9}" name="tdimagen" cacheId="1098" applyNumberFormats="0" applyBorderFormats="0" applyFontFormats="0" applyPatternFormats="0" applyAlignmentFormats="0" applyWidthHeightFormats="1" dataCaption="Valores" tag="799a6a42-3765-4a92-91f2-ab84d0e7fb90" updatedVersion="8" minRefreshableVersion="3" subtotalHiddenItems="1" itemPrintTitles="1" createdVersion="8" indent="0" outline="1" outlineData="1" multipleFieldFilters="0">
  <location ref="A48" firstHeaderRow="0" firstDataRow="0" firstDataCol="0" rowPageCount="1" colPageCount="1"/>
  <pivotFields count="1">
    <pivotField axis="axisPage" allDrilled="1" subtotalTop="0" showAll="0" dataSourceSort="1" defaultSubtotal="0" defaultAttributeDrillState="1"/>
  </pivotFields>
  <pageFields count="1">
    <pageField fld="0" hier="10" name="[DimHotels].[Hotel].&amp;[Iquitos]" cap="Iquitos"/>
  </page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Hotels].[Hotel].&amp;[Iqui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Hote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tel1" xr10:uid="{649328B0-861D-48FF-B4B4-F4DCA1284551}" sourceName="[DimHotels].[Hotel]">
  <data>
    <olap pivotCacheId="848993236">
      <levels count="2">
        <level uniqueName="[DimHotels].[Hotel].[(All)]" sourceCaption="(All)" count="0"/>
        <level uniqueName="[DimHotels].[Hotel].[Hotel]" sourceCaption="Hotel" count="8" sortOrder="ascending">
          <ranges>
            <range startItem="0">
              <i n="[DimHotels].[Hotel].&amp;[Iquitos]" c="Iquitos"/>
              <i n="[DimHotels].[Hotel].&amp;[Kuelap]" c="Kuelap"/>
              <i n="[DimHotels].[Hotel].&amp;[Puerto Maldonado]" c="Puerto Maldonado"/>
              <i n="[DimHotels].[Hotel].&amp;[Tarapoto]" c="Tarapoto"/>
              <i n="[DimHotels].[Hotel].&amp;[Ucayali]" c="Ucayali"/>
              <i n="[DimHotels].[Hotel].&amp;[Amazonas]" c="Amazonas" nd="1"/>
              <i n="[DimHotels].[Hotel].&amp;[Machu Picchu]" c="Machu Picchu" nd="1"/>
              <i n="[DimHotels].[Hotel].&amp;[Tambopata]" c="Tambopata" nd="1"/>
            </range>
          </ranges>
        </level>
      </levels>
      <selections count="1">
        <selection n="[DimHotels].[Hotel].&amp;[Puerto Maldonado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4"/>
        <pivotTable tabId="4294967295" name="PivotChartTable23"/>
        <pivotTable tabId="4294967295" name="PivotChartTable22"/>
        <pivotTable tabId="4294967295" name="PivotChartTable21"/>
        <pivotTable tabId="4294967295" name="PivotChartTable20"/>
        <pivotTable tabId="4294967295" name="PivotChartTable19"/>
        <pivotTable tabId="4294967295" name="PivotChartTable2"/>
        <pivotTable tabId="4294967295" name="PivotChartTable1"/>
        <pivotTable tabId="4294967295" name="PivotChartTable16"/>
        <pivotTable tabId="4294967295" name="PivotChartTable15"/>
        <pivotTable tabId="4294967295" name="PivotChartTable11"/>
        <pivotTable tabId="4294967295" name="PivotChartTable10"/>
        <pivotTable tabId="4294967295" name="PivotChartTable8"/>
        <pivotTable tabId="4294967295" name="PivotChartTable7"/>
        <pivotTable tabId="4294967295" name="PivotChartTable6"/>
        <pivotTable tabId="4294967295" name="PivotChartTable5"/>
        <pivotTable tabId="4294967295" name="PivotChartTable4"/>
        <pivotTable tabId="4294967295" name="PivotChartTable12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Hotels].[Hotel].[Hotel]" count="3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tel2" xr10:uid="{2CDB1155-69A3-4EE3-952D-91E618BEF193}" sourceName="[DimHotels].[Hotel]">
  <pivotTables>
    <pivotTable tabId="56" name="tdimagen"/>
  </pivotTables>
  <data>
    <olap pivotCacheId="33937776">
      <levels count="2">
        <level uniqueName="[DimHotels].[Hotel].[(All)]" sourceCaption="(All)" count="0"/>
        <level uniqueName="[DimHotels].[Hotel].[Hotel]" sourceCaption="Hotel" count="8">
          <ranges>
            <range startItem="0">
              <i n="[DimHotels].[Hotel].&amp;[Amazonas]" c="Amazonas"/>
              <i n="[DimHotels].[Hotel].&amp;[Iquitos]" c="Iquitos"/>
              <i n="[DimHotels].[Hotel].&amp;[Kuelap]" c="Kuelap"/>
              <i n="[DimHotels].[Hotel].&amp;[Machu Picchu]" c="Machu Picchu"/>
              <i n="[DimHotels].[Hotel].&amp;[Puerto Maldonado]" c="Puerto Maldonado"/>
              <i n="[DimHotels].[Hotel].&amp;[Tambopata]" c="Tambopata"/>
              <i n="[DimHotels].[Hotel].&amp;[Tarapoto]" c="Tarapoto"/>
              <i n="[DimHotels].[Hotel].&amp;[Ucayali]" c="Ucayali"/>
            </range>
          </ranges>
        </level>
      </levels>
      <selections count="1">
        <selection n="[DimHotels].[Hotel].&amp;[Iquitos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34"/>
        <pivotTable tabId="4294967295" name="PivotChartTable33"/>
        <pivotTable tabId="4294967295" name="PivotChartTable32"/>
        <pivotTable tabId="4294967295" name="PivotChartTable29"/>
        <pivotTable tabId="4294967295" name="PivotChartTable28"/>
        <pivotTable tabId="4294967295" name="PivotChartTable27"/>
        <pivotTable tabId="4294967295" name="PivotChartTable26"/>
        <pivotTable tabId="4294967295" name="PivotChartTable25"/>
        <pivotTable tabId="4294967295" name="PivotChartTable17"/>
        <pivotTable tabId="4294967295" name="PivotChartTable9"/>
        <pivotTable tabId="4294967295" name="PivotChartTable13"/>
        <pivotTable tabId="4294967295" name="PivotChartTable14"/>
        <pivotTable tabId="4294967295" name="PivotChartTable18"/>
        <pivotTable tabId="4294967295" name="PivotChartTable30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Hotels].[Hotel].[Hotel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" xr10:uid="{AD736D6C-670A-473E-A9F4-3906F81C96CB}" sourceName="[DimMarketSegment].[Segment]">
  <data>
    <olap pivotCacheId="848993236">
      <levels count="2">
        <level uniqueName="[DimMarketSegment].[Segment].[(All)]" sourceCaption="(All)" count="0"/>
        <level uniqueName="[DimMarketSegment].[Segment].[Segment]" sourceCaption="Segment" count="4">
          <ranges>
            <range startItem="0">
              <i n="[DimMarketSegment].[Segment].&amp;[Corporativo]" c="Corporativo"/>
              <i n="[DimMarketSegment].[Segment].&amp;[Directo]" c="Directo"/>
              <i n="[DimMarketSegment].[Segment].&amp;[Ecommerce]" c="Ecommerce"/>
              <i n="[DimMarketSegment].[Segment].&amp;[T&amp;T]" c="T&amp;T"/>
            </range>
          </ranges>
        </level>
      </levels>
      <selections count="1">
        <selection n="[DimMarketSegment].[Segment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7"/>
        <pivotTable tabId="4294967295" name="PivotChartTable22"/>
        <pivotTable tabId="4294967295" name="PivotChartTable1"/>
        <pivotTable tabId="4294967295" name="PivotChartTable8"/>
        <pivotTable tabId="4294967295" name="PivotChartTable21"/>
        <pivotTable tabId="4294967295" name="PivotChartTable2"/>
        <pivotTable tabId="4294967295" name="PivotChartTable6"/>
        <pivotTable tabId="4294967295" name="PivotChartTable12"/>
        <pivotTable tabId="4294967295" name="PivotChartTable19"/>
        <pivotTable tabId="4294967295" name="PivotChartTable3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MarketSegment].[Segment].[Segment]" count="0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_Year" xr10:uid="{CED9014A-60F8-4681-BE22-B9AD84C62972}" sourceName="[DimCalendar].[#Year]">
  <data>
    <olap pivotCacheId="848993236">
      <levels count="2">
        <level uniqueName="[DimCalendar].[#Year].[(All)]" sourceCaption="(All)" count="0"/>
        <level uniqueName="[DimCalendar].[#Year].[#Year]" sourceCaption="#Year" count="8">
          <ranges>
            <range startItem="0">
              <i n="[DimCalendar].[#Year].&amp;[2019]" c="2019"/>
              <i n="[DimCalendar].[#Year].&amp;[2020]" c="2020"/>
              <i n="[DimCalendar].[#Year].&amp;[2021]" c="2021"/>
              <i n="[DimCalendar].[#Year].&amp;[2022]" c="2022"/>
              <i n="[DimCalendar].[#Year].&amp;[2023]" c="2023"/>
              <i n="[DimCalendar].[#Year].&amp;[2024]" c="2024"/>
              <i n="[DimCalendar].[#Year].&amp;[2025]" c="2025"/>
              <i n="[DimCalendar].[#Year].&amp;[2026]" c="2026"/>
            </range>
          </ranges>
        </level>
      </levels>
      <selections count="1">
        <selection n="[DimCalendar].[#Year].&amp;[2024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0"/>
        <pivotTable tabId="4294967295" name="PivotChartTable24"/>
        <pivotTable tabId="4294967295" name="PivotChartTable11"/>
        <pivotTable tabId="4294967295" name="PivotChartTable23"/>
        <pivotTable tabId="4294967295" name="PivotChartTable7"/>
        <pivotTable tabId="4294967295" name="PivotChartTable22"/>
        <pivotTable tabId="4294967295" name="PivotChartTable8"/>
        <pivotTable tabId="4294967295" name="PivotChartTable21"/>
        <pivotTable tabId="4294967295" name="PivotChartTable6"/>
        <pivotTable tabId="4294967295" name="PivotChartTable19"/>
        <pivotTable tabId="4294967295" name="PivotChartTable5"/>
        <pivotTable tabId="4294967295" name="PivotChartTable20"/>
        <pivotTable tabId="4294967295" name="PivotChartTable4"/>
        <pivotTable tabId="4294967295" name="PivotChartTable3"/>
        <pivotTable tabId="4294967295" name="PivotChartTable16"/>
        <pivotTable tabId="4294967295" name="PivotChartTable15"/>
        <pivotTable tabId="4294967295" name="PivotChartTable1"/>
        <pivotTable tabId="4294967295" name="PivotChartTable2"/>
        <pivotTable tabId="4294967295" name="PivotChartTable12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Calendar].[#Year].[#Year]" count="0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Quarter" xr10:uid="{78BB9611-68C0-409C-94E9-BE3ACA56B6E1}" sourceName="[DimCalendar].[Quarter]">
  <data>
    <olap pivotCacheId="848993236">
      <levels count="2">
        <level uniqueName="[DimCalendar].[Quarter].[(All)]" sourceCaption="(All)" count="0"/>
        <level uniqueName="[DimCalendar].[Quarter].[Quarter]" sourceCaption="Quarter" count="4">
          <ranges>
            <range startItem="0">
              <i n="[DimCalendar].[Quarter].&amp;[Q3]" c="Q3"/>
              <i n="[DimCalendar].[Quarter].&amp;[Q1]" c="Q1"/>
              <i n="[DimCalendar].[Quarter].&amp;[Q2]" c="Q2"/>
              <i n="[DimCalendar].[Quarter].&amp;[Q4]" c="Q4"/>
            </range>
          </ranges>
        </level>
      </levels>
      <selections count="1">
        <selection n="[DimCalendar].[Quarter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0"/>
        <pivotTable tabId="4294967295" name="PivotChartTable24"/>
        <pivotTable tabId="4294967295" name="PivotChartTable16"/>
        <pivotTable tabId="4294967295" name="PivotChartTable11"/>
        <pivotTable tabId="4294967295" name="PivotChartTable23"/>
        <pivotTable tabId="4294967295" name="PivotChartTable15"/>
        <pivotTable tabId="4294967295" name="PivotChartTable7"/>
        <pivotTable tabId="4294967295" name="PivotChartTable22"/>
        <pivotTable tabId="4294967295" name="PivotChartTable1"/>
        <pivotTable tabId="4294967295" name="PivotChartTable8"/>
        <pivotTable tabId="4294967295" name="PivotChartTable21"/>
        <pivotTable tabId="4294967295" name="PivotChartTable2"/>
        <pivotTable tabId="4294967295" name="PivotChartTable6"/>
        <pivotTable tabId="4294967295" name="PivotChartTable19"/>
        <pivotTable tabId="4294967295" name="PivotChartTable12"/>
        <pivotTable tabId="4294967295" name="PivotChartTable5"/>
        <pivotTable tabId="4294967295" name="PivotChartTable4"/>
        <pivotTable tabId="4294967295" name="PivotChartTable3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Calendar].[Quarter].[Quarter]" count="0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_Month" xr10:uid="{34485120-DEF5-4E34-B035-B77F4E7509ED}" sourceName="[DimCalendar].[#Month]">
  <data>
    <olap pivotCacheId="848993236">
      <levels count="2">
        <level uniqueName="[DimCalendar].[#Month].[(All)]" sourceCaption="(All)" count="0"/>
        <level uniqueName="[DimCalendar].[#Month].[#Month]" sourceCaption="#Month" count="12">
          <ranges>
            <range startItem="0">
              <i n="[DimCalendar].[#Month].&amp;[1]" c="1"/>
              <i n="[DimCalendar].[#Month].&amp;[2]" c="2"/>
              <i n="[DimCalendar].[#Month].&amp;[3]" c="3"/>
              <i n="[DimCalendar].[#Month].&amp;[4]" c="4"/>
              <i n="[DimCalendar].[#Month].&amp;[5]" c="5"/>
              <i n="[DimCalendar].[#Month].&amp;[6]" c="6"/>
              <i n="[DimCalendar].[#Month].&amp;[7]" c="7"/>
              <i n="[DimCalendar].[#Month].&amp;[8]" c="8"/>
              <i n="[DimCalendar].[#Month].&amp;[9]" c="9"/>
              <i n="[DimCalendar].[#Month].&amp;[10]" c="10"/>
              <i n="[DimCalendar].[#Month].&amp;[11]" c="11"/>
              <i n="[DimCalendar].[#Month].&amp;[12]" c="12"/>
            </range>
          </ranges>
        </level>
      </levels>
      <selections count="1">
        <selection n="[DimCalendar].[#Month].&amp;[7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0"/>
        <pivotTable tabId="4294967295" name="PivotChartTable24"/>
        <pivotTable tabId="4294967295" name="PivotChartTable16"/>
        <pivotTable tabId="4294967295" name="PivotChartTable15"/>
        <pivotTable tabId="4294967295" name="PivotChartTable2"/>
        <pivotTable tabId="4294967295" name="PivotChartTable12"/>
        <pivotTable tabId="4294967295" name="PivotChartTable4"/>
        <pivotTable tabId="4294967295" name="PivotChartTable3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Calendar].[#Month].[#Month]" count="0"/>
      </x15:slicerCacheHideItemsWithNoData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Quarter1" xr10:uid="{6F2A78EA-DC5D-46D9-9AE1-73FD16C89121}" sourceName="[DimCalendar].[Quarter]">
  <data>
    <olap pivotCacheId="33937776">
      <levels count="2">
        <level uniqueName="[DimCalendar].[Quarter].[(All)]" sourceCaption="(All)" count="0"/>
        <level uniqueName="[DimCalendar].[Quarter].[Quarter]" sourceCaption="Quarter" count="4">
          <ranges>
            <range startItem="0">
              <i n="[DimCalendar].[Quarter].&amp;[Q1]" c="Q1"/>
              <i n="[DimCalendar].[Quarter].&amp;[Q2]" c="Q2"/>
              <i n="[DimCalendar].[Quarter].&amp;[Q3]" c="Q3"/>
              <i n="[DimCalendar].[Quarter].&amp;[Q4]" c="Q4"/>
            </range>
          </ranges>
        </level>
      </levels>
      <selections count="1">
        <selection n="[DimCalendar].[Quarter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3"/>
        <pivotTable tabId="4294967295" name="PivotChartTable14"/>
        <pivotTable tabId="4294967295" name="PivotChartTable9"/>
        <pivotTable tabId="4294967295" name="PivotChartTable28"/>
        <pivotTable tabId="4294967295" name="PivotChartTable29"/>
        <pivotTable tabId="4294967295" name="PivotChartTable27"/>
        <pivotTable tabId="4294967295" name="PivotChartTable26"/>
        <pivotTable tabId="4294967295" name="PivotChartTable25"/>
        <pivotTable tabId="4294967295" name="PivotChartTable17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Calendar].[Quarter].[Quarter]" count="0"/>
      </x15:slicerCacheHideItemsWithNoData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_Year1" xr10:uid="{A7A16B0C-5A77-40CB-BCBB-AF7AE7D00F5A}" sourceName="[DimCalendar].[#Year]">
  <data>
    <olap pivotCacheId="33937776">
      <levels count="2">
        <level uniqueName="[DimCalendar].[#Year].[(All)]" sourceCaption="(All)" count="0"/>
        <level uniqueName="[DimCalendar].[#Year].[#Year]" sourceCaption="#Year" count="8">
          <ranges>
            <range startItem="0">
              <i n="[DimCalendar].[#Year].&amp;[2019]" c="2019"/>
              <i n="[DimCalendar].[#Year].&amp;[2020]" c="2020"/>
              <i n="[DimCalendar].[#Year].&amp;[2021]" c="2021"/>
              <i n="[DimCalendar].[#Year].&amp;[2022]" c="2022"/>
              <i n="[DimCalendar].[#Year].&amp;[2023]" c="2023"/>
              <i n="[DimCalendar].[#Year].&amp;[2024]" c="2024"/>
              <i n="[DimCalendar].[#Year].&amp;[2025]" c="2025"/>
              <i n="[DimCalendar].[#Year].&amp;[2026]" c="2026"/>
            </range>
          </ranges>
        </level>
      </levels>
      <selections count="1">
        <selection n="[DimCalendar].[#Year].&amp;[2025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34"/>
        <pivotTable tabId="4294967295" name="PivotChartTable33"/>
        <pivotTable tabId="4294967295" name="PivotChartTable32"/>
        <pivotTable tabId="4294967295" name="PivotChartTable18"/>
        <pivotTable tabId="4294967295" name="PivotChartTable30"/>
        <pivotTable tabId="4294967295" name="PivotChartTable13"/>
        <pivotTable tabId="4294967295" name="PivotChartTable14"/>
        <pivotTable tabId="4294967295" name="PivotChartTable9"/>
        <pivotTable tabId="4294967295" name="PivotChartTable28"/>
        <pivotTable tabId="4294967295" name="PivotChartTable29"/>
        <pivotTable tabId="4294967295" name="PivotChartTable26"/>
        <pivotTable tabId="4294967295" name="PivotChartTable27"/>
        <pivotTable tabId="4294967295" name="PivotChartTable25"/>
        <pivotTable tabId="4294967295" name="PivotChartTable17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Calendar].[#Year].[#Year]" count="0"/>
      </x15:slicerCacheHideItemsWithNoData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_Month1" xr10:uid="{5DCE66FB-D6BD-426B-9BB9-66AE98EB2FDB}" sourceName="[DimCalendar].[#Month]">
  <data>
    <olap pivotCacheId="33937776">
      <levels count="2">
        <level uniqueName="[DimCalendar].[#Month].[(All)]" sourceCaption="(All)" count="0"/>
        <level uniqueName="[DimCalendar].[#Month].[#Month]" sourceCaption="#Month" count="12">
          <ranges>
            <range startItem="0">
              <i n="[DimCalendar].[#Month].&amp;[1]" c="1"/>
              <i n="[DimCalendar].[#Month].&amp;[2]" c="2"/>
              <i n="[DimCalendar].[#Month].&amp;[3]" c="3"/>
              <i n="[DimCalendar].[#Month].&amp;[4]" c="4"/>
              <i n="[DimCalendar].[#Month].&amp;[5]" c="5"/>
              <i n="[DimCalendar].[#Month].&amp;[6]" c="6"/>
              <i n="[DimCalendar].[#Month].&amp;[7]" c="7"/>
              <i n="[DimCalendar].[#Month].&amp;[8]" c="8"/>
              <i n="[DimCalendar].[#Month].&amp;[9]" c="9"/>
              <i n="[DimCalendar].[#Month].&amp;[10]" c="10"/>
              <i n="[DimCalendar].[#Month].&amp;[11]" c="11"/>
              <i n="[DimCalendar].[#Month].&amp;[12]" c="12"/>
            </range>
          </ranges>
        </level>
      </levels>
      <selections count="1">
        <selection n="[DimCalendar].[#Month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3"/>
        <pivotTable tabId="4294967295" name="PivotChartTable14"/>
        <pivotTable tabId="4294967295" name="PivotChartTable9"/>
        <pivotTable tabId="4294967295" name="PivotChartTable28"/>
        <pivotTable tabId="4294967295" name="PivotChartTable29"/>
        <pivotTable tabId="4294967295" name="PivotChartTable27"/>
        <pivotTable tabId="4294967295" name="PivotChartTable26"/>
        <pivotTable tabId="4294967295" name="PivotChartTable25"/>
        <pivotTable tabId="4294967295" name="PivotChartTable17"/>
      </x15:slicerCachePivotTables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1" xr10:uid="{B27D4398-57A1-47CF-A800-447F05C9A78B}" sourceName="[DimMarketSegment].[Segment]">
  <data>
    <olap pivotCacheId="33937776">
      <levels count="2">
        <level uniqueName="[DimMarketSegment].[Segment].[(All)]" sourceCaption="(All)" count="0"/>
        <level uniqueName="[DimMarketSegment].[Segment].[Segment]" sourceCaption="Segment" count="4">
          <ranges>
            <range startItem="0">
              <i n="[DimMarketSegment].[Segment].&amp;[Corporativo]" c="Corporativo"/>
              <i n="[DimMarketSegment].[Segment].&amp;[Directo]" c="Directo"/>
              <i n="[DimMarketSegment].[Segment].&amp;[Ecommerce]" c="Ecommerce"/>
              <i n="[DimMarketSegment].[Segment].&amp;[T&amp;T]" c="T&amp;T"/>
            </range>
          </ranges>
        </level>
      </levels>
      <selections count="1">
        <selection n="[DimMarketSegment].[Segment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8"/>
        <pivotTable tabId="4294967295" name="PivotChartTable30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DimMarketSegment].[Segment].[Segment]" count="0"/>
      </x15:slicerCacheHideItemsWithNoData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tel3" xr10:uid="{B9857064-00AF-4B85-B7F4-DDC1E1ED8B63}" sourceName="Hotel">
  <extLst>
    <x:ext xmlns:x15="http://schemas.microsoft.com/office/spreadsheetml/2010/11/main" uri="{2F2917AC-EB37-4324-AD4E-5DD8C200BD13}">
      <x15:tableSlicerCache tableId="1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ase1" xr10:uid="{74FA5B84-C634-4B64-86F1-6A00592629B7}" sourceName="Base">
  <extLst>
    <x:ext xmlns:x15="http://schemas.microsoft.com/office/spreadsheetml/2010/11/main" uri="{2F2917AC-EB37-4324-AD4E-5DD8C200BD13}">
      <x15:tableSlicerCache tableId="1" column="2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_Year2" xr10:uid="{3FAFC155-784D-49C2-ADBE-20C341224D43}" sourceName="#Year">
  <extLst>
    <x:ext xmlns:x15="http://schemas.microsoft.com/office/spreadsheetml/2010/11/main" uri="{2F2917AC-EB37-4324-AD4E-5DD8C200BD13}">
      <x15:tableSlicerCache tableId="1" column="3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2" xr10:uid="{03F69692-C49D-421D-8B21-406A9AEABA0F}" sourceName="Segment">
  <extLst>
    <x:ext xmlns:x15="http://schemas.microsoft.com/office/spreadsheetml/2010/11/main" uri="{2F2917AC-EB37-4324-AD4E-5DD8C200BD13}">
      <x15:tableSlicerCache tableId="1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_Month2" xr10:uid="{0A6416BF-F1C7-44BE-8CD1-6DBC27A01C37}" sourceName="#Month">
  <extLst>
    <x:ext xmlns:x15="http://schemas.microsoft.com/office/spreadsheetml/2010/11/main" uri="{2F2917AC-EB37-4324-AD4E-5DD8C200BD13}">
      <x15:tableSlicerCache tableId="1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tel 2" xr10:uid="{D3331C24-47CD-4337-BECB-6866E97F3166}" cache="SegmentaciónDeDatos_Hotel3" caption="Hotel" columnCount="4" style="Estilo de segmentación de datos 1 2" lockedPosition="1" rowHeight="254906"/>
  <slicer name="Base 1" xr10:uid="{4DAA114A-47B5-494C-94F8-A413464DED97}" cache="SegmentaciónDeDatos_Base1" caption="Base" columnCount="2" style="Estilo de segmentación de datos 1 2" lockedPosition="1" rowHeight="254906"/>
  <slicer name="#Year 2" xr10:uid="{C6762D9A-9E53-41E1-A1E7-2C72FBD1F3C4}" cache="SegmentaciónDeDatos__Year2" caption="#Year" columnCount="6" style="Estilo de segmentación de datos 1 2" lockedPosition="1" rowHeight="254906"/>
  <slicer name="Segment 2" xr10:uid="{11844540-1BD1-4150-8F87-5BBABE715A44}" cache="SegmentaciónDeDatos_Segment2" caption="Segment" columnCount="2" style="Estilo de segmentación de datos 1 2" lockedPosition="1" rowHeight="254906"/>
  <slicer name="#Month 2" xr10:uid="{38638518-C7D7-4C2F-B7B1-E7F8E774F159}" cache="SegmentaciónDeDatos__Month2" caption="#Month" columnCount="3" style="Estilo de segmentación de datos 1 2" lockedPosition="1" rowHeight="25490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tel1" xr10:uid="{EAA365E6-9A7B-44C4-AA78-B4F56DA486D7}" cache="SegmentaciónDeDatos_Hotel1" caption="HOTEL" columnCount="4" level="1" style="Estilo de segmentación de datos 1 2" lockedPosition="1" rowHeight="254906"/>
  <slicer name="Segment" xr10:uid="{86B50FD7-DEB8-4FEC-87F8-BFB608D08A26}" cache="SegmentaciónDeDatos_Segment" caption="SEGMENT" columnCount="2" level="1" style="Estilo de segmentación de datos 1 2" lockedPosition="1" rowHeight="254906"/>
  <slicer name="#Year" xr10:uid="{D77B68DB-C624-4C1D-B0F3-2E10ABBF8104}" cache="SegmentaciónDeDatos__Year" caption="YEAR" columnCount="4" level="1" style="Estilo de segmentación de datos 1 2" lockedPosition="1" rowHeight="254906"/>
  <slicer name="Quarter" xr10:uid="{C0F3D59F-39C3-451D-9A56-033E4CB86BCD}" cache="SegmentaciónDeDatos_Quarter" caption="QUARTER" columnCount="2" level="1" style="Estilo de segmentación de datos 1 2" lockedPosition="1" rowHeight="254906"/>
  <slicer name="#Month" xr10:uid="{870758EB-A9DE-4E50-A874-19C8556B8D7C}" cache="SegmentaciónDeDatos__Month" caption="MONTH" columnCount="6" level="1" style="Estilo de segmentación de datos 1 2" lockedPosition="1" rowHeight="254906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tel 1" xr10:uid="{E00EB2A2-A7BA-4ED8-9B0D-A0DF1A165A9C}" cache="SegmentaciónDeDatos_Hotel2" caption="HOTEL" columnCount="2" level="1" style="Estilo de segmentación de datos 1 2" lockedPosition="1" rowHeight="254906"/>
  <slicer name="Quarter 1" xr10:uid="{252B5706-BB06-43E6-A805-091076930784}" cache="SegmentaciónDeDatos_Quarter1" caption="QUARTER" level="1" style="Estilo de segmentación de datos 1 2" lockedPosition="1" rowHeight="254906"/>
  <slicer name="#Year 1" xr10:uid="{23E28D2A-EC00-4E30-9B75-931D81374ACF}" cache="SegmentaciónDeDatos__Year1" caption="YEAR" columnCount="2" level="1" style="Estilo de segmentación de datos 1 2" lockedPosition="1" rowHeight="254906"/>
  <slicer name="#Month 1" xr10:uid="{284C7A68-0586-4120-95E6-DE55FE108A21}" cache="SegmentaciónDeDatos__Month1" caption="MONTH" columnCount="3" level="1" style="Estilo de segmentación de datos 1 2" lockedPosition="1" rowHeight="254906"/>
  <slicer name="Segment 1" xr10:uid="{EC9A40F5-266E-4D24-8125-D8E9469DE353}" cache="SegmentaciónDeDatos_Segment1" caption="SEGMENT" level="1" style="Estilo de segmentación de datos 1 2" lockedPosition="1" rowHeight="25490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68459F-230F-4DB1-833D-ABF1AA7056C5}" name="FactAvailability" displayName="FactAvailability" ref="A1:H553" totalsRowShown="0" headerRowDxfId="21" dataDxfId="20">
  <sortState xmlns:xlrd2="http://schemas.microsoft.com/office/spreadsheetml/2017/richdata2" ref="A2:G553">
    <sortCondition ref="B1:B553"/>
  </sortState>
  <tableColumns count="8">
    <tableColumn id="1" xr3:uid="{A4D4BB02-0804-4E31-950E-6C3C71F1273A}" name="Hotel" dataDxfId="19"/>
    <tableColumn id="2" xr3:uid="{09C80A35-5116-4DCD-A757-215760CF3232}" name="#Year" dataDxfId="18"/>
    <tableColumn id="3" xr3:uid="{02BA538B-DC2C-4F03-9F27-A3B713522361}" name="#Month" dataDxfId="17"/>
    <tableColumn id="4" xr3:uid="{AEFB593D-68C8-43F0-822E-BF2ED9C78F6F}" name="Rooms" dataDxfId="16"/>
    <tableColumn id="7" xr3:uid="{1DC8BE9F-AD44-4EAF-8FA1-C25360EE7660}" name="Not Available" dataDxfId="15"/>
    <tableColumn id="6" xr3:uid="{E52D7020-1414-4310-B655-909C29DD40E8}" name="Availability" dataDxfId="14">
      <calculatedColumnFormula>(DAY(EOMONTH(FactAvailability[[#This Row],[Date]],0))*FactAvailability[[#This Row],[Rooms]])-FactAvailability[[#This Row],[Not Available]]</calculatedColumnFormula>
    </tableColumn>
    <tableColumn id="5" xr3:uid="{80C86FC1-E218-444A-9AC8-8BE536ACE186}" name="Date" dataDxfId="13">
      <calculatedColumnFormula>DATE(FactAvailability[[#This Row],['#Year]],FactAvailability[[#This Row],['#Month]],1)</calculatedColumnFormula>
    </tableColumn>
    <tableColumn id="8" xr3:uid="{B79EC494-FDB5-4676-9F2E-92D64D07414C}" name="Obs" dataDxfId="1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28167B-920A-4877-9CC0-61C9BAC1E2EC}" name="FactTransaction" displayName="FactTransaction" ref="A13:J4429" totalsRowShown="0" headerRowDxfId="11" dataDxfId="10">
  <autoFilter ref="A13:J4429" xr:uid="{BB28167B-920A-4877-9CC0-61C9BAC1E2EC}"/>
  <tableColumns count="10">
    <tableColumn id="1" xr3:uid="{AB68919A-6204-4A2D-8DE0-8BA17776E75F}" name="Hotel" dataDxfId="9"/>
    <tableColumn id="2" xr3:uid="{E83BEE6C-7418-4700-85BB-704C19465509}" name="Base" dataDxfId="8"/>
    <tableColumn id="3" xr3:uid="{7969A6CC-1769-4B56-A0DF-426FC1B8CBDF}" name="#Year" dataDxfId="7"/>
    <tableColumn id="4" xr3:uid="{B0447D6F-546E-4A3A-B890-8C0A15FB64DA}" name="Segment" dataDxfId="6"/>
    <tableColumn id="5" xr3:uid="{619A816D-1D7C-424D-8876-5D75BC42BCC7}" name="#Month" dataDxfId="5"/>
    <tableColumn id="6" xr3:uid="{1B3D6A51-C21E-4639-8163-841FAE8FD62B}" name="RNS" dataDxfId="4"/>
    <tableColumn id="7" xr3:uid="{9D21C0A4-A78A-4D43-9069-8ACEF9188994}" name="ADR" dataDxfId="3"/>
    <tableColumn id="8" xr3:uid="{EB773E1A-D3DD-445D-A1F2-09E0A5860A7B}" name="Revenue" dataDxfId="2">
      <calculatedColumnFormula>FactTransaction[[#This Row],[RNS]]*FactTransaction[[#This Row],[ADR]]</calculatedColumnFormula>
    </tableColumn>
    <tableColumn id="11" xr3:uid="{527D25A7-4DCF-41CA-839A-E8D379E2885E}" name="Date" dataDxfId="1">
      <calculatedColumnFormula>DATE(FactTransaction[[#This Row],['#Year]],FactTransaction[[#This Row],['#Month]],1)</calculatedColumnFormula>
    </tableColumn>
    <tableColumn id="10" xr3:uid="{B06CFA42-AFBD-4795-A5B2-A5F0DEA23A81}" name="Obs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E315-DE36-4E5A-B5DF-E9D8FBFD370D}">
  <dimension ref="A1:O24"/>
  <sheetViews>
    <sheetView showGridLines="0" zoomScaleNormal="100" workbookViewId="0">
      <selection activeCell="A25" sqref="A25:XFD1048576"/>
    </sheetView>
  </sheetViews>
  <sheetFormatPr baseColWidth="10" defaultColWidth="0" defaultRowHeight="14.6" zeroHeight="1" x14ac:dyDescent="0.4"/>
  <cols>
    <col min="1" max="15" width="11.07421875" customWidth="1"/>
    <col min="16" max="16384" width="11.07421875" hidden="1"/>
  </cols>
  <sheetData>
    <row r="1" x14ac:dyDescent="0.4"/>
    <row r="2" x14ac:dyDescent="0.4"/>
    <row r="3" x14ac:dyDescent="0.4"/>
    <row r="4" x14ac:dyDescent="0.4"/>
    <row r="5" x14ac:dyDescent="0.4"/>
    <row r="6" x14ac:dyDescent="0.4"/>
    <row r="7" x14ac:dyDescent="0.4"/>
    <row r="8" x14ac:dyDescent="0.4"/>
    <row r="9" x14ac:dyDescent="0.4"/>
    <row r="10" x14ac:dyDescent="0.4"/>
    <row r="11" x14ac:dyDescent="0.4"/>
    <row r="12" x14ac:dyDescent="0.4"/>
    <row r="13" x14ac:dyDescent="0.4"/>
    <row r="14" x14ac:dyDescent="0.4"/>
    <row r="15" x14ac:dyDescent="0.4"/>
    <row r="16" x14ac:dyDescent="0.4"/>
    <row r="17" x14ac:dyDescent="0.4"/>
    <row r="18" x14ac:dyDescent="0.4"/>
    <row r="19" x14ac:dyDescent="0.4"/>
    <row r="20" x14ac:dyDescent="0.4"/>
    <row r="21" x14ac:dyDescent="0.4"/>
    <row r="22" x14ac:dyDescent="0.4"/>
    <row r="23" x14ac:dyDescent="0.4"/>
    <row r="24" x14ac:dyDescent="0.4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C00B-5DAD-4553-9163-3A38DB7B0C0F}">
  <sheetPr>
    <tabColor theme="2" tint="-0.499984740745262"/>
  </sheetPr>
  <dimension ref="A1:L553"/>
  <sheetViews>
    <sheetView showGridLines="0" workbookViewId="0">
      <pane ySplit="1" topLeftCell="A2" activePane="bottomLeft" state="frozen"/>
      <selection activeCell="H17" sqref="H17"/>
      <selection pane="bottomLeft"/>
    </sheetView>
  </sheetViews>
  <sheetFormatPr baseColWidth="10" defaultRowHeight="14.6" x14ac:dyDescent="0.4"/>
  <cols>
    <col min="1" max="1" width="17.3046875" bestFit="1" customWidth="1"/>
    <col min="2" max="2" width="4.61328125" bestFit="1" customWidth="1"/>
    <col min="3" max="3" width="6.15234375" bestFit="1" customWidth="1"/>
    <col min="4" max="4" width="5.3828125" bestFit="1" customWidth="1"/>
    <col min="5" max="5" width="9.84375" bestFit="1" customWidth="1"/>
    <col min="6" max="6" width="8.15234375" bestFit="1" customWidth="1"/>
    <col min="7" max="7" width="7.15234375" bestFit="1" customWidth="1"/>
    <col min="8" max="8" width="16.69140625" customWidth="1"/>
  </cols>
  <sheetData>
    <row r="1" spans="1:12" x14ac:dyDescent="0.4">
      <c r="A1" s="47" t="s">
        <v>1</v>
      </c>
      <c r="B1" s="47" t="s">
        <v>69</v>
      </c>
      <c r="C1" s="47" t="s">
        <v>70</v>
      </c>
      <c r="D1" s="47" t="s">
        <v>72</v>
      </c>
      <c r="E1" s="53" t="s">
        <v>80</v>
      </c>
      <c r="F1" s="54" t="s">
        <v>48</v>
      </c>
      <c r="G1" s="54" t="s">
        <v>71</v>
      </c>
      <c r="H1" s="47" t="s">
        <v>82</v>
      </c>
      <c r="I1" s="1" t="s">
        <v>81</v>
      </c>
    </row>
    <row r="2" spans="1:12" x14ac:dyDescent="0.4">
      <c r="A2" s="55" t="s">
        <v>83</v>
      </c>
      <c r="B2" s="55">
        <v>2019</v>
      </c>
      <c r="C2" s="55">
        <v>1</v>
      </c>
      <c r="D2" s="56">
        <v>105</v>
      </c>
      <c r="E2" s="56"/>
      <c r="F2" s="59">
        <f>(DAY(EOMONTH(FactAvailability[[#This Row],[Date]],0))*FactAvailability[[#This Row],[Rooms]])-FactAvailability[[#This Row],[Not Available]]</f>
        <v>3255</v>
      </c>
      <c r="G2" s="57">
        <f>DATE(FactAvailability[[#This Row],['#Year]],FactAvailability[[#This Row],['#Month]],1)</f>
        <v>43466</v>
      </c>
      <c r="H2" s="55"/>
    </row>
    <row r="3" spans="1:12" x14ac:dyDescent="0.4">
      <c r="A3" s="55" t="s">
        <v>83</v>
      </c>
      <c r="B3" s="55">
        <v>2019</v>
      </c>
      <c r="C3" s="55">
        <v>2</v>
      </c>
      <c r="D3" s="56">
        <v>105</v>
      </c>
      <c r="E3" s="56"/>
      <c r="F3" s="59">
        <f>(DAY(EOMONTH(FactAvailability[[#This Row],[Date]],0))*FactAvailability[[#This Row],[Rooms]])-FactAvailability[[#This Row],[Not Available]]</f>
        <v>2940</v>
      </c>
      <c r="G3" s="57">
        <f>DATE(FactAvailability[[#This Row],['#Year]],FactAvailability[[#This Row],['#Month]],1)</f>
        <v>43497</v>
      </c>
      <c r="H3" s="55"/>
      <c r="K3" s="4"/>
      <c r="L3" s="4"/>
    </row>
    <row r="4" spans="1:12" x14ac:dyDescent="0.4">
      <c r="A4" s="55" t="s">
        <v>83</v>
      </c>
      <c r="B4" s="55">
        <v>2019</v>
      </c>
      <c r="C4" s="55">
        <v>3</v>
      </c>
      <c r="D4" s="56">
        <v>105</v>
      </c>
      <c r="E4" s="56"/>
      <c r="F4" s="59">
        <f>(DAY(EOMONTH(FactAvailability[[#This Row],[Date]],0))*FactAvailability[[#This Row],[Rooms]])-FactAvailability[[#This Row],[Not Available]]</f>
        <v>3255</v>
      </c>
      <c r="G4" s="57">
        <f>DATE(FactAvailability[[#This Row],['#Year]],FactAvailability[[#This Row],['#Month]],1)</f>
        <v>43525</v>
      </c>
      <c r="H4" s="55"/>
      <c r="K4" s="4"/>
      <c r="L4" s="4"/>
    </row>
    <row r="5" spans="1:12" x14ac:dyDescent="0.4">
      <c r="A5" s="55" t="s">
        <v>83</v>
      </c>
      <c r="B5" s="55">
        <v>2019</v>
      </c>
      <c r="C5" s="55">
        <v>4</v>
      </c>
      <c r="D5" s="56">
        <v>105</v>
      </c>
      <c r="E5" s="56"/>
      <c r="F5" s="59">
        <f>(DAY(EOMONTH(FactAvailability[[#This Row],[Date]],0))*FactAvailability[[#This Row],[Rooms]])-FactAvailability[[#This Row],[Not Available]]</f>
        <v>3150</v>
      </c>
      <c r="G5" s="57">
        <f>DATE(FactAvailability[[#This Row],['#Year]],FactAvailability[[#This Row],['#Month]],1)</f>
        <v>43556</v>
      </c>
      <c r="H5" s="55"/>
      <c r="K5" s="4"/>
      <c r="L5" s="4"/>
    </row>
    <row r="6" spans="1:12" x14ac:dyDescent="0.4">
      <c r="A6" s="55" t="s">
        <v>83</v>
      </c>
      <c r="B6" s="55">
        <v>2019</v>
      </c>
      <c r="C6" s="55">
        <v>5</v>
      </c>
      <c r="D6" s="56">
        <v>105</v>
      </c>
      <c r="E6" s="56"/>
      <c r="F6" s="59">
        <f>(DAY(EOMONTH(FactAvailability[[#This Row],[Date]],0))*FactAvailability[[#This Row],[Rooms]])-FactAvailability[[#This Row],[Not Available]]</f>
        <v>3255</v>
      </c>
      <c r="G6" s="57">
        <f>DATE(FactAvailability[[#This Row],['#Year]],FactAvailability[[#This Row],['#Month]],1)</f>
        <v>43586</v>
      </c>
      <c r="H6" s="55"/>
      <c r="K6" s="4"/>
      <c r="L6" s="4"/>
    </row>
    <row r="7" spans="1:12" x14ac:dyDescent="0.4">
      <c r="A7" s="55" t="s">
        <v>83</v>
      </c>
      <c r="B7" s="55">
        <v>2019</v>
      </c>
      <c r="C7" s="55">
        <v>6</v>
      </c>
      <c r="D7" s="56">
        <v>105</v>
      </c>
      <c r="E7" s="56"/>
      <c r="F7" s="59">
        <f>(DAY(EOMONTH(FactAvailability[[#This Row],[Date]],0))*FactAvailability[[#This Row],[Rooms]])-FactAvailability[[#This Row],[Not Available]]</f>
        <v>3150</v>
      </c>
      <c r="G7" s="57">
        <f>DATE(FactAvailability[[#This Row],['#Year]],FactAvailability[[#This Row],['#Month]],1)</f>
        <v>43617</v>
      </c>
      <c r="H7" s="55"/>
      <c r="K7" s="4"/>
      <c r="L7" s="4"/>
    </row>
    <row r="8" spans="1:12" x14ac:dyDescent="0.4">
      <c r="A8" s="55" t="s">
        <v>83</v>
      </c>
      <c r="B8" s="55">
        <v>2019</v>
      </c>
      <c r="C8" s="55">
        <v>7</v>
      </c>
      <c r="D8" s="56">
        <v>105</v>
      </c>
      <c r="E8" s="56"/>
      <c r="F8" s="59">
        <f>(DAY(EOMONTH(FactAvailability[[#This Row],[Date]],0))*FactAvailability[[#This Row],[Rooms]])-FactAvailability[[#This Row],[Not Available]]</f>
        <v>3255</v>
      </c>
      <c r="G8" s="57">
        <f>DATE(FactAvailability[[#This Row],['#Year]],FactAvailability[[#This Row],['#Month]],1)</f>
        <v>43647</v>
      </c>
      <c r="H8" s="55"/>
      <c r="K8" s="4"/>
      <c r="L8" s="4"/>
    </row>
    <row r="9" spans="1:12" x14ac:dyDescent="0.4">
      <c r="A9" s="55" t="s">
        <v>83</v>
      </c>
      <c r="B9" s="55">
        <v>2019</v>
      </c>
      <c r="C9" s="55">
        <v>8</v>
      </c>
      <c r="D9" s="56">
        <v>105</v>
      </c>
      <c r="E9" s="56"/>
      <c r="F9" s="59">
        <f>(DAY(EOMONTH(FactAvailability[[#This Row],[Date]],0))*FactAvailability[[#This Row],[Rooms]])-FactAvailability[[#This Row],[Not Available]]</f>
        <v>3255</v>
      </c>
      <c r="G9" s="57">
        <f>DATE(FactAvailability[[#This Row],['#Year]],FactAvailability[[#This Row],['#Month]],1)</f>
        <v>43678</v>
      </c>
      <c r="H9" s="55"/>
      <c r="K9" s="4"/>
      <c r="L9" s="4"/>
    </row>
    <row r="10" spans="1:12" x14ac:dyDescent="0.4">
      <c r="A10" s="55" t="s">
        <v>83</v>
      </c>
      <c r="B10" s="55">
        <v>2019</v>
      </c>
      <c r="C10" s="55">
        <v>9</v>
      </c>
      <c r="D10" s="56">
        <v>105</v>
      </c>
      <c r="E10" s="56"/>
      <c r="F10" s="59">
        <f>(DAY(EOMONTH(FactAvailability[[#This Row],[Date]],0))*FactAvailability[[#This Row],[Rooms]])-FactAvailability[[#This Row],[Not Available]]</f>
        <v>3150</v>
      </c>
      <c r="G10" s="57">
        <f>DATE(FactAvailability[[#This Row],['#Year]],FactAvailability[[#This Row],['#Month]],1)</f>
        <v>43709</v>
      </c>
      <c r="H10" s="55"/>
      <c r="K10" s="4"/>
      <c r="L10" s="4"/>
    </row>
    <row r="11" spans="1:12" x14ac:dyDescent="0.4">
      <c r="A11" s="55" t="s">
        <v>83</v>
      </c>
      <c r="B11" s="55">
        <v>2019</v>
      </c>
      <c r="C11" s="55">
        <v>10</v>
      </c>
      <c r="D11" s="56">
        <v>105</v>
      </c>
      <c r="E11" s="56"/>
      <c r="F11" s="59">
        <f>(DAY(EOMONTH(FactAvailability[[#This Row],[Date]],0))*FactAvailability[[#This Row],[Rooms]])-FactAvailability[[#This Row],[Not Available]]</f>
        <v>3255</v>
      </c>
      <c r="G11" s="57">
        <f>DATE(FactAvailability[[#This Row],['#Year]],FactAvailability[[#This Row],['#Month]],1)</f>
        <v>43739</v>
      </c>
      <c r="H11" s="55"/>
    </row>
    <row r="12" spans="1:12" x14ac:dyDescent="0.4">
      <c r="A12" s="55" t="s">
        <v>83</v>
      </c>
      <c r="B12" s="55">
        <v>2019</v>
      </c>
      <c r="C12" s="55">
        <v>11</v>
      </c>
      <c r="D12" s="56">
        <v>105</v>
      </c>
      <c r="E12" s="56"/>
      <c r="F12" s="59">
        <f>(DAY(EOMONTH(FactAvailability[[#This Row],[Date]],0))*FactAvailability[[#This Row],[Rooms]])-FactAvailability[[#This Row],[Not Available]]</f>
        <v>3150</v>
      </c>
      <c r="G12" s="57">
        <f>DATE(FactAvailability[[#This Row],['#Year]],FactAvailability[[#This Row],['#Month]],1)</f>
        <v>43770</v>
      </c>
      <c r="H12" s="55"/>
    </row>
    <row r="13" spans="1:12" x14ac:dyDescent="0.4">
      <c r="A13" s="55" t="s">
        <v>83</v>
      </c>
      <c r="B13" s="55">
        <v>2019</v>
      </c>
      <c r="C13" s="55">
        <v>12</v>
      </c>
      <c r="D13" s="56">
        <v>105</v>
      </c>
      <c r="E13" s="56"/>
      <c r="F13" s="59">
        <f>(DAY(EOMONTH(FactAvailability[[#This Row],[Date]],0))*FactAvailability[[#This Row],[Rooms]])-FactAvailability[[#This Row],[Not Available]]</f>
        <v>3255</v>
      </c>
      <c r="G13" s="57">
        <f>DATE(FactAvailability[[#This Row],['#Year]],FactAvailability[[#This Row],['#Month]],1)</f>
        <v>43800</v>
      </c>
      <c r="H13" s="55"/>
    </row>
    <row r="14" spans="1:12" x14ac:dyDescent="0.4">
      <c r="A14" s="55" t="s">
        <v>84</v>
      </c>
      <c r="B14" s="55">
        <v>2019</v>
      </c>
      <c r="C14" s="55">
        <v>1</v>
      </c>
      <c r="D14" s="56">
        <v>32</v>
      </c>
      <c r="E14" s="56"/>
      <c r="F14" s="59">
        <f>(DAY(EOMONTH(FactAvailability[[#This Row],[Date]],0))*FactAvailability[[#This Row],[Rooms]])-FactAvailability[[#This Row],[Not Available]]</f>
        <v>992</v>
      </c>
      <c r="G14" s="57">
        <f>DATE(FactAvailability[[#This Row],['#Year]],FactAvailability[[#This Row],['#Month]],1)</f>
        <v>43466</v>
      </c>
      <c r="H14" s="55"/>
    </row>
    <row r="15" spans="1:12" x14ac:dyDescent="0.4">
      <c r="A15" s="55" t="s">
        <v>84</v>
      </c>
      <c r="B15" s="55">
        <v>2019</v>
      </c>
      <c r="C15" s="55">
        <v>2</v>
      </c>
      <c r="D15" s="56">
        <v>32</v>
      </c>
      <c r="E15" s="56"/>
      <c r="F15" s="59">
        <f>(DAY(EOMONTH(FactAvailability[[#This Row],[Date]],0))*FactAvailability[[#This Row],[Rooms]])-FactAvailability[[#This Row],[Not Available]]</f>
        <v>896</v>
      </c>
      <c r="G15" s="57">
        <f>DATE(FactAvailability[[#This Row],['#Year]],FactAvailability[[#This Row],['#Month]],1)</f>
        <v>43497</v>
      </c>
      <c r="H15" s="55"/>
    </row>
    <row r="16" spans="1:12" x14ac:dyDescent="0.4">
      <c r="A16" s="55" t="s">
        <v>84</v>
      </c>
      <c r="B16" s="55">
        <v>2019</v>
      </c>
      <c r="C16" s="55">
        <v>3</v>
      </c>
      <c r="D16" s="56">
        <v>32</v>
      </c>
      <c r="E16" s="56"/>
      <c r="F16" s="59">
        <f>(DAY(EOMONTH(FactAvailability[[#This Row],[Date]],0))*FactAvailability[[#This Row],[Rooms]])-FactAvailability[[#This Row],[Not Available]]</f>
        <v>992</v>
      </c>
      <c r="G16" s="57">
        <f>DATE(FactAvailability[[#This Row],['#Year]],FactAvailability[[#This Row],['#Month]],1)</f>
        <v>43525</v>
      </c>
      <c r="H16" s="55"/>
    </row>
    <row r="17" spans="1:8" x14ac:dyDescent="0.4">
      <c r="A17" s="55" t="s">
        <v>84</v>
      </c>
      <c r="B17" s="55">
        <v>2019</v>
      </c>
      <c r="C17" s="55">
        <v>4</v>
      </c>
      <c r="D17" s="56">
        <v>32</v>
      </c>
      <c r="E17" s="56"/>
      <c r="F17" s="59">
        <f>(DAY(EOMONTH(FactAvailability[[#This Row],[Date]],0))*FactAvailability[[#This Row],[Rooms]])-FactAvailability[[#This Row],[Not Available]]</f>
        <v>960</v>
      </c>
      <c r="G17" s="57">
        <f>DATE(FactAvailability[[#This Row],['#Year]],FactAvailability[[#This Row],['#Month]],1)</f>
        <v>43556</v>
      </c>
      <c r="H17" s="55"/>
    </row>
    <row r="18" spans="1:8" x14ac:dyDescent="0.4">
      <c r="A18" s="55" t="s">
        <v>84</v>
      </c>
      <c r="B18" s="55">
        <v>2019</v>
      </c>
      <c r="C18" s="55">
        <v>5</v>
      </c>
      <c r="D18" s="56">
        <v>32</v>
      </c>
      <c r="E18" s="56"/>
      <c r="F18" s="59">
        <f>(DAY(EOMONTH(FactAvailability[[#This Row],[Date]],0))*FactAvailability[[#This Row],[Rooms]])-FactAvailability[[#This Row],[Not Available]]</f>
        <v>992</v>
      </c>
      <c r="G18" s="57">
        <f>DATE(FactAvailability[[#This Row],['#Year]],FactAvailability[[#This Row],['#Month]],1)</f>
        <v>43586</v>
      </c>
      <c r="H18" s="55"/>
    </row>
    <row r="19" spans="1:8" x14ac:dyDescent="0.4">
      <c r="A19" s="55" t="s">
        <v>84</v>
      </c>
      <c r="B19" s="55">
        <v>2019</v>
      </c>
      <c r="C19" s="55">
        <v>6</v>
      </c>
      <c r="D19" s="56">
        <v>32</v>
      </c>
      <c r="E19" s="56"/>
      <c r="F19" s="59">
        <f>(DAY(EOMONTH(FactAvailability[[#This Row],[Date]],0))*FactAvailability[[#This Row],[Rooms]])-FactAvailability[[#This Row],[Not Available]]</f>
        <v>960</v>
      </c>
      <c r="G19" s="57">
        <f>DATE(FactAvailability[[#This Row],['#Year]],FactAvailability[[#This Row],['#Month]],1)</f>
        <v>43617</v>
      </c>
      <c r="H19" s="55"/>
    </row>
    <row r="20" spans="1:8" x14ac:dyDescent="0.4">
      <c r="A20" s="55" t="s">
        <v>84</v>
      </c>
      <c r="B20" s="55">
        <v>2019</v>
      </c>
      <c r="C20" s="55">
        <v>7</v>
      </c>
      <c r="D20" s="56">
        <v>32</v>
      </c>
      <c r="E20" s="56"/>
      <c r="F20" s="59">
        <f>(DAY(EOMONTH(FactAvailability[[#This Row],[Date]],0))*FactAvailability[[#This Row],[Rooms]])-FactAvailability[[#This Row],[Not Available]]</f>
        <v>992</v>
      </c>
      <c r="G20" s="57">
        <f>DATE(FactAvailability[[#This Row],['#Year]],FactAvailability[[#This Row],['#Month]],1)</f>
        <v>43647</v>
      </c>
      <c r="H20" s="55"/>
    </row>
    <row r="21" spans="1:8" x14ac:dyDescent="0.4">
      <c r="A21" s="55" t="s">
        <v>84</v>
      </c>
      <c r="B21" s="55">
        <v>2019</v>
      </c>
      <c r="C21" s="55">
        <v>8</v>
      </c>
      <c r="D21" s="56">
        <v>32</v>
      </c>
      <c r="E21" s="56"/>
      <c r="F21" s="59">
        <f>(DAY(EOMONTH(FactAvailability[[#This Row],[Date]],0))*FactAvailability[[#This Row],[Rooms]])-FactAvailability[[#This Row],[Not Available]]</f>
        <v>992</v>
      </c>
      <c r="G21" s="57">
        <f>DATE(FactAvailability[[#This Row],['#Year]],FactAvailability[[#This Row],['#Month]],1)</f>
        <v>43678</v>
      </c>
      <c r="H21" s="55"/>
    </row>
    <row r="22" spans="1:8" x14ac:dyDescent="0.4">
      <c r="A22" s="55" t="s">
        <v>84</v>
      </c>
      <c r="B22" s="55">
        <v>2019</v>
      </c>
      <c r="C22" s="55">
        <v>9</v>
      </c>
      <c r="D22" s="56">
        <v>32</v>
      </c>
      <c r="E22" s="56"/>
      <c r="F22" s="59">
        <f>(DAY(EOMONTH(FactAvailability[[#This Row],[Date]],0))*FactAvailability[[#This Row],[Rooms]])-FactAvailability[[#This Row],[Not Available]]</f>
        <v>960</v>
      </c>
      <c r="G22" s="57">
        <f>DATE(FactAvailability[[#This Row],['#Year]],FactAvailability[[#This Row],['#Month]],1)</f>
        <v>43709</v>
      </c>
      <c r="H22" s="55"/>
    </row>
    <row r="23" spans="1:8" x14ac:dyDescent="0.4">
      <c r="A23" s="55" t="s">
        <v>84</v>
      </c>
      <c r="B23" s="55">
        <v>2019</v>
      </c>
      <c r="C23" s="55">
        <v>10</v>
      </c>
      <c r="D23" s="56">
        <v>32</v>
      </c>
      <c r="E23" s="56"/>
      <c r="F23" s="59">
        <f>(DAY(EOMONTH(FactAvailability[[#This Row],[Date]],0))*FactAvailability[[#This Row],[Rooms]])-FactAvailability[[#This Row],[Not Available]]</f>
        <v>992</v>
      </c>
      <c r="G23" s="57">
        <f>DATE(FactAvailability[[#This Row],['#Year]],FactAvailability[[#This Row],['#Month]],1)</f>
        <v>43739</v>
      </c>
      <c r="H23" s="55"/>
    </row>
    <row r="24" spans="1:8" x14ac:dyDescent="0.4">
      <c r="A24" s="55" t="s">
        <v>84</v>
      </c>
      <c r="B24" s="55">
        <v>2019</v>
      </c>
      <c r="C24" s="55">
        <v>11</v>
      </c>
      <c r="D24" s="56">
        <v>32</v>
      </c>
      <c r="E24" s="56"/>
      <c r="F24" s="59">
        <f>(DAY(EOMONTH(FactAvailability[[#This Row],[Date]],0))*FactAvailability[[#This Row],[Rooms]])-FactAvailability[[#This Row],[Not Available]]</f>
        <v>960</v>
      </c>
      <c r="G24" s="57">
        <f>DATE(FactAvailability[[#This Row],['#Year]],FactAvailability[[#This Row],['#Month]],1)</f>
        <v>43770</v>
      </c>
      <c r="H24" s="55"/>
    </row>
    <row r="25" spans="1:8" x14ac:dyDescent="0.4">
      <c r="A25" s="55" t="s">
        <v>84</v>
      </c>
      <c r="B25" s="55">
        <v>2019</v>
      </c>
      <c r="C25" s="55">
        <v>12</v>
      </c>
      <c r="D25" s="56">
        <v>32</v>
      </c>
      <c r="E25" s="56"/>
      <c r="F25" s="59">
        <f>(DAY(EOMONTH(FactAvailability[[#This Row],[Date]],0))*FactAvailability[[#This Row],[Rooms]])-FactAvailability[[#This Row],[Not Available]]</f>
        <v>992</v>
      </c>
      <c r="G25" s="57">
        <f>DATE(FactAvailability[[#This Row],['#Year]],FactAvailability[[#This Row],['#Month]],1)</f>
        <v>43800</v>
      </c>
      <c r="H25" s="55"/>
    </row>
    <row r="26" spans="1:8" x14ac:dyDescent="0.4">
      <c r="A26" s="55" t="s">
        <v>85</v>
      </c>
      <c r="B26" s="55">
        <v>2019</v>
      </c>
      <c r="C26" s="55">
        <v>1</v>
      </c>
      <c r="D26" s="56">
        <v>131</v>
      </c>
      <c r="E26" s="56"/>
      <c r="F26" s="59">
        <f>(DAY(EOMONTH(FactAvailability[[#This Row],[Date]],0))*FactAvailability[[#This Row],[Rooms]])-FactAvailability[[#This Row],[Not Available]]</f>
        <v>4061</v>
      </c>
      <c r="G26" s="57">
        <f>DATE(FactAvailability[[#This Row],['#Year]],FactAvailability[[#This Row],['#Month]],1)</f>
        <v>43466</v>
      </c>
      <c r="H26" s="55"/>
    </row>
    <row r="27" spans="1:8" x14ac:dyDescent="0.4">
      <c r="A27" s="55" t="s">
        <v>85</v>
      </c>
      <c r="B27" s="55">
        <v>2019</v>
      </c>
      <c r="C27" s="55">
        <v>2</v>
      </c>
      <c r="D27" s="56">
        <v>131</v>
      </c>
      <c r="E27" s="56"/>
      <c r="F27" s="59">
        <f>(DAY(EOMONTH(FactAvailability[[#This Row],[Date]],0))*FactAvailability[[#This Row],[Rooms]])-FactAvailability[[#This Row],[Not Available]]</f>
        <v>3668</v>
      </c>
      <c r="G27" s="57">
        <f>DATE(FactAvailability[[#This Row],['#Year]],FactAvailability[[#This Row],['#Month]],1)</f>
        <v>43497</v>
      </c>
      <c r="H27" s="55"/>
    </row>
    <row r="28" spans="1:8" x14ac:dyDescent="0.4">
      <c r="A28" s="55" t="s">
        <v>85</v>
      </c>
      <c r="B28" s="55">
        <v>2019</v>
      </c>
      <c r="C28" s="55">
        <v>3</v>
      </c>
      <c r="D28" s="56">
        <v>131</v>
      </c>
      <c r="E28" s="56"/>
      <c r="F28" s="59">
        <f>(DAY(EOMONTH(FactAvailability[[#This Row],[Date]],0))*FactAvailability[[#This Row],[Rooms]])-FactAvailability[[#This Row],[Not Available]]</f>
        <v>4061</v>
      </c>
      <c r="G28" s="57">
        <f>DATE(FactAvailability[[#This Row],['#Year]],FactAvailability[[#This Row],['#Month]],1)</f>
        <v>43525</v>
      </c>
      <c r="H28" s="55"/>
    </row>
    <row r="29" spans="1:8" x14ac:dyDescent="0.4">
      <c r="A29" s="55" t="s">
        <v>85</v>
      </c>
      <c r="B29" s="55">
        <v>2019</v>
      </c>
      <c r="C29" s="55">
        <v>4</v>
      </c>
      <c r="D29" s="56">
        <v>131</v>
      </c>
      <c r="E29" s="56"/>
      <c r="F29" s="59">
        <f>(DAY(EOMONTH(FactAvailability[[#This Row],[Date]],0))*FactAvailability[[#This Row],[Rooms]])-FactAvailability[[#This Row],[Not Available]]</f>
        <v>3930</v>
      </c>
      <c r="G29" s="57">
        <f>DATE(FactAvailability[[#This Row],['#Year]],FactAvailability[[#This Row],['#Month]],1)</f>
        <v>43556</v>
      </c>
      <c r="H29" s="55"/>
    </row>
    <row r="30" spans="1:8" x14ac:dyDescent="0.4">
      <c r="A30" s="55" t="s">
        <v>85</v>
      </c>
      <c r="B30" s="55">
        <v>2019</v>
      </c>
      <c r="C30" s="55">
        <v>5</v>
      </c>
      <c r="D30" s="56">
        <v>131</v>
      </c>
      <c r="E30" s="56"/>
      <c r="F30" s="59">
        <f>(DAY(EOMONTH(FactAvailability[[#This Row],[Date]],0))*FactAvailability[[#This Row],[Rooms]])-FactAvailability[[#This Row],[Not Available]]</f>
        <v>4061</v>
      </c>
      <c r="G30" s="57">
        <f>DATE(FactAvailability[[#This Row],['#Year]],FactAvailability[[#This Row],['#Month]],1)</f>
        <v>43586</v>
      </c>
      <c r="H30" s="55"/>
    </row>
    <row r="31" spans="1:8" x14ac:dyDescent="0.4">
      <c r="A31" s="55" t="s">
        <v>85</v>
      </c>
      <c r="B31" s="55">
        <v>2019</v>
      </c>
      <c r="C31" s="55">
        <v>6</v>
      </c>
      <c r="D31" s="56">
        <v>131</v>
      </c>
      <c r="E31" s="56"/>
      <c r="F31" s="59">
        <f>(DAY(EOMONTH(FactAvailability[[#This Row],[Date]],0))*FactAvailability[[#This Row],[Rooms]])-FactAvailability[[#This Row],[Not Available]]</f>
        <v>3930</v>
      </c>
      <c r="G31" s="57">
        <f>DATE(FactAvailability[[#This Row],['#Year]],FactAvailability[[#This Row],['#Month]],1)</f>
        <v>43617</v>
      </c>
      <c r="H31" s="55"/>
    </row>
    <row r="32" spans="1:8" x14ac:dyDescent="0.4">
      <c r="A32" s="55" t="s">
        <v>85</v>
      </c>
      <c r="B32" s="55">
        <v>2019</v>
      </c>
      <c r="C32" s="55">
        <v>7</v>
      </c>
      <c r="D32" s="56">
        <v>131</v>
      </c>
      <c r="E32" s="56"/>
      <c r="F32" s="59">
        <f>(DAY(EOMONTH(FactAvailability[[#This Row],[Date]],0))*FactAvailability[[#This Row],[Rooms]])-FactAvailability[[#This Row],[Not Available]]</f>
        <v>4061</v>
      </c>
      <c r="G32" s="57">
        <f>DATE(FactAvailability[[#This Row],['#Year]],FactAvailability[[#This Row],['#Month]],1)</f>
        <v>43647</v>
      </c>
      <c r="H32" s="55"/>
    </row>
    <row r="33" spans="1:8" x14ac:dyDescent="0.4">
      <c r="A33" s="55" t="s">
        <v>85</v>
      </c>
      <c r="B33" s="55">
        <v>2019</v>
      </c>
      <c r="C33" s="55">
        <v>8</v>
      </c>
      <c r="D33" s="56">
        <v>131</v>
      </c>
      <c r="E33" s="56"/>
      <c r="F33" s="59">
        <f>(DAY(EOMONTH(FactAvailability[[#This Row],[Date]],0))*FactAvailability[[#This Row],[Rooms]])-FactAvailability[[#This Row],[Not Available]]</f>
        <v>4061</v>
      </c>
      <c r="G33" s="57">
        <f>DATE(FactAvailability[[#This Row],['#Year]],FactAvailability[[#This Row],['#Month]],1)</f>
        <v>43678</v>
      </c>
      <c r="H33" s="55"/>
    </row>
    <row r="34" spans="1:8" x14ac:dyDescent="0.4">
      <c r="A34" s="55" t="s">
        <v>85</v>
      </c>
      <c r="B34" s="55">
        <v>2019</v>
      </c>
      <c r="C34" s="55">
        <v>9</v>
      </c>
      <c r="D34" s="56">
        <v>131</v>
      </c>
      <c r="E34" s="56"/>
      <c r="F34" s="59">
        <f>(DAY(EOMONTH(FactAvailability[[#This Row],[Date]],0))*FactAvailability[[#This Row],[Rooms]])-FactAvailability[[#This Row],[Not Available]]</f>
        <v>3930</v>
      </c>
      <c r="G34" s="57">
        <f>DATE(FactAvailability[[#This Row],['#Year]],FactAvailability[[#This Row],['#Month]],1)</f>
        <v>43709</v>
      </c>
      <c r="H34" s="55"/>
    </row>
    <row r="35" spans="1:8" x14ac:dyDescent="0.4">
      <c r="A35" s="55" t="s">
        <v>85</v>
      </c>
      <c r="B35" s="55">
        <v>2019</v>
      </c>
      <c r="C35" s="55">
        <v>10</v>
      </c>
      <c r="D35" s="56">
        <v>131</v>
      </c>
      <c r="E35" s="56"/>
      <c r="F35" s="59">
        <f>(DAY(EOMONTH(FactAvailability[[#This Row],[Date]],0))*FactAvailability[[#This Row],[Rooms]])-FactAvailability[[#This Row],[Not Available]]</f>
        <v>4061</v>
      </c>
      <c r="G35" s="57">
        <f>DATE(FactAvailability[[#This Row],['#Year]],FactAvailability[[#This Row],['#Month]],1)</f>
        <v>43739</v>
      </c>
      <c r="H35" s="55"/>
    </row>
    <row r="36" spans="1:8" x14ac:dyDescent="0.4">
      <c r="A36" s="55" t="s">
        <v>85</v>
      </c>
      <c r="B36" s="55">
        <v>2019</v>
      </c>
      <c r="C36" s="55">
        <v>11</v>
      </c>
      <c r="D36" s="56">
        <v>131</v>
      </c>
      <c r="E36" s="56"/>
      <c r="F36" s="59">
        <f>(DAY(EOMONTH(FactAvailability[[#This Row],[Date]],0))*FactAvailability[[#This Row],[Rooms]])-FactAvailability[[#This Row],[Not Available]]</f>
        <v>3930</v>
      </c>
      <c r="G36" s="57">
        <f>DATE(FactAvailability[[#This Row],['#Year]],FactAvailability[[#This Row],['#Month]],1)</f>
        <v>43770</v>
      </c>
      <c r="H36" s="55"/>
    </row>
    <row r="37" spans="1:8" x14ac:dyDescent="0.4">
      <c r="A37" s="55" t="s">
        <v>85</v>
      </c>
      <c r="B37" s="55">
        <v>2019</v>
      </c>
      <c r="C37" s="55">
        <v>12</v>
      </c>
      <c r="D37" s="56">
        <v>131</v>
      </c>
      <c r="E37" s="56"/>
      <c r="F37" s="59">
        <f>(DAY(EOMONTH(FactAvailability[[#This Row],[Date]],0))*FactAvailability[[#This Row],[Rooms]])-FactAvailability[[#This Row],[Not Available]]</f>
        <v>4061</v>
      </c>
      <c r="G37" s="57">
        <f>DATE(FactAvailability[[#This Row],['#Year]],FactAvailability[[#This Row],['#Month]],1)</f>
        <v>43800</v>
      </c>
      <c r="H37" s="55"/>
    </row>
    <row r="38" spans="1:8" x14ac:dyDescent="0.4">
      <c r="A38" s="55" t="s">
        <v>86</v>
      </c>
      <c r="B38" s="55">
        <v>2019</v>
      </c>
      <c r="C38" s="55">
        <v>1</v>
      </c>
      <c r="D38" s="56">
        <v>41</v>
      </c>
      <c r="E38" s="56"/>
      <c r="F38" s="59">
        <f>(DAY(EOMONTH(FactAvailability[[#This Row],[Date]],0))*FactAvailability[[#This Row],[Rooms]])-FactAvailability[[#This Row],[Not Available]]</f>
        <v>1271</v>
      </c>
      <c r="G38" s="57">
        <f>DATE(FactAvailability[[#This Row],['#Year]],FactAvailability[[#This Row],['#Month]],1)</f>
        <v>43466</v>
      </c>
      <c r="H38" s="55"/>
    </row>
    <row r="39" spans="1:8" x14ac:dyDescent="0.4">
      <c r="A39" s="55" t="s">
        <v>86</v>
      </c>
      <c r="B39" s="55">
        <v>2019</v>
      </c>
      <c r="C39" s="55">
        <v>2</v>
      </c>
      <c r="D39" s="56">
        <v>41</v>
      </c>
      <c r="E39" s="56"/>
      <c r="F39" s="59">
        <f>(DAY(EOMONTH(FactAvailability[[#This Row],[Date]],0))*FactAvailability[[#This Row],[Rooms]])-FactAvailability[[#This Row],[Not Available]]</f>
        <v>1148</v>
      </c>
      <c r="G39" s="57">
        <f>DATE(FactAvailability[[#This Row],['#Year]],FactAvailability[[#This Row],['#Month]],1)</f>
        <v>43497</v>
      </c>
      <c r="H39" s="55"/>
    </row>
    <row r="40" spans="1:8" x14ac:dyDescent="0.4">
      <c r="A40" s="55" t="s">
        <v>86</v>
      </c>
      <c r="B40" s="55">
        <v>2019</v>
      </c>
      <c r="C40" s="55">
        <v>3</v>
      </c>
      <c r="D40" s="56">
        <v>41</v>
      </c>
      <c r="E40" s="56"/>
      <c r="F40" s="59">
        <f>(DAY(EOMONTH(FactAvailability[[#This Row],[Date]],0))*FactAvailability[[#This Row],[Rooms]])-FactAvailability[[#This Row],[Not Available]]</f>
        <v>1271</v>
      </c>
      <c r="G40" s="57">
        <f>DATE(FactAvailability[[#This Row],['#Year]],FactAvailability[[#This Row],['#Month]],1)</f>
        <v>43525</v>
      </c>
      <c r="H40" s="55"/>
    </row>
    <row r="41" spans="1:8" x14ac:dyDescent="0.4">
      <c r="A41" s="55" t="s">
        <v>86</v>
      </c>
      <c r="B41" s="55">
        <v>2019</v>
      </c>
      <c r="C41" s="55">
        <v>4</v>
      </c>
      <c r="D41" s="56">
        <v>41</v>
      </c>
      <c r="E41" s="56"/>
      <c r="F41" s="59">
        <f>(DAY(EOMONTH(FactAvailability[[#This Row],[Date]],0))*FactAvailability[[#This Row],[Rooms]])-FactAvailability[[#This Row],[Not Available]]</f>
        <v>1230</v>
      </c>
      <c r="G41" s="57">
        <f>DATE(FactAvailability[[#This Row],['#Year]],FactAvailability[[#This Row],['#Month]],1)</f>
        <v>43556</v>
      </c>
      <c r="H41" s="55"/>
    </row>
    <row r="42" spans="1:8" x14ac:dyDescent="0.4">
      <c r="A42" s="55" t="s">
        <v>86</v>
      </c>
      <c r="B42" s="55">
        <v>2019</v>
      </c>
      <c r="C42" s="55">
        <v>5</v>
      </c>
      <c r="D42" s="56">
        <v>41</v>
      </c>
      <c r="E42" s="56"/>
      <c r="F42" s="59">
        <f>(DAY(EOMONTH(FactAvailability[[#This Row],[Date]],0))*FactAvailability[[#This Row],[Rooms]])-FactAvailability[[#This Row],[Not Available]]</f>
        <v>1271</v>
      </c>
      <c r="G42" s="57">
        <f>DATE(FactAvailability[[#This Row],['#Year]],FactAvailability[[#This Row],['#Month]],1)</f>
        <v>43586</v>
      </c>
      <c r="H42" s="55"/>
    </row>
    <row r="43" spans="1:8" x14ac:dyDescent="0.4">
      <c r="A43" s="55" t="s">
        <v>86</v>
      </c>
      <c r="B43" s="55">
        <v>2019</v>
      </c>
      <c r="C43" s="55">
        <v>6</v>
      </c>
      <c r="D43" s="56">
        <v>41</v>
      </c>
      <c r="E43" s="56"/>
      <c r="F43" s="59">
        <f>(DAY(EOMONTH(FactAvailability[[#This Row],[Date]],0))*FactAvailability[[#This Row],[Rooms]])-FactAvailability[[#This Row],[Not Available]]</f>
        <v>1230</v>
      </c>
      <c r="G43" s="57">
        <f>DATE(FactAvailability[[#This Row],['#Year]],FactAvailability[[#This Row],['#Month]],1)</f>
        <v>43617</v>
      </c>
      <c r="H43" s="55"/>
    </row>
    <row r="44" spans="1:8" x14ac:dyDescent="0.4">
      <c r="A44" s="55" t="s">
        <v>86</v>
      </c>
      <c r="B44" s="55">
        <v>2019</v>
      </c>
      <c r="C44" s="55">
        <v>7</v>
      </c>
      <c r="D44" s="56">
        <v>41</v>
      </c>
      <c r="E44" s="56"/>
      <c r="F44" s="59">
        <f>(DAY(EOMONTH(FactAvailability[[#This Row],[Date]],0))*FactAvailability[[#This Row],[Rooms]])-FactAvailability[[#This Row],[Not Available]]</f>
        <v>1271</v>
      </c>
      <c r="G44" s="57">
        <f>DATE(FactAvailability[[#This Row],['#Year]],FactAvailability[[#This Row],['#Month]],1)</f>
        <v>43647</v>
      </c>
      <c r="H44" s="55"/>
    </row>
    <row r="45" spans="1:8" x14ac:dyDescent="0.4">
      <c r="A45" s="55" t="s">
        <v>86</v>
      </c>
      <c r="B45" s="55">
        <v>2019</v>
      </c>
      <c r="C45" s="55">
        <v>8</v>
      </c>
      <c r="D45" s="56">
        <v>41</v>
      </c>
      <c r="E45" s="56"/>
      <c r="F45" s="59">
        <f>(DAY(EOMONTH(FactAvailability[[#This Row],[Date]],0))*FactAvailability[[#This Row],[Rooms]])-FactAvailability[[#This Row],[Not Available]]</f>
        <v>1271</v>
      </c>
      <c r="G45" s="57">
        <f>DATE(FactAvailability[[#This Row],['#Year]],FactAvailability[[#This Row],['#Month]],1)</f>
        <v>43678</v>
      </c>
      <c r="H45" s="55"/>
    </row>
    <row r="46" spans="1:8" x14ac:dyDescent="0.4">
      <c r="A46" s="55" t="s">
        <v>86</v>
      </c>
      <c r="B46" s="55">
        <v>2019</v>
      </c>
      <c r="C46" s="55">
        <v>9</v>
      </c>
      <c r="D46" s="56">
        <v>41</v>
      </c>
      <c r="E46" s="56"/>
      <c r="F46" s="59">
        <f>(DAY(EOMONTH(FactAvailability[[#This Row],[Date]],0))*FactAvailability[[#This Row],[Rooms]])-FactAvailability[[#This Row],[Not Available]]</f>
        <v>1230</v>
      </c>
      <c r="G46" s="57">
        <f>DATE(FactAvailability[[#This Row],['#Year]],FactAvailability[[#This Row],['#Month]],1)</f>
        <v>43709</v>
      </c>
      <c r="H46" s="55"/>
    </row>
    <row r="47" spans="1:8" x14ac:dyDescent="0.4">
      <c r="A47" s="55" t="s">
        <v>86</v>
      </c>
      <c r="B47" s="55">
        <v>2019</v>
      </c>
      <c r="C47" s="55">
        <v>10</v>
      </c>
      <c r="D47" s="56">
        <v>41</v>
      </c>
      <c r="E47" s="56"/>
      <c r="F47" s="59">
        <f>(DAY(EOMONTH(FactAvailability[[#This Row],[Date]],0))*FactAvailability[[#This Row],[Rooms]])-FactAvailability[[#This Row],[Not Available]]</f>
        <v>1271</v>
      </c>
      <c r="G47" s="57">
        <f>DATE(FactAvailability[[#This Row],['#Year]],FactAvailability[[#This Row],['#Month]],1)</f>
        <v>43739</v>
      </c>
      <c r="H47" s="55"/>
    </row>
    <row r="48" spans="1:8" x14ac:dyDescent="0.4">
      <c r="A48" s="55" t="s">
        <v>86</v>
      </c>
      <c r="B48" s="55">
        <v>2019</v>
      </c>
      <c r="C48" s="55">
        <v>11</v>
      </c>
      <c r="D48" s="56">
        <v>41</v>
      </c>
      <c r="E48" s="56"/>
      <c r="F48" s="59">
        <f>(DAY(EOMONTH(FactAvailability[[#This Row],[Date]],0))*FactAvailability[[#This Row],[Rooms]])-FactAvailability[[#This Row],[Not Available]]</f>
        <v>1230</v>
      </c>
      <c r="G48" s="57">
        <f>DATE(FactAvailability[[#This Row],['#Year]],FactAvailability[[#This Row],['#Month]],1)</f>
        <v>43770</v>
      </c>
      <c r="H48" s="55"/>
    </row>
    <row r="49" spans="1:8" x14ac:dyDescent="0.4">
      <c r="A49" s="55" t="s">
        <v>86</v>
      </c>
      <c r="B49" s="55">
        <v>2019</v>
      </c>
      <c r="C49" s="55">
        <v>12</v>
      </c>
      <c r="D49" s="56">
        <v>41</v>
      </c>
      <c r="E49" s="56"/>
      <c r="F49" s="59">
        <f>(DAY(EOMONTH(FactAvailability[[#This Row],[Date]],0))*FactAvailability[[#This Row],[Rooms]])-FactAvailability[[#This Row],[Not Available]]</f>
        <v>1271</v>
      </c>
      <c r="G49" s="57">
        <f>DATE(FactAvailability[[#This Row],['#Year]],FactAvailability[[#This Row],['#Month]],1)</f>
        <v>43800</v>
      </c>
      <c r="H49" s="55"/>
    </row>
    <row r="50" spans="1:8" x14ac:dyDescent="0.4">
      <c r="A50" s="55" t="s">
        <v>87</v>
      </c>
      <c r="B50" s="55">
        <v>2019</v>
      </c>
      <c r="C50" s="55">
        <v>1</v>
      </c>
      <c r="D50" s="56">
        <v>43</v>
      </c>
      <c r="E50" s="56"/>
      <c r="F50" s="59">
        <f>(DAY(EOMONTH(FactAvailability[[#This Row],[Date]],0))*FactAvailability[[#This Row],[Rooms]])-FactAvailability[[#This Row],[Not Available]]</f>
        <v>1333</v>
      </c>
      <c r="G50" s="57">
        <f>DATE(FactAvailability[[#This Row],['#Year]],FactAvailability[[#This Row],['#Month]],1)</f>
        <v>43466</v>
      </c>
      <c r="H50" s="55"/>
    </row>
    <row r="51" spans="1:8" x14ac:dyDescent="0.4">
      <c r="A51" s="55" t="s">
        <v>87</v>
      </c>
      <c r="B51" s="55">
        <v>2019</v>
      </c>
      <c r="C51" s="55">
        <v>2</v>
      </c>
      <c r="D51" s="56">
        <v>43</v>
      </c>
      <c r="E51" s="56"/>
      <c r="F51" s="59">
        <f>(DAY(EOMONTH(FactAvailability[[#This Row],[Date]],0))*FactAvailability[[#This Row],[Rooms]])-FactAvailability[[#This Row],[Not Available]]</f>
        <v>1204</v>
      </c>
      <c r="G51" s="57">
        <f>DATE(FactAvailability[[#This Row],['#Year]],FactAvailability[[#This Row],['#Month]],1)</f>
        <v>43497</v>
      </c>
      <c r="H51" s="55"/>
    </row>
    <row r="52" spans="1:8" x14ac:dyDescent="0.4">
      <c r="A52" s="55" t="s">
        <v>87</v>
      </c>
      <c r="B52" s="55">
        <v>2019</v>
      </c>
      <c r="C52" s="55">
        <v>3</v>
      </c>
      <c r="D52" s="56">
        <v>43</v>
      </c>
      <c r="E52" s="56"/>
      <c r="F52" s="59">
        <f>(DAY(EOMONTH(FactAvailability[[#This Row],[Date]],0))*FactAvailability[[#This Row],[Rooms]])-FactAvailability[[#This Row],[Not Available]]</f>
        <v>1333</v>
      </c>
      <c r="G52" s="57">
        <f>DATE(FactAvailability[[#This Row],['#Year]],FactAvailability[[#This Row],['#Month]],1)</f>
        <v>43525</v>
      </c>
      <c r="H52" s="55"/>
    </row>
    <row r="53" spans="1:8" x14ac:dyDescent="0.4">
      <c r="A53" s="55" t="s">
        <v>87</v>
      </c>
      <c r="B53" s="55">
        <v>2019</v>
      </c>
      <c r="C53" s="55">
        <v>4</v>
      </c>
      <c r="D53" s="56">
        <v>43</v>
      </c>
      <c r="E53" s="56"/>
      <c r="F53" s="59">
        <f>(DAY(EOMONTH(FactAvailability[[#This Row],[Date]],0))*FactAvailability[[#This Row],[Rooms]])-FactAvailability[[#This Row],[Not Available]]</f>
        <v>1290</v>
      </c>
      <c r="G53" s="57">
        <f>DATE(FactAvailability[[#This Row],['#Year]],FactAvailability[[#This Row],['#Month]],1)</f>
        <v>43556</v>
      </c>
      <c r="H53" s="55"/>
    </row>
    <row r="54" spans="1:8" x14ac:dyDescent="0.4">
      <c r="A54" s="55" t="s">
        <v>87</v>
      </c>
      <c r="B54" s="55">
        <v>2019</v>
      </c>
      <c r="C54" s="55">
        <v>5</v>
      </c>
      <c r="D54" s="56">
        <v>43</v>
      </c>
      <c r="E54" s="56"/>
      <c r="F54" s="59">
        <f>(DAY(EOMONTH(FactAvailability[[#This Row],[Date]],0))*FactAvailability[[#This Row],[Rooms]])-FactAvailability[[#This Row],[Not Available]]</f>
        <v>1333</v>
      </c>
      <c r="G54" s="57">
        <f>DATE(FactAvailability[[#This Row],['#Year]],FactAvailability[[#This Row],['#Month]],1)</f>
        <v>43586</v>
      </c>
      <c r="H54" s="55"/>
    </row>
    <row r="55" spans="1:8" x14ac:dyDescent="0.4">
      <c r="A55" s="55" t="s">
        <v>87</v>
      </c>
      <c r="B55" s="55">
        <v>2019</v>
      </c>
      <c r="C55" s="55">
        <v>6</v>
      </c>
      <c r="D55" s="56">
        <v>43</v>
      </c>
      <c r="E55" s="56"/>
      <c r="F55" s="59">
        <f>(DAY(EOMONTH(FactAvailability[[#This Row],[Date]],0))*FactAvailability[[#This Row],[Rooms]])-FactAvailability[[#This Row],[Not Available]]</f>
        <v>1290</v>
      </c>
      <c r="G55" s="57">
        <f>DATE(FactAvailability[[#This Row],['#Year]],FactAvailability[[#This Row],['#Month]],1)</f>
        <v>43617</v>
      </c>
      <c r="H55" s="55"/>
    </row>
    <row r="56" spans="1:8" x14ac:dyDescent="0.4">
      <c r="A56" s="55" t="s">
        <v>87</v>
      </c>
      <c r="B56" s="55">
        <v>2019</v>
      </c>
      <c r="C56" s="55">
        <v>7</v>
      </c>
      <c r="D56" s="56">
        <v>43</v>
      </c>
      <c r="E56" s="56"/>
      <c r="F56" s="59">
        <f>(DAY(EOMONTH(FactAvailability[[#This Row],[Date]],0))*FactAvailability[[#This Row],[Rooms]])-FactAvailability[[#This Row],[Not Available]]</f>
        <v>1333</v>
      </c>
      <c r="G56" s="57">
        <f>DATE(FactAvailability[[#This Row],['#Year]],FactAvailability[[#This Row],['#Month]],1)</f>
        <v>43647</v>
      </c>
      <c r="H56" s="55"/>
    </row>
    <row r="57" spans="1:8" x14ac:dyDescent="0.4">
      <c r="A57" s="55" t="s">
        <v>87</v>
      </c>
      <c r="B57" s="55">
        <v>2019</v>
      </c>
      <c r="C57" s="55">
        <v>8</v>
      </c>
      <c r="D57" s="56">
        <v>43</v>
      </c>
      <c r="E57" s="56"/>
      <c r="F57" s="59">
        <f>(DAY(EOMONTH(FactAvailability[[#This Row],[Date]],0))*FactAvailability[[#This Row],[Rooms]])-FactAvailability[[#This Row],[Not Available]]</f>
        <v>1333</v>
      </c>
      <c r="G57" s="57">
        <f>DATE(FactAvailability[[#This Row],['#Year]],FactAvailability[[#This Row],['#Month]],1)</f>
        <v>43678</v>
      </c>
      <c r="H57" s="55"/>
    </row>
    <row r="58" spans="1:8" x14ac:dyDescent="0.4">
      <c r="A58" s="55" t="s">
        <v>87</v>
      </c>
      <c r="B58" s="55">
        <v>2019</v>
      </c>
      <c r="C58" s="55">
        <v>9</v>
      </c>
      <c r="D58" s="56">
        <v>43</v>
      </c>
      <c r="E58" s="56"/>
      <c r="F58" s="59">
        <f>(DAY(EOMONTH(FactAvailability[[#This Row],[Date]],0))*FactAvailability[[#This Row],[Rooms]])-FactAvailability[[#This Row],[Not Available]]</f>
        <v>1290</v>
      </c>
      <c r="G58" s="57">
        <f>DATE(FactAvailability[[#This Row],['#Year]],FactAvailability[[#This Row],['#Month]],1)</f>
        <v>43709</v>
      </c>
      <c r="H58" s="55"/>
    </row>
    <row r="59" spans="1:8" x14ac:dyDescent="0.4">
      <c r="A59" s="55" t="s">
        <v>87</v>
      </c>
      <c r="B59" s="55">
        <v>2019</v>
      </c>
      <c r="C59" s="55">
        <v>10</v>
      </c>
      <c r="D59" s="56">
        <v>43</v>
      </c>
      <c r="E59" s="56"/>
      <c r="F59" s="59">
        <f>(DAY(EOMONTH(FactAvailability[[#This Row],[Date]],0))*FactAvailability[[#This Row],[Rooms]])-FactAvailability[[#This Row],[Not Available]]</f>
        <v>1333</v>
      </c>
      <c r="G59" s="57">
        <f>DATE(FactAvailability[[#This Row],['#Year]],FactAvailability[[#This Row],['#Month]],1)</f>
        <v>43739</v>
      </c>
      <c r="H59" s="55"/>
    </row>
    <row r="60" spans="1:8" x14ac:dyDescent="0.4">
      <c r="A60" s="55" t="s">
        <v>87</v>
      </c>
      <c r="B60" s="55">
        <v>2019</v>
      </c>
      <c r="C60" s="55">
        <v>11</v>
      </c>
      <c r="D60" s="56">
        <v>43</v>
      </c>
      <c r="E60" s="56"/>
      <c r="F60" s="59">
        <f>(DAY(EOMONTH(FactAvailability[[#This Row],[Date]],0))*FactAvailability[[#This Row],[Rooms]])-FactAvailability[[#This Row],[Not Available]]</f>
        <v>1290</v>
      </c>
      <c r="G60" s="57">
        <f>DATE(FactAvailability[[#This Row],['#Year]],FactAvailability[[#This Row],['#Month]],1)</f>
        <v>43770</v>
      </c>
      <c r="H60" s="55"/>
    </row>
    <row r="61" spans="1:8" x14ac:dyDescent="0.4">
      <c r="A61" s="55" t="s">
        <v>87</v>
      </c>
      <c r="B61" s="55">
        <v>2019</v>
      </c>
      <c r="C61" s="55">
        <v>12</v>
      </c>
      <c r="D61" s="56">
        <v>43</v>
      </c>
      <c r="E61" s="56"/>
      <c r="F61" s="59">
        <f>(DAY(EOMONTH(FactAvailability[[#This Row],[Date]],0))*FactAvailability[[#This Row],[Rooms]])-FactAvailability[[#This Row],[Not Available]]</f>
        <v>1333</v>
      </c>
      <c r="G61" s="57">
        <f>DATE(FactAvailability[[#This Row],['#Year]],FactAvailability[[#This Row],['#Month]],1)</f>
        <v>43800</v>
      </c>
      <c r="H61" s="55"/>
    </row>
    <row r="62" spans="1:8" x14ac:dyDescent="0.4">
      <c r="A62" s="55" t="s">
        <v>83</v>
      </c>
      <c r="B62" s="55">
        <v>2020</v>
      </c>
      <c r="C62" s="55">
        <v>1</v>
      </c>
      <c r="D62" s="56">
        <v>105</v>
      </c>
      <c r="E62" s="56"/>
      <c r="F62" s="59">
        <f>(DAY(EOMONTH(FactAvailability[[#This Row],[Date]],0))*FactAvailability[[#This Row],[Rooms]])-FactAvailability[[#This Row],[Not Available]]</f>
        <v>3255</v>
      </c>
      <c r="G62" s="57">
        <f>DATE(FactAvailability[[#This Row],['#Year]],FactAvailability[[#This Row],['#Month]],1)</f>
        <v>43831</v>
      </c>
      <c r="H62" s="55"/>
    </row>
    <row r="63" spans="1:8" x14ac:dyDescent="0.4">
      <c r="A63" s="55" t="s">
        <v>83</v>
      </c>
      <c r="B63" s="55">
        <v>2020</v>
      </c>
      <c r="C63" s="55">
        <v>2</v>
      </c>
      <c r="D63" s="56">
        <v>105</v>
      </c>
      <c r="E63" s="56"/>
      <c r="F63" s="59">
        <f>(DAY(EOMONTH(FactAvailability[[#This Row],[Date]],0))*FactAvailability[[#This Row],[Rooms]])-FactAvailability[[#This Row],[Not Available]]</f>
        <v>3045</v>
      </c>
      <c r="G63" s="57">
        <f>DATE(FactAvailability[[#This Row],['#Year]],FactAvailability[[#This Row],['#Month]],1)</f>
        <v>43862</v>
      </c>
      <c r="H63" s="55"/>
    </row>
    <row r="64" spans="1:8" x14ac:dyDescent="0.4">
      <c r="A64" s="55" t="s">
        <v>83</v>
      </c>
      <c r="B64" s="55">
        <v>2020</v>
      </c>
      <c r="C64" s="55">
        <v>3</v>
      </c>
      <c r="D64" s="56">
        <v>105</v>
      </c>
      <c r="E64" s="56"/>
      <c r="F64" s="59">
        <f>(DAY(EOMONTH(FactAvailability[[#This Row],[Date]],0))*FactAvailability[[#This Row],[Rooms]])-FactAvailability[[#This Row],[Not Available]]</f>
        <v>3255</v>
      </c>
      <c r="G64" s="57">
        <f>DATE(FactAvailability[[#This Row],['#Year]],FactAvailability[[#This Row],['#Month]],1)</f>
        <v>43891</v>
      </c>
      <c r="H64" s="55"/>
    </row>
    <row r="65" spans="1:8" x14ac:dyDescent="0.4">
      <c r="A65" s="55" t="s">
        <v>83</v>
      </c>
      <c r="B65" s="55">
        <v>2020</v>
      </c>
      <c r="C65" s="55">
        <v>4</v>
      </c>
      <c r="D65" s="56">
        <v>105</v>
      </c>
      <c r="E65" s="56"/>
      <c r="F65" s="59">
        <f>(DAY(EOMONTH(FactAvailability[[#This Row],[Date]],0))*FactAvailability[[#This Row],[Rooms]])-FactAvailability[[#This Row],[Not Available]]</f>
        <v>3150</v>
      </c>
      <c r="G65" s="57">
        <f>DATE(FactAvailability[[#This Row],['#Year]],FactAvailability[[#This Row],['#Month]],1)</f>
        <v>43922</v>
      </c>
      <c r="H65" s="55"/>
    </row>
    <row r="66" spans="1:8" x14ac:dyDescent="0.4">
      <c r="A66" s="55" t="s">
        <v>83</v>
      </c>
      <c r="B66" s="55">
        <v>2020</v>
      </c>
      <c r="C66" s="55">
        <v>5</v>
      </c>
      <c r="D66" s="56">
        <v>105</v>
      </c>
      <c r="E66" s="56"/>
      <c r="F66" s="59">
        <f>(DAY(EOMONTH(FactAvailability[[#This Row],[Date]],0))*FactAvailability[[#This Row],[Rooms]])-FactAvailability[[#This Row],[Not Available]]</f>
        <v>3255</v>
      </c>
      <c r="G66" s="57">
        <f>DATE(FactAvailability[[#This Row],['#Year]],FactAvailability[[#This Row],['#Month]],1)</f>
        <v>43952</v>
      </c>
      <c r="H66" s="55"/>
    </row>
    <row r="67" spans="1:8" x14ac:dyDescent="0.4">
      <c r="A67" s="55" t="s">
        <v>83</v>
      </c>
      <c r="B67" s="55">
        <v>2020</v>
      </c>
      <c r="C67" s="55">
        <v>6</v>
      </c>
      <c r="D67" s="56">
        <v>105</v>
      </c>
      <c r="E67" s="56"/>
      <c r="F67" s="59">
        <f>(DAY(EOMONTH(FactAvailability[[#This Row],[Date]],0))*FactAvailability[[#This Row],[Rooms]])-FactAvailability[[#This Row],[Not Available]]</f>
        <v>3150</v>
      </c>
      <c r="G67" s="57">
        <f>DATE(FactAvailability[[#This Row],['#Year]],FactAvailability[[#This Row],['#Month]],1)</f>
        <v>43983</v>
      </c>
      <c r="H67" s="55"/>
    </row>
    <row r="68" spans="1:8" x14ac:dyDescent="0.4">
      <c r="A68" s="55" t="s">
        <v>83</v>
      </c>
      <c r="B68" s="55">
        <v>2020</v>
      </c>
      <c r="C68" s="55">
        <v>7</v>
      </c>
      <c r="D68" s="56">
        <v>105</v>
      </c>
      <c r="E68" s="56"/>
      <c r="F68" s="59">
        <f>(DAY(EOMONTH(FactAvailability[[#This Row],[Date]],0))*FactAvailability[[#This Row],[Rooms]])-FactAvailability[[#This Row],[Not Available]]</f>
        <v>3255</v>
      </c>
      <c r="G68" s="57">
        <f>DATE(FactAvailability[[#This Row],['#Year]],FactAvailability[[#This Row],['#Month]],1)</f>
        <v>44013</v>
      </c>
      <c r="H68" s="55"/>
    </row>
    <row r="69" spans="1:8" x14ac:dyDescent="0.4">
      <c r="A69" s="55" t="s">
        <v>83</v>
      </c>
      <c r="B69" s="55">
        <v>2020</v>
      </c>
      <c r="C69" s="55">
        <v>8</v>
      </c>
      <c r="D69" s="56">
        <v>105</v>
      </c>
      <c r="E69" s="56"/>
      <c r="F69" s="59">
        <f>(DAY(EOMONTH(FactAvailability[[#This Row],[Date]],0))*FactAvailability[[#This Row],[Rooms]])-FactAvailability[[#This Row],[Not Available]]</f>
        <v>3255</v>
      </c>
      <c r="G69" s="57">
        <f>DATE(FactAvailability[[#This Row],['#Year]],FactAvailability[[#This Row],['#Month]],1)</f>
        <v>44044</v>
      </c>
      <c r="H69" s="55"/>
    </row>
    <row r="70" spans="1:8" x14ac:dyDescent="0.4">
      <c r="A70" s="55" t="s">
        <v>83</v>
      </c>
      <c r="B70" s="55">
        <v>2020</v>
      </c>
      <c r="C70" s="55">
        <v>9</v>
      </c>
      <c r="D70" s="56">
        <v>105</v>
      </c>
      <c r="E70" s="56"/>
      <c r="F70" s="59">
        <f>(DAY(EOMONTH(FactAvailability[[#This Row],[Date]],0))*FactAvailability[[#This Row],[Rooms]])-FactAvailability[[#This Row],[Not Available]]</f>
        <v>3150</v>
      </c>
      <c r="G70" s="57">
        <f>DATE(FactAvailability[[#This Row],['#Year]],FactAvailability[[#This Row],['#Month]],1)</f>
        <v>44075</v>
      </c>
      <c r="H70" s="55"/>
    </row>
    <row r="71" spans="1:8" x14ac:dyDescent="0.4">
      <c r="A71" s="55" t="s">
        <v>83</v>
      </c>
      <c r="B71" s="55">
        <v>2020</v>
      </c>
      <c r="C71" s="55">
        <v>10</v>
      </c>
      <c r="D71" s="56">
        <v>105</v>
      </c>
      <c r="E71" s="56"/>
      <c r="F71" s="59">
        <f>(DAY(EOMONTH(FactAvailability[[#This Row],[Date]],0))*FactAvailability[[#This Row],[Rooms]])-FactAvailability[[#This Row],[Not Available]]</f>
        <v>3255</v>
      </c>
      <c r="G71" s="57">
        <f>DATE(FactAvailability[[#This Row],['#Year]],FactAvailability[[#This Row],['#Month]],1)</f>
        <v>44105</v>
      </c>
      <c r="H71" s="55"/>
    </row>
    <row r="72" spans="1:8" x14ac:dyDescent="0.4">
      <c r="A72" s="55" t="s">
        <v>83</v>
      </c>
      <c r="B72" s="55">
        <v>2020</v>
      </c>
      <c r="C72" s="55">
        <v>11</v>
      </c>
      <c r="D72" s="56">
        <v>105</v>
      </c>
      <c r="E72" s="56"/>
      <c r="F72" s="59">
        <f>(DAY(EOMONTH(FactAvailability[[#This Row],[Date]],0))*FactAvailability[[#This Row],[Rooms]])-FactAvailability[[#This Row],[Not Available]]</f>
        <v>3150</v>
      </c>
      <c r="G72" s="57">
        <f>DATE(FactAvailability[[#This Row],['#Year]],FactAvailability[[#This Row],['#Month]],1)</f>
        <v>44136</v>
      </c>
      <c r="H72" s="55"/>
    </row>
    <row r="73" spans="1:8" x14ac:dyDescent="0.4">
      <c r="A73" s="55" t="s">
        <v>83</v>
      </c>
      <c r="B73" s="55">
        <v>2020</v>
      </c>
      <c r="C73" s="55">
        <v>12</v>
      </c>
      <c r="D73" s="56">
        <v>105</v>
      </c>
      <c r="E73" s="56"/>
      <c r="F73" s="59">
        <f>(DAY(EOMONTH(FactAvailability[[#This Row],[Date]],0))*FactAvailability[[#This Row],[Rooms]])-FactAvailability[[#This Row],[Not Available]]</f>
        <v>3255</v>
      </c>
      <c r="G73" s="57">
        <f>DATE(FactAvailability[[#This Row],['#Year]],FactAvailability[[#This Row],['#Month]],1)</f>
        <v>44166</v>
      </c>
      <c r="H73" s="55"/>
    </row>
    <row r="74" spans="1:8" x14ac:dyDescent="0.4">
      <c r="A74" s="55" t="s">
        <v>84</v>
      </c>
      <c r="B74" s="55">
        <v>2020</v>
      </c>
      <c r="C74" s="55">
        <v>1</v>
      </c>
      <c r="D74" s="56">
        <v>48</v>
      </c>
      <c r="E74" s="56"/>
      <c r="F74" s="59">
        <f>(DAY(EOMONTH(FactAvailability[[#This Row],[Date]],0))*FactAvailability[[#This Row],[Rooms]])-FactAvailability[[#This Row],[Not Available]]</f>
        <v>1488</v>
      </c>
      <c r="G74" s="57">
        <f>DATE(FactAvailability[[#This Row],['#Year]],FactAvailability[[#This Row],['#Month]],1)</f>
        <v>43831</v>
      </c>
      <c r="H74" s="55"/>
    </row>
    <row r="75" spans="1:8" x14ac:dyDescent="0.4">
      <c r="A75" s="55" t="s">
        <v>84</v>
      </c>
      <c r="B75" s="55">
        <v>2020</v>
      </c>
      <c r="C75" s="55">
        <v>2</v>
      </c>
      <c r="D75" s="56">
        <v>48</v>
      </c>
      <c r="E75" s="56"/>
      <c r="F75" s="59">
        <f>(DAY(EOMONTH(FactAvailability[[#This Row],[Date]],0))*FactAvailability[[#This Row],[Rooms]])-FactAvailability[[#This Row],[Not Available]]</f>
        <v>1392</v>
      </c>
      <c r="G75" s="57">
        <f>DATE(FactAvailability[[#This Row],['#Year]],FactAvailability[[#This Row],['#Month]],1)</f>
        <v>43862</v>
      </c>
      <c r="H75" s="55"/>
    </row>
    <row r="76" spans="1:8" x14ac:dyDescent="0.4">
      <c r="A76" s="55" t="s">
        <v>84</v>
      </c>
      <c r="B76" s="55">
        <v>2020</v>
      </c>
      <c r="C76" s="55">
        <v>3</v>
      </c>
      <c r="D76" s="56">
        <v>48</v>
      </c>
      <c r="E76" s="56"/>
      <c r="F76" s="59">
        <f>(DAY(EOMONTH(FactAvailability[[#This Row],[Date]],0))*FactAvailability[[#This Row],[Rooms]])-FactAvailability[[#This Row],[Not Available]]</f>
        <v>1488</v>
      </c>
      <c r="G76" s="57">
        <f>DATE(FactAvailability[[#This Row],['#Year]],FactAvailability[[#This Row],['#Month]],1)</f>
        <v>43891</v>
      </c>
      <c r="H76" s="55"/>
    </row>
    <row r="77" spans="1:8" x14ac:dyDescent="0.4">
      <c r="A77" s="55" t="s">
        <v>84</v>
      </c>
      <c r="B77" s="55">
        <v>2020</v>
      </c>
      <c r="C77" s="55">
        <v>4</v>
      </c>
      <c r="D77" s="56">
        <v>48</v>
      </c>
      <c r="E77" s="56"/>
      <c r="F77" s="59">
        <f>(DAY(EOMONTH(FactAvailability[[#This Row],[Date]],0))*FactAvailability[[#This Row],[Rooms]])-FactAvailability[[#This Row],[Not Available]]</f>
        <v>1440</v>
      </c>
      <c r="G77" s="57">
        <f>DATE(FactAvailability[[#This Row],['#Year]],FactAvailability[[#This Row],['#Month]],1)</f>
        <v>43922</v>
      </c>
      <c r="H77" s="55"/>
    </row>
    <row r="78" spans="1:8" x14ac:dyDescent="0.4">
      <c r="A78" s="55" t="s">
        <v>84</v>
      </c>
      <c r="B78" s="55">
        <v>2020</v>
      </c>
      <c r="C78" s="55">
        <v>5</v>
      </c>
      <c r="D78" s="56">
        <v>48</v>
      </c>
      <c r="E78" s="56"/>
      <c r="F78" s="59">
        <f>(DAY(EOMONTH(FactAvailability[[#This Row],[Date]],0))*FactAvailability[[#This Row],[Rooms]])-FactAvailability[[#This Row],[Not Available]]</f>
        <v>1488</v>
      </c>
      <c r="G78" s="57">
        <f>DATE(FactAvailability[[#This Row],['#Year]],FactAvailability[[#This Row],['#Month]],1)</f>
        <v>43952</v>
      </c>
      <c r="H78" s="55"/>
    </row>
    <row r="79" spans="1:8" x14ac:dyDescent="0.4">
      <c r="A79" s="55" t="s">
        <v>84</v>
      </c>
      <c r="B79" s="55">
        <v>2020</v>
      </c>
      <c r="C79" s="55">
        <v>6</v>
      </c>
      <c r="D79" s="56">
        <v>48</v>
      </c>
      <c r="E79" s="56"/>
      <c r="F79" s="59">
        <f>(DAY(EOMONTH(FactAvailability[[#This Row],[Date]],0))*FactAvailability[[#This Row],[Rooms]])-FactAvailability[[#This Row],[Not Available]]</f>
        <v>1440</v>
      </c>
      <c r="G79" s="57">
        <f>DATE(FactAvailability[[#This Row],['#Year]],FactAvailability[[#This Row],['#Month]],1)</f>
        <v>43983</v>
      </c>
      <c r="H79" s="55"/>
    </row>
    <row r="80" spans="1:8" x14ac:dyDescent="0.4">
      <c r="A80" s="55" t="s">
        <v>84</v>
      </c>
      <c r="B80" s="55">
        <v>2020</v>
      </c>
      <c r="C80" s="55">
        <v>7</v>
      </c>
      <c r="D80" s="56">
        <v>48</v>
      </c>
      <c r="E80" s="56"/>
      <c r="F80" s="59">
        <f>(DAY(EOMONTH(FactAvailability[[#This Row],[Date]],0))*FactAvailability[[#This Row],[Rooms]])-FactAvailability[[#This Row],[Not Available]]</f>
        <v>1488</v>
      </c>
      <c r="G80" s="57">
        <f>DATE(FactAvailability[[#This Row],['#Year]],FactAvailability[[#This Row],['#Month]],1)</f>
        <v>44013</v>
      </c>
      <c r="H80" s="55"/>
    </row>
    <row r="81" spans="1:8" x14ac:dyDescent="0.4">
      <c r="A81" s="55" t="s">
        <v>84</v>
      </c>
      <c r="B81" s="55">
        <v>2020</v>
      </c>
      <c r="C81" s="55">
        <v>8</v>
      </c>
      <c r="D81" s="56">
        <v>48</v>
      </c>
      <c r="E81" s="56"/>
      <c r="F81" s="59">
        <f>(DAY(EOMONTH(FactAvailability[[#This Row],[Date]],0))*FactAvailability[[#This Row],[Rooms]])-FactAvailability[[#This Row],[Not Available]]</f>
        <v>1488</v>
      </c>
      <c r="G81" s="57">
        <f>DATE(FactAvailability[[#This Row],['#Year]],FactAvailability[[#This Row],['#Month]],1)</f>
        <v>44044</v>
      </c>
      <c r="H81" s="55"/>
    </row>
    <row r="82" spans="1:8" x14ac:dyDescent="0.4">
      <c r="A82" s="55" t="s">
        <v>84</v>
      </c>
      <c r="B82" s="55">
        <v>2020</v>
      </c>
      <c r="C82" s="55">
        <v>9</v>
      </c>
      <c r="D82" s="56">
        <v>48</v>
      </c>
      <c r="E82" s="56"/>
      <c r="F82" s="59">
        <f>(DAY(EOMONTH(FactAvailability[[#This Row],[Date]],0))*FactAvailability[[#This Row],[Rooms]])-FactAvailability[[#This Row],[Not Available]]</f>
        <v>1440</v>
      </c>
      <c r="G82" s="57">
        <f>DATE(FactAvailability[[#This Row],['#Year]],FactAvailability[[#This Row],['#Month]],1)</f>
        <v>44075</v>
      </c>
      <c r="H82" s="55"/>
    </row>
    <row r="83" spans="1:8" x14ac:dyDescent="0.4">
      <c r="A83" s="55" t="s">
        <v>84</v>
      </c>
      <c r="B83" s="55">
        <v>2020</v>
      </c>
      <c r="C83" s="55">
        <v>10</v>
      </c>
      <c r="D83" s="56">
        <v>48</v>
      </c>
      <c r="E83" s="56"/>
      <c r="F83" s="59">
        <f>(DAY(EOMONTH(FactAvailability[[#This Row],[Date]],0))*FactAvailability[[#This Row],[Rooms]])-FactAvailability[[#This Row],[Not Available]]</f>
        <v>1488</v>
      </c>
      <c r="G83" s="57">
        <f>DATE(FactAvailability[[#This Row],['#Year]],FactAvailability[[#This Row],['#Month]],1)</f>
        <v>44105</v>
      </c>
      <c r="H83" s="55"/>
    </row>
    <row r="84" spans="1:8" x14ac:dyDescent="0.4">
      <c r="A84" s="55" t="s">
        <v>84</v>
      </c>
      <c r="B84" s="55">
        <v>2020</v>
      </c>
      <c r="C84" s="55">
        <v>11</v>
      </c>
      <c r="D84" s="56">
        <v>48</v>
      </c>
      <c r="E84" s="56"/>
      <c r="F84" s="59">
        <f>(DAY(EOMONTH(FactAvailability[[#This Row],[Date]],0))*FactAvailability[[#This Row],[Rooms]])-FactAvailability[[#This Row],[Not Available]]</f>
        <v>1440</v>
      </c>
      <c r="G84" s="57">
        <f>DATE(FactAvailability[[#This Row],['#Year]],FactAvailability[[#This Row],['#Month]],1)</f>
        <v>44136</v>
      </c>
      <c r="H84" s="55"/>
    </row>
    <row r="85" spans="1:8" x14ac:dyDescent="0.4">
      <c r="A85" s="55" t="s">
        <v>84</v>
      </c>
      <c r="B85" s="55">
        <v>2020</v>
      </c>
      <c r="C85" s="55">
        <v>12</v>
      </c>
      <c r="D85" s="56">
        <v>48</v>
      </c>
      <c r="E85" s="56"/>
      <c r="F85" s="59">
        <f>(DAY(EOMONTH(FactAvailability[[#This Row],[Date]],0))*FactAvailability[[#This Row],[Rooms]])-FactAvailability[[#This Row],[Not Available]]</f>
        <v>1488</v>
      </c>
      <c r="G85" s="57">
        <f>DATE(FactAvailability[[#This Row],['#Year]],FactAvailability[[#This Row],['#Month]],1)</f>
        <v>44166</v>
      </c>
      <c r="H85" s="55"/>
    </row>
    <row r="86" spans="1:8" x14ac:dyDescent="0.4">
      <c r="A86" s="55" t="s">
        <v>85</v>
      </c>
      <c r="B86" s="55">
        <v>2020</v>
      </c>
      <c r="C86" s="55">
        <v>1</v>
      </c>
      <c r="D86" s="56">
        <v>131</v>
      </c>
      <c r="E86" s="56"/>
      <c r="F86" s="59">
        <f>(DAY(EOMONTH(FactAvailability[[#This Row],[Date]],0))*FactAvailability[[#This Row],[Rooms]])-FactAvailability[[#This Row],[Not Available]]</f>
        <v>4061</v>
      </c>
      <c r="G86" s="57">
        <f>DATE(FactAvailability[[#This Row],['#Year]],FactAvailability[[#This Row],['#Month]],1)</f>
        <v>43831</v>
      </c>
      <c r="H86" s="55"/>
    </row>
    <row r="87" spans="1:8" x14ac:dyDescent="0.4">
      <c r="A87" s="55" t="s">
        <v>85</v>
      </c>
      <c r="B87" s="55">
        <v>2020</v>
      </c>
      <c r="C87" s="55">
        <v>2</v>
      </c>
      <c r="D87" s="56">
        <v>131</v>
      </c>
      <c r="E87" s="56"/>
      <c r="F87" s="59">
        <f>(DAY(EOMONTH(FactAvailability[[#This Row],[Date]],0))*FactAvailability[[#This Row],[Rooms]])-FactAvailability[[#This Row],[Not Available]]</f>
        <v>3799</v>
      </c>
      <c r="G87" s="57">
        <f>DATE(FactAvailability[[#This Row],['#Year]],FactAvailability[[#This Row],['#Month]],1)</f>
        <v>43862</v>
      </c>
      <c r="H87" s="55"/>
    </row>
    <row r="88" spans="1:8" x14ac:dyDescent="0.4">
      <c r="A88" s="55" t="s">
        <v>85</v>
      </c>
      <c r="B88" s="55">
        <v>2020</v>
      </c>
      <c r="C88" s="55">
        <v>3</v>
      </c>
      <c r="D88" s="56">
        <v>131</v>
      </c>
      <c r="E88" s="56"/>
      <c r="F88" s="59">
        <f>(DAY(EOMONTH(FactAvailability[[#This Row],[Date]],0))*FactAvailability[[#This Row],[Rooms]])-FactAvailability[[#This Row],[Not Available]]</f>
        <v>4061</v>
      </c>
      <c r="G88" s="57">
        <f>DATE(FactAvailability[[#This Row],['#Year]],FactAvailability[[#This Row],['#Month]],1)</f>
        <v>43891</v>
      </c>
      <c r="H88" s="55"/>
    </row>
    <row r="89" spans="1:8" x14ac:dyDescent="0.4">
      <c r="A89" s="55" t="s">
        <v>85</v>
      </c>
      <c r="B89" s="55">
        <v>2020</v>
      </c>
      <c r="C89" s="55">
        <v>4</v>
      </c>
      <c r="D89" s="56">
        <v>131</v>
      </c>
      <c r="E89" s="56"/>
      <c r="F89" s="59">
        <f>(DAY(EOMONTH(FactAvailability[[#This Row],[Date]],0))*FactAvailability[[#This Row],[Rooms]])-FactAvailability[[#This Row],[Not Available]]</f>
        <v>3930</v>
      </c>
      <c r="G89" s="57">
        <f>DATE(FactAvailability[[#This Row],['#Year]],FactAvailability[[#This Row],['#Month]],1)</f>
        <v>43922</v>
      </c>
      <c r="H89" s="55"/>
    </row>
    <row r="90" spans="1:8" x14ac:dyDescent="0.4">
      <c r="A90" s="55" t="s">
        <v>85</v>
      </c>
      <c r="B90" s="55">
        <v>2020</v>
      </c>
      <c r="C90" s="55">
        <v>5</v>
      </c>
      <c r="D90" s="56">
        <v>131</v>
      </c>
      <c r="E90" s="56"/>
      <c r="F90" s="59">
        <f>(DAY(EOMONTH(FactAvailability[[#This Row],[Date]],0))*FactAvailability[[#This Row],[Rooms]])-FactAvailability[[#This Row],[Not Available]]</f>
        <v>4061</v>
      </c>
      <c r="G90" s="57">
        <f>DATE(FactAvailability[[#This Row],['#Year]],FactAvailability[[#This Row],['#Month]],1)</f>
        <v>43952</v>
      </c>
      <c r="H90" s="55"/>
    </row>
    <row r="91" spans="1:8" x14ac:dyDescent="0.4">
      <c r="A91" s="55" t="s">
        <v>85</v>
      </c>
      <c r="B91" s="55">
        <v>2020</v>
      </c>
      <c r="C91" s="55">
        <v>6</v>
      </c>
      <c r="D91" s="56">
        <v>131</v>
      </c>
      <c r="E91" s="56"/>
      <c r="F91" s="59">
        <f>(DAY(EOMONTH(FactAvailability[[#This Row],[Date]],0))*FactAvailability[[#This Row],[Rooms]])-FactAvailability[[#This Row],[Not Available]]</f>
        <v>3930</v>
      </c>
      <c r="G91" s="57">
        <f>DATE(FactAvailability[[#This Row],['#Year]],FactAvailability[[#This Row],['#Month]],1)</f>
        <v>43983</v>
      </c>
      <c r="H91" s="55"/>
    </row>
    <row r="92" spans="1:8" x14ac:dyDescent="0.4">
      <c r="A92" s="55" t="s">
        <v>85</v>
      </c>
      <c r="B92" s="55">
        <v>2020</v>
      </c>
      <c r="C92" s="55">
        <v>7</v>
      </c>
      <c r="D92" s="56">
        <v>131</v>
      </c>
      <c r="E92" s="56"/>
      <c r="F92" s="59">
        <f>(DAY(EOMONTH(FactAvailability[[#This Row],[Date]],0))*FactAvailability[[#This Row],[Rooms]])-FactAvailability[[#This Row],[Not Available]]</f>
        <v>4061</v>
      </c>
      <c r="G92" s="57">
        <f>DATE(FactAvailability[[#This Row],['#Year]],FactAvailability[[#This Row],['#Month]],1)</f>
        <v>44013</v>
      </c>
      <c r="H92" s="55"/>
    </row>
    <row r="93" spans="1:8" x14ac:dyDescent="0.4">
      <c r="A93" s="55" t="s">
        <v>85</v>
      </c>
      <c r="B93" s="55">
        <v>2020</v>
      </c>
      <c r="C93" s="55">
        <v>8</v>
      </c>
      <c r="D93" s="56">
        <v>131</v>
      </c>
      <c r="E93" s="56"/>
      <c r="F93" s="59">
        <f>(DAY(EOMONTH(FactAvailability[[#This Row],[Date]],0))*FactAvailability[[#This Row],[Rooms]])-FactAvailability[[#This Row],[Not Available]]</f>
        <v>4061</v>
      </c>
      <c r="G93" s="57">
        <f>DATE(FactAvailability[[#This Row],['#Year]],FactAvailability[[#This Row],['#Month]],1)</f>
        <v>44044</v>
      </c>
      <c r="H93" s="55"/>
    </row>
    <row r="94" spans="1:8" x14ac:dyDescent="0.4">
      <c r="A94" s="55" t="s">
        <v>85</v>
      </c>
      <c r="B94" s="55">
        <v>2020</v>
      </c>
      <c r="C94" s="55">
        <v>9</v>
      </c>
      <c r="D94" s="56">
        <v>131</v>
      </c>
      <c r="E94" s="56"/>
      <c r="F94" s="59">
        <f>(DAY(EOMONTH(FactAvailability[[#This Row],[Date]],0))*FactAvailability[[#This Row],[Rooms]])-FactAvailability[[#This Row],[Not Available]]</f>
        <v>3930</v>
      </c>
      <c r="G94" s="57">
        <f>DATE(FactAvailability[[#This Row],['#Year]],FactAvailability[[#This Row],['#Month]],1)</f>
        <v>44075</v>
      </c>
      <c r="H94" s="55"/>
    </row>
    <row r="95" spans="1:8" x14ac:dyDescent="0.4">
      <c r="A95" s="55" t="s">
        <v>85</v>
      </c>
      <c r="B95" s="55">
        <v>2020</v>
      </c>
      <c r="C95" s="55">
        <v>10</v>
      </c>
      <c r="D95" s="56">
        <v>131</v>
      </c>
      <c r="E95" s="56"/>
      <c r="F95" s="59">
        <f>(DAY(EOMONTH(FactAvailability[[#This Row],[Date]],0))*FactAvailability[[#This Row],[Rooms]])-FactAvailability[[#This Row],[Not Available]]</f>
        <v>4061</v>
      </c>
      <c r="G95" s="57">
        <f>DATE(FactAvailability[[#This Row],['#Year]],FactAvailability[[#This Row],['#Month]],1)</f>
        <v>44105</v>
      </c>
      <c r="H95" s="55"/>
    </row>
    <row r="96" spans="1:8" x14ac:dyDescent="0.4">
      <c r="A96" s="55" t="s">
        <v>85</v>
      </c>
      <c r="B96" s="55">
        <v>2020</v>
      </c>
      <c r="C96" s="55">
        <v>11</v>
      </c>
      <c r="D96" s="56">
        <v>131</v>
      </c>
      <c r="E96" s="56"/>
      <c r="F96" s="59">
        <f>(DAY(EOMONTH(FactAvailability[[#This Row],[Date]],0))*FactAvailability[[#This Row],[Rooms]])-FactAvailability[[#This Row],[Not Available]]</f>
        <v>3930</v>
      </c>
      <c r="G96" s="57">
        <f>DATE(FactAvailability[[#This Row],['#Year]],FactAvailability[[#This Row],['#Month]],1)</f>
        <v>44136</v>
      </c>
      <c r="H96" s="55"/>
    </row>
    <row r="97" spans="1:8" x14ac:dyDescent="0.4">
      <c r="A97" s="55" t="s">
        <v>85</v>
      </c>
      <c r="B97" s="55">
        <v>2020</v>
      </c>
      <c r="C97" s="55">
        <v>12</v>
      </c>
      <c r="D97" s="56">
        <v>131</v>
      </c>
      <c r="E97" s="56"/>
      <c r="F97" s="59">
        <f>(DAY(EOMONTH(FactAvailability[[#This Row],[Date]],0))*FactAvailability[[#This Row],[Rooms]])-FactAvailability[[#This Row],[Not Available]]</f>
        <v>4061</v>
      </c>
      <c r="G97" s="57">
        <f>DATE(FactAvailability[[#This Row],['#Year]],FactAvailability[[#This Row],['#Month]],1)</f>
        <v>44166</v>
      </c>
      <c r="H97" s="55"/>
    </row>
    <row r="98" spans="1:8" x14ac:dyDescent="0.4">
      <c r="A98" s="55" t="s">
        <v>86</v>
      </c>
      <c r="B98" s="55">
        <v>2020</v>
      </c>
      <c r="C98" s="55">
        <v>1</v>
      </c>
      <c r="D98" s="56">
        <v>41</v>
      </c>
      <c r="E98" s="56"/>
      <c r="F98" s="59">
        <f>(DAY(EOMONTH(FactAvailability[[#This Row],[Date]],0))*FactAvailability[[#This Row],[Rooms]])-FactAvailability[[#This Row],[Not Available]]</f>
        <v>1271</v>
      </c>
      <c r="G98" s="57">
        <f>DATE(FactAvailability[[#This Row],['#Year]],FactAvailability[[#This Row],['#Month]],1)</f>
        <v>43831</v>
      </c>
      <c r="H98" s="55"/>
    </row>
    <row r="99" spans="1:8" x14ac:dyDescent="0.4">
      <c r="A99" s="55" t="s">
        <v>86</v>
      </c>
      <c r="B99" s="55">
        <v>2020</v>
      </c>
      <c r="C99" s="55">
        <v>2</v>
      </c>
      <c r="D99" s="56">
        <v>41</v>
      </c>
      <c r="E99" s="56"/>
      <c r="F99" s="59">
        <f>(DAY(EOMONTH(FactAvailability[[#This Row],[Date]],0))*FactAvailability[[#This Row],[Rooms]])-FactAvailability[[#This Row],[Not Available]]</f>
        <v>1189</v>
      </c>
      <c r="G99" s="57">
        <f>DATE(FactAvailability[[#This Row],['#Year]],FactAvailability[[#This Row],['#Month]],1)</f>
        <v>43862</v>
      </c>
      <c r="H99" s="55"/>
    </row>
    <row r="100" spans="1:8" x14ac:dyDescent="0.4">
      <c r="A100" s="55" t="s">
        <v>86</v>
      </c>
      <c r="B100" s="55">
        <v>2020</v>
      </c>
      <c r="C100" s="55">
        <v>3</v>
      </c>
      <c r="D100" s="56">
        <v>41</v>
      </c>
      <c r="E100" s="56"/>
      <c r="F100" s="59">
        <f>(DAY(EOMONTH(FactAvailability[[#This Row],[Date]],0))*FactAvailability[[#This Row],[Rooms]])-FactAvailability[[#This Row],[Not Available]]</f>
        <v>1271</v>
      </c>
      <c r="G100" s="57">
        <f>DATE(FactAvailability[[#This Row],['#Year]],FactAvailability[[#This Row],['#Month]],1)</f>
        <v>43891</v>
      </c>
      <c r="H100" s="55"/>
    </row>
    <row r="101" spans="1:8" x14ac:dyDescent="0.4">
      <c r="A101" s="55" t="s">
        <v>86</v>
      </c>
      <c r="B101" s="55">
        <v>2020</v>
      </c>
      <c r="C101" s="55">
        <v>4</v>
      </c>
      <c r="D101" s="56">
        <v>41</v>
      </c>
      <c r="E101" s="56"/>
      <c r="F101" s="59">
        <f>(DAY(EOMONTH(FactAvailability[[#This Row],[Date]],0))*FactAvailability[[#This Row],[Rooms]])-FactAvailability[[#This Row],[Not Available]]</f>
        <v>1230</v>
      </c>
      <c r="G101" s="57">
        <f>DATE(FactAvailability[[#This Row],['#Year]],FactAvailability[[#This Row],['#Month]],1)</f>
        <v>43922</v>
      </c>
      <c r="H101" s="55"/>
    </row>
    <row r="102" spans="1:8" x14ac:dyDescent="0.4">
      <c r="A102" s="55" t="s">
        <v>86</v>
      </c>
      <c r="B102" s="55">
        <v>2020</v>
      </c>
      <c r="C102" s="55">
        <v>5</v>
      </c>
      <c r="D102" s="56">
        <v>41</v>
      </c>
      <c r="E102" s="56"/>
      <c r="F102" s="59">
        <f>(DAY(EOMONTH(FactAvailability[[#This Row],[Date]],0))*FactAvailability[[#This Row],[Rooms]])-FactAvailability[[#This Row],[Not Available]]</f>
        <v>1271</v>
      </c>
      <c r="G102" s="57">
        <f>DATE(FactAvailability[[#This Row],['#Year]],FactAvailability[[#This Row],['#Month]],1)</f>
        <v>43952</v>
      </c>
      <c r="H102" s="55"/>
    </row>
    <row r="103" spans="1:8" x14ac:dyDescent="0.4">
      <c r="A103" s="55" t="s">
        <v>86</v>
      </c>
      <c r="B103" s="55">
        <v>2020</v>
      </c>
      <c r="C103" s="55">
        <v>6</v>
      </c>
      <c r="D103" s="56">
        <v>41</v>
      </c>
      <c r="E103" s="56"/>
      <c r="F103" s="59">
        <f>(DAY(EOMONTH(FactAvailability[[#This Row],[Date]],0))*FactAvailability[[#This Row],[Rooms]])-FactAvailability[[#This Row],[Not Available]]</f>
        <v>1230</v>
      </c>
      <c r="G103" s="57">
        <f>DATE(FactAvailability[[#This Row],['#Year]],FactAvailability[[#This Row],['#Month]],1)</f>
        <v>43983</v>
      </c>
      <c r="H103" s="55"/>
    </row>
    <row r="104" spans="1:8" x14ac:dyDescent="0.4">
      <c r="A104" s="55" t="s">
        <v>86</v>
      </c>
      <c r="B104" s="55">
        <v>2020</v>
      </c>
      <c r="C104" s="55">
        <v>7</v>
      </c>
      <c r="D104" s="56">
        <v>41</v>
      </c>
      <c r="E104" s="56"/>
      <c r="F104" s="59">
        <f>(DAY(EOMONTH(FactAvailability[[#This Row],[Date]],0))*FactAvailability[[#This Row],[Rooms]])-FactAvailability[[#This Row],[Not Available]]</f>
        <v>1271</v>
      </c>
      <c r="G104" s="57">
        <f>DATE(FactAvailability[[#This Row],['#Year]],FactAvailability[[#This Row],['#Month]],1)</f>
        <v>44013</v>
      </c>
      <c r="H104" s="55"/>
    </row>
    <row r="105" spans="1:8" x14ac:dyDescent="0.4">
      <c r="A105" s="55" t="s">
        <v>86</v>
      </c>
      <c r="B105" s="55">
        <v>2020</v>
      </c>
      <c r="C105" s="55">
        <v>8</v>
      </c>
      <c r="D105" s="56">
        <v>41</v>
      </c>
      <c r="E105" s="56"/>
      <c r="F105" s="59">
        <f>(DAY(EOMONTH(FactAvailability[[#This Row],[Date]],0))*FactAvailability[[#This Row],[Rooms]])-FactAvailability[[#This Row],[Not Available]]</f>
        <v>1271</v>
      </c>
      <c r="G105" s="57">
        <f>DATE(FactAvailability[[#This Row],['#Year]],FactAvailability[[#This Row],['#Month]],1)</f>
        <v>44044</v>
      </c>
      <c r="H105" s="55"/>
    </row>
    <row r="106" spans="1:8" x14ac:dyDescent="0.4">
      <c r="A106" s="55" t="s">
        <v>86</v>
      </c>
      <c r="B106" s="55">
        <v>2020</v>
      </c>
      <c r="C106" s="55">
        <v>9</v>
      </c>
      <c r="D106" s="56">
        <v>41</v>
      </c>
      <c r="E106" s="56"/>
      <c r="F106" s="59">
        <f>(DAY(EOMONTH(FactAvailability[[#This Row],[Date]],0))*FactAvailability[[#This Row],[Rooms]])-FactAvailability[[#This Row],[Not Available]]</f>
        <v>1230</v>
      </c>
      <c r="G106" s="57">
        <f>DATE(FactAvailability[[#This Row],['#Year]],FactAvailability[[#This Row],['#Month]],1)</f>
        <v>44075</v>
      </c>
      <c r="H106" s="55"/>
    </row>
    <row r="107" spans="1:8" x14ac:dyDescent="0.4">
      <c r="A107" s="55" t="s">
        <v>86</v>
      </c>
      <c r="B107" s="55">
        <v>2020</v>
      </c>
      <c r="C107" s="55">
        <v>10</v>
      </c>
      <c r="D107" s="56">
        <v>41</v>
      </c>
      <c r="E107" s="56"/>
      <c r="F107" s="59">
        <f>(DAY(EOMONTH(FactAvailability[[#This Row],[Date]],0))*FactAvailability[[#This Row],[Rooms]])-FactAvailability[[#This Row],[Not Available]]</f>
        <v>1271</v>
      </c>
      <c r="G107" s="57">
        <f>DATE(FactAvailability[[#This Row],['#Year]],FactAvailability[[#This Row],['#Month]],1)</f>
        <v>44105</v>
      </c>
      <c r="H107" s="55"/>
    </row>
    <row r="108" spans="1:8" x14ac:dyDescent="0.4">
      <c r="A108" s="55" t="s">
        <v>86</v>
      </c>
      <c r="B108" s="55">
        <v>2020</v>
      </c>
      <c r="C108" s="55">
        <v>11</v>
      </c>
      <c r="D108" s="56">
        <v>41</v>
      </c>
      <c r="E108" s="56"/>
      <c r="F108" s="59">
        <f>(DAY(EOMONTH(FactAvailability[[#This Row],[Date]],0))*FactAvailability[[#This Row],[Rooms]])-FactAvailability[[#This Row],[Not Available]]</f>
        <v>1230</v>
      </c>
      <c r="G108" s="57">
        <f>DATE(FactAvailability[[#This Row],['#Year]],FactAvailability[[#This Row],['#Month]],1)</f>
        <v>44136</v>
      </c>
      <c r="H108" s="55"/>
    </row>
    <row r="109" spans="1:8" x14ac:dyDescent="0.4">
      <c r="A109" s="55" t="s">
        <v>86</v>
      </c>
      <c r="B109" s="55">
        <v>2020</v>
      </c>
      <c r="C109" s="55">
        <v>12</v>
      </c>
      <c r="D109" s="56">
        <v>41</v>
      </c>
      <c r="E109" s="56"/>
      <c r="F109" s="59">
        <f>(DAY(EOMONTH(FactAvailability[[#This Row],[Date]],0))*FactAvailability[[#This Row],[Rooms]])-FactAvailability[[#This Row],[Not Available]]</f>
        <v>1271</v>
      </c>
      <c r="G109" s="57">
        <f>DATE(FactAvailability[[#This Row],['#Year]],FactAvailability[[#This Row],['#Month]],1)</f>
        <v>44166</v>
      </c>
      <c r="H109" s="55"/>
    </row>
    <row r="110" spans="1:8" x14ac:dyDescent="0.4">
      <c r="A110" s="55" t="s">
        <v>87</v>
      </c>
      <c r="B110" s="55">
        <v>2020</v>
      </c>
      <c r="C110" s="55">
        <v>1</v>
      </c>
      <c r="D110" s="56">
        <v>43</v>
      </c>
      <c r="E110" s="56"/>
      <c r="F110" s="59">
        <f>(DAY(EOMONTH(FactAvailability[[#This Row],[Date]],0))*FactAvailability[[#This Row],[Rooms]])-FactAvailability[[#This Row],[Not Available]]</f>
        <v>1333</v>
      </c>
      <c r="G110" s="57">
        <f>DATE(FactAvailability[[#This Row],['#Year]],FactAvailability[[#This Row],['#Month]],1)</f>
        <v>43831</v>
      </c>
      <c r="H110" s="55"/>
    </row>
    <row r="111" spans="1:8" x14ac:dyDescent="0.4">
      <c r="A111" s="55" t="s">
        <v>87</v>
      </c>
      <c r="B111" s="55">
        <v>2020</v>
      </c>
      <c r="C111" s="55">
        <v>2</v>
      </c>
      <c r="D111" s="56">
        <v>43</v>
      </c>
      <c r="E111" s="56"/>
      <c r="F111" s="59">
        <f>(DAY(EOMONTH(FactAvailability[[#This Row],[Date]],0))*FactAvailability[[#This Row],[Rooms]])-FactAvailability[[#This Row],[Not Available]]</f>
        <v>1247</v>
      </c>
      <c r="G111" s="57">
        <f>DATE(FactAvailability[[#This Row],['#Year]],FactAvailability[[#This Row],['#Month]],1)</f>
        <v>43862</v>
      </c>
      <c r="H111" s="55"/>
    </row>
    <row r="112" spans="1:8" x14ac:dyDescent="0.4">
      <c r="A112" s="55" t="s">
        <v>87</v>
      </c>
      <c r="B112" s="55">
        <v>2020</v>
      </c>
      <c r="C112" s="55">
        <v>3</v>
      </c>
      <c r="D112" s="56">
        <v>43</v>
      </c>
      <c r="E112" s="56"/>
      <c r="F112" s="59">
        <f>(DAY(EOMONTH(FactAvailability[[#This Row],[Date]],0))*FactAvailability[[#This Row],[Rooms]])-FactAvailability[[#This Row],[Not Available]]</f>
        <v>1333</v>
      </c>
      <c r="G112" s="57">
        <f>DATE(FactAvailability[[#This Row],['#Year]],FactAvailability[[#This Row],['#Month]],1)</f>
        <v>43891</v>
      </c>
      <c r="H112" s="55"/>
    </row>
    <row r="113" spans="1:8" x14ac:dyDescent="0.4">
      <c r="A113" s="55" t="s">
        <v>87</v>
      </c>
      <c r="B113" s="55">
        <v>2020</v>
      </c>
      <c r="C113" s="55">
        <v>4</v>
      </c>
      <c r="D113" s="56">
        <v>43</v>
      </c>
      <c r="E113" s="56"/>
      <c r="F113" s="59">
        <f>(DAY(EOMONTH(FactAvailability[[#This Row],[Date]],0))*FactAvailability[[#This Row],[Rooms]])-FactAvailability[[#This Row],[Not Available]]</f>
        <v>1290</v>
      </c>
      <c r="G113" s="57">
        <f>DATE(FactAvailability[[#This Row],['#Year]],FactAvailability[[#This Row],['#Month]],1)</f>
        <v>43922</v>
      </c>
      <c r="H113" s="55"/>
    </row>
    <row r="114" spans="1:8" x14ac:dyDescent="0.4">
      <c r="A114" s="55" t="s">
        <v>87</v>
      </c>
      <c r="B114" s="55">
        <v>2020</v>
      </c>
      <c r="C114" s="55">
        <v>5</v>
      </c>
      <c r="D114" s="56">
        <v>43</v>
      </c>
      <c r="E114" s="56"/>
      <c r="F114" s="59">
        <f>(DAY(EOMONTH(FactAvailability[[#This Row],[Date]],0))*FactAvailability[[#This Row],[Rooms]])-FactAvailability[[#This Row],[Not Available]]</f>
        <v>1333</v>
      </c>
      <c r="G114" s="57">
        <f>DATE(FactAvailability[[#This Row],['#Year]],FactAvailability[[#This Row],['#Month]],1)</f>
        <v>43952</v>
      </c>
      <c r="H114" s="55"/>
    </row>
    <row r="115" spans="1:8" x14ac:dyDescent="0.4">
      <c r="A115" s="55" t="s">
        <v>87</v>
      </c>
      <c r="B115" s="55">
        <v>2020</v>
      </c>
      <c r="C115" s="55">
        <v>6</v>
      </c>
      <c r="D115" s="56">
        <v>43</v>
      </c>
      <c r="E115" s="56"/>
      <c r="F115" s="59">
        <f>(DAY(EOMONTH(FactAvailability[[#This Row],[Date]],0))*FactAvailability[[#This Row],[Rooms]])-FactAvailability[[#This Row],[Not Available]]</f>
        <v>1290</v>
      </c>
      <c r="G115" s="57">
        <f>DATE(FactAvailability[[#This Row],['#Year]],FactAvailability[[#This Row],['#Month]],1)</f>
        <v>43983</v>
      </c>
      <c r="H115" s="55"/>
    </row>
    <row r="116" spans="1:8" x14ac:dyDescent="0.4">
      <c r="A116" s="55" t="s">
        <v>87</v>
      </c>
      <c r="B116" s="55">
        <v>2020</v>
      </c>
      <c r="C116" s="55">
        <v>7</v>
      </c>
      <c r="D116" s="56">
        <v>43</v>
      </c>
      <c r="E116" s="56"/>
      <c r="F116" s="59">
        <f>(DAY(EOMONTH(FactAvailability[[#This Row],[Date]],0))*FactAvailability[[#This Row],[Rooms]])-FactAvailability[[#This Row],[Not Available]]</f>
        <v>1333</v>
      </c>
      <c r="G116" s="57">
        <f>DATE(FactAvailability[[#This Row],['#Year]],FactAvailability[[#This Row],['#Month]],1)</f>
        <v>44013</v>
      </c>
      <c r="H116" s="55"/>
    </row>
    <row r="117" spans="1:8" x14ac:dyDescent="0.4">
      <c r="A117" s="55" t="s">
        <v>87</v>
      </c>
      <c r="B117" s="55">
        <v>2020</v>
      </c>
      <c r="C117" s="55">
        <v>8</v>
      </c>
      <c r="D117" s="56">
        <v>43</v>
      </c>
      <c r="E117" s="56"/>
      <c r="F117" s="59">
        <f>(DAY(EOMONTH(FactAvailability[[#This Row],[Date]],0))*FactAvailability[[#This Row],[Rooms]])-FactAvailability[[#This Row],[Not Available]]</f>
        <v>1333</v>
      </c>
      <c r="G117" s="57">
        <f>DATE(FactAvailability[[#This Row],['#Year]],FactAvailability[[#This Row],['#Month]],1)</f>
        <v>44044</v>
      </c>
      <c r="H117" s="55"/>
    </row>
    <row r="118" spans="1:8" x14ac:dyDescent="0.4">
      <c r="A118" s="55" t="s">
        <v>87</v>
      </c>
      <c r="B118" s="55">
        <v>2020</v>
      </c>
      <c r="C118" s="55">
        <v>9</v>
      </c>
      <c r="D118" s="56">
        <v>43</v>
      </c>
      <c r="E118" s="56"/>
      <c r="F118" s="59">
        <f>(DAY(EOMONTH(FactAvailability[[#This Row],[Date]],0))*FactAvailability[[#This Row],[Rooms]])-FactAvailability[[#This Row],[Not Available]]</f>
        <v>1290</v>
      </c>
      <c r="G118" s="57">
        <f>DATE(FactAvailability[[#This Row],['#Year]],FactAvailability[[#This Row],['#Month]],1)</f>
        <v>44075</v>
      </c>
      <c r="H118" s="55"/>
    </row>
    <row r="119" spans="1:8" x14ac:dyDescent="0.4">
      <c r="A119" s="55" t="s">
        <v>87</v>
      </c>
      <c r="B119" s="55">
        <v>2020</v>
      </c>
      <c r="C119" s="55">
        <v>10</v>
      </c>
      <c r="D119" s="56">
        <v>43</v>
      </c>
      <c r="E119" s="56"/>
      <c r="F119" s="59">
        <f>(DAY(EOMONTH(FactAvailability[[#This Row],[Date]],0))*FactAvailability[[#This Row],[Rooms]])-FactAvailability[[#This Row],[Not Available]]</f>
        <v>1333</v>
      </c>
      <c r="G119" s="57">
        <f>DATE(FactAvailability[[#This Row],['#Year]],FactAvailability[[#This Row],['#Month]],1)</f>
        <v>44105</v>
      </c>
      <c r="H119" s="55"/>
    </row>
    <row r="120" spans="1:8" x14ac:dyDescent="0.4">
      <c r="A120" s="55" t="s">
        <v>87</v>
      </c>
      <c r="B120" s="55">
        <v>2020</v>
      </c>
      <c r="C120" s="55">
        <v>11</v>
      </c>
      <c r="D120" s="56">
        <v>43</v>
      </c>
      <c r="E120" s="56"/>
      <c r="F120" s="59">
        <f>(DAY(EOMONTH(FactAvailability[[#This Row],[Date]],0))*FactAvailability[[#This Row],[Rooms]])-FactAvailability[[#This Row],[Not Available]]</f>
        <v>1290</v>
      </c>
      <c r="G120" s="57">
        <f>DATE(FactAvailability[[#This Row],['#Year]],FactAvailability[[#This Row],['#Month]],1)</f>
        <v>44136</v>
      </c>
      <c r="H120" s="55"/>
    </row>
    <row r="121" spans="1:8" x14ac:dyDescent="0.4">
      <c r="A121" s="55" t="s">
        <v>87</v>
      </c>
      <c r="B121" s="55">
        <v>2020</v>
      </c>
      <c r="C121" s="55">
        <v>12</v>
      </c>
      <c r="D121" s="56">
        <v>43</v>
      </c>
      <c r="E121" s="56"/>
      <c r="F121" s="59">
        <f>(DAY(EOMONTH(FactAvailability[[#This Row],[Date]],0))*FactAvailability[[#This Row],[Rooms]])-FactAvailability[[#This Row],[Not Available]]</f>
        <v>1333</v>
      </c>
      <c r="G121" s="57">
        <f>DATE(FactAvailability[[#This Row],['#Year]],FactAvailability[[#This Row],['#Month]],1)</f>
        <v>44166</v>
      </c>
      <c r="H121" s="55"/>
    </row>
    <row r="122" spans="1:8" x14ac:dyDescent="0.4">
      <c r="A122" s="55" t="s">
        <v>83</v>
      </c>
      <c r="B122" s="55">
        <v>2021</v>
      </c>
      <c r="C122" s="55">
        <v>1</v>
      </c>
      <c r="D122" s="56">
        <v>105</v>
      </c>
      <c r="E122" s="56"/>
      <c r="F122" s="59">
        <f>(DAY(EOMONTH(FactAvailability[[#This Row],[Date]],0))*FactAvailability[[#This Row],[Rooms]])-FactAvailability[[#This Row],[Not Available]]</f>
        <v>3255</v>
      </c>
      <c r="G122" s="57">
        <f>DATE(FactAvailability[[#This Row],['#Year]],FactAvailability[[#This Row],['#Month]],1)</f>
        <v>44197</v>
      </c>
      <c r="H122" s="55"/>
    </row>
    <row r="123" spans="1:8" x14ac:dyDescent="0.4">
      <c r="A123" s="55" t="s">
        <v>83</v>
      </c>
      <c r="B123" s="55">
        <v>2021</v>
      </c>
      <c r="C123" s="55">
        <v>2</v>
      </c>
      <c r="D123" s="56">
        <v>105</v>
      </c>
      <c r="E123" s="56"/>
      <c r="F123" s="59">
        <f>(DAY(EOMONTH(FactAvailability[[#This Row],[Date]],0))*FactAvailability[[#This Row],[Rooms]])-FactAvailability[[#This Row],[Not Available]]</f>
        <v>2940</v>
      </c>
      <c r="G123" s="57">
        <f>DATE(FactAvailability[[#This Row],['#Year]],FactAvailability[[#This Row],['#Month]],1)</f>
        <v>44228</v>
      </c>
      <c r="H123" s="55"/>
    </row>
    <row r="124" spans="1:8" x14ac:dyDescent="0.4">
      <c r="A124" s="55" t="s">
        <v>83</v>
      </c>
      <c r="B124" s="55">
        <v>2021</v>
      </c>
      <c r="C124" s="55">
        <v>3</v>
      </c>
      <c r="D124" s="56">
        <v>105</v>
      </c>
      <c r="E124" s="56"/>
      <c r="F124" s="59">
        <f>(DAY(EOMONTH(FactAvailability[[#This Row],[Date]],0))*FactAvailability[[#This Row],[Rooms]])-FactAvailability[[#This Row],[Not Available]]</f>
        <v>3255</v>
      </c>
      <c r="G124" s="57">
        <f>DATE(FactAvailability[[#This Row],['#Year]],FactAvailability[[#This Row],['#Month]],1)</f>
        <v>44256</v>
      </c>
      <c r="H124" s="55"/>
    </row>
    <row r="125" spans="1:8" x14ac:dyDescent="0.4">
      <c r="A125" s="55" t="s">
        <v>83</v>
      </c>
      <c r="B125" s="55">
        <v>2021</v>
      </c>
      <c r="C125" s="55">
        <v>4</v>
      </c>
      <c r="D125" s="56">
        <v>105</v>
      </c>
      <c r="E125" s="56"/>
      <c r="F125" s="59">
        <f>(DAY(EOMONTH(FactAvailability[[#This Row],[Date]],0))*FactAvailability[[#This Row],[Rooms]])-FactAvailability[[#This Row],[Not Available]]</f>
        <v>3150</v>
      </c>
      <c r="G125" s="57">
        <f>DATE(FactAvailability[[#This Row],['#Year]],FactAvailability[[#This Row],['#Month]],1)</f>
        <v>44287</v>
      </c>
      <c r="H125" s="55"/>
    </row>
    <row r="126" spans="1:8" x14ac:dyDescent="0.4">
      <c r="A126" s="55" t="s">
        <v>83</v>
      </c>
      <c r="B126" s="55">
        <v>2021</v>
      </c>
      <c r="C126" s="55">
        <v>5</v>
      </c>
      <c r="D126" s="56">
        <v>105</v>
      </c>
      <c r="E126" s="56"/>
      <c r="F126" s="59">
        <f>(DAY(EOMONTH(FactAvailability[[#This Row],[Date]],0))*FactAvailability[[#This Row],[Rooms]])-FactAvailability[[#This Row],[Not Available]]</f>
        <v>3255</v>
      </c>
      <c r="G126" s="57">
        <f>DATE(FactAvailability[[#This Row],['#Year]],FactAvailability[[#This Row],['#Month]],1)</f>
        <v>44317</v>
      </c>
      <c r="H126" s="55"/>
    </row>
    <row r="127" spans="1:8" x14ac:dyDescent="0.4">
      <c r="A127" s="55" t="s">
        <v>83</v>
      </c>
      <c r="B127" s="55">
        <v>2021</v>
      </c>
      <c r="C127" s="55">
        <v>6</v>
      </c>
      <c r="D127" s="56">
        <v>105</v>
      </c>
      <c r="E127" s="56"/>
      <c r="F127" s="59">
        <f>(DAY(EOMONTH(FactAvailability[[#This Row],[Date]],0))*FactAvailability[[#This Row],[Rooms]])-FactAvailability[[#This Row],[Not Available]]</f>
        <v>3150</v>
      </c>
      <c r="G127" s="57">
        <f>DATE(FactAvailability[[#This Row],['#Year]],FactAvailability[[#This Row],['#Month]],1)</f>
        <v>44348</v>
      </c>
      <c r="H127" s="55"/>
    </row>
    <row r="128" spans="1:8" x14ac:dyDescent="0.4">
      <c r="A128" s="55" t="s">
        <v>83</v>
      </c>
      <c r="B128" s="55">
        <v>2021</v>
      </c>
      <c r="C128" s="55">
        <v>7</v>
      </c>
      <c r="D128" s="56">
        <v>105</v>
      </c>
      <c r="E128" s="56"/>
      <c r="F128" s="59">
        <f>(DAY(EOMONTH(FactAvailability[[#This Row],[Date]],0))*FactAvailability[[#This Row],[Rooms]])-FactAvailability[[#This Row],[Not Available]]</f>
        <v>3255</v>
      </c>
      <c r="G128" s="57">
        <f>DATE(FactAvailability[[#This Row],['#Year]],FactAvailability[[#This Row],['#Month]],1)</f>
        <v>44378</v>
      </c>
      <c r="H128" s="55"/>
    </row>
    <row r="129" spans="1:8" x14ac:dyDescent="0.4">
      <c r="A129" s="55" t="s">
        <v>83</v>
      </c>
      <c r="B129" s="55">
        <v>2021</v>
      </c>
      <c r="C129" s="55">
        <v>8</v>
      </c>
      <c r="D129" s="56">
        <v>105</v>
      </c>
      <c r="E129" s="56"/>
      <c r="F129" s="59">
        <f>(DAY(EOMONTH(FactAvailability[[#This Row],[Date]],0))*FactAvailability[[#This Row],[Rooms]])-FactAvailability[[#This Row],[Not Available]]</f>
        <v>3255</v>
      </c>
      <c r="G129" s="57">
        <f>DATE(FactAvailability[[#This Row],['#Year]],FactAvailability[[#This Row],['#Month]],1)</f>
        <v>44409</v>
      </c>
      <c r="H129" s="55"/>
    </row>
    <row r="130" spans="1:8" x14ac:dyDescent="0.4">
      <c r="A130" s="55" t="s">
        <v>83</v>
      </c>
      <c r="B130" s="55">
        <v>2021</v>
      </c>
      <c r="C130" s="55">
        <v>9</v>
      </c>
      <c r="D130" s="56">
        <v>105</v>
      </c>
      <c r="E130" s="56"/>
      <c r="F130" s="59">
        <f>(DAY(EOMONTH(FactAvailability[[#This Row],[Date]],0))*FactAvailability[[#This Row],[Rooms]])-FactAvailability[[#This Row],[Not Available]]</f>
        <v>3150</v>
      </c>
      <c r="G130" s="57">
        <f>DATE(FactAvailability[[#This Row],['#Year]],FactAvailability[[#This Row],['#Month]],1)</f>
        <v>44440</v>
      </c>
      <c r="H130" s="55"/>
    </row>
    <row r="131" spans="1:8" x14ac:dyDescent="0.4">
      <c r="A131" s="55" t="s">
        <v>83</v>
      </c>
      <c r="B131" s="55">
        <v>2021</v>
      </c>
      <c r="C131" s="55">
        <v>10</v>
      </c>
      <c r="D131" s="56">
        <v>105</v>
      </c>
      <c r="E131" s="56"/>
      <c r="F131" s="59">
        <f>(DAY(EOMONTH(FactAvailability[[#This Row],[Date]],0))*FactAvailability[[#This Row],[Rooms]])-FactAvailability[[#This Row],[Not Available]]</f>
        <v>3255</v>
      </c>
      <c r="G131" s="57">
        <f>DATE(FactAvailability[[#This Row],['#Year]],FactAvailability[[#This Row],['#Month]],1)</f>
        <v>44470</v>
      </c>
      <c r="H131" s="55"/>
    </row>
    <row r="132" spans="1:8" x14ac:dyDescent="0.4">
      <c r="A132" s="55" t="s">
        <v>83</v>
      </c>
      <c r="B132" s="55">
        <v>2021</v>
      </c>
      <c r="C132" s="55">
        <v>11</v>
      </c>
      <c r="D132" s="56">
        <v>105</v>
      </c>
      <c r="E132" s="56"/>
      <c r="F132" s="59">
        <f>(DAY(EOMONTH(FactAvailability[[#This Row],[Date]],0))*FactAvailability[[#This Row],[Rooms]])-FactAvailability[[#This Row],[Not Available]]</f>
        <v>3150</v>
      </c>
      <c r="G132" s="57">
        <f>DATE(FactAvailability[[#This Row],['#Year]],FactAvailability[[#This Row],['#Month]],1)</f>
        <v>44501</v>
      </c>
      <c r="H132" s="55"/>
    </row>
    <row r="133" spans="1:8" x14ac:dyDescent="0.4">
      <c r="A133" s="55" t="s">
        <v>83</v>
      </c>
      <c r="B133" s="55">
        <v>2021</v>
      </c>
      <c r="C133" s="55">
        <v>12</v>
      </c>
      <c r="D133" s="56">
        <v>105</v>
      </c>
      <c r="E133" s="56"/>
      <c r="F133" s="59">
        <f>(DAY(EOMONTH(FactAvailability[[#This Row],[Date]],0))*FactAvailability[[#This Row],[Rooms]])-FactAvailability[[#This Row],[Not Available]]</f>
        <v>3255</v>
      </c>
      <c r="G133" s="57">
        <f>DATE(FactAvailability[[#This Row],['#Year]],FactAvailability[[#This Row],['#Month]],1)</f>
        <v>44531</v>
      </c>
      <c r="H133" s="55"/>
    </row>
    <row r="134" spans="1:8" x14ac:dyDescent="0.4">
      <c r="A134" s="55" t="s">
        <v>84</v>
      </c>
      <c r="B134" s="55">
        <v>2021</v>
      </c>
      <c r="C134" s="55">
        <v>1</v>
      </c>
      <c r="D134" s="56">
        <v>48</v>
      </c>
      <c r="E134" s="56"/>
      <c r="F134" s="59">
        <f>(DAY(EOMONTH(FactAvailability[[#This Row],[Date]],0))*FactAvailability[[#This Row],[Rooms]])-FactAvailability[[#This Row],[Not Available]]</f>
        <v>1488</v>
      </c>
      <c r="G134" s="57">
        <f>DATE(FactAvailability[[#This Row],['#Year]],FactAvailability[[#This Row],['#Month]],1)</f>
        <v>44197</v>
      </c>
      <c r="H134" s="55"/>
    </row>
    <row r="135" spans="1:8" x14ac:dyDescent="0.4">
      <c r="A135" s="55" t="s">
        <v>84</v>
      </c>
      <c r="B135" s="55">
        <v>2021</v>
      </c>
      <c r="C135" s="55">
        <v>2</v>
      </c>
      <c r="D135" s="56">
        <v>48</v>
      </c>
      <c r="E135" s="56"/>
      <c r="F135" s="59">
        <f>(DAY(EOMONTH(FactAvailability[[#This Row],[Date]],0))*FactAvailability[[#This Row],[Rooms]])-FactAvailability[[#This Row],[Not Available]]</f>
        <v>1344</v>
      </c>
      <c r="G135" s="57">
        <f>DATE(FactAvailability[[#This Row],['#Year]],FactAvailability[[#This Row],['#Month]],1)</f>
        <v>44228</v>
      </c>
      <c r="H135" s="55"/>
    </row>
    <row r="136" spans="1:8" x14ac:dyDescent="0.4">
      <c r="A136" s="55" t="s">
        <v>84</v>
      </c>
      <c r="B136" s="55">
        <v>2021</v>
      </c>
      <c r="C136" s="55">
        <v>3</v>
      </c>
      <c r="D136" s="56">
        <v>48</v>
      </c>
      <c r="E136" s="56"/>
      <c r="F136" s="59">
        <f>(DAY(EOMONTH(FactAvailability[[#This Row],[Date]],0))*FactAvailability[[#This Row],[Rooms]])-FactAvailability[[#This Row],[Not Available]]</f>
        <v>1488</v>
      </c>
      <c r="G136" s="57">
        <f>DATE(FactAvailability[[#This Row],['#Year]],FactAvailability[[#This Row],['#Month]],1)</f>
        <v>44256</v>
      </c>
      <c r="H136" s="55"/>
    </row>
    <row r="137" spans="1:8" x14ac:dyDescent="0.4">
      <c r="A137" s="55" t="s">
        <v>84</v>
      </c>
      <c r="B137" s="55">
        <v>2021</v>
      </c>
      <c r="C137" s="55">
        <v>4</v>
      </c>
      <c r="D137" s="56">
        <v>48</v>
      </c>
      <c r="E137" s="56"/>
      <c r="F137" s="59">
        <f>(DAY(EOMONTH(FactAvailability[[#This Row],[Date]],0))*FactAvailability[[#This Row],[Rooms]])-FactAvailability[[#This Row],[Not Available]]</f>
        <v>1440</v>
      </c>
      <c r="G137" s="57">
        <f>DATE(FactAvailability[[#This Row],['#Year]],FactAvailability[[#This Row],['#Month]],1)</f>
        <v>44287</v>
      </c>
      <c r="H137" s="55"/>
    </row>
    <row r="138" spans="1:8" x14ac:dyDescent="0.4">
      <c r="A138" s="55" t="s">
        <v>84</v>
      </c>
      <c r="B138" s="55">
        <v>2021</v>
      </c>
      <c r="C138" s="55">
        <v>5</v>
      </c>
      <c r="D138" s="56">
        <v>48</v>
      </c>
      <c r="E138" s="56"/>
      <c r="F138" s="59">
        <f>(DAY(EOMONTH(FactAvailability[[#This Row],[Date]],0))*FactAvailability[[#This Row],[Rooms]])-FactAvailability[[#This Row],[Not Available]]</f>
        <v>1488</v>
      </c>
      <c r="G138" s="57">
        <f>DATE(FactAvailability[[#This Row],['#Year]],FactAvailability[[#This Row],['#Month]],1)</f>
        <v>44317</v>
      </c>
      <c r="H138" s="55"/>
    </row>
    <row r="139" spans="1:8" x14ac:dyDescent="0.4">
      <c r="A139" s="55" t="s">
        <v>84</v>
      </c>
      <c r="B139" s="55">
        <v>2021</v>
      </c>
      <c r="C139" s="55">
        <v>6</v>
      </c>
      <c r="D139" s="56">
        <v>48</v>
      </c>
      <c r="E139" s="56"/>
      <c r="F139" s="59">
        <f>(DAY(EOMONTH(FactAvailability[[#This Row],[Date]],0))*FactAvailability[[#This Row],[Rooms]])-FactAvailability[[#This Row],[Not Available]]</f>
        <v>1440</v>
      </c>
      <c r="G139" s="57">
        <f>DATE(FactAvailability[[#This Row],['#Year]],FactAvailability[[#This Row],['#Month]],1)</f>
        <v>44348</v>
      </c>
      <c r="H139" s="55"/>
    </row>
    <row r="140" spans="1:8" x14ac:dyDescent="0.4">
      <c r="A140" s="55" t="s">
        <v>84</v>
      </c>
      <c r="B140" s="55">
        <v>2021</v>
      </c>
      <c r="C140" s="55">
        <v>7</v>
      </c>
      <c r="D140" s="56">
        <v>48</v>
      </c>
      <c r="E140" s="56"/>
      <c r="F140" s="59">
        <f>(DAY(EOMONTH(FactAvailability[[#This Row],[Date]],0))*FactAvailability[[#This Row],[Rooms]])-FactAvailability[[#This Row],[Not Available]]</f>
        <v>1488</v>
      </c>
      <c r="G140" s="57">
        <f>DATE(FactAvailability[[#This Row],['#Year]],FactAvailability[[#This Row],['#Month]],1)</f>
        <v>44378</v>
      </c>
      <c r="H140" s="55"/>
    </row>
    <row r="141" spans="1:8" x14ac:dyDescent="0.4">
      <c r="A141" s="55" t="s">
        <v>84</v>
      </c>
      <c r="B141" s="55">
        <v>2021</v>
      </c>
      <c r="C141" s="55">
        <v>8</v>
      </c>
      <c r="D141" s="56">
        <v>48</v>
      </c>
      <c r="E141" s="56"/>
      <c r="F141" s="59">
        <f>(DAY(EOMONTH(FactAvailability[[#This Row],[Date]],0))*FactAvailability[[#This Row],[Rooms]])-FactAvailability[[#This Row],[Not Available]]</f>
        <v>1488</v>
      </c>
      <c r="G141" s="57">
        <f>DATE(FactAvailability[[#This Row],['#Year]],FactAvailability[[#This Row],['#Month]],1)</f>
        <v>44409</v>
      </c>
      <c r="H141" s="55"/>
    </row>
    <row r="142" spans="1:8" x14ac:dyDescent="0.4">
      <c r="A142" s="55" t="s">
        <v>84</v>
      </c>
      <c r="B142" s="55">
        <v>2021</v>
      </c>
      <c r="C142" s="55">
        <v>9</v>
      </c>
      <c r="D142" s="56">
        <v>48</v>
      </c>
      <c r="E142" s="56"/>
      <c r="F142" s="59">
        <f>(DAY(EOMONTH(FactAvailability[[#This Row],[Date]],0))*FactAvailability[[#This Row],[Rooms]])-FactAvailability[[#This Row],[Not Available]]</f>
        <v>1440</v>
      </c>
      <c r="G142" s="57">
        <f>DATE(FactAvailability[[#This Row],['#Year]],FactAvailability[[#This Row],['#Month]],1)</f>
        <v>44440</v>
      </c>
      <c r="H142" s="55"/>
    </row>
    <row r="143" spans="1:8" x14ac:dyDescent="0.4">
      <c r="A143" s="55" t="s">
        <v>84</v>
      </c>
      <c r="B143" s="55">
        <v>2021</v>
      </c>
      <c r="C143" s="55">
        <v>10</v>
      </c>
      <c r="D143" s="56">
        <v>48</v>
      </c>
      <c r="E143" s="56"/>
      <c r="F143" s="59">
        <f>(DAY(EOMONTH(FactAvailability[[#This Row],[Date]],0))*FactAvailability[[#This Row],[Rooms]])-FactAvailability[[#This Row],[Not Available]]</f>
        <v>1488</v>
      </c>
      <c r="G143" s="57">
        <f>DATE(FactAvailability[[#This Row],['#Year]],FactAvailability[[#This Row],['#Month]],1)</f>
        <v>44470</v>
      </c>
      <c r="H143" s="55"/>
    </row>
    <row r="144" spans="1:8" x14ac:dyDescent="0.4">
      <c r="A144" s="55" t="s">
        <v>84</v>
      </c>
      <c r="B144" s="55">
        <v>2021</v>
      </c>
      <c r="C144" s="55">
        <v>11</v>
      </c>
      <c r="D144" s="56">
        <v>48</v>
      </c>
      <c r="E144" s="56"/>
      <c r="F144" s="59">
        <f>(DAY(EOMONTH(FactAvailability[[#This Row],[Date]],0))*FactAvailability[[#This Row],[Rooms]])-FactAvailability[[#This Row],[Not Available]]</f>
        <v>1440</v>
      </c>
      <c r="G144" s="57">
        <f>DATE(FactAvailability[[#This Row],['#Year]],FactAvailability[[#This Row],['#Month]],1)</f>
        <v>44501</v>
      </c>
      <c r="H144" s="55"/>
    </row>
    <row r="145" spans="1:8" x14ac:dyDescent="0.4">
      <c r="A145" s="55" t="s">
        <v>84</v>
      </c>
      <c r="B145" s="55">
        <v>2021</v>
      </c>
      <c r="C145" s="55">
        <v>12</v>
      </c>
      <c r="D145" s="56">
        <v>48</v>
      </c>
      <c r="E145" s="56"/>
      <c r="F145" s="59">
        <f>(DAY(EOMONTH(FactAvailability[[#This Row],[Date]],0))*FactAvailability[[#This Row],[Rooms]])-FactAvailability[[#This Row],[Not Available]]</f>
        <v>1488</v>
      </c>
      <c r="G145" s="57">
        <f>DATE(FactAvailability[[#This Row],['#Year]],FactAvailability[[#This Row],['#Month]],1)</f>
        <v>44531</v>
      </c>
      <c r="H145" s="55"/>
    </row>
    <row r="146" spans="1:8" x14ac:dyDescent="0.4">
      <c r="A146" s="55" t="s">
        <v>85</v>
      </c>
      <c r="B146" s="55">
        <v>2021</v>
      </c>
      <c r="C146" s="55">
        <v>1</v>
      </c>
      <c r="D146" s="56">
        <v>131</v>
      </c>
      <c r="E146" s="56"/>
      <c r="F146" s="59">
        <f>(DAY(EOMONTH(FactAvailability[[#This Row],[Date]],0))*FactAvailability[[#This Row],[Rooms]])-FactAvailability[[#This Row],[Not Available]]</f>
        <v>4061</v>
      </c>
      <c r="G146" s="57">
        <f>DATE(FactAvailability[[#This Row],['#Year]],FactAvailability[[#This Row],['#Month]],1)</f>
        <v>44197</v>
      </c>
      <c r="H146" s="55"/>
    </row>
    <row r="147" spans="1:8" x14ac:dyDescent="0.4">
      <c r="A147" s="55" t="s">
        <v>85</v>
      </c>
      <c r="B147" s="55">
        <v>2021</v>
      </c>
      <c r="C147" s="55">
        <v>2</v>
      </c>
      <c r="D147" s="56">
        <v>131</v>
      </c>
      <c r="E147" s="56"/>
      <c r="F147" s="59">
        <f>(DAY(EOMONTH(FactAvailability[[#This Row],[Date]],0))*FactAvailability[[#This Row],[Rooms]])-FactAvailability[[#This Row],[Not Available]]</f>
        <v>3668</v>
      </c>
      <c r="G147" s="57">
        <f>DATE(FactAvailability[[#This Row],['#Year]],FactAvailability[[#This Row],['#Month]],1)</f>
        <v>44228</v>
      </c>
      <c r="H147" s="55"/>
    </row>
    <row r="148" spans="1:8" x14ac:dyDescent="0.4">
      <c r="A148" s="55" t="s">
        <v>85</v>
      </c>
      <c r="B148" s="55">
        <v>2021</v>
      </c>
      <c r="C148" s="55">
        <v>3</v>
      </c>
      <c r="D148" s="56">
        <v>131</v>
      </c>
      <c r="E148" s="56"/>
      <c r="F148" s="59">
        <f>(DAY(EOMONTH(FactAvailability[[#This Row],[Date]],0))*FactAvailability[[#This Row],[Rooms]])-FactAvailability[[#This Row],[Not Available]]</f>
        <v>4061</v>
      </c>
      <c r="G148" s="57">
        <f>DATE(FactAvailability[[#This Row],['#Year]],FactAvailability[[#This Row],['#Month]],1)</f>
        <v>44256</v>
      </c>
      <c r="H148" s="55"/>
    </row>
    <row r="149" spans="1:8" x14ac:dyDescent="0.4">
      <c r="A149" s="55" t="s">
        <v>85</v>
      </c>
      <c r="B149" s="55">
        <v>2021</v>
      </c>
      <c r="C149" s="55">
        <v>4</v>
      </c>
      <c r="D149" s="56">
        <v>131</v>
      </c>
      <c r="E149" s="56"/>
      <c r="F149" s="59">
        <f>(DAY(EOMONTH(FactAvailability[[#This Row],[Date]],0))*FactAvailability[[#This Row],[Rooms]])-FactAvailability[[#This Row],[Not Available]]</f>
        <v>3930</v>
      </c>
      <c r="G149" s="57">
        <f>DATE(FactAvailability[[#This Row],['#Year]],FactAvailability[[#This Row],['#Month]],1)</f>
        <v>44287</v>
      </c>
      <c r="H149" s="55"/>
    </row>
    <row r="150" spans="1:8" x14ac:dyDescent="0.4">
      <c r="A150" s="55" t="s">
        <v>85</v>
      </c>
      <c r="B150" s="55">
        <v>2021</v>
      </c>
      <c r="C150" s="55">
        <v>5</v>
      </c>
      <c r="D150" s="56">
        <v>131</v>
      </c>
      <c r="E150" s="56"/>
      <c r="F150" s="59">
        <f>(DAY(EOMONTH(FactAvailability[[#This Row],[Date]],0))*FactAvailability[[#This Row],[Rooms]])-FactAvailability[[#This Row],[Not Available]]</f>
        <v>4061</v>
      </c>
      <c r="G150" s="57">
        <f>DATE(FactAvailability[[#This Row],['#Year]],FactAvailability[[#This Row],['#Month]],1)</f>
        <v>44317</v>
      </c>
      <c r="H150" s="55"/>
    </row>
    <row r="151" spans="1:8" x14ac:dyDescent="0.4">
      <c r="A151" s="55" t="s">
        <v>85</v>
      </c>
      <c r="B151" s="55">
        <v>2021</v>
      </c>
      <c r="C151" s="55">
        <v>6</v>
      </c>
      <c r="D151" s="56">
        <v>131</v>
      </c>
      <c r="E151" s="56"/>
      <c r="F151" s="59">
        <f>(DAY(EOMONTH(FactAvailability[[#This Row],[Date]],0))*FactAvailability[[#This Row],[Rooms]])-FactAvailability[[#This Row],[Not Available]]</f>
        <v>3930</v>
      </c>
      <c r="G151" s="57">
        <f>DATE(FactAvailability[[#This Row],['#Year]],FactAvailability[[#This Row],['#Month]],1)</f>
        <v>44348</v>
      </c>
      <c r="H151" s="55"/>
    </row>
    <row r="152" spans="1:8" x14ac:dyDescent="0.4">
      <c r="A152" s="55" t="s">
        <v>85</v>
      </c>
      <c r="B152" s="55">
        <v>2021</v>
      </c>
      <c r="C152" s="55">
        <v>7</v>
      </c>
      <c r="D152" s="56">
        <v>131</v>
      </c>
      <c r="E152" s="56"/>
      <c r="F152" s="59">
        <f>(DAY(EOMONTH(FactAvailability[[#This Row],[Date]],0))*FactAvailability[[#This Row],[Rooms]])-FactAvailability[[#This Row],[Not Available]]</f>
        <v>4061</v>
      </c>
      <c r="G152" s="57">
        <f>DATE(FactAvailability[[#This Row],['#Year]],FactAvailability[[#This Row],['#Month]],1)</f>
        <v>44378</v>
      </c>
      <c r="H152" s="55"/>
    </row>
    <row r="153" spans="1:8" x14ac:dyDescent="0.4">
      <c r="A153" s="55" t="s">
        <v>85</v>
      </c>
      <c r="B153" s="55">
        <v>2021</v>
      </c>
      <c r="C153" s="55">
        <v>8</v>
      </c>
      <c r="D153" s="56">
        <v>131</v>
      </c>
      <c r="E153" s="56"/>
      <c r="F153" s="59">
        <f>(DAY(EOMONTH(FactAvailability[[#This Row],[Date]],0))*FactAvailability[[#This Row],[Rooms]])-FactAvailability[[#This Row],[Not Available]]</f>
        <v>4061</v>
      </c>
      <c r="G153" s="57">
        <f>DATE(FactAvailability[[#This Row],['#Year]],FactAvailability[[#This Row],['#Month]],1)</f>
        <v>44409</v>
      </c>
      <c r="H153" s="55"/>
    </row>
    <row r="154" spans="1:8" x14ac:dyDescent="0.4">
      <c r="A154" s="55" t="s">
        <v>85</v>
      </c>
      <c r="B154" s="55">
        <v>2021</v>
      </c>
      <c r="C154" s="55">
        <v>9</v>
      </c>
      <c r="D154" s="56">
        <v>131</v>
      </c>
      <c r="E154" s="56"/>
      <c r="F154" s="59">
        <f>(DAY(EOMONTH(FactAvailability[[#This Row],[Date]],0))*FactAvailability[[#This Row],[Rooms]])-FactAvailability[[#This Row],[Not Available]]</f>
        <v>3930</v>
      </c>
      <c r="G154" s="57">
        <f>DATE(FactAvailability[[#This Row],['#Year]],FactAvailability[[#This Row],['#Month]],1)</f>
        <v>44440</v>
      </c>
      <c r="H154" s="55"/>
    </row>
    <row r="155" spans="1:8" x14ac:dyDescent="0.4">
      <c r="A155" s="55" t="s">
        <v>85</v>
      </c>
      <c r="B155" s="55">
        <v>2021</v>
      </c>
      <c r="C155" s="55">
        <v>10</v>
      </c>
      <c r="D155" s="56">
        <v>131</v>
      </c>
      <c r="E155" s="56"/>
      <c r="F155" s="59">
        <f>(DAY(EOMONTH(FactAvailability[[#This Row],[Date]],0))*FactAvailability[[#This Row],[Rooms]])-FactAvailability[[#This Row],[Not Available]]</f>
        <v>4061</v>
      </c>
      <c r="G155" s="57">
        <f>DATE(FactAvailability[[#This Row],['#Year]],FactAvailability[[#This Row],['#Month]],1)</f>
        <v>44470</v>
      </c>
      <c r="H155" s="55"/>
    </row>
    <row r="156" spans="1:8" x14ac:dyDescent="0.4">
      <c r="A156" s="55" t="s">
        <v>85</v>
      </c>
      <c r="B156" s="55">
        <v>2021</v>
      </c>
      <c r="C156" s="55">
        <v>11</v>
      </c>
      <c r="D156" s="56">
        <v>131</v>
      </c>
      <c r="E156" s="56"/>
      <c r="F156" s="59">
        <f>(DAY(EOMONTH(FactAvailability[[#This Row],[Date]],0))*FactAvailability[[#This Row],[Rooms]])-FactAvailability[[#This Row],[Not Available]]</f>
        <v>3930</v>
      </c>
      <c r="G156" s="57">
        <f>DATE(FactAvailability[[#This Row],['#Year]],FactAvailability[[#This Row],['#Month]],1)</f>
        <v>44501</v>
      </c>
      <c r="H156" s="55"/>
    </row>
    <row r="157" spans="1:8" x14ac:dyDescent="0.4">
      <c r="A157" s="55" t="s">
        <v>85</v>
      </c>
      <c r="B157" s="55">
        <v>2021</v>
      </c>
      <c r="C157" s="55">
        <v>12</v>
      </c>
      <c r="D157" s="56">
        <v>131</v>
      </c>
      <c r="E157" s="56"/>
      <c r="F157" s="59">
        <f>(DAY(EOMONTH(FactAvailability[[#This Row],[Date]],0))*FactAvailability[[#This Row],[Rooms]])-FactAvailability[[#This Row],[Not Available]]</f>
        <v>4061</v>
      </c>
      <c r="G157" s="57">
        <f>DATE(FactAvailability[[#This Row],['#Year]],FactAvailability[[#This Row],['#Month]],1)</f>
        <v>44531</v>
      </c>
      <c r="H157" s="55"/>
    </row>
    <row r="158" spans="1:8" x14ac:dyDescent="0.4">
      <c r="A158" s="55" t="s">
        <v>86</v>
      </c>
      <c r="B158" s="55">
        <v>2021</v>
      </c>
      <c r="C158" s="55">
        <v>1</v>
      </c>
      <c r="D158" s="56">
        <v>41</v>
      </c>
      <c r="E158" s="56"/>
      <c r="F158" s="59">
        <f>(DAY(EOMONTH(FactAvailability[[#This Row],[Date]],0))*FactAvailability[[#This Row],[Rooms]])-FactAvailability[[#This Row],[Not Available]]</f>
        <v>1271</v>
      </c>
      <c r="G158" s="57">
        <f>DATE(FactAvailability[[#This Row],['#Year]],FactAvailability[[#This Row],['#Month]],1)</f>
        <v>44197</v>
      </c>
      <c r="H158" s="55"/>
    </row>
    <row r="159" spans="1:8" x14ac:dyDescent="0.4">
      <c r="A159" s="55" t="s">
        <v>86</v>
      </c>
      <c r="B159" s="55">
        <v>2021</v>
      </c>
      <c r="C159" s="55">
        <v>2</v>
      </c>
      <c r="D159" s="56">
        <v>41</v>
      </c>
      <c r="E159" s="56"/>
      <c r="F159" s="59">
        <f>(DAY(EOMONTH(FactAvailability[[#This Row],[Date]],0))*FactAvailability[[#This Row],[Rooms]])-FactAvailability[[#This Row],[Not Available]]</f>
        <v>1148</v>
      </c>
      <c r="G159" s="57">
        <f>DATE(FactAvailability[[#This Row],['#Year]],FactAvailability[[#This Row],['#Month]],1)</f>
        <v>44228</v>
      </c>
      <c r="H159" s="55"/>
    </row>
    <row r="160" spans="1:8" x14ac:dyDescent="0.4">
      <c r="A160" s="55" t="s">
        <v>86</v>
      </c>
      <c r="B160" s="55">
        <v>2021</v>
      </c>
      <c r="C160" s="55">
        <v>3</v>
      </c>
      <c r="D160" s="56">
        <v>41</v>
      </c>
      <c r="E160" s="56"/>
      <c r="F160" s="59">
        <f>(DAY(EOMONTH(FactAvailability[[#This Row],[Date]],0))*FactAvailability[[#This Row],[Rooms]])-FactAvailability[[#This Row],[Not Available]]</f>
        <v>1271</v>
      </c>
      <c r="G160" s="57">
        <f>DATE(FactAvailability[[#This Row],['#Year]],FactAvailability[[#This Row],['#Month]],1)</f>
        <v>44256</v>
      </c>
      <c r="H160" s="55"/>
    </row>
    <row r="161" spans="1:8" x14ac:dyDescent="0.4">
      <c r="A161" s="55" t="s">
        <v>86</v>
      </c>
      <c r="B161" s="55">
        <v>2021</v>
      </c>
      <c r="C161" s="55">
        <v>4</v>
      </c>
      <c r="D161" s="56">
        <v>41</v>
      </c>
      <c r="E161" s="56"/>
      <c r="F161" s="59">
        <f>(DAY(EOMONTH(FactAvailability[[#This Row],[Date]],0))*FactAvailability[[#This Row],[Rooms]])-FactAvailability[[#This Row],[Not Available]]</f>
        <v>1230</v>
      </c>
      <c r="G161" s="57">
        <f>DATE(FactAvailability[[#This Row],['#Year]],FactAvailability[[#This Row],['#Month]],1)</f>
        <v>44287</v>
      </c>
      <c r="H161" s="55"/>
    </row>
    <row r="162" spans="1:8" x14ac:dyDescent="0.4">
      <c r="A162" s="55" t="s">
        <v>86</v>
      </c>
      <c r="B162" s="55">
        <v>2021</v>
      </c>
      <c r="C162" s="55">
        <v>5</v>
      </c>
      <c r="D162" s="56">
        <v>41</v>
      </c>
      <c r="E162" s="56"/>
      <c r="F162" s="59">
        <f>(DAY(EOMONTH(FactAvailability[[#This Row],[Date]],0))*FactAvailability[[#This Row],[Rooms]])-FactAvailability[[#This Row],[Not Available]]</f>
        <v>1271</v>
      </c>
      <c r="G162" s="57">
        <f>DATE(FactAvailability[[#This Row],['#Year]],FactAvailability[[#This Row],['#Month]],1)</f>
        <v>44317</v>
      </c>
      <c r="H162" s="55"/>
    </row>
    <row r="163" spans="1:8" x14ac:dyDescent="0.4">
      <c r="A163" s="55" t="s">
        <v>86</v>
      </c>
      <c r="B163" s="55">
        <v>2021</v>
      </c>
      <c r="C163" s="55">
        <v>6</v>
      </c>
      <c r="D163" s="56">
        <v>41</v>
      </c>
      <c r="E163" s="56"/>
      <c r="F163" s="59">
        <f>(DAY(EOMONTH(FactAvailability[[#This Row],[Date]],0))*FactAvailability[[#This Row],[Rooms]])-FactAvailability[[#This Row],[Not Available]]</f>
        <v>1230</v>
      </c>
      <c r="G163" s="57">
        <f>DATE(FactAvailability[[#This Row],['#Year]],FactAvailability[[#This Row],['#Month]],1)</f>
        <v>44348</v>
      </c>
      <c r="H163" s="55"/>
    </row>
    <row r="164" spans="1:8" x14ac:dyDescent="0.4">
      <c r="A164" s="55" t="s">
        <v>86</v>
      </c>
      <c r="B164" s="55">
        <v>2021</v>
      </c>
      <c r="C164" s="55">
        <v>7</v>
      </c>
      <c r="D164" s="56">
        <v>41</v>
      </c>
      <c r="E164" s="56"/>
      <c r="F164" s="59">
        <f>(DAY(EOMONTH(FactAvailability[[#This Row],[Date]],0))*FactAvailability[[#This Row],[Rooms]])-FactAvailability[[#This Row],[Not Available]]</f>
        <v>1271</v>
      </c>
      <c r="G164" s="57">
        <f>DATE(FactAvailability[[#This Row],['#Year]],FactAvailability[[#This Row],['#Month]],1)</f>
        <v>44378</v>
      </c>
      <c r="H164" s="55"/>
    </row>
    <row r="165" spans="1:8" x14ac:dyDescent="0.4">
      <c r="A165" s="55" t="s">
        <v>86</v>
      </c>
      <c r="B165" s="55">
        <v>2021</v>
      </c>
      <c r="C165" s="55">
        <v>8</v>
      </c>
      <c r="D165" s="56">
        <v>41</v>
      </c>
      <c r="E165" s="56"/>
      <c r="F165" s="59">
        <f>(DAY(EOMONTH(FactAvailability[[#This Row],[Date]],0))*FactAvailability[[#This Row],[Rooms]])-FactAvailability[[#This Row],[Not Available]]</f>
        <v>1271</v>
      </c>
      <c r="G165" s="57">
        <f>DATE(FactAvailability[[#This Row],['#Year]],FactAvailability[[#This Row],['#Month]],1)</f>
        <v>44409</v>
      </c>
      <c r="H165" s="55"/>
    </row>
    <row r="166" spans="1:8" x14ac:dyDescent="0.4">
      <c r="A166" s="55" t="s">
        <v>86</v>
      </c>
      <c r="B166" s="55">
        <v>2021</v>
      </c>
      <c r="C166" s="55">
        <v>9</v>
      </c>
      <c r="D166" s="56">
        <v>41</v>
      </c>
      <c r="E166" s="56"/>
      <c r="F166" s="59">
        <f>(DAY(EOMONTH(FactAvailability[[#This Row],[Date]],0))*FactAvailability[[#This Row],[Rooms]])-FactAvailability[[#This Row],[Not Available]]</f>
        <v>1230</v>
      </c>
      <c r="G166" s="57">
        <f>DATE(FactAvailability[[#This Row],['#Year]],FactAvailability[[#This Row],['#Month]],1)</f>
        <v>44440</v>
      </c>
      <c r="H166" s="55"/>
    </row>
    <row r="167" spans="1:8" x14ac:dyDescent="0.4">
      <c r="A167" s="55" t="s">
        <v>86</v>
      </c>
      <c r="B167" s="55">
        <v>2021</v>
      </c>
      <c r="C167" s="55">
        <v>10</v>
      </c>
      <c r="D167" s="56">
        <v>41</v>
      </c>
      <c r="E167" s="56"/>
      <c r="F167" s="59">
        <f>(DAY(EOMONTH(FactAvailability[[#This Row],[Date]],0))*FactAvailability[[#This Row],[Rooms]])-FactAvailability[[#This Row],[Not Available]]</f>
        <v>1271</v>
      </c>
      <c r="G167" s="57">
        <f>DATE(FactAvailability[[#This Row],['#Year]],FactAvailability[[#This Row],['#Month]],1)</f>
        <v>44470</v>
      </c>
      <c r="H167" s="55"/>
    </row>
    <row r="168" spans="1:8" x14ac:dyDescent="0.4">
      <c r="A168" s="55" t="s">
        <v>86</v>
      </c>
      <c r="B168" s="55">
        <v>2021</v>
      </c>
      <c r="C168" s="55">
        <v>11</v>
      </c>
      <c r="D168" s="56">
        <v>41</v>
      </c>
      <c r="E168" s="56"/>
      <c r="F168" s="59">
        <f>(DAY(EOMONTH(FactAvailability[[#This Row],[Date]],0))*FactAvailability[[#This Row],[Rooms]])-FactAvailability[[#This Row],[Not Available]]</f>
        <v>1230</v>
      </c>
      <c r="G168" s="57">
        <f>DATE(FactAvailability[[#This Row],['#Year]],FactAvailability[[#This Row],['#Month]],1)</f>
        <v>44501</v>
      </c>
      <c r="H168" s="55"/>
    </row>
    <row r="169" spans="1:8" x14ac:dyDescent="0.4">
      <c r="A169" s="55" t="s">
        <v>86</v>
      </c>
      <c r="B169" s="55">
        <v>2021</v>
      </c>
      <c r="C169" s="55">
        <v>12</v>
      </c>
      <c r="D169" s="56">
        <v>41</v>
      </c>
      <c r="E169" s="56"/>
      <c r="F169" s="59">
        <f>(DAY(EOMONTH(FactAvailability[[#This Row],[Date]],0))*FactAvailability[[#This Row],[Rooms]])-FactAvailability[[#This Row],[Not Available]]</f>
        <v>1271</v>
      </c>
      <c r="G169" s="57">
        <f>DATE(FactAvailability[[#This Row],['#Year]],FactAvailability[[#This Row],['#Month]],1)</f>
        <v>44531</v>
      </c>
      <c r="H169" s="55"/>
    </row>
    <row r="170" spans="1:8" x14ac:dyDescent="0.4">
      <c r="A170" s="55" t="s">
        <v>87</v>
      </c>
      <c r="B170" s="55">
        <v>2021</v>
      </c>
      <c r="C170" s="55">
        <v>1</v>
      </c>
      <c r="D170" s="56">
        <v>43</v>
      </c>
      <c r="E170" s="56">
        <v>62</v>
      </c>
      <c r="F170" s="59">
        <f>(DAY(EOMONTH(FactAvailability[[#This Row],[Date]],0))*FactAvailability[[#This Row],[Rooms]])-FactAvailability[[#This Row],[Not Available]]</f>
        <v>1271</v>
      </c>
      <c r="G170" s="57">
        <f>DATE(FactAvailability[[#This Row],['#Year]],FactAvailability[[#This Row],['#Month]],1)</f>
        <v>44197</v>
      </c>
      <c r="H170" s="55"/>
    </row>
    <row r="171" spans="1:8" x14ac:dyDescent="0.4">
      <c r="A171" s="55" t="s">
        <v>87</v>
      </c>
      <c r="B171" s="55">
        <v>2021</v>
      </c>
      <c r="C171" s="55">
        <v>2</v>
      </c>
      <c r="D171" s="56">
        <v>43</v>
      </c>
      <c r="E171" s="56">
        <v>56</v>
      </c>
      <c r="F171" s="59">
        <f>(DAY(EOMONTH(FactAvailability[[#This Row],[Date]],0))*FactAvailability[[#This Row],[Rooms]])-FactAvailability[[#This Row],[Not Available]]</f>
        <v>1148</v>
      </c>
      <c r="G171" s="57">
        <f>DATE(FactAvailability[[#This Row],['#Year]],FactAvailability[[#This Row],['#Month]],1)</f>
        <v>44228</v>
      </c>
      <c r="H171" s="55"/>
    </row>
    <row r="172" spans="1:8" x14ac:dyDescent="0.4">
      <c r="A172" s="55" t="s">
        <v>87</v>
      </c>
      <c r="B172" s="55">
        <v>2021</v>
      </c>
      <c r="C172" s="55">
        <v>3</v>
      </c>
      <c r="D172" s="56">
        <v>43</v>
      </c>
      <c r="E172" s="56">
        <v>62</v>
      </c>
      <c r="F172" s="59">
        <f>(DAY(EOMONTH(FactAvailability[[#This Row],[Date]],0))*FactAvailability[[#This Row],[Rooms]])-FactAvailability[[#This Row],[Not Available]]</f>
        <v>1271</v>
      </c>
      <c r="G172" s="57">
        <f>DATE(FactAvailability[[#This Row],['#Year]],FactAvailability[[#This Row],['#Month]],1)</f>
        <v>44256</v>
      </c>
      <c r="H172" s="55"/>
    </row>
    <row r="173" spans="1:8" x14ac:dyDescent="0.4">
      <c r="A173" s="55" t="s">
        <v>87</v>
      </c>
      <c r="B173" s="55">
        <v>2021</v>
      </c>
      <c r="C173" s="55">
        <v>4</v>
      </c>
      <c r="D173" s="56">
        <v>43</v>
      </c>
      <c r="E173" s="56"/>
      <c r="F173" s="59">
        <f>(DAY(EOMONTH(FactAvailability[[#This Row],[Date]],0))*FactAvailability[[#This Row],[Rooms]])-FactAvailability[[#This Row],[Not Available]]</f>
        <v>1290</v>
      </c>
      <c r="G173" s="57">
        <f>DATE(FactAvailability[[#This Row],['#Year]],FactAvailability[[#This Row],['#Month]],1)</f>
        <v>44287</v>
      </c>
      <c r="H173" s="55"/>
    </row>
    <row r="174" spans="1:8" x14ac:dyDescent="0.4">
      <c r="A174" s="55" t="s">
        <v>87</v>
      </c>
      <c r="B174" s="55">
        <v>2021</v>
      </c>
      <c r="C174" s="55">
        <v>5</v>
      </c>
      <c r="D174" s="56">
        <v>43</v>
      </c>
      <c r="E174" s="56"/>
      <c r="F174" s="59">
        <f>(DAY(EOMONTH(FactAvailability[[#This Row],[Date]],0))*FactAvailability[[#This Row],[Rooms]])-FactAvailability[[#This Row],[Not Available]]</f>
        <v>1333</v>
      </c>
      <c r="G174" s="57">
        <f>DATE(FactAvailability[[#This Row],['#Year]],FactAvailability[[#This Row],['#Month]],1)</f>
        <v>44317</v>
      </c>
      <c r="H174" s="55"/>
    </row>
    <row r="175" spans="1:8" x14ac:dyDescent="0.4">
      <c r="A175" s="55" t="s">
        <v>87</v>
      </c>
      <c r="B175" s="55">
        <v>2021</v>
      </c>
      <c r="C175" s="55">
        <v>6</v>
      </c>
      <c r="D175" s="56">
        <v>43</v>
      </c>
      <c r="E175" s="56"/>
      <c r="F175" s="59">
        <f>(DAY(EOMONTH(FactAvailability[[#This Row],[Date]],0))*FactAvailability[[#This Row],[Rooms]])-FactAvailability[[#This Row],[Not Available]]</f>
        <v>1290</v>
      </c>
      <c r="G175" s="57">
        <f>DATE(FactAvailability[[#This Row],['#Year]],FactAvailability[[#This Row],['#Month]],1)</f>
        <v>44348</v>
      </c>
      <c r="H175" s="55"/>
    </row>
    <row r="176" spans="1:8" x14ac:dyDescent="0.4">
      <c r="A176" s="55" t="s">
        <v>87</v>
      </c>
      <c r="B176" s="55">
        <v>2021</v>
      </c>
      <c r="C176" s="55">
        <v>7</v>
      </c>
      <c r="D176" s="56">
        <v>43</v>
      </c>
      <c r="E176" s="56"/>
      <c r="F176" s="59">
        <f>(DAY(EOMONTH(FactAvailability[[#This Row],[Date]],0))*FactAvailability[[#This Row],[Rooms]])-FactAvailability[[#This Row],[Not Available]]</f>
        <v>1333</v>
      </c>
      <c r="G176" s="57">
        <f>DATE(FactAvailability[[#This Row],['#Year]],FactAvailability[[#This Row],['#Month]],1)</f>
        <v>44378</v>
      </c>
      <c r="H176" s="55"/>
    </row>
    <row r="177" spans="1:8" x14ac:dyDescent="0.4">
      <c r="A177" s="55" t="s">
        <v>87</v>
      </c>
      <c r="B177" s="55">
        <v>2021</v>
      </c>
      <c r="C177" s="55">
        <v>8</v>
      </c>
      <c r="D177" s="56">
        <v>43</v>
      </c>
      <c r="E177" s="56"/>
      <c r="F177" s="59">
        <f>(DAY(EOMONTH(FactAvailability[[#This Row],[Date]],0))*FactAvailability[[#This Row],[Rooms]])-FactAvailability[[#This Row],[Not Available]]</f>
        <v>1333</v>
      </c>
      <c r="G177" s="57">
        <f>DATE(FactAvailability[[#This Row],['#Year]],FactAvailability[[#This Row],['#Month]],1)</f>
        <v>44409</v>
      </c>
      <c r="H177" s="55"/>
    </row>
    <row r="178" spans="1:8" x14ac:dyDescent="0.4">
      <c r="A178" s="55" t="s">
        <v>87</v>
      </c>
      <c r="B178" s="55">
        <v>2021</v>
      </c>
      <c r="C178" s="55">
        <v>9</v>
      </c>
      <c r="D178" s="56">
        <v>43</v>
      </c>
      <c r="E178" s="56"/>
      <c r="F178" s="59">
        <f>(DAY(EOMONTH(FactAvailability[[#This Row],[Date]],0))*FactAvailability[[#This Row],[Rooms]])-FactAvailability[[#This Row],[Not Available]]</f>
        <v>1290</v>
      </c>
      <c r="G178" s="57">
        <f>DATE(FactAvailability[[#This Row],['#Year]],FactAvailability[[#This Row],['#Month]],1)</f>
        <v>44440</v>
      </c>
      <c r="H178" s="55"/>
    </row>
    <row r="179" spans="1:8" x14ac:dyDescent="0.4">
      <c r="A179" s="55" t="s">
        <v>87</v>
      </c>
      <c r="B179" s="55">
        <v>2021</v>
      </c>
      <c r="C179" s="55">
        <v>10</v>
      </c>
      <c r="D179" s="56">
        <v>43</v>
      </c>
      <c r="E179" s="56"/>
      <c r="F179" s="59">
        <f>(DAY(EOMONTH(FactAvailability[[#This Row],[Date]],0))*FactAvailability[[#This Row],[Rooms]])-FactAvailability[[#This Row],[Not Available]]</f>
        <v>1333</v>
      </c>
      <c r="G179" s="57">
        <f>DATE(FactAvailability[[#This Row],['#Year]],FactAvailability[[#This Row],['#Month]],1)</f>
        <v>44470</v>
      </c>
      <c r="H179" s="55"/>
    </row>
    <row r="180" spans="1:8" x14ac:dyDescent="0.4">
      <c r="A180" s="55" t="s">
        <v>87</v>
      </c>
      <c r="B180" s="55">
        <v>2021</v>
      </c>
      <c r="C180" s="55">
        <v>11</v>
      </c>
      <c r="D180" s="56">
        <v>43</v>
      </c>
      <c r="E180" s="56"/>
      <c r="F180" s="59">
        <f>(DAY(EOMONTH(FactAvailability[[#This Row],[Date]],0))*FactAvailability[[#This Row],[Rooms]])-FactAvailability[[#This Row],[Not Available]]</f>
        <v>1290</v>
      </c>
      <c r="G180" s="57">
        <f>DATE(FactAvailability[[#This Row],['#Year]],FactAvailability[[#This Row],['#Month]],1)</f>
        <v>44501</v>
      </c>
      <c r="H180" s="55"/>
    </row>
    <row r="181" spans="1:8" x14ac:dyDescent="0.4">
      <c r="A181" s="55" t="s">
        <v>87</v>
      </c>
      <c r="B181" s="55">
        <v>2021</v>
      </c>
      <c r="C181" s="55">
        <v>12</v>
      </c>
      <c r="D181" s="56">
        <v>43</v>
      </c>
      <c r="E181" s="56"/>
      <c r="F181" s="59">
        <f>(DAY(EOMONTH(FactAvailability[[#This Row],[Date]],0))*FactAvailability[[#This Row],[Rooms]])-FactAvailability[[#This Row],[Not Available]]</f>
        <v>1333</v>
      </c>
      <c r="G181" s="57">
        <f>DATE(FactAvailability[[#This Row],['#Year]],FactAvailability[[#This Row],['#Month]],1)</f>
        <v>44531</v>
      </c>
      <c r="H181" s="55"/>
    </row>
    <row r="182" spans="1:8" x14ac:dyDescent="0.4">
      <c r="A182" s="55" t="s">
        <v>83</v>
      </c>
      <c r="B182" s="55">
        <v>2022</v>
      </c>
      <c r="C182" s="55">
        <v>1</v>
      </c>
      <c r="D182" s="56">
        <v>105</v>
      </c>
      <c r="E182" s="56"/>
      <c r="F182" s="59">
        <f>(DAY(EOMONTH(FactAvailability[[#This Row],[Date]],0))*FactAvailability[[#This Row],[Rooms]])-FactAvailability[[#This Row],[Not Available]]</f>
        <v>3255</v>
      </c>
      <c r="G182" s="57">
        <f>DATE(FactAvailability[[#This Row],['#Year]],FactAvailability[[#This Row],['#Month]],1)</f>
        <v>44562</v>
      </c>
      <c r="H182" s="55"/>
    </row>
    <row r="183" spans="1:8" x14ac:dyDescent="0.4">
      <c r="A183" s="55" t="s">
        <v>83</v>
      </c>
      <c r="B183" s="55">
        <v>2022</v>
      </c>
      <c r="C183" s="55">
        <v>2</v>
      </c>
      <c r="D183" s="56">
        <v>105</v>
      </c>
      <c r="E183" s="56"/>
      <c r="F183" s="59">
        <f>(DAY(EOMONTH(FactAvailability[[#This Row],[Date]],0))*FactAvailability[[#This Row],[Rooms]])-FactAvailability[[#This Row],[Not Available]]</f>
        <v>2940</v>
      </c>
      <c r="G183" s="57">
        <f>DATE(FactAvailability[[#This Row],['#Year]],FactAvailability[[#This Row],['#Month]],1)</f>
        <v>44593</v>
      </c>
      <c r="H183" s="55"/>
    </row>
    <row r="184" spans="1:8" x14ac:dyDescent="0.4">
      <c r="A184" s="55" t="s">
        <v>83</v>
      </c>
      <c r="B184" s="55">
        <v>2022</v>
      </c>
      <c r="C184" s="55">
        <v>3</v>
      </c>
      <c r="D184" s="56">
        <v>105</v>
      </c>
      <c r="E184" s="56"/>
      <c r="F184" s="59">
        <f>(DAY(EOMONTH(FactAvailability[[#This Row],[Date]],0))*FactAvailability[[#This Row],[Rooms]])-FactAvailability[[#This Row],[Not Available]]</f>
        <v>3255</v>
      </c>
      <c r="G184" s="57">
        <f>DATE(FactAvailability[[#This Row],['#Year]],FactAvailability[[#This Row],['#Month]],1)</f>
        <v>44621</v>
      </c>
      <c r="H184" s="55"/>
    </row>
    <row r="185" spans="1:8" x14ac:dyDescent="0.4">
      <c r="A185" s="55" t="s">
        <v>83</v>
      </c>
      <c r="B185" s="55">
        <v>2022</v>
      </c>
      <c r="C185" s="55">
        <v>4</v>
      </c>
      <c r="D185" s="56">
        <v>105</v>
      </c>
      <c r="E185" s="56"/>
      <c r="F185" s="59">
        <f>(DAY(EOMONTH(FactAvailability[[#This Row],[Date]],0))*FactAvailability[[#This Row],[Rooms]])-FactAvailability[[#This Row],[Not Available]]</f>
        <v>3150</v>
      </c>
      <c r="G185" s="57">
        <f>DATE(FactAvailability[[#This Row],['#Year]],FactAvailability[[#This Row],['#Month]],1)</f>
        <v>44652</v>
      </c>
      <c r="H185" s="55"/>
    </row>
    <row r="186" spans="1:8" x14ac:dyDescent="0.4">
      <c r="A186" s="55" t="s">
        <v>83</v>
      </c>
      <c r="B186" s="55">
        <v>2022</v>
      </c>
      <c r="C186" s="55">
        <v>5</v>
      </c>
      <c r="D186" s="56">
        <v>105</v>
      </c>
      <c r="E186" s="56"/>
      <c r="F186" s="59">
        <f>(DAY(EOMONTH(FactAvailability[[#This Row],[Date]],0))*FactAvailability[[#This Row],[Rooms]])-FactAvailability[[#This Row],[Not Available]]</f>
        <v>3255</v>
      </c>
      <c r="G186" s="57">
        <f>DATE(FactAvailability[[#This Row],['#Year]],FactAvailability[[#This Row],['#Month]],1)</f>
        <v>44682</v>
      </c>
      <c r="H186" s="55"/>
    </row>
    <row r="187" spans="1:8" x14ac:dyDescent="0.4">
      <c r="A187" s="55" t="s">
        <v>83</v>
      </c>
      <c r="B187" s="55">
        <v>2022</v>
      </c>
      <c r="C187" s="55">
        <v>6</v>
      </c>
      <c r="D187" s="56">
        <v>105</v>
      </c>
      <c r="E187" s="56"/>
      <c r="F187" s="59">
        <f>(DAY(EOMONTH(FactAvailability[[#This Row],[Date]],0))*FactAvailability[[#This Row],[Rooms]])-FactAvailability[[#This Row],[Not Available]]</f>
        <v>3150</v>
      </c>
      <c r="G187" s="57">
        <f>DATE(FactAvailability[[#This Row],['#Year]],FactAvailability[[#This Row],['#Month]],1)</f>
        <v>44713</v>
      </c>
      <c r="H187" s="55"/>
    </row>
    <row r="188" spans="1:8" x14ac:dyDescent="0.4">
      <c r="A188" s="55" t="s">
        <v>83</v>
      </c>
      <c r="B188" s="55">
        <v>2022</v>
      </c>
      <c r="C188" s="55">
        <v>7</v>
      </c>
      <c r="D188" s="56">
        <v>105</v>
      </c>
      <c r="E188" s="56"/>
      <c r="F188" s="59">
        <f>(DAY(EOMONTH(FactAvailability[[#This Row],[Date]],0))*FactAvailability[[#This Row],[Rooms]])-FactAvailability[[#This Row],[Not Available]]</f>
        <v>3255</v>
      </c>
      <c r="G188" s="57">
        <f>DATE(FactAvailability[[#This Row],['#Year]],FactAvailability[[#This Row],['#Month]],1)</f>
        <v>44743</v>
      </c>
      <c r="H188" s="55"/>
    </row>
    <row r="189" spans="1:8" x14ac:dyDescent="0.4">
      <c r="A189" s="55" t="s">
        <v>83</v>
      </c>
      <c r="B189" s="55">
        <v>2022</v>
      </c>
      <c r="C189" s="55">
        <v>8</v>
      </c>
      <c r="D189" s="56">
        <v>105</v>
      </c>
      <c r="E189" s="56"/>
      <c r="F189" s="59">
        <f>(DAY(EOMONTH(FactAvailability[[#This Row],[Date]],0))*FactAvailability[[#This Row],[Rooms]])-FactAvailability[[#This Row],[Not Available]]</f>
        <v>3255</v>
      </c>
      <c r="G189" s="57">
        <f>DATE(FactAvailability[[#This Row],['#Year]],FactAvailability[[#This Row],['#Month]],1)</f>
        <v>44774</v>
      </c>
      <c r="H189" s="55"/>
    </row>
    <row r="190" spans="1:8" x14ac:dyDescent="0.4">
      <c r="A190" s="55" t="s">
        <v>83</v>
      </c>
      <c r="B190" s="55">
        <v>2022</v>
      </c>
      <c r="C190" s="55">
        <v>9</v>
      </c>
      <c r="D190" s="56">
        <v>105</v>
      </c>
      <c r="E190" s="56"/>
      <c r="F190" s="59">
        <f>(DAY(EOMONTH(FactAvailability[[#This Row],[Date]],0))*FactAvailability[[#This Row],[Rooms]])-FactAvailability[[#This Row],[Not Available]]</f>
        <v>3150</v>
      </c>
      <c r="G190" s="57">
        <f>DATE(FactAvailability[[#This Row],['#Year]],FactAvailability[[#This Row],['#Month]],1)</f>
        <v>44805</v>
      </c>
      <c r="H190" s="55"/>
    </row>
    <row r="191" spans="1:8" x14ac:dyDescent="0.4">
      <c r="A191" s="55" t="s">
        <v>83</v>
      </c>
      <c r="B191" s="55">
        <v>2022</v>
      </c>
      <c r="C191" s="55">
        <v>10</v>
      </c>
      <c r="D191" s="56">
        <v>105</v>
      </c>
      <c r="E191" s="56"/>
      <c r="F191" s="59">
        <f>(DAY(EOMONTH(FactAvailability[[#This Row],[Date]],0))*FactAvailability[[#This Row],[Rooms]])-FactAvailability[[#This Row],[Not Available]]</f>
        <v>3255</v>
      </c>
      <c r="G191" s="57">
        <f>DATE(FactAvailability[[#This Row],['#Year]],FactAvailability[[#This Row],['#Month]],1)</f>
        <v>44835</v>
      </c>
      <c r="H191" s="55"/>
    </row>
    <row r="192" spans="1:8" x14ac:dyDescent="0.4">
      <c r="A192" s="55" t="s">
        <v>83</v>
      </c>
      <c r="B192" s="55">
        <v>2022</v>
      </c>
      <c r="C192" s="55">
        <v>11</v>
      </c>
      <c r="D192" s="56">
        <v>105</v>
      </c>
      <c r="E192" s="56"/>
      <c r="F192" s="59">
        <f>(DAY(EOMONTH(FactAvailability[[#This Row],[Date]],0))*FactAvailability[[#This Row],[Rooms]])-FactAvailability[[#This Row],[Not Available]]</f>
        <v>3150</v>
      </c>
      <c r="G192" s="57">
        <f>DATE(FactAvailability[[#This Row],['#Year]],FactAvailability[[#This Row],['#Month]],1)</f>
        <v>44866</v>
      </c>
      <c r="H192" s="55"/>
    </row>
    <row r="193" spans="1:8" x14ac:dyDescent="0.4">
      <c r="A193" s="55" t="s">
        <v>83</v>
      </c>
      <c r="B193" s="55">
        <v>2022</v>
      </c>
      <c r="C193" s="55">
        <v>12</v>
      </c>
      <c r="D193" s="56">
        <v>105</v>
      </c>
      <c r="E193" s="56"/>
      <c r="F193" s="59">
        <f>(DAY(EOMONTH(FactAvailability[[#This Row],[Date]],0))*FactAvailability[[#This Row],[Rooms]])-FactAvailability[[#This Row],[Not Available]]</f>
        <v>3255</v>
      </c>
      <c r="G193" s="57">
        <f>DATE(FactAvailability[[#This Row],['#Year]],FactAvailability[[#This Row],['#Month]],1)</f>
        <v>44896</v>
      </c>
      <c r="H193" s="55"/>
    </row>
    <row r="194" spans="1:8" x14ac:dyDescent="0.4">
      <c r="A194" s="55" t="s">
        <v>84</v>
      </c>
      <c r="B194" s="55">
        <v>2022</v>
      </c>
      <c r="C194" s="55">
        <v>1</v>
      </c>
      <c r="D194" s="56">
        <v>48</v>
      </c>
      <c r="E194" s="56"/>
      <c r="F194" s="59">
        <f>(DAY(EOMONTH(FactAvailability[[#This Row],[Date]],0))*FactAvailability[[#This Row],[Rooms]])-FactAvailability[[#This Row],[Not Available]]</f>
        <v>1488</v>
      </c>
      <c r="G194" s="57">
        <f>DATE(FactAvailability[[#This Row],['#Year]],FactAvailability[[#This Row],['#Month]],1)</f>
        <v>44562</v>
      </c>
      <c r="H194" s="55"/>
    </row>
    <row r="195" spans="1:8" x14ac:dyDescent="0.4">
      <c r="A195" s="55" t="s">
        <v>84</v>
      </c>
      <c r="B195" s="55">
        <v>2022</v>
      </c>
      <c r="C195" s="55">
        <v>2</v>
      </c>
      <c r="D195" s="56">
        <v>48</v>
      </c>
      <c r="E195" s="56"/>
      <c r="F195" s="59">
        <f>(DAY(EOMONTH(FactAvailability[[#This Row],[Date]],0))*FactAvailability[[#This Row],[Rooms]])-FactAvailability[[#This Row],[Not Available]]</f>
        <v>1344</v>
      </c>
      <c r="G195" s="57">
        <f>DATE(FactAvailability[[#This Row],['#Year]],FactAvailability[[#This Row],['#Month]],1)</f>
        <v>44593</v>
      </c>
      <c r="H195" s="55"/>
    </row>
    <row r="196" spans="1:8" x14ac:dyDescent="0.4">
      <c r="A196" s="55" t="s">
        <v>84</v>
      </c>
      <c r="B196" s="55">
        <v>2022</v>
      </c>
      <c r="C196" s="55">
        <v>3</v>
      </c>
      <c r="D196" s="56">
        <v>48</v>
      </c>
      <c r="E196" s="56"/>
      <c r="F196" s="59">
        <f>(DAY(EOMONTH(FactAvailability[[#This Row],[Date]],0))*FactAvailability[[#This Row],[Rooms]])-FactAvailability[[#This Row],[Not Available]]</f>
        <v>1488</v>
      </c>
      <c r="G196" s="57">
        <f>DATE(FactAvailability[[#This Row],['#Year]],FactAvailability[[#This Row],['#Month]],1)</f>
        <v>44621</v>
      </c>
      <c r="H196" s="55"/>
    </row>
    <row r="197" spans="1:8" x14ac:dyDescent="0.4">
      <c r="A197" s="55" t="s">
        <v>84</v>
      </c>
      <c r="B197" s="55">
        <v>2022</v>
      </c>
      <c r="C197" s="55">
        <v>4</v>
      </c>
      <c r="D197" s="56">
        <v>48</v>
      </c>
      <c r="E197" s="56"/>
      <c r="F197" s="59">
        <f>(DAY(EOMONTH(FactAvailability[[#This Row],[Date]],0))*FactAvailability[[#This Row],[Rooms]])-FactAvailability[[#This Row],[Not Available]]</f>
        <v>1440</v>
      </c>
      <c r="G197" s="57">
        <f>DATE(FactAvailability[[#This Row],['#Year]],FactAvailability[[#This Row],['#Month]],1)</f>
        <v>44652</v>
      </c>
      <c r="H197" s="55"/>
    </row>
    <row r="198" spans="1:8" x14ac:dyDescent="0.4">
      <c r="A198" s="55" t="s">
        <v>84</v>
      </c>
      <c r="B198" s="55">
        <v>2022</v>
      </c>
      <c r="C198" s="55">
        <v>5</v>
      </c>
      <c r="D198" s="56">
        <v>48</v>
      </c>
      <c r="E198" s="56"/>
      <c r="F198" s="59">
        <f>(DAY(EOMONTH(FactAvailability[[#This Row],[Date]],0))*FactAvailability[[#This Row],[Rooms]])-FactAvailability[[#This Row],[Not Available]]</f>
        <v>1488</v>
      </c>
      <c r="G198" s="57">
        <f>DATE(FactAvailability[[#This Row],['#Year]],FactAvailability[[#This Row],['#Month]],1)</f>
        <v>44682</v>
      </c>
      <c r="H198" s="55"/>
    </row>
    <row r="199" spans="1:8" x14ac:dyDescent="0.4">
      <c r="A199" s="55" t="s">
        <v>84</v>
      </c>
      <c r="B199" s="55">
        <v>2022</v>
      </c>
      <c r="C199" s="55">
        <v>6</v>
      </c>
      <c r="D199" s="56">
        <v>48</v>
      </c>
      <c r="E199" s="56"/>
      <c r="F199" s="59">
        <f>(DAY(EOMONTH(FactAvailability[[#This Row],[Date]],0))*FactAvailability[[#This Row],[Rooms]])-FactAvailability[[#This Row],[Not Available]]</f>
        <v>1440</v>
      </c>
      <c r="G199" s="57">
        <f>DATE(FactAvailability[[#This Row],['#Year]],FactAvailability[[#This Row],['#Month]],1)</f>
        <v>44713</v>
      </c>
      <c r="H199" s="55"/>
    </row>
    <row r="200" spans="1:8" x14ac:dyDescent="0.4">
      <c r="A200" s="55" t="s">
        <v>84</v>
      </c>
      <c r="B200" s="55">
        <v>2022</v>
      </c>
      <c r="C200" s="55">
        <v>7</v>
      </c>
      <c r="D200" s="56">
        <v>48</v>
      </c>
      <c r="E200" s="56"/>
      <c r="F200" s="59">
        <f>(DAY(EOMONTH(FactAvailability[[#This Row],[Date]],0))*FactAvailability[[#This Row],[Rooms]])-FactAvailability[[#This Row],[Not Available]]</f>
        <v>1488</v>
      </c>
      <c r="G200" s="57">
        <f>DATE(FactAvailability[[#This Row],['#Year]],FactAvailability[[#This Row],['#Month]],1)</f>
        <v>44743</v>
      </c>
      <c r="H200" s="55"/>
    </row>
    <row r="201" spans="1:8" x14ac:dyDescent="0.4">
      <c r="A201" s="55" t="s">
        <v>84</v>
      </c>
      <c r="B201" s="55">
        <v>2022</v>
      </c>
      <c r="C201" s="55">
        <v>8</v>
      </c>
      <c r="D201" s="56">
        <v>48</v>
      </c>
      <c r="E201" s="56"/>
      <c r="F201" s="59">
        <f>(DAY(EOMONTH(FactAvailability[[#This Row],[Date]],0))*FactAvailability[[#This Row],[Rooms]])-FactAvailability[[#This Row],[Not Available]]</f>
        <v>1488</v>
      </c>
      <c r="G201" s="57">
        <f>DATE(FactAvailability[[#This Row],['#Year]],FactAvailability[[#This Row],['#Month]],1)</f>
        <v>44774</v>
      </c>
      <c r="H201" s="55"/>
    </row>
    <row r="202" spans="1:8" x14ac:dyDescent="0.4">
      <c r="A202" s="55" t="s">
        <v>84</v>
      </c>
      <c r="B202" s="55">
        <v>2022</v>
      </c>
      <c r="C202" s="55">
        <v>9</v>
      </c>
      <c r="D202" s="56">
        <v>48</v>
      </c>
      <c r="E202" s="56"/>
      <c r="F202" s="59">
        <f>(DAY(EOMONTH(FactAvailability[[#This Row],[Date]],0))*FactAvailability[[#This Row],[Rooms]])-FactAvailability[[#This Row],[Not Available]]</f>
        <v>1440</v>
      </c>
      <c r="G202" s="57">
        <f>DATE(FactAvailability[[#This Row],['#Year]],FactAvailability[[#This Row],['#Month]],1)</f>
        <v>44805</v>
      </c>
      <c r="H202" s="55"/>
    </row>
    <row r="203" spans="1:8" x14ac:dyDescent="0.4">
      <c r="A203" s="55" t="s">
        <v>84</v>
      </c>
      <c r="B203" s="55">
        <v>2022</v>
      </c>
      <c r="C203" s="55">
        <v>10</v>
      </c>
      <c r="D203" s="56">
        <v>48</v>
      </c>
      <c r="E203" s="56"/>
      <c r="F203" s="59">
        <f>(DAY(EOMONTH(FactAvailability[[#This Row],[Date]],0))*FactAvailability[[#This Row],[Rooms]])-FactAvailability[[#This Row],[Not Available]]</f>
        <v>1488</v>
      </c>
      <c r="G203" s="57">
        <f>DATE(FactAvailability[[#This Row],['#Year]],FactAvailability[[#This Row],['#Month]],1)</f>
        <v>44835</v>
      </c>
      <c r="H203" s="55"/>
    </row>
    <row r="204" spans="1:8" x14ac:dyDescent="0.4">
      <c r="A204" s="55" t="s">
        <v>84</v>
      </c>
      <c r="B204" s="55">
        <v>2022</v>
      </c>
      <c r="C204" s="55">
        <v>11</v>
      </c>
      <c r="D204" s="56">
        <v>48</v>
      </c>
      <c r="E204" s="56"/>
      <c r="F204" s="59">
        <f>(DAY(EOMONTH(FactAvailability[[#This Row],[Date]],0))*FactAvailability[[#This Row],[Rooms]])-FactAvailability[[#This Row],[Not Available]]</f>
        <v>1440</v>
      </c>
      <c r="G204" s="57">
        <f>DATE(FactAvailability[[#This Row],['#Year]],FactAvailability[[#This Row],['#Month]],1)</f>
        <v>44866</v>
      </c>
      <c r="H204" s="55"/>
    </row>
    <row r="205" spans="1:8" x14ac:dyDescent="0.4">
      <c r="A205" s="55" t="s">
        <v>84</v>
      </c>
      <c r="B205" s="55">
        <v>2022</v>
      </c>
      <c r="C205" s="55">
        <v>12</v>
      </c>
      <c r="D205" s="56">
        <v>48</v>
      </c>
      <c r="E205" s="56"/>
      <c r="F205" s="59">
        <f>(DAY(EOMONTH(FactAvailability[[#This Row],[Date]],0))*FactAvailability[[#This Row],[Rooms]])-FactAvailability[[#This Row],[Not Available]]</f>
        <v>1488</v>
      </c>
      <c r="G205" s="57">
        <f>DATE(FactAvailability[[#This Row],['#Year]],FactAvailability[[#This Row],['#Month]],1)</f>
        <v>44896</v>
      </c>
      <c r="H205" s="55"/>
    </row>
    <row r="206" spans="1:8" x14ac:dyDescent="0.4">
      <c r="A206" s="55" t="s">
        <v>85</v>
      </c>
      <c r="B206" s="55">
        <v>2022</v>
      </c>
      <c r="C206" s="55">
        <v>1</v>
      </c>
      <c r="D206" s="56">
        <v>131</v>
      </c>
      <c r="E206" s="56"/>
      <c r="F206" s="59">
        <f>(DAY(EOMONTH(FactAvailability[[#This Row],[Date]],0))*FactAvailability[[#This Row],[Rooms]])-FactAvailability[[#This Row],[Not Available]]</f>
        <v>4061</v>
      </c>
      <c r="G206" s="57">
        <f>DATE(FactAvailability[[#This Row],['#Year]],FactAvailability[[#This Row],['#Month]],1)</f>
        <v>44562</v>
      </c>
      <c r="H206" s="55"/>
    </row>
    <row r="207" spans="1:8" x14ac:dyDescent="0.4">
      <c r="A207" s="55" t="s">
        <v>85</v>
      </c>
      <c r="B207" s="55">
        <v>2022</v>
      </c>
      <c r="C207" s="55">
        <v>2</v>
      </c>
      <c r="D207" s="56">
        <v>131</v>
      </c>
      <c r="E207" s="56"/>
      <c r="F207" s="59">
        <f>(DAY(EOMONTH(FactAvailability[[#This Row],[Date]],0))*FactAvailability[[#This Row],[Rooms]])-FactAvailability[[#This Row],[Not Available]]</f>
        <v>3668</v>
      </c>
      <c r="G207" s="57">
        <f>DATE(FactAvailability[[#This Row],['#Year]],FactAvailability[[#This Row],['#Month]],1)</f>
        <v>44593</v>
      </c>
      <c r="H207" s="55"/>
    </row>
    <row r="208" spans="1:8" x14ac:dyDescent="0.4">
      <c r="A208" s="55" t="s">
        <v>85</v>
      </c>
      <c r="B208" s="55">
        <v>2022</v>
      </c>
      <c r="C208" s="55">
        <v>3</v>
      </c>
      <c r="D208" s="56">
        <v>131</v>
      </c>
      <c r="E208" s="56"/>
      <c r="F208" s="59">
        <f>(DAY(EOMONTH(FactAvailability[[#This Row],[Date]],0))*FactAvailability[[#This Row],[Rooms]])-FactAvailability[[#This Row],[Not Available]]</f>
        <v>4061</v>
      </c>
      <c r="G208" s="57">
        <f>DATE(FactAvailability[[#This Row],['#Year]],FactAvailability[[#This Row],['#Month]],1)</f>
        <v>44621</v>
      </c>
      <c r="H208" s="55"/>
    </row>
    <row r="209" spans="1:8" x14ac:dyDescent="0.4">
      <c r="A209" s="55" t="s">
        <v>85</v>
      </c>
      <c r="B209" s="55">
        <v>2022</v>
      </c>
      <c r="C209" s="55">
        <v>4</v>
      </c>
      <c r="D209" s="56">
        <v>131</v>
      </c>
      <c r="E209" s="56"/>
      <c r="F209" s="59">
        <f>(DAY(EOMONTH(FactAvailability[[#This Row],[Date]],0))*FactAvailability[[#This Row],[Rooms]])-FactAvailability[[#This Row],[Not Available]]</f>
        <v>3930</v>
      </c>
      <c r="G209" s="57">
        <f>DATE(FactAvailability[[#This Row],['#Year]],FactAvailability[[#This Row],['#Month]],1)</f>
        <v>44652</v>
      </c>
      <c r="H209" s="55"/>
    </row>
    <row r="210" spans="1:8" x14ac:dyDescent="0.4">
      <c r="A210" s="55" t="s">
        <v>85</v>
      </c>
      <c r="B210" s="55">
        <v>2022</v>
      </c>
      <c r="C210" s="55">
        <v>5</v>
      </c>
      <c r="D210" s="56">
        <v>131</v>
      </c>
      <c r="E210" s="56"/>
      <c r="F210" s="59">
        <f>(DAY(EOMONTH(FactAvailability[[#This Row],[Date]],0))*FactAvailability[[#This Row],[Rooms]])-FactAvailability[[#This Row],[Not Available]]</f>
        <v>4061</v>
      </c>
      <c r="G210" s="57">
        <f>DATE(FactAvailability[[#This Row],['#Year]],FactAvailability[[#This Row],['#Month]],1)</f>
        <v>44682</v>
      </c>
      <c r="H210" s="55"/>
    </row>
    <row r="211" spans="1:8" x14ac:dyDescent="0.4">
      <c r="A211" s="55" t="s">
        <v>85</v>
      </c>
      <c r="B211" s="55">
        <v>2022</v>
      </c>
      <c r="C211" s="55">
        <v>6</v>
      </c>
      <c r="D211" s="56">
        <v>131</v>
      </c>
      <c r="E211" s="56"/>
      <c r="F211" s="59">
        <f>(DAY(EOMONTH(FactAvailability[[#This Row],[Date]],0))*FactAvailability[[#This Row],[Rooms]])-FactAvailability[[#This Row],[Not Available]]</f>
        <v>3930</v>
      </c>
      <c r="G211" s="57">
        <f>DATE(FactAvailability[[#This Row],['#Year]],FactAvailability[[#This Row],['#Month]],1)</f>
        <v>44713</v>
      </c>
      <c r="H211" s="55"/>
    </row>
    <row r="212" spans="1:8" x14ac:dyDescent="0.4">
      <c r="A212" s="55" t="s">
        <v>85</v>
      </c>
      <c r="B212" s="55">
        <v>2022</v>
      </c>
      <c r="C212" s="55">
        <v>7</v>
      </c>
      <c r="D212" s="56">
        <v>131</v>
      </c>
      <c r="E212" s="56"/>
      <c r="F212" s="59">
        <f>(DAY(EOMONTH(FactAvailability[[#This Row],[Date]],0))*FactAvailability[[#This Row],[Rooms]])-FactAvailability[[#This Row],[Not Available]]</f>
        <v>4061</v>
      </c>
      <c r="G212" s="57">
        <f>DATE(FactAvailability[[#This Row],['#Year]],FactAvailability[[#This Row],['#Month]],1)</f>
        <v>44743</v>
      </c>
      <c r="H212" s="55"/>
    </row>
    <row r="213" spans="1:8" x14ac:dyDescent="0.4">
      <c r="A213" s="55" t="s">
        <v>85</v>
      </c>
      <c r="B213" s="55">
        <v>2022</v>
      </c>
      <c r="C213" s="55">
        <v>8</v>
      </c>
      <c r="D213" s="56">
        <v>131</v>
      </c>
      <c r="E213" s="56"/>
      <c r="F213" s="59">
        <f>(DAY(EOMONTH(FactAvailability[[#This Row],[Date]],0))*FactAvailability[[#This Row],[Rooms]])-FactAvailability[[#This Row],[Not Available]]</f>
        <v>4061</v>
      </c>
      <c r="G213" s="57">
        <f>DATE(FactAvailability[[#This Row],['#Year]],FactAvailability[[#This Row],['#Month]],1)</f>
        <v>44774</v>
      </c>
      <c r="H213" s="55"/>
    </row>
    <row r="214" spans="1:8" x14ac:dyDescent="0.4">
      <c r="A214" s="55" t="s">
        <v>85</v>
      </c>
      <c r="B214" s="55">
        <v>2022</v>
      </c>
      <c r="C214" s="55">
        <v>9</v>
      </c>
      <c r="D214" s="56">
        <v>131</v>
      </c>
      <c r="E214" s="56"/>
      <c r="F214" s="59">
        <f>(DAY(EOMONTH(FactAvailability[[#This Row],[Date]],0))*FactAvailability[[#This Row],[Rooms]])-FactAvailability[[#This Row],[Not Available]]</f>
        <v>3930</v>
      </c>
      <c r="G214" s="57">
        <f>DATE(FactAvailability[[#This Row],['#Year]],FactAvailability[[#This Row],['#Month]],1)</f>
        <v>44805</v>
      </c>
      <c r="H214" s="55"/>
    </row>
    <row r="215" spans="1:8" x14ac:dyDescent="0.4">
      <c r="A215" s="55" t="s">
        <v>85</v>
      </c>
      <c r="B215" s="55">
        <v>2022</v>
      </c>
      <c r="C215" s="55">
        <v>10</v>
      </c>
      <c r="D215" s="56">
        <v>131</v>
      </c>
      <c r="E215" s="56"/>
      <c r="F215" s="59">
        <f>(DAY(EOMONTH(FactAvailability[[#This Row],[Date]],0))*FactAvailability[[#This Row],[Rooms]])-FactAvailability[[#This Row],[Not Available]]</f>
        <v>4061</v>
      </c>
      <c r="G215" s="57">
        <f>DATE(FactAvailability[[#This Row],['#Year]],FactAvailability[[#This Row],['#Month]],1)</f>
        <v>44835</v>
      </c>
      <c r="H215" s="55"/>
    </row>
    <row r="216" spans="1:8" x14ac:dyDescent="0.4">
      <c r="A216" s="55" t="s">
        <v>85</v>
      </c>
      <c r="B216" s="55">
        <v>2022</v>
      </c>
      <c r="C216" s="55">
        <v>11</v>
      </c>
      <c r="D216" s="56">
        <v>131</v>
      </c>
      <c r="E216" s="56"/>
      <c r="F216" s="59">
        <f>(DAY(EOMONTH(FactAvailability[[#This Row],[Date]],0))*FactAvailability[[#This Row],[Rooms]])-FactAvailability[[#This Row],[Not Available]]</f>
        <v>3930</v>
      </c>
      <c r="G216" s="57">
        <f>DATE(FactAvailability[[#This Row],['#Year]],FactAvailability[[#This Row],['#Month]],1)</f>
        <v>44866</v>
      </c>
      <c r="H216" s="55"/>
    </row>
    <row r="217" spans="1:8" x14ac:dyDescent="0.4">
      <c r="A217" s="55" t="s">
        <v>85</v>
      </c>
      <c r="B217" s="55">
        <v>2022</v>
      </c>
      <c r="C217" s="55">
        <v>12</v>
      </c>
      <c r="D217" s="56">
        <v>131</v>
      </c>
      <c r="E217" s="56"/>
      <c r="F217" s="59">
        <f>(DAY(EOMONTH(FactAvailability[[#This Row],[Date]],0))*FactAvailability[[#This Row],[Rooms]])-FactAvailability[[#This Row],[Not Available]]</f>
        <v>4061</v>
      </c>
      <c r="G217" s="57">
        <f>DATE(FactAvailability[[#This Row],['#Year]],FactAvailability[[#This Row],['#Month]],1)</f>
        <v>44896</v>
      </c>
      <c r="H217" s="55"/>
    </row>
    <row r="218" spans="1:8" x14ac:dyDescent="0.4">
      <c r="A218" s="55" t="s">
        <v>86</v>
      </c>
      <c r="B218" s="55">
        <v>2022</v>
      </c>
      <c r="C218" s="55">
        <v>1</v>
      </c>
      <c r="D218" s="56">
        <v>41</v>
      </c>
      <c r="E218" s="56"/>
      <c r="F218" s="59">
        <f>(DAY(EOMONTH(FactAvailability[[#This Row],[Date]],0))*FactAvailability[[#This Row],[Rooms]])-FactAvailability[[#This Row],[Not Available]]</f>
        <v>1271</v>
      </c>
      <c r="G218" s="57">
        <f>DATE(FactAvailability[[#This Row],['#Year]],FactAvailability[[#This Row],['#Month]],1)</f>
        <v>44562</v>
      </c>
      <c r="H218" s="55"/>
    </row>
    <row r="219" spans="1:8" x14ac:dyDescent="0.4">
      <c r="A219" s="55" t="s">
        <v>86</v>
      </c>
      <c r="B219" s="55">
        <v>2022</v>
      </c>
      <c r="C219" s="55">
        <v>2</v>
      </c>
      <c r="D219" s="56">
        <v>41</v>
      </c>
      <c r="E219" s="56"/>
      <c r="F219" s="59">
        <f>(DAY(EOMONTH(FactAvailability[[#This Row],[Date]],0))*FactAvailability[[#This Row],[Rooms]])-FactAvailability[[#This Row],[Not Available]]</f>
        <v>1148</v>
      </c>
      <c r="G219" s="57">
        <f>DATE(FactAvailability[[#This Row],['#Year]],FactAvailability[[#This Row],['#Month]],1)</f>
        <v>44593</v>
      </c>
      <c r="H219" s="55"/>
    </row>
    <row r="220" spans="1:8" x14ac:dyDescent="0.4">
      <c r="A220" s="55" t="s">
        <v>86</v>
      </c>
      <c r="B220" s="55">
        <v>2022</v>
      </c>
      <c r="C220" s="55">
        <v>3</v>
      </c>
      <c r="D220" s="56">
        <v>41</v>
      </c>
      <c r="E220" s="56"/>
      <c r="F220" s="59">
        <f>(DAY(EOMONTH(FactAvailability[[#This Row],[Date]],0))*FactAvailability[[#This Row],[Rooms]])-FactAvailability[[#This Row],[Not Available]]</f>
        <v>1271</v>
      </c>
      <c r="G220" s="57">
        <f>DATE(FactAvailability[[#This Row],['#Year]],FactAvailability[[#This Row],['#Month]],1)</f>
        <v>44621</v>
      </c>
      <c r="H220" s="55"/>
    </row>
    <row r="221" spans="1:8" x14ac:dyDescent="0.4">
      <c r="A221" s="55" t="s">
        <v>86</v>
      </c>
      <c r="B221" s="55">
        <v>2022</v>
      </c>
      <c r="C221" s="55">
        <v>4</v>
      </c>
      <c r="D221" s="56">
        <v>41</v>
      </c>
      <c r="E221" s="56"/>
      <c r="F221" s="59">
        <f>(DAY(EOMONTH(FactAvailability[[#This Row],[Date]],0))*FactAvailability[[#This Row],[Rooms]])-FactAvailability[[#This Row],[Not Available]]</f>
        <v>1230</v>
      </c>
      <c r="G221" s="57">
        <f>DATE(FactAvailability[[#This Row],['#Year]],FactAvailability[[#This Row],['#Month]],1)</f>
        <v>44652</v>
      </c>
      <c r="H221" s="55"/>
    </row>
    <row r="222" spans="1:8" x14ac:dyDescent="0.4">
      <c r="A222" s="55" t="s">
        <v>86</v>
      </c>
      <c r="B222" s="55">
        <v>2022</v>
      </c>
      <c r="C222" s="55">
        <v>5</v>
      </c>
      <c r="D222" s="56">
        <v>41</v>
      </c>
      <c r="E222" s="56"/>
      <c r="F222" s="59">
        <f>(DAY(EOMONTH(FactAvailability[[#This Row],[Date]],0))*FactAvailability[[#This Row],[Rooms]])-FactAvailability[[#This Row],[Not Available]]</f>
        <v>1271</v>
      </c>
      <c r="G222" s="57">
        <f>DATE(FactAvailability[[#This Row],['#Year]],FactAvailability[[#This Row],['#Month]],1)</f>
        <v>44682</v>
      </c>
      <c r="H222" s="55"/>
    </row>
    <row r="223" spans="1:8" x14ac:dyDescent="0.4">
      <c r="A223" s="55" t="s">
        <v>86</v>
      </c>
      <c r="B223" s="55">
        <v>2022</v>
      </c>
      <c r="C223" s="55">
        <v>6</v>
      </c>
      <c r="D223" s="56">
        <v>41</v>
      </c>
      <c r="E223" s="56"/>
      <c r="F223" s="59">
        <f>(DAY(EOMONTH(FactAvailability[[#This Row],[Date]],0))*FactAvailability[[#This Row],[Rooms]])-FactAvailability[[#This Row],[Not Available]]</f>
        <v>1230</v>
      </c>
      <c r="G223" s="57">
        <f>DATE(FactAvailability[[#This Row],['#Year]],FactAvailability[[#This Row],['#Month]],1)</f>
        <v>44713</v>
      </c>
      <c r="H223" s="55"/>
    </row>
    <row r="224" spans="1:8" x14ac:dyDescent="0.4">
      <c r="A224" s="55" t="s">
        <v>86</v>
      </c>
      <c r="B224" s="55">
        <v>2022</v>
      </c>
      <c r="C224" s="55">
        <v>7</v>
      </c>
      <c r="D224" s="56">
        <v>41</v>
      </c>
      <c r="E224" s="56"/>
      <c r="F224" s="59">
        <f>(DAY(EOMONTH(FactAvailability[[#This Row],[Date]],0))*FactAvailability[[#This Row],[Rooms]])-FactAvailability[[#This Row],[Not Available]]</f>
        <v>1271</v>
      </c>
      <c r="G224" s="57">
        <f>DATE(FactAvailability[[#This Row],['#Year]],FactAvailability[[#This Row],['#Month]],1)</f>
        <v>44743</v>
      </c>
      <c r="H224" s="55"/>
    </row>
    <row r="225" spans="1:8" x14ac:dyDescent="0.4">
      <c r="A225" s="55" t="s">
        <v>86</v>
      </c>
      <c r="B225" s="55">
        <v>2022</v>
      </c>
      <c r="C225" s="55">
        <v>8</v>
      </c>
      <c r="D225" s="56">
        <v>41</v>
      </c>
      <c r="E225" s="56"/>
      <c r="F225" s="59">
        <f>(DAY(EOMONTH(FactAvailability[[#This Row],[Date]],0))*FactAvailability[[#This Row],[Rooms]])-FactAvailability[[#This Row],[Not Available]]</f>
        <v>1271</v>
      </c>
      <c r="G225" s="57">
        <f>DATE(FactAvailability[[#This Row],['#Year]],FactAvailability[[#This Row],['#Month]],1)</f>
        <v>44774</v>
      </c>
      <c r="H225" s="55"/>
    </row>
    <row r="226" spans="1:8" x14ac:dyDescent="0.4">
      <c r="A226" s="55" t="s">
        <v>86</v>
      </c>
      <c r="B226" s="55">
        <v>2022</v>
      </c>
      <c r="C226" s="55">
        <v>9</v>
      </c>
      <c r="D226" s="56">
        <v>41</v>
      </c>
      <c r="E226" s="56"/>
      <c r="F226" s="59">
        <f>(DAY(EOMONTH(FactAvailability[[#This Row],[Date]],0))*FactAvailability[[#This Row],[Rooms]])-FactAvailability[[#This Row],[Not Available]]</f>
        <v>1230</v>
      </c>
      <c r="G226" s="57">
        <f>DATE(FactAvailability[[#This Row],['#Year]],FactAvailability[[#This Row],['#Month]],1)</f>
        <v>44805</v>
      </c>
      <c r="H226" s="55"/>
    </row>
    <row r="227" spans="1:8" x14ac:dyDescent="0.4">
      <c r="A227" s="55" t="s">
        <v>86</v>
      </c>
      <c r="B227" s="55">
        <v>2022</v>
      </c>
      <c r="C227" s="55">
        <v>10</v>
      </c>
      <c r="D227" s="56">
        <v>41</v>
      </c>
      <c r="E227" s="56"/>
      <c r="F227" s="59">
        <f>(DAY(EOMONTH(FactAvailability[[#This Row],[Date]],0))*FactAvailability[[#This Row],[Rooms]])-FactAvailability[[#This Row],[Not Available]]</f>
        <v>1271</v>
      </c>
      <c r="G227" s="57">
        <f>DATE(FactAvailability[[#This Row],['#Year]],FactAvailability[[#This Row],['#Month]],1)</f>
        <v>44835</v>
      </c>
      <c r="H227" s="55"/>
    </row>
    <row r="228" spans="1:8" x14ac:dyDescent="0.4">
      <c r="A228" s="55" t="s">
        <v>86</v>
      </c>
      <c r="B228" s="55">
        <v>2022</v>
      </c>
      <c r="C228" s="55">
        <v>11</v>
      </c>
      <c r="D228" s="56">
        <v>41</v>
      </c>
      <c r="E228" s="56"/>
      <c r="F228" s="59">
        <f>(DAY(EOMONTH(FactAvailability[[#This Row],[Date]],0))*FactAvailability[[#This Row],[Rooms]])-FactAvailability[[#This Row],[Not Available]]</f>
        <v>1230</v>
      </c>
      <c r="G228" s="57">
        <f>DATE(FactAvailability[[#This Row],['#Year]],FactAvailability[[#This Row],['#Month]],1)</f>
        <v>44866</v>
      </c>
      <c r="H228" s="55"/>
    </row>
    <row r="229" spans="1:8" x14ac:dyDescent="0.4">
      <c r="A229" s="55" t="s">
        <v>86</v>
      </c>
      <c r="B229" s="55">
        <v>2022</v>
      </c>
      <c r="C229" s="55">
        <v>12</v>
      </c>
      <c r="D229" s="56">
        <v>41</v>
      </c>
      <c r="E229" s="56"/>
      <c r="F229" s="59">
        <f>(DAY(EOMONTH(FactAvailability[[#This Row],[Date]],0))*FactAvailability[[#This Row],[Rooms]])-FactAvailability[[#This Row],[Not Available]]</f>
        <v>1271</v>
      </c>
      <c r="G229" s="57">
        <f>DATE(FactAvailability[[#This Row],['#Year]],FactAvailability[[#This Row],['#Month]],1)</f>
        <v>44896</v>
      </c>
      <c r="H229" s="55"/>
    </row>
    <row r="230" spans="1:8" x14ac:dyDescent="0.4">
      <c r="A230" s="55" t="s">
        <v>87</v>
      </c>
      <c r="B230" s="55">
        <v>2022</v>
      </c>
      <c r="C230" s="55">
        <v>1</v>
      </c>
      <c r="D230" s="56">
        <v>43</v>
      </c>
      <c r="E230" s="56"/>
      <c r="F230" s="59">
        <f>(DAY(EOMONTH(FactAvailability[[#This Row],[Date]],0))*FactAvailability[[#This Row],[Rooms]])-FactAvailability[[#This Row],[Not Available]]</f>
        <v>1333</v>
      </c>
      <c r="G230" s="57">
        <f>DATE(FactAvailability[[#This Row],['#Year]],FactAvailability[[#This Row],['#Month]],1)</f>
        <v>44562</v>
      </c>
      <c r="H230" s="55"/>
    </row>
    <row r="231" spans="1:8" x14ac:dyDescent="0.4">
      <c r="A231" s="55" t="s">
        <v>87</v>
      </c>
      <c r="B231" s="55">
        <v>2022</v>
      </c>
      <c r="C231" s="55">
        <v>2</v>
      </c>
      <c r="D231" s="56">
        <v>43</v>
      </c>
      <c r="E231" s="56"/>
      <c r="F231" s="59">
        <f>(DAY(EOMONTH(FactAvailability[[#This Row],[Date]],0))*FactAvailability[[#This Row],[Rooms]])-FactAvailability[[#This Row],[Not Available]]</f>
        <v>1204</v>
      </c>
      <c r="G231" s="57">
        <f>DATE(FactAvailability[[#This Row],['#Year]],FactAvailability[[#This Row],['#Month]],1)</f>
        <v>44593</v>
      </c>
      <c r="H231" s="55"/>
    </row>
    <row r="232" spans="1:8" x14ac:dyDescent="0.4">
      <c r="A232" s="55" t="s">
        <v>87</v>
      </c>
      <c r="B232" s="55">
        <v>2022</v>
      </c>
      <c r="C232" s="55">
        <v>3</v>
      </c>
      <c r="D232" s="56">
        <v>43</v>
      </c>
      <c r="E232" s="56"/>
      <c r="F232" s="59">
        <f>(DAY(EOMONTH(FactAvailability[[#This Row],[Date]],0))*FactAvailability[[#This Row],[Rooms]])-FactAvailability[[#This Row],[Not Available]]</f>
        <v>1333</v>
      </c>
      <c r="G232" s="57">
        <f>DATE(FactAvailability[[#This Row],['#Year]],FactAvailability[[#This Row],['#Month]],1)</f>
        <v>44621</v>
      </c>
      <c r="H232" s="55"/>
    </row>
    <row r="233" spans="1:8" x14ac:dyDescent="0.4">
      <c r="A233" s="55" t="s">
        <v>87</v>
      </c>
      <c r="B233" s="55">
        <v>2022</v>
      </c>
      <c r="C233" s="55">
        <v>4</v>
      </c>
      <c r="D233" s="56">
        <v>43</v>
      </c>
      <c r="E233" s="56"/>
      <c r="F233" s="59">
        <f>(DAY(EOMONTH(FactAvailability[[#This Row],[Date]],0))*FactAvailability[[#This Row],[Rooms]])-FactAvailability[[#This Row],[Not Available]]</f>
        <v>1290</v>
      </c>
      <c r="G233" s="57">
        <f>DATE(FactAvailability[[#This Row],['#Year]],FactAvailability[[#This Row],['#Month]],1)</f>
        <v>44652</v>
      </c>
      <c r="H233" s="55"/>
    </row>
    <row r="234" spans="1:8" x14ac:dyDescent="0.4">
      <c r="A234" s="55" t="s">
        <v>87</v>
      </c>
      <c r="B234" s="55">
        <v>2022</v>
      </c>
      <c r="C234" s="55">
        <v>5</v>
      </c>
      <c r="D234" s="56">
        <v>43</v>
      </c>
      <c r="E234" s="56"/>
      <c r="F234" s="59">
        <f>(DAY(EOMONTH(FactAvailability[[#This Row],[Date]],0))*FactAvailability[[#This Row],[Rooms]])-FactAvailability[[#This Row],[Not Available]]</f>
        <v>1333</v>
      </c>
      <c r="G234" s="57">
        <f>DATE(FactAvailability[[#This Row],['#Year]],FactAvailability[[#This Row],['#Month]],1)</f>
        <v>44682</v>
      </c>
      <c r="H234" s="55"/>
    </row>
    <row r="235" spans="1:8" x14ac:dyDescent="0.4">
      <c r="A235" s="55" t="s">
        <v>87</v>
      </c>
      <c r="B235" s="55">
        <v>2022</v>
      </c>
      <c r="C235" s="55">
        <v>6</v>
      </c>
      <c r="D235" s="56">
        <v>43</v>
      </c>
      <c r="E235" s="56"/>
      <c r="F235" s="59">
        <f>(DAY(EOMONTH(FactAvailability[[#This Row],[Date]],0))*FactAvailability[[#This Row],[Rooms]])-FactAvailability[[#This Row],[Not Available]]</f>
        <v>1290</v>
      </c>
      <c r="G235" s="57">
        <f>DATE(FactAvailability[[#This Row],['#Year]],FactAvailability[[#This Row],['#Month]],1)</f>
        <v>44713</v>
      </c>
      <c r="H235" s="55"/>
    </row>
    <row r="236" spans="1:8" x14ac:dyDescent="0.4">
      <c r="A236" s="55" t="s">
        <v>87</v>
      </c>
      <c r="B236" s="55">
        <v>2022</v>
      </c>
      <c r="C236" s="55">
        <v>7</v>
      </c>
      <c r="D236" s="56">
        <v>43</v>
      </c>
      <c r="E236" s="56"/>
      <c r="F236" s="59">
        <f>(DAY(EOMONTH(FactAvailability[[#This Row],[Date]],0))*FactAvailability[[#This Row],[Rooms]])-FactAvailability[[#This Row],[Not Available]]</f>
        <v>1333</v>
      </c>
      <c r="G236" s="57">
        <f>DATE(FactAvailability[[#This Row],['#Year]],FactAvailability[[#This Row],['#Month]],1)</f>
        <v>44743</v>
      </c>
      <c r="H236" s="55"/>
    </row>
    <row r="237" spans="1:8" x14ac:dyDescent="0.4">
      <c r="A237" s="55" t="s">
        <v>87</v>
      </c>
      <c r="B237" s="55">
        <v>2022</v>
      </c>
      <c r="C237" s="55">
        <v>8</v>
      </c>
      <c r="D237" s="56">
        <v>43</v>
      </c>
      <c r="E237" s="56"/>
      <c r="F237" s="59">
        <f>(DAY(EOMONTH(FactAvailability[[#This Row],[Date]],0))*FactAvailability[[#This Row],[Rooms]])-FactAvailability[[#This Row],[Not Available]]</f>
        <v>1333</v>
      </c>
      <c r="G237" s="57">
        <f>DATE(FactAvailability[[#This Row],['#Year]],FactAvailability[[#This Row],['#Month]],1)</f>
        <v>44774</v>
      </c>
      <c r="H237" s="55"/>
    </row>
    <row r="238" spans="1:8" x14ac:dyDescent="0.4">
      <c r="A238" s="55" t="s">
        <v>87</v>
      </c>
      <c r="B238" s="55">
        <v>2022</v>
      </c>
      <c r="C238" s="55">
        <v>9</v>
      </c>
      <c r="D238" s="56">
        <v>43</v>
      </c>
      <c r="E238" s="56"/>
      <c r="F238" s="59">
        <f>(DAY(EOMONTH(FactAvailability[[#This Row],[Date]],0))*FactAvailability[[#This Row],[Rooms]])-FactAvailability[[#This Row],[Not Available]]</f>
        <v>1290</v>
      </c>
      <c r="G238" s="57">
        <f>DATE(FactAvailability[[#This Row],['#Year]],FactAvailability[[#This Row],['#Month]],1)</f>
        <v>44805</v>
      </c>
      <c r="H238" s="55"/>
    </row>
    <row r="239" spans="1:8" x14ac:dyDescent="0.4">
      <c r="A239" s="55" t="s">
        <v>87</v>
      </c>
      <c r="B239" s="55">
        <v>2022</v>
      </c>
      <c r="C239" s="55">
        <v>10</v>
      </c>
      <c r="D239" s="56">
        <v>43</v>
      </c>
      <c r="E239" s="56"/>
      <c r="F239" s="59">
        <f>(DAY(EOMONTH(FactAvailability[[#This Row],[Date]],0))*FactAvailability[[#This Row],[Rooms]])-FactAvailability[[#This Row],[Not Available]]</f>
        <v>1333</v>
      </c>
      <c r="G239" s="57">
        <f>DATE(FactAvailability[[#This Row],['#Year]],FactAvailability[[#This Row],['#Month]],1)</f>
        <v>44835</v>
      </c>
      <c r="H239" s="55"/>
    </row>
    <row r="240" spans="1:8" x14ac:dyDescent="0.4">
      <c r="A240" s="55" t="s">
        <v>87</v>
      </c>
      <c r="B240" s="55">
        <v>2022</v>
      </c>
      <c r="C240" s="55">
        <v>11</v>
      </c>
      <c r="D240" s="56">
        <v>43</v>
      </c>
      <c r="E240" s="56"/>
      <c r="F240" s="59">
        <f>(DAY(EOMONTH(FactAvailability[[#This Row],[Date]],0))*FactAvailability[[#This Row],[Rooms]])-FactAvailability[[#This Row],[Not Available]]</f>
        <v>1290</v>
      </c>
      <c r="G240" s="57">
        <f>DATE(FactAvailability[[#This Row],['#Year]],FactAvailability[[#This Row],['#Month]],1)</f>
        <v>44866</v>
      </c>
      <c r="H240" s="55"/>
    </row>
    <row r="241" spans="1:8" x14ac:dyDescent="0.4">
      <c r="A241" s="55" t="s">
        <v>87</v>
      </c>
      <c r="B241" s="55">
        <v>2022</v>
      </c>
      <c r="C241" s="55">
        <v>12</v>
      </c>
      <c r="D241" s="56">
        <v>43</v>
      </c>
      <c r="E241" s="56"/>
      <c r="F241" s="59">
        <f>(DAY(EOMONTH(FactAvailability[[#This Row],[Date]],0))*FactAvailability[[#This Row],[Rooms]])-FactAvailability[[#This Row],[Not Available]]</f>
        <v>1333</v>
      </c>
      <c r="G241" s="57">
        <f>DATE(FactAvailability[[#This Row],['#Year]],FactAvailability[[#This Row],['#Month]],1)</f>
        <v>44896</v>
      </c>
      <c r="H241" s="55"/>
    </row>
    <row r="242" spans="1:8" x14ac:dyDescent="0.4">
      <c r="A242" s="55" t="s">
        <v>83</v>
      </c>
      <c r="B242" s="55">
        <v>2023</v>
      </c>
      <c r="C242" s="55">
        <v>1</v>
      </c>
      <c r="D242" s="56">
        <v>105</v>
      </c>
      <c r="E242" s="56"/>
      <c r="F242" s="59">
        <f>(DAY(EOMONTH(FactAvailability[[#This Row],[Date]],0))*FactAvailability[[#This Row],[Rooms]])-FactAvailability[[#This Row],[Not Available]]</f>
        <v>3255</v>
      </c>
      <c r="G242" s="57">
        <f>DATE(FactAvailability[[#This Row],['#Year]],FactAvailability[[#This Row],['#Month]],1)</f>
        <v>44927</v>
      </c>
      <c r="H242" s="55"/>
    </row>
    <row r="243" spans="1:8" x14ac:dyDescent="0.4">
      <c r="A243" s="55" t="s">
        <v>83</v>
      </c>
      <c r="B243" s="55">
        <v>2023</v>
      </c>
      <c r="C243" s="55">
        <v>2</v>
      </c>
      <c r="D243" s="56">
        <v>105</v>
      </c>
      <c r="E243" s="56"/>
      <c r="F243" s="59">
        <f>(DAY(EOMONTH(FactAvailability[[#This Row],[Date]],0))*FactAvailability[[#This Row],[Rooms]])-FactAvailability[[#This Row],[Not Available]]</f>
        <v>2940</v>
      </c>
      <c r="G243" s="57">
        <f>DATE(FactAvailability[[#This Row],['#Year]],FactAvailability[[#This Row],['#Month]],1)</f>
        <v>44958</v>
      </c>
      <c r="H243" s="55"/>
    </row>
    <row r="244" spans="1:8" x14ac:dyDescent="0.4">
      <c r="A244" s="55" t="s">
        <v>83</v>
      </c>
      <c r="B244" s="55">
        <v>2023</v>
      </c>
      <c r="C244" s="55">
        <v>3</v>
      </c>
      <c r="D244" s="56">
        <v>105</v>
      </c>
      <c r="E244" s="56"/>
      <c r="F244" s="59">
        <f>(DAY(EOMONTH(FactAvailability[[#This Row],[Date]],0))*FactAvailability[[#This Row],[Rooms]])-FactAvailability[[#This Row],[Not Available]]</f>
        <v>3255</v>
      </c>
      <c r="G244" s="57">
        <f>DATE(FactAvailability[[#This Row],['#Year]],FactAvailability[[#This Row],['#Month]],1)</f>
        <v>44986</v>
      </c>
      <c r="H244" s="55"/>
    </row>
    <row r="245" spans="1:8" x14ac:dyDescent="0.4">
      <c r="A245" s="55" t="s">
        <v>83</v>
      </c>
      <c r="B245" s="55">
        <v>2023</v>
      </c>
      <c r="C245" s="55">
        <v>4</v>
      </c>
      <c r="D245" s="56">
        <v>105</v>
      </c>
      <c r="E245" s="56"/>
      <c r="F245" s="59">
        <f>(DAY(EOMONTH(FactAvailability[[#This Row],[Date]],0))*FactAvailability[[#This Row],[Rooms]])-FactAvailability[[#This Row],[Not Available]]</f>
        <v>3150</v>
      </c>
      <c r="G245" s="57">
        <f>DATE(FactAvailability[[#This Row],['#Year]],FactAvailability[[#This Row],['#Month]],1)</f>
        <v>45017</v>
      </c>
      <c r="H245" s="55"/>
    </row>
    <row r="246" spans="1:8" x14ac:dyDescent="0.4">
      <c r="A246" s="55" t="s">
        <v>83</v>
      </c>
      <c r="B246" s="55">
        <v>2023</v>
      </c>
      <c r="C246" s="55">
        <v>5</v>
      </c>
      <c r="D246" s="56">
        <v>105</v>
      </c>
      <c r="E246" s="56"/>
      <c r="F246" s="59">
        <f>(DAY(EOMONTH(FactAvailability[[#This Row],[Date]],0))*FactAvailability[[#This Row],[Rooms]])-FactAvailability[[#This Row],[Not Available]]</f>
        <v>3255</v>
      </c>
      <c r="G246" s="57">
        <f>DATE(FactAvailability[[#This Row],['#Year]],FactAvailability[[#This Row],['#Month]],1)</f>
        <v>45047</v>
      </c>
      <c r="H246" s="55"/>
    </row>
    <row r="247" spans="1:8" x14ac:dyDescent="0.4">
      <c r="A247" s="55" t="s">
        <v>83</v>
      </c>
      <c r="B247" s="55">
        <v>2023</v>
      </c>
      <c r="C247" s="55">
        <v>6</v>
      </c>
      <c r="D247" s="56">
        <v>105</v>
      </c>
      <c r="E247" s="56"/>
      <c r="F247" s="59">
        <f>(DAY(EOMONTH(FactAvailability[[#This Row],[Date]],0))*FactAvailability[[#This Row],[Rooms]])-FactAvailability[[#This Row],[Not Available]]</f>
        <v>3150</v>
      </c>
      <c r="G247" s="57">
        <f>DATE(FactAvailability[[#This Row],['#Year]],FactAvailability[[#This Row],['#Month]],1)</f>
        <v>45078</v>
      </c>
      <c r="H247" s="55"/>
    </row>
    <row r="248" spans="1:8" x14ac:dyDescent="0.4">
      <c r="A248" s="55" t="s">
        <v>83</v>
      </c>
      <c r="B248" s="55">
        <v>2023</v>
      </c>
      <c r="C248" s="55">
        <v>7</v>
      </c>
      <c r="D248" s="56">
        <v>105</v>
      </c>
      <c r="E248" s="56"/>
      <c r="F248" s="59">
        <f>(DAY(EOMONTH(FactAvailability[[#This Row],[Date]],0))*FactAvailability[[#This Row],[Rooms]])-FactAvailability[[#This Row],[Not Available]]</f>
        <v>3255</v>
      </c>
      <c r="G248" s="57">
        <f>DATE(FactAvailability[[#This Row],['#Year]],FactAvailability[[#This Row],['#Month]],1)</f>
        <v>45108</v>
      </c>
      <c r="H248" s="55"/>
    </row>
    <row r="249" spans="1:8" x14ac:dyDescent="0.4">
      <c r="A249" s="55" t="s">
        <v>83</v>
      </c>
      <c r="B249" s="55">
        <v>2023</v>
      </c>
      <c r="C249" s="55">
        <v>8</v>
      </c>
      <c r="D249" s="56">
        <v>105</v>
      </c>
      <c r="E249" s="56"/>
      <c r="F249" s="59">
        <f>(DAY(EOMONTH(FactAvailability[[#This Row],[Date]],0))*FactAvailability[[#This Row],[Rooms]])-FactAvailability[[#This Row],[Not Available]]</f>
        <v>3255</v>
      </c>
      <c r="G249" s="57">
        <f>DATE(FactAvailability[[#This Row],['#Year]],FactAvailability[[#This Row],['#Month]],1)</f>
        <v>45139</v>
      </c>
      <c r="H249" s="55"/>
    </row>
    <row r="250" spans="1:8" x14ac:dyDescent="0.4">
      <c r="A250" s="55" t="s">
        <v>83</v>
      </c>
      <c r="B250" s="55">
        <v>2023</v>
      </c>
      <c r="C250" s="55">
        <v>9</v>
      </c>
      <c r="D250" s="56">
        <v>105</v>
      </c>
      <c r="E250" s="56"/>
      <c r="F250" s="59">
        <f>(DAY(EOMONTH(FactAvailability[[#This Row],[Date]],0))*FactAvailability[[#This Row],[Rooms]])-FactAvailability[[#This Row],[Not Available]]</f>
        <v>3150</v>
      </c>
      <c r="G250" s="57">
        <f>DATE(FactAvailability[[#This Row],['#Year]],FactAvailability[[#This Row],['#Month]],1)</f>
        <v>45170</v>
      </c>
      <c r="H250" s="55"/>
    </row>
    <row r="251" spans="1:8" x14ac:dyDescent="0.4">
      <c r="A251" s="55" t="s">
        <v>83</v>
      </c>
      <c r="B251" s="55">
        <v>2023</v>
      </c>
      <c r="C251" s="55">
        <v>10</v>
      </c>
      <c r="D251" s="56">
        <v>105</v>
      </c>
      <c r="E251" s="56"/>
      <c r="F251" s="59">
        <f>(DAY(EOMONTH(FactAvailability[[#This Row],[Date]],0))*FactAvailability[[#This Row],[Rooms]])-FactAvailability[[#This Row],[Not Available]]</f>
        <v>3255</v>
      </c>
      <c r="G251" s="57">
        <f>DATE(FactAvailability[[#This Row],['#Year]],FactAvailability[[#This Row],['#Month]],1)</f>
        <v>45200</v>
      </c>
      <c r="H251" s="55"/>
    </row>
    <row r="252" spans="1:8" x14ac:dyDescent="0.4">
      <c r="A252" s="55" t="s">
        <v>83</v>
      </c>
      <c r="B252" s="55">
        <v>2023</v>
      </c>
      <c r="C252" s="55">
        <v>11</v>
      </c>
      <c r="D252" s="56">
        <v>105</v>
      </c>
      <c r="E252" s="56"/>
      <c r="F252" s="59">
        <f>(DAY(EOMONTH(FactAvailability[[#This Row],[Date]],0))*FactAvailability[[#This Row],[Rooms]])-FactAvailability[[#This Row],[Not Available]]</f>
        <v>3150</v>
      </c>
      <c r="G252" s="57">
        <f>DATE(FactAvailability[[#This Row],['#Year]],FactAvailability[[#This Row],['#Month]],1)</f>
        <v>45231</v>
      </c>
      <c r="H252" s="55"/>
    </row>
    <row r="253" spans="1:8" x14ac:dyDescent="0.4">
      <c r="A253" s="55" t="s">
        <v>83</v>
      </c>
      <c r="B253" s="55">
        <v>2023</v>
      </c>
      <c r="C253" s="55">
        <v>12</v>
      </c>
      <c r="D253" s="56">
        <v>105</v>
      </c>
      <c r="E253" s="56"/>
      <c r="F253" s="59">
        <f>(DAY(EOMONTH(FactAvailability[[#This Row],[Date]],0))*FactAvailability[[#This Row],[Rooms]])-FactAvailability[[#This Row],[Not Available]]</f>
        <v>3255</v>
      </c>
      <c r="G253" s="57">
        <f>DATE(FactAvailability[[#This Row],['#Year]],FactAvailability[[#This Row],['#Month]],1)</f>
        <v>45261</v>
      </c>
      <c r="H253" s="55"/>
    </row>
    <row r="254" spans="1:8" x14ac:dyDescent="0.4">
      <c r="A254" s="55" t="s">
        <v>84</v>
      </c>
      <c r="B254" s="55">
        <v>2023</v>
      </c>
      <c r="C254" s="55">
        <v>1</v>
      </c>
      <c r="D254" s="56">
        <v>48</v>
      </c>
      <c r="E254" s="56"/>
      <c r="F254" s="59">
        <f>(DAY(EOMONTH(FactAvailability[[#This Row],[Date]],0))*FactAvailability[[#This Row],[Rooms]])-FactAvailability[[#This Row],[Not Available]]</f>
        <v>1488</v>
      </c>
      <c r="G254" s="57">
        <f>DATE(FactAvailability[[#This Row],['#Year]],FactAvailability[[#This Row],['#Month]],1)</f>
        <v>44927</v>
      </c>
      <c r="H254" s="55"/>
    </row>
    <row r="255" spans="1:8" x14ac:dyDescent="0.4">
      <c r="A255" s="55" t="s">
        <v>84</v>
      </c>
      <c r="B255" s="55">
        <v>2023</v>
      </c>
      <c r="C255" s="55">
        <v>2</v>
      </c>
      <c r="D255" s="56">
        <v>48</v>
      </c>
      <c r="E255" s="56"/>
      <c r="F255" s="59">
        <f>(DAY(EOMONTH(FactAvailability[[#This Row],[Date]],0))*FactAvailability[[#This Row],[Rooms]])-FactAvailability[[#This Row],[Not Available]]</f>
        <v>1344</v>
      </c>
      <c r="G255" s="57">
        <f>DATE(FactAvailability[[#This Row],['#Year]],FactAvailability[[#This Row],['#Month]],1)</f>
        <v>44958</v>
      </c>
      <c r="H255" s="55"/>
    </row>
    <row r="256" spans="1:8" x14ac:dyDescent="0.4">
      <c r="A256" s="55" t="s">
        <v>84</v>
      </c>
      <c r="B256" s="55">
        <v>2023</v>
      </c>
      <c r="C256" s="55">
        <v>3</v>
      </c>
      <c r="D256" s="56">
        <v>48</v>
      </c>
      <c r="E256" s="56"/>
      <c r="F256" s="59">
        <f>(DAY(EOMONTH(FactAvailability[[#This Row],[Date]],0))*FactAvailability[[#This Row],[Rooms]])-FactAvailability[[#This Row],[Not Available]]</f>
        <v>1488</v>
      </c>
      <c r="G256" s="57">
        <f>DATE(FactAvailability[[#This Row],['#Year]],FactAvailability[[#This Row],['#Month]],1)</f>
        <v>44986</v>
      </c>
      <c r="H256" s="55"/>
    </row>
    <row r="257" spans="1:8" x14ac:dyDescent="0.4">
      <c r="A257" s="55" t="s">
        <v>84</v>
      </c>
      <c r="B257" s="55">
        <v>2023</v>
      </c>
      <c r="C257" s="55">
        <v>4</v>
      </c>
      <c r="D257" s="56">
        <v>48</v>
      </c>
      <c r="E257" s="56"/>
      <c r="F257" s="59">
        <f>(DAY(EOMONTH(FactAvailability[[#This Row],[Date]],0))*FactAvailability[[#This Row],[Rooms]])-FactAvailability[[#This Row],[Not Available]]</f>
        <v>1440</v>
      </c>
      <c r="G257" s="57">
        <f>DATE(FactAvailability[[#This Row],['#Year]],FactAvailability[[#This Row],['#Month]],1)</f>
        <v>45017</v>
      </c>
      <c r="H257" s="55"/>
    </row>
    <row r="258" spans="1:8" x14ac:dyDescent="0.4">
      <c r="A258" s="55" t="s">
        <v>84</v>
      </c>
      <c r="B258" s="55">
        <v>2023</v>
      </c>
      <c r="C258" s="55">
        <v>5</v>
      </c>
      <c r="D258" s="56">
        <v>48</v>
      </c>
      <c r="E258" s="56"/>
      <c r="F258" s="59">
        <f>(DAY(EOMONTH(FactAvailability[[#This Row],[Date]],0))*FactAvailability[[#This Row],[Rooms]])-FactAvailability[[#This Row],[Not Available]]</f>
        <v>1488</v>
      </c>
      <c r="G258" s="57">
        <f>DATE(FactAvailability[[#This Row],['#Year]],FactAvailability[[#This Row],['#Month]],1)</f>
        <v>45047</v>
      </c>
      <c r="H258" s="55"/>
    </row>
    <row r="259" spans="1:8" x14ac:dyDescent="0.4">
      <c r="A259" s="55" t="s">
        <v>84</v>
      </c>
      <c r="B259" s="55">
        <v>2023</v>
      </c>
      <c r="C259" s="55">
        <v>6</v>
      </c>
      <c r="D259" s="56">
        <v>48</v>
      </c>
      <c r="E259" s="56"/>
      <c r="F259" s="59">
        <f>(DAY(EOMONTH(FactAvailability[[#This Row],[Date]],0))*FactAvailability[[#This Row],[Rooms]])-FactAvailability[[#This Row],[Not Available]]</f>
        <v>1440</v>
      </c>
      <c r="G259" s="57">
        <f>DATE(FactAvailability[[#This Row],['#Year]],FactAvailability[[#This Row],['#Month]],1)</f>
        <v>45078</v>
      </c>
      <c r="H259" s="55"/>
    </row>
    <row r="260" spans="1:8" x14ac:dyDescent="0.4">
      <c r="A260" s="55" t="s">
        <v>84</v>
      </c>
      <c r="B260" s="55">
        <v>2023</v>
      </c>
      <c r="C260" s="55">
        <v>7</v>
      </c>
      <c r="D260" s="56">
        <v>48</v>
      </c>
      <c r="E260" s="56"/>
      <c r="F260" s="59">
        <f>(DAY(EOMONTH(FactAvailability[[#This Row],[Date]],0))*FactAvailability[[#This Row],[Rooms]])-FactAvailability[[#This Row],[Not Available]]</f>
        <v>1488</v>
      </c>
      <c r="G260" s="57">
        <f>DATE(FactAvailability[[#This Row],['#Year]],FactAvailability[[#This Row],['#Month]],1)</f>
        <v>45108</v>
      </c>
      <c r="H260" s="55"/>
    </row>
    <row r="261" spans="1:8" x14ac:dyDescent="0.4">
      <c r="A261" s="55" t="s">
        <v>84</v>
      </c>
      <c r="B261" s="55">
        <v>2023</v>
      </c>
      <c r="C261" s="55">
        <v>8</v>
      </c>
      <c r="D261" s="56">
        <v>48</v>
      </c>
      <c r="E261" s="56"/>
      <c r="F261" s="59">
        <f>(DAY(EOMONTH(FactAvailability[[#This Row],[Date]],0))*FactAvailability[[#This Row],[Rooms]])-FactAvailability[[#This Row],[Not Available]]</f>
        <v>1488</v>
      </c>
      <c r="G261" s="57">
        <f>DATE(FactAvailability[[#This Row],['#Year]],FactAvailability[[#This Row],['#Month]],1)</f>
        <v>45139</v>
      </c>
      <c r="H261" s="55"/>
    </row>
    <row r="262" spans="1:8" x14ac:dyDescent="0.4">
      <c r="A262" s="55" t="s">
        <v>84</v>
      </c>
      <c r="B262" s="55">
        <v>2023</v>
      </c>
      <c r="C262" s="55">
        <v>9</v>
      </c>
      <c r="D262" s="56">
        <v>48</v>
      </c>
      <c r="E262" s="56"/>
      <c r="F262" s="59">
        <f>(DAY(EOMONTH(FactAvailability[[#This Row],[Date]],0))*FactAvailability[[#This Row],[Rooms]])-FactAvailability[[#This Row],[Not Available]]</f>
        <v>1440</v>
      </c>
      <c r="G262" s="57">
        <f>DATE(FactAvailability[[#This Row],['#Year]],FactAvailability[[#This Row],['#Month]],1)</f>
        <v>45170</v>
      </c>
      <c r="H262" s="55"/>
    </row>
    <row r="263" spans="1:8" x14ac:dyDescent="0.4">
      <c r="A263" s="55" t="s">
        <v>84</v>
      </c>
      <c r="B263" s="55">
        <v>2023</v>
      </c>
      <c r="C263" s="55">
        <v>10</v>
      </c>
      <c r="D263" s="56">
        <v>48</v>
      </c>
      <c r="E263" s="56"/>
      <c r="F263" s="59">
        <f>(DAY(EOMONTH(FactAvailability[[#This Row],[Date]],0))*FactAvailability[[#This Row],[Rooms]])-FactAvailability[[#This Row],[Not Available]]</f>
        <v>1488</v>
      </c>
      <c r="G263" s="57">
        <f>DATE(FactAvailability[[#This Row],['#Year]],FactAvailability[[#This Row],['#Month]],1)</f>
        <v>45200</v>
      </c>
      <c r="H263" s="55"/>
    </row>
    <row r="264" spans="1:8" x14ac:dyDescent="0.4">
      <c r="A264" s="55" t="s">
        <v>84</v>
      </c>
      <c r="B264" s="55">
        <v>2023</v>
      </c>
      <c r="C264" s="55">
        <v>11</v>
      </c>
      <c r="D264" s="56">
        <v>48</v>
      </c>
      <c r="E264" s="56"/>
      <c r="F264" s="59">
        <f>(DAY(EOMONTH(FactAvailability[[#This Row],[Date]],0))*FactAvailability[[#This Row],[Rooms]])-FactAvailability[[#This Row],[Not Available]]</f>
        <v>1440</v>
      </c>
      <c r="G264" s="57">
        <f>DATE(FactAvailability[[#This Row],['#Year]],FactAvailability[[#This Row],['#Month]],1)</f>
        <v>45231</v>
      </c>
      <c r="H264" s="55"/>
    </row>
    <row r="265" spans="1:8" x14ac:dyDescent="0.4">
      <c r="A265" s="55" t="s">
        <v>84</v>
      </c>
      <c r="B265" s="55">
        <v>2023</v>
      </c>
      <c r="C265" s="55">
        <v>12</v>
      </c>
      <c r="D265" s="56">
        <v>48</v>
      </c>
      <c r="E265" s="56"/>
      <c r="F265" s="59">
        <f>(DAY(EOMONTH(FactAvailability[[#This Row],[Date]],0))*FactAvailability[[#This Row],[Rooms]])-FactAvailability[[#This Row],[Not Available]]</f>
        <v>1488</v>
      </c>
      <c r="G265" s="57">
        <f>DATE(FactAvailability[[#This Row],['#Year]],FactAvailability[[#This Row],['#Month]],1)</f>
        <v>45261</v>
      </c>
      <c r="H265" s="55"/>
    </row>
    <row r="266" spans="1:8" x14ac:dyDescent="0.4">
      <c r="A266" s="55" t="s">
        <v>85</v>
      </c>
      <c r="B266" s="55">
        <v>2023</v>
      </c>
      <c r="C266" s="55">
        <v>1</v>
      </c>
      <c r="D266" s="56">
        <v>131</v>
      </c>
      <c r="E266" s="56"/>
      <c r="F266" s="59">
        <f>(DAY(EOMONTH(FactAvailability[[#This Row],[Date]],0))*FactAvailability[[#This Row],[Rooms]])-FactAvailability[[#This Row],[Not Available]]</f>
        <v>4061</v>
      </c>
      <c r="G266" s="57">
        <f>DATE(FactAvailability[[#This Row],['#Year]],FactAvailability[[#This Row],['#Month]],1)</f>
        <v>44927</v>
      </c>
      <c r="H266" s="55"/>
    </row>
    <row r="267" spans="1:8" x14ac:dyDescent="0.4">
      <c r="A267" s="55" t="s">
        <v>85</v>
      </c>
      <c r="B267" s="55">
        <v>2023</v>
      </c>
      <c r="C267" s="55">
        <v>2</v>
      </c>
      <c r="D267" s="56">
        <v>131</v>
      </c>
      <c r="E267" s="56"/>
      <c r="F267" s="59">
        <f>(DAY(EOMONTH(FactAvailability[[#This Row],[Date]],0))*FactAvailability[[#This Row],[Rooms]])-FactAvailability[[#This Row],[Not Available]]</f>
        <v>3668</v>
      </c>
      <c r="G267" s="57">
        <f>DATE(FactAvailability[[#This Row],['#Year]],FactAvailability[[#This Row],['#Month]],1)</f>
        <v>44958</v>
      </c>
      <c r="H267" s="55"/>
    </row>
    <row r="268" spans="1:8" x14ac:dyDescent="0.4">
      <c r="A268" s="55" t="s">
        <v>85</v>
      </c>
      <c r="B268" s="55">
        <v>2023</v>
      </c>
      <c r="C268" s="55">
        <v>3</v>
      </c>
      <c r="D268" s="56">
        <v>131</v>
      </c>
      <c r="E268" s="56"/>
      <c r="F268" s="59">
        <f>(DAY(EOMONTH(FactAvailability[[#This Row],[Date]],0))*FactAvailability[[#This Row],[Rooms]])-FactAvailability[[#This Row],[Not Available]]</f>
        <v>4061</v>
      </c>
      <c r="G268" s="57">
        <f>DATE(FactAvailability[[#This Row],['#Year]],FactAvailability[[#This Row],['#Month]],1)</f>
        <v>44986</v>
      </c>
      <c r="H268" s="55"/>
    </row>
    <row r="269" spans="1:8" x14ac:dyDescent="0.4">
      <c r="A269" s="55" t="s">
        <v>85</v>
      </c>
      <c r="B269" s="55">
        <v>2023</v>
      </c>
      <c r="C269" s="55">
        <v>4</v>
      </c>
      <c r="D269" s="56">
        <v>131</v>
      </c>
      <c r="E269" s="56"/>
      <c r="F269" s="59">
        <f>(DAY(EOMONTH(FactAvailability[[#This Row],[Date]],0))*FactAvailability[[#This Row],[Rooms]])-FactAvailability[[#This Row],[Not Available]]</f>
        <v>3930</v>
      </c>
      <c r="G269" s="57">
        <f>DATE(FactAvailability[[#This Row],['#Year]],FactAvailability[[#This Row],['#Month]],1)</f>
        <v>45017</v>
      </c>
      <c r="H269" s="55"/>
    </row>
    <row r="270" spans="1:8" x14ac:dyDescent="0.4">
      <c r="A270" s="55" t="s">
        <v>85</v>
      </c>
      <c r="B270" s="55">
        <v>2023</v>
      </c>
      <c r="C270" s="55">
        <v>5</v>
      </c>
      <c r="D270" s="56">
        <v>131</v>
      </c>
      <c r="E270" s="56"/>
      <c r="F270" s="59">
        <f>(DAY(EOMONTH(FactAvailability[[#This Row],[Date]],0))*FactAvailability[[#This Row],[Rooms]])-FactAvailability[[#This Row],[Not Available]]</f>
        <v>4061</v>
      </c>
      <c r="G270" s="57">
        <f>DATE(FactAvailability[[#This Row],['#Year]],FactAvailability[[#This Row],['#Month]],1)</f>
        <v>45047</v>
      </c>
      <c r="H270" s="55"/>
    </row>
    <row r="271" spans="1:8" x14ac:dyDescent="0.4">
      <c r="A271" s="55" t="s">
        <v>85</v>
      </c>
      <c r="B271" s="55">
        <v>2023</v>
      </c>
      <c r="C271" s="55">
        <v>6</v>
      </c>
      <c r="D271" s="56">
        <v>131</v>
      </c>
      <c r="E271" s="56"/>
      <c r="F271" s="59">
        <f>(DAY(EOMONTH(FactAvailability[[#This Row],[Date]],0))*FactAvailability[[#This Row],[Rooms]])-FactAvailability[[#This Row],[Not Available]]</f>
        <v>3930</v>
      </c>
      <c r="G271" s="57">
        <f>DATE(FactAvailability[[#This Row],['#Year]],FactAvailability[[#This Row],['#Month]],1)</f>
        <v>45078</v>
      </c>
      <c r="H271" s="55"/>
    </row>
    <row r="272" spans="1:8" x14ac:dyDescent="0.4">
      <c r="A272" s="55" t="s">
        <v>85</v>
      </c>
      <c r="B272" s="55">
        <v>2023</v>
      </c>
      <c r="C272" s="55">
        <v>7</v>
      </c>
      <c r="D272" s="56">
        <v>131</v>
      </c>
      <c r="E272" s="56"/>
      <c r="F272" s="59">
        <f>(DAY(EOMONTH(FactAvailability[[#This Row],[Date]],0))*FactAvailability[[#This Row],[Rooms]])-FactAvailability[[#This Row],[Not Available]]</f>
        <v>4061</v>
      </c>
      <c r="G272" s="57">
        <f>DATE(FactAvailability[[#This Row],['#Year]],FactAvailability[[#This Row],['#Month]],1)</f>
        <v>45108</v>
      </c>
      <c r="H272" s="55"/>
    </row>
    <row r="273" spans="1:8" x14ac:dyDescent="0.4">
      <c r="A273" s="55" t="s">
        <v>85</v>
      </c>
      <c r="B273" s="55">
        <v>2023</v>
      </c>
      <c r="C273" s="55">
        <v>8</v>
      </c>
      <c r="D273" s="56">
        <v>131</v>
      </c>
      <c r="E273" s="56"/>
      <c r="F273" s="59">
        <f>(DAY(EOMONTH(FactAvailability[[#This Row],[Date]],0))*FactAvailability[[#This Row],[Rooms]])-FactAvailability[[#This Row],[Not Available]]</f>
        <v>4061</v>
      </c>
      <c r="G273" s="57">
        <f>DATE(FactAvailability[[#This Row],['#Year]],FactAvailability[[#This Row],['#Month]],1)</f>
        <v>45139</v>
      </c>
      <c r="H273" s="55"/>
    </row>
    <row r="274" spans="1:8" x14ac:dyDescent="0.4">
      <c r="A274" s="55" t="s">
        <v>85</v>
      </c>
      <c r="B274" s="55">
        <v>2023</v>
      </c>
      <c r="C274" s="55">
        <v>9</v>
      </c>
      <c r="D274" s="56">
        <v>131</v>
      </c>
      <c r="E274" s="56"/>
      <c r="F274" s="59">
        <f>(DAY(EOMONTH(FactAvailability[[#This Row],[Date]],0))*FactAvailability[[#This Row],[Rooms]])-FactAvailability[[#This Row],[Not Available]]</f>
        <v>3930</v>
      </c>
      <c r="G274" s="57">
        <f>DATE(FactAvailability[[#This Row],['#Year]],FactAvailability[[#This Row],['#Month]],1)</f>
        <v>45170</v>
      </c>
      <c r="H274" s="55"/>
    </row>
    <row r="275" spans="1:8" x14ac:dyDescent="0.4">
      <c r="A275" s="55" t="s">
        <v>85</v>
      </c>
      <c r="B275" s="55">
        <v>2023</v>
      </c>
      <c r="C275" s="55">
        <v>10</v>
      </c>
      <c r="D275" s="56">
        <v>131</v>
      </c>
      <c r="E275" s="56"/>
      <c r="F275" s="59">
        <f>(DAY(EOMONTH(FactAvailability[[#This Row],[Date]],0))*FactAvailability[[#This Row],[Rooms]])-FactAvailability[[#This Row],[Not Available]]</f>
        <v>4061</v>
      </c>
      <c r="G275" s="57">
        <f>DATE(FactAvailability[[#This Row],['#Year]],FactAvailability[[#This Row],['#Month]],1)</f>
        <v>45200</v>
      </c>
      <c r="H275" s="55"/>
    </row>
    <row r="276" spans="1:8" x14ac:dyDescent="0.4">
      <c r="A276" s="55" t="s">
        <v>85</v>
      </c>
      <c r="B276" s="55">
        <v>2023</v>
      </c>
      <c r="C276" s="55">
        <v>11</v>
      </c>
      <c r="D276" s="56">
        <v>131</v>
      </c>
      <c r="E276" s="56"/>
      <c r="F276" s="59">
        <f>(DAY(EOMONTH(FactAvailability[[#This Row],[Date]],0))*FactAvailability[[#This Row],[Rooms]])-FactAvailability[[#This Row],[Not Available]]</f>
        <v>3930</v>
      </c>
      <c r="G276" s="57">
        <f>DATE(FactAvailability[[#This Row],['#Year]],FactAvailability[[#This Row],['#Month]],1)</f>
        <v>45231</v>
      </c>
      <c r="H276" s="55"/>
    </row>
    <row r="277" spans="1:8" x14ac:dyDescent="0.4">
      <c r="A277" s="55" t="s">
        <v>85</v>
      </c>
      <c r="B277" s="55">
        <v>2023</v>
      </c>
      <c r="C277" s="55">
        <v>12</v>
      </c>
      <c r="D277" s="56">
        <v>131</v>
      </c>
      <c r="E277" s="56"/>
      <c r="F277" s="59">
        <f>(DAY(EOMONTH(FactAvailability[[#This Row],[Date]],0))*FactAvailability[[#This Row],[Rooms]])-FactAvailability[[#This Row],[Not Available]]</f>
        <v>4061</v>
      </c>
      <c r="G277" s="57">
        <f>DATE(FactAvailability[[#This Row],['#Year]],FactAvailability[[#This Row],['#Month]],1)</f>
        <v>45261</v>
      </c>
      <c r="H277" s="55"/>
    </row>
    <row r="278" spans="1:8" x14ac:dyDescent="0.4">
      <c r="A278" s="55" t="s">
        <v>86</v>
      </c>
      <c r="B278" s="55">
        <v>2023</v>
      </c>
      <c r="C278" s="55">
        <v>1</v>
      </c>
      <c r="D278" s="56">
        <v>41</v>
      </c>
      <c r="E278" s="56"/>
      <c r="F278" s="59">
        <f>(DAY(EOMONTH(FactAvailability[[#This Row],[Date]],0))*FactAvailability[[#This Row],[Rooms]])-FactAvailability[[#This Row],[Not Available]]</f>
        <v>1271</v>
      </c>
      <c r="G278" s="57">
        <f>DATE(FactAvailability[[#This Row],['#Year]],FactAvailability[[#This Row],['#Month]],1)</f>
        <v>44927</v>
      </c>
      <c r="H278" s="55"/>
    </row>
    <row r="279" spans="1:8" x14ac:dyDescent="0.4">
      <c r="A279" s="55" t="s">
        <v>86</v>
      </c>
      <c r="B279" s="55">
        <v>2023</v>
      </c>
      <c r="C279" s="55">
        <v>2</v>
      </c>
      <c r="D279" s="56">
        <v>41</v>
      </c>
      <c r="E279" s="56"/>
      <c r="F279" s="59">
        <f>(DAY(EOMONTH(FactAvailability[[#This Row],[Date]],0))*FactAvailability[[#This Row],[Rooms]])-FactAvailability[[#This Row],[Not Available]]</f>
        <v>1148</v>
      </c>
      <c r="G279" s="57">
        <f>DATE(FactAvailability[[#This Row],['#Year]],FactAvailability[[#This Row],['#Month]],1)</f>
        <v>44958</v>
      </c>
      <c r="H279" s="55"/>
    </row>
    <row r="280" spans="1:8" x14ac:dyDescent="0.4">
      <c r="A280" s="55" t="s">
        <v>86</v>
      </c>
      <c r="B280" s="55">
        <v>2023</v>
      </c>
      <c r="C280" s="55">
        <v>3</v>
      </c>
      <c r="D280" s="56">
        <v>41</v>
      </c>
      <c r="E280" s="56"/>
      <c r="F280" s="59">
        <f>(DAY(EOMONTH(FactAvailability[[#This Row],[Date]],0))*FactAvailability[[#This Row],[Rooms]])-FactAvailability[[#This Row],[Not Available]]</f>
        <v>1271</v>
      </c>
      <c r="G280" s="57">
        <f>DATE(FactAvailability[[#This Row],['#Year]],FactAvailability[[#This Row],['#Month]],1)</f>
        <v>44986</v>
      </c>
      <c r="H280" s="55"/>
    </row>
    <row r="281" spans="1:8" x14ac:dyDescent="0.4">
      <c r="A281" s="55" t="s">
        <v>86</v>
      </c>
      <c r="B281" s="55">
        <v>2023</v>
      </c>
      <c r="C281" s="55">
        <v>4</v>
      </c>
      <c r="D281" s="56">
        <v>41</v>
      </c>
      <c r="E281" s="56"/>
      <c r="F281" s="59">
        <f>(DAY(EOMONTH(FactAvailability[[#This Row],[Date]],0))*FactAvailability[[#This Row],[Rooms]])-FactAvailability[[#This Row],[Not Available]]</f>
        <v>1230</v>
      </c>
      <c r="G281" s="57">
        <f>DATE(FactAvailability[[#This Row],['#Year]],FactAvailability[[#This Row],['#Month]],1)</f>
        <v>45017</v>
      </c>
      <c r="H281" s="55"/>
    </row>
    <row r="282" spans="1:8" x14ac:dyDescent="0.4">
      <c r="A282" s="55" t="s">
        <v>86</v>
      </c>
      <c r="B282" s="55">
        <v>2023</v>
      </c>
      <c r="C282" s="55">
        <v>5</v>
      </c>
      <c r="D282" s="56">
        <v>41</v>
      </c>
      <c r="E282" s="56"/>
      <c r="F282" s="59">
        <f>(DAY(EOMONTH(FactAvailability[[#This Row],[Date]],0))*FactAvailability[[#This Row],[Rooms]])-FactAvailability[[#This Row],[Not Available]]</f>
        <v>1271</v>
      </c>
      <c r="G282" s="57">
        <f>DATE(FactAvailability[[#This Row],['#Year]],FactAvailability[[#This Row],['#Month]],1)</f>
        <v>45047</v>
      </c>
      <c r="H282" s="55"/>
    </row>
    <row r="283" spans="1:8" x14ac:dyDescent="0.4">
      <c r="A283" s="55" t="s">
        <v>86</v>
      </c>
      <c r="B283" s="55">
        <v>2023</v>
      </c>
      <c r="C283" s="55">
        <v>6</v>
      </c>
      <c r="D283" s="56">
        <v>41</v>
      </c>
      <c r="E283" s="56"/>
      <c r="F283" s="59">
        <f>(DAY(EOMONTH(FactAvailability[[#This Row],[Date]],0))*FactAvailability[[#This Row],[Rooms]])-FactAvailability[[#This Row],[Not Available]]</f>
        <v>1230</v>
      </c>
      <c r="G283" s="57">
        <f>DATE(FactAvailability[[#This Row],['#Year]],FactAvailability[[#This Row],['#Month]],1)</f>
        <v>45078</v>
      </c>
      <c r="H283" s="55"/>
    </row>
    <row r="284" spans="1:8" x14ac:dyDescent="0.4">
      <c r="A284" s="55" t="s">
        <v>86</v>
      </c>
      <c r="B284" s="55">
        <v>2023</v>
      </c>
      <c r="C284" s="55">
        <v>7</v>
      </c>
      <c r="D284" s="56">
        <v>41</v>
      </c>
      <c r="E284" s="56"/>
      <c r="F284" s="59">
        <f>(DAY(EOMONTH(FactAvailability[[#This Row],[Date]],0))*FactAvailability[[#This Row],[Rooms]])-FactAvailability[[#This Row],[Not Available]]</f>
        <v>1271</v>
      </c>
      <c r="G284" s="57">
        <f>DATE(FactAvailability[[#This Row],['#Year]],FactAvailability[[#This Row],['#Month]],1)</f>
        <v>45108</v>
      </c>
      <c r="H284" s="55"/>
    </row>
    <row r="285" spans="1:8" x14ac:dyDescent="0.4">
      <c r="A285" s="55" t="s">
        <v>86</v>
      </c>
      <c r="B285" s="55">
        <v>2023</v>
      </c>
      <c r="C285" s="55">
        <v>8</v>
      </c>
      <c r="D285" s="56">
        <v>41</v>
      </c>
      <c r="E285" s="56"/>
      <c r="F285" s="59">
        <f>(DAY(EOMONTH(FactAvailability[[#This Row],[Date]],0))*FactAvailability[[#This Row],[Rooms]])-FactAvailability[[#This Row],[Not Available]]</f>
        <v>1271</v>
      </c>
      <c r="G285" s="57">
        <f>DATE(FactAvailability[[#This Row],['#Year]],FactAvailability[[#This Row],['#Month]],1)</f>
        <v>45139</v>
      </c>
      <c r="H285" s="55"/>
    </row>
    <row r="286" spans="1:8" x14ac:dyDescent="0.4">
      <c r="A286" s="55" t="s">
        <v>86</v>
      </c>
      <c r="B286" s="55">
        <v>2023</v>
      </c>
      <c r="C286" s="55">
        <v>9</v>
      </c>
      <c r="D286" s="56">
        <v>41</v>
      </c>
      <c r="E286" s="56"/>
      <c r="F286" s="59">
        <f>(DAY(EOMONTH(FactAvailability[[#This Row],[Date]],0))*FactAvailability[[#This Row],[Rooms]])-FactAvailability[[#This Row],[Not Available]]</f>
        <v>1230</v>
      </c>
      <c r="G286" s="57">
        <f>DATE(FactAvailability[[#This Row],['#Year]],FactAvailability[[#This Row],['#Month]],1)</f>
        <v>45170</v>
      </c>
      <c r="H286" s="55"/>
    </row>
    <row r="287" spans="1:8" x14ac:dyDescent="0.4">
      <c r="A287" s="55" t="s">
        <v>86</v>
      </c>
      <c r="B287" s="55">
        <v>2023</v>
      </c>
      <c r="C287" s="55">
        <v>10</v>
      </c>
      <c r="D287" s="56">
        <v>41</v>
      </c>
      <c r="E287" s="56"/>
      <c r="F287" s="59">
        <f>(DAY(EOMONTH(FactAvailability[[#This Row],[Date]],0))*FactAvailability[[#This Row],[Rooms]])-FactAvailability[[#This Row],[Not Available]]</f>
        <v>1271</v>
      </c>
      <c r="G287" s="57">
        <f>DATE(FactAvailability[[#This Row],['#Year]],FactAvailability[[#This Row],['#Month]],1)</f>
        <v>45200</v>
      </c>
      <c r="H287" s="55"/>
    </row>
    <row r="288" spans="1:8" x14ac:dyDescent="0.4">
      <c r="A288" s="55" t="s">
        <v>86</v>
      </c>
      <c r="B288" s="55">
        <v>2023</v>
      </c>
      <c r="C288" s="55">
        <v>11</v>
      </c>
      <c r="D288" s="56">
        <v>41</v>
      </c>
      <c r="E288" s="56"/>
      <c r="F288" s="59">
        <f>(DAY(EOMONTH(FactAvailability[[#This Row],[Date]],0))*FactAvailability[[#This Row],[Rooms]])-FactAvailability[[#This Row],[Not Available]]</f>
        <v>1230</v>
      </c>
      <c r="G288" s="57">
        <f>DATE(FactAvailability[[#This Row],['#Year]],FactAvailability[[#This Row],['#Month]],1)</f>
        <v>45231</v>
      </c>
      <c r="H288" s="55"/>
    </row>
    <row r="289" spans="1:8" x14ac:dyDescent="0.4">
      <c r="A289" s="55" t="s">
        <v>86</v>
      </c>
      <c r="B289" s="55">
        <v>2023</v>
      </c>
      <c r="C289" s="55">
        <v>12</v>
      </c>
      <c r="D289" s="56">
        <v>41</v>
      </c>
      <c r="E289" s="56"/>
      <c r="F289" s="59">
        <f>(DAY(EOMONTH(FactAvailability[[#This Row],[Date]],0))*FactAvailability[[#This Row],[Rooms]])-FactAvailability[[#This Row],[Not Available]]</f>
        <v>1271</v>
      </c>
      <c r="G289" s="57">
        <f>DATE(FactAvailability[[#This Row],['#Year]],FactAvailability[[#This Row],['#Month]],1)</f>
        <v>45261</v>
      </c>
      <c r="H289" s="55"/>
    </row>
    <row r="290" spans="1:8" x14ac:dyDescent="0.4">
      <c r="A290" s="55" t="s">
        <v>87</v>
      </c>
      <c r="B290" s="55">
        <v>2023</v>
      </c>
      <c r="C290" s="55">
        <v>1</v>
      </c>
      <c r="D290" s="56">
        <v>43</v>
      </c>
      <c r="E290" s="56"/>
      <c r="F290" s="59">
        <f>(DAY(EOMONTH(FactAvailability[[#This Row],[Date]],0))*FactAvailability[[#This Row],[Rooms]])-FactAvailability[[#This Row],[Not Available]]</f>
        <v>1333</v>
      </c>
      <c r="G290" s="57">
        <f>DATE(FactAvailability[[#This Row],['#Year]],FactAvailability[[#This Row],['#Month]],1)</f>
        <v>44927</v>
      </c>
      <c r="H290" s="55"/>
    </row>
    <row r="291" spans="1:8" x14ac:dyDescent="0.4">
      <c r="A291" s="55" t="s">
        <v>87</v>
      </c>
      <c r="B291" s="55">
        <v>2023</v>
      </c>
      <c r="C291" s="55">
        <v>2</v>
      </c>
      <c r="D291" s="56">
        <v>43</v>
      </c>
      <c r="E291" s="56"/>
      <c r="F291" s="59">
        <f>(DAY(EOMONTH(FactAvailability[[#This Row],[Date]],0))*FactAvailability[[#This Row],[Rooms]])-FactAvailability[[#This Row],[Not Available]]</f>
        <v>1204</v>
      </c>
      <c r="G291" s="57">
        <f>DATE(FactAvailability[[#This Row],['#Year]],FactAvailability[[#This Row],['#Month]],1)</f>
        <v>44958</v>
      </c>
      <c r="H291" s="55"/>
    </row>
    <row r="292" spans="1:8" x14ac:dyDescent="0.4">
      <c r="A292" s="55" t="s">
        <v>87</v>
      </c>
      <c r="B292" s="55">
        <v>2023</v>
      </c>
      <c r="C292" s="55">
        <v>3</v>
      </c>
      <c r="D292" s="56">
        <v>43</v>
      </c>
      <c r="E292" s="56"/>
      <c r="F292" s="59">
        <f>(DAY(EOMONTH(FactAvailability[[#This Row],[Date]],0))*FactAvailability[[#This Row],[Rooms]])-FactAvailability[[#This Row],[Not Available]]</f>
        <v>1333</v>
      </c>
      <c r="G292" s="57">
        <f>DATE(FactAvailability[[#This Row],['#Year]],FactAvailability[[#This Row],['#Month]],1)</f>
        <v>44986</v>
      </c>
      <c r="H292" s="55"/>
    </row>
    <row r="293" spans="1:8" x14ac:dyDescent="0.4">
      <c r="A293" s="55" t="s">
        <v>87</v>
      </c>
      <c r="B293" s="55">
        <v>2023</v>
      </c>
      <c r="C293" s="55">
        <v>4</v>
      </c>
      <c r="D293" s="56">
        <v>43</v>
      </c>
      <c r="E293" s="56"/>
      <c r="F293" s="59">
        <f>(DAY(EOMONTH(FactAvailability[[#This Row],[Date]],0))*FactAvailability[[#This Row],[Rooms]])-FactAvailability[[#This Row],[Not Available]]</f>
        <v>1290</v>
      </c>
      <c r="G293" s="57">
        <f>DATE(FactAvailability[[#This Row],['#Year]],FactAvailability[[#This Row],['#Month]],1)</f>
        <v>45017</v>
      </c>
      <c r="H293" s="55"/>
    </row>
    <row r="294" spans="1:8" x14ac:dyDescent="0.4">
      <c r="A294" s="55" t="s">
        <v>87</v>
      </c>
      <c r="B294" s="55">
        <v>2023</v>
      </c>
      <c r="C294" s="55">
        <v>5</v>
      </c>
      <c r="D294" s="56">
        <v>43</v>
      </c>
      <c r="E294" s="56"/>
      <c r="F294" s="59">
        <f>(DAY(EOMONTH(FactAvailability[[#This Row],[Date]],0))*FactAvailability[[#This Row],[Rooms]])-FactAvailability[[#This Row],[Not Available]]</f>
        <v>1333</v>
      </c>
      <c r="G294" s="57">
        <f>DATE(FactAvailability[[#This Row],['#Year]],FactAvailability[[#This Row],['#Month]],1)</f>
        <v>45047</v>
      </c>
      <c r="H294" s="55"/>
    </row>
    <row r="295" spans="1:8" x14ac:dyDescent="0.4">
      <c r="A295" s="55" t="s">
        <v>87</v>
      </c>
      <c r="B295" s="55">
        <v>2023</v>
      </c>
      <c r="C295" s="55">
        <v>6</v>
      </c>
      <c r="D295" s="56">
        <v>43</v>
      </c>
      <c r="E295" s="56"/>
      <c r="F295" s="59">
        <f>(DAY(EOMONTH(FactAvailability[[#This Row],[Date]],0))*FactAvailability[[#This Row],[Rooms]])-FactAvailability[[#This Row],[Not Available]]</f>
        <v>1290</v>
      </c>
      <c r="G295" s="57">
        <f>DATE(FactAvailability[[#This Row],['#Year]],FactAvailability[[#This Row],['#Month]],1)</f>
        <v>45078</v>
      </c>
      <c r="H295" s="55"/>
    </row>
    <row r="296" spans="1:8" x14ac:dyDescent="0.4">
      <c r="A296" s="55" t="s">
        <v>87</v>
      </c>
      <c r="B296" s="55">
        <v>2023</v>
      </c>
      <c r="C296" s="55">
        <v>7</v>
      </c>
      <c r="D296" s="56">
        <v>43</v>
      </c>
      <c r="E296" s="56"/>
      <c r="F296" s="59">
        <f>(DAY(EOMONTH(FactAvailability[[#This Row],[Date]],0))*FactAvailability[[#This Row],[Rooms]])-FactAvailability[[#This Row],[Not Available]]</f>
        <v>1333</v>
      </c>
      <c r="G296" s="57">
        <f>DATE(FactAvailability[[#This Row],['#Year]],FactAvailability[[#This Row],['#Month]],1)</f>
        <v>45108</v>
      </c>
      <c r="H296" s="55"/>
    </row>
    <row r="297" spans="1:8" x14ac:dyDescent="0.4">
      <c r="A297" s="55" t="s">
        <v>87</v>
      </c>
      <c r="B297" s="55">
        <v>2023</v>
      </c>
      <c r="C297" s="55">
        <v>8</v>
      </c>
      <c r="D297" s="56">
        <v>43</v>
      </c>
      <c r="E297" s="56"/>
      <c r="F297" s="59">
        <f>(DAY(EOMONTH(FactAvailability[[#This Row],[Date]],0))*FactAvailability[[#This Row],[Rooms]])-FactAvailability[[#This Row],[Not Available]]</f>
        <v>1333</v>
      </c>
      <c r="G297" s="57">
        <f>DATE(FactAvailability[[#This Row],['#Year]],FactAvailability[[#This Row],['#Month]],1)</f>
        <v>45139</v>
      </c>
      <c r="H297" s="55"/>
    </row>
    <row r="298" spans="1:8" x14ac:dyDescent="0.4">
      <c r="A298" s="55" t="s">
        <v>87</v>
      </c>
      <c r="B298" s="55">
        <v>2023</v>
      </c>
      <c r="C298" s="55">
        <v>9</v>
      </c>
      <c r="D298" s="56">
        <v>43</v>
      </c>
      <c r="E298" s="56"/>
      <c r="F298" s="59">
        <f>(DAY(EOMONTH(FactAvailability[[#This Row],[Date]],0))*FactAvailability[[#This Row],[Rooms]])-FactAvailability[[#This Row],[Not Available]]</f>
        <v>1290</v>
      </c>
      <c r="G298" s="57">
        <f>DATE(FactAvailability[[#This Row],['#Year]],FactAvailability[[#This Row],['#Month]],1)</f>
        <v>45170</v>
      </c>
      <c r="H298" s="55"/>
    </row>
    <row r="299" spans="1:8" x14ac:dyDescent="0.4">
      <c r="A299" s="55" t="s">
        <v>87</v>
      </c>
      <c r="B299" s="55">
        <v>2023</v>
      </c>
      <c r="C299" s="55">
        <v>10</v>
      </c>
      <c r="D299" s="56">
        <v>43</v>
      </c>
      <c r="E299" s="56"/>
      <c r="F299" s="59">
        <f>(DAY(EOMONTH(FactAvailability[[#This Row],[Date]],0))*FactAvailability[[#This Row],[Rooms]])-FactAvailability[[#This Row],[Not Available]]</f>
        <v>1333</v>
      </c>
      <c r="G299" s="57">
        <f>DATE(FactAvailability[[#This Row],['#Year]],FactAvailability[[#This Row],['#Month]],1)</f>
        <v>45200</v>
      </c>
      <c r="H299" s="55"/>
    </row>
    <row r="300" spans="1:8" x14ac:dyDescent="0.4">
      <c r="A300" s="55" t="s">
        <v>87</v>
      </c>
      <c r="B300" s="55">
        <v>2023</v>
      </c>
      <c r="C300" s="55">
        <v>11</v>
      </c>
      <c r="D300" s="56">
        <v>43</v>
      </c>
      <c r="E300" s="56"/>
      <c r="F300" s="59">
        <f>(DAY(EOMONTH(FactAvailability[[#This Row],[Date]],0))*FactAvailability[[#This Row],[Rooms]])-FactAvailability[[#This Row],[Not Available]]</f>
        <v>1290</v>
      </c>
      <c r="G300" s="57">
        <f>DATE(FactAvailability[[#This Row],['#Year]],FactAvailability[[#This Row],['#Month]],1)</f>
        <v>45231</v>
      </c>
      <c r="H300" s="55"/>
    </row>
    <row r="301" spans="1:8" x14ac:dyDescent="0.4">
      <c r="A301" s="55" t="s">
        <v>87</v>
      </c>
      <c r="B301" s="55">
        <v>2023</v>
      </c>
      <c r="C301" s="55">
        <v>12</v>
      </c>
      <c r="D301" s="56">
        <v>43</v>
      </c>
      <c r="E301" s="56"/>
      <c r="F301" s="59">
        <f>(DAY(EOMONTH(FactAvailability[[#This Row],[Date]],0))*FactAvailability[[#This Row],[Rooms]])-FactAvailability[[#This Row],[Not Available]]</f>
        <v>1333</v>
      </c>
      <c r="G301" s="57">
        <f>DATE(FactAvailability[[#This Row],['#Year]],FactAvailability[[#This Row],['#Month]],1)</f>
        <v>45261</v>
      </c>
      <c r="H301" s="55"/>
    </row>
    <row r="302" spans="1:8" x14ac:dyDescent="0.4">
      <c r="A302" s="55" t="s">
        <v>83</v>
      </c>
      <c r="B302" s="55">
        <v>2024</v>
      </c>
      <c r="C302" s="55">
        <v>1</v>
      </c>
      <c r="D302" s="56">
        <v>105</v>
      </c>
      <c r="E302" s="56"/>
      <c r="F302" s="59">
        <f>(DAY(EOMONTH(FactAvailability[[#This Row],[Date]],0))*FactAvailability[[#This Row],[Rooms]])-FactAvailability[[#This Row],[Not Available]]</f>
        <v>3255</v>
      </c>
      <c r="G302" s="57">
        <f>DATE(FactAvailability[[#This Row],['#Year]],FactAvailability[[#This Row],['#Month]],1)</f>
        <v>45292</v>
      </c>
      <c r="H302" s="55"/>
    </row>
    <row r="303" spans="1:8" x14ac:dyDescent="0.4">
      <c r="A303" s="55" t="s">
        <v>83</v>
      </c>
      <c r="B303" s="55">
        <v>2024</v>
      </c>
      <c r="C303" s="55">
        <v>2</v>
      </c>
      <c r="D303" s="56">
        <v>105</v>
      </c>
      <c r="E303" s="56"/>
      <c r="F303" s="59">
        <f>(DAY(EOMONTH(FactAvailability[[#This Row],[Date]],0))*FactAvailability[[#This Row],[Rooms]])-FactAvailability[[#This Row],[Not Available]]</f>
        <v>3045</v>
      </c>
      <c r="G303" s="57">
        <f>DATE(FactAvailability[[#This Row],['#Year]],FactAvailability[[#This Row],['#Month]],1)</f>
        <v>45323</v>
      </c>
      <c r="H303" s="55"/>
    </row>
    <row r="304" spans="1:8" x14ac:dyDescent="0.4">
      <c r="A304" s="55" t="s">
        <v>83</v>
      </c>
      <c r="B304" s="55">
        <v>2024</v>
      </c>
      <c r="C304" s="55">
        <v>3</v>
      </c>
      <c r="D304" s="56">
        <v>105</v>
      </c>
      <c r="E304" s="56"/>
      <c r="F304" s="59">
        <f>(DAY(EOMONTH(FactAvailability[[#This Row],[Date]],0))*FactAvailability[[#This Row],[Rooms]])-FactAvailability[[#This Row],[Not Available]]</f>
        <v>3255</v>
      </c>
      <c r="G304" s="57">
        <f>DATE(FactAvailability[[#This Row],['#Year]],FactAvailability[[#This Row],['#Month]],1)</f>
        <v>45352</v>
      </c>
      <c r="H304" s="55"/>
    </row>
    <row r="305" spans="1:8" x14ac:dyDescent="0.4">
      <c r="A305" s="55" t="s">
        <v>83</v>
      </c>
      <c r="B305" s="55">
        <v>2024</v>
      </c>
      <c r="C305" s="55">
        <v>4</v>
      </c>
      <c r="D305" s="56">
        <v>105</v>
      </c>
      <c r="E305" s="56"/>
      <c r="F305" s="59">
        <f>(DAY(EOMONTH(FactAvailability[[#This Row],[Date]],0))*FactAvailability[[#This Row],[Rooms]])-FactAvailability[[#This Row],[Not Available]]</f>
        <v>3150</v>
      </c>
      <c r="G305" s="57">
        <f>DATE(FactAvailability[[#This Row],['#Year]],FactAvailability[[#This Row],['#Month]],1)</f>
        <v>45383</v>
      </c>
      <c r="H305" s="55"/>
    </row>
    <row r="306" spans="1:8" x14ac:dyDescent="0.4">
      <c r="A306" s="55" t="s">
        <v>83</v>
      </c>
      <c r="B306" s="55">
        <v>2024</v>
      </c>
      <c r="C306" s="55">
        <v>5</v>
      </c>
      <c r="D306" s="56">
        <v>105</v>
      </c>
      <c r="E306" s="56"/>
      <c r="F306" s="59">
        <f>(DAY(EOMONTH(FactAvailability[[#This Row],[Date]],0))*FactAvailability[[#This Row],[Rooms]])-FactAvailability[[#This Row],[Not Available]]</f>
        <v>3255</v>
      </c>
      <c r="G306" s="57">
        <f>DATE(FactAvailability[[#This Row],['#Year]],FactAvailability[[#This Row],['#Month]],1)</f>
        <v>45413</v>
      </c>
      <c r="H306" s="55"/>
    </row>
    <row r="307" spans="1:8" x14ac:dyDescent="0.4">
      <c r="A307" s="55" t="s">
        <v>83</v>
      </c>
      <c r="B307" s="55">
        <v>2024</v>
      </c>
      <c r="C307" s="55">
        <v>6</v>
      </c>
      <c r="D307" s="56">
        <v>105</v>
      </c>
      <c r="E307" s="56"/>
      <c r="F307" s="59">
        <f>(DAY(EOMONTH(FactAvailability[[#This Row],[Date]],0))*FactAvailability[[#This Row],[Rooms]])-FactAvailability[[#This Row],[Not Available]]</f>
        <v>3150</v>
      </c>
      <c r="G307" s="57">
        <f>DATE(FactAvailability[[#This Row],['#Year]],FactAvailability[[#This Row],['#Month]],1)</f>
        <v>45444</v>
      </c>
      <c r="H307" s="55"/>
    </row>
    <row r="308" spans="1:8" x14ac:dyDescent="0.4">
      <c r="A308" s="55" t="s">
        <v>83</v>
      </c>
      <c r="B308" s="55">
        <v>2024</v>
      </c>
      <c r="C308" s="55">
        <v>7</v>
      </c>
      <c r="D308" s="56">
        <v>105</v>
      </c>
      <c r="E308" s="56"/>
      <c r="F308" s="59">
        <f>(DAY(EOMONTH(FactAvailability[[#This Row],[Date]],0))*FactAvailability[[#This Row],[Rooms]])-FactAvailability[[#This Row],[Not Available]]</f>
        <v>3255</v>
      </c>
      <c r="G308" s="57">
        <f>DATE(FactAvailability[[#This Row],['#Year]],FactAvailability[[#This Row],['#Month]],1)</f>
        <v>45474</v>
      </c>
      <c r="H308" s="55"/>
    </row>
    <row r="309" spans="1:8" x14ac:dyDescent="0.4">
      <c r="A309" s="55" t="s">
        <v>83</v>
      </c>
      <c r="B309" s="55">
        <v>2024</v>
      </c>
      <c r="C309" s="55">
        <v>8</v>
      </c>
      <c r="D309" s="56">
        <v>105</v>
      </c>
      <c r="E309" s="56"/>
      <c r="F309" s="59">
        <f>(DAY(EOMONTH(FactAvailability[[#This Row],[Date]],0))*FactAvailability[[#This Row],[Rooms]])-FactAvailability[[#This Row],[Not Available]]</f>
        <v>3255</v>
      </c>
      <c r="G309" s="57">
        <f>DATE(FactAvailability[[#This Row],['#Year]],FactAvailability[[#This Row],['#Month]],1)</f>
        <v>45505</v>
      </c>
      <c r="H309" s="55"/>
    </row>
    <row r="310" spans="1:8" x14ac:dyDescent="0.4">
      <c r="A310" s="55" t="s">
        <v>83</v>
      </c>
      <c r="B310" s="55">
        <v>2024</v>
      </c>
      <c r="C310" s="55">
        <v>9</v>
      </c>
      <c r="D310" s="56">
        <v>105</v>
      </c>
      <c r="E310" s="56"/>
      <c r="F310" s="59">
        <f>(DAY(EOMONTH(FactAvailability[[#This Row],[Date]],0))*FactAvailability[[#This Row],[Rooms]])-FactAvailability[[#This Row],[Not Available]]</f>
        <v>3150</v>
      </c>
      <c r="G310" s="57">
        <f>DATE(FactAvailability[[#This Row],['#Year]],FactAvailability[[#This Row],['#Month]],1)</f>
        <v>45536</v>
      </c>
      <c r="H310" s="55"/>
    </row>
    <row r="311" spans="1:8" x14ac:dyDescent="0.4">
      <c r="A311" s="55" t="s">
        <v>83</v>
      </c>
      <c r="B311" s="55">
        <v>2024</v>
      </c>
      <c r="C311" s="55">
        <v>10</v>
      </c>
      <c r="D311" s="56">
        <v>105</v>
      </c>
      <c r="E311" s="56"/>
      <c r="F311" s="59">
        <f>(DAY(EOMONTH(FactAvailability[[#This Row],[Date]],0))*FactAvailability[[#This Row],[Rooms]])-FactAvailability[[#This Row],[Not Available]]</f>
        <v>3255</v>
      </c>
      <c r="G311" s="57">
        <f>DATE(FactAvailability[[#This Row],['#Year]],FactAvailability[[#This Row],['#Month]],1)</f>
        <v>45566</v>
      </c>
      <c r="H311" s="55"/>
    </row>
    <row r="312" spans="1:8" x14ac:dyDescent="0.4">
      <c r="A312" s="55" t="s">
        <v>83</v>
      </c>
      <c r="B312" s="55">
        <v>2024</v>
      </c>
      <c r="C312" s="55">
        <v>11</v>
      </c>
      <c r="D312" s="56">
        <v>105</v>
      </c>
      <c r="E312" s="56"/>
      <c r="F312" s="59">
        <f>(DAY(EOMONTH(FactAvailability[[#This Row],[Date]],0))*FactAvailability[[#This Row],[Rooms]])-FactAvailability[[#This Row],[Not Available]]</f>
        <v>3150</v>
      </c>
      <c r="G312" s="57">
        <f>DATE(FactAvailability[[#This Row],['#Year]],FactAvailability[[#This Row],['#Month]],1)</f>
        <v>45597</v>
      </c>
      <c r="H312" s="55"/>
    </row>
    <row r="313" spans="1:8" x14ac:dyDescent="0.4">
      <c r="A313" s="55" t="s">
        <v>83</v>
      </c>
      <c r="B313" s="55">
        <v>2024</v>
      </c>
      <c r="C313" s="55">
        <v>12</v>
      </c>
      <c r="D313" s="56">
        <v>105</v>
      </c>
      <c r="E313" s="56"/>
      <c r="F313" s="59">
        <f>(DAY(EOMONTH(FactAvailability[[#This Row],[Date]],0))*FactAvailability[[#This Row],[Rooms]])-FactAvailability[[#This Row],[Not Available]]</f>
        <v>3255</v>
      </c>
      <c r="G313" s="57">
        <f>DATE(FactAvailability[[#This Row],['#Year]],FactAvailability[[#This Row],['#Month]],1)</f>
        <v>45627</v>
      </c>
      <c r="H313" s="55"/>
    </row>
    <row r="314" spans="1:8" x14ac:dyDescent="0.4">
      <c r="A314" s="55" t="s">
        <v>84</v>
      </c>
      <c r="B314" s="55">
        <v>2024</v>
      </c>
      <c r="C314" s="55">
        <v>1</v>
      </c>
      <c r="D314" s="56">
        <v>48</v>
      </c>
      <c r="E314" s="56"/>
      <c r="F314" s="59">
        <f>(DAY(EOMONTH(FactAvailability[[#This Row],[Date]],0))*FactAvailability[[#This Row],[Rooms]])-FactAvailability[[#This Row],[Not Available]]</f>
        <v>1488</v>
      </c>
      <c r="G314" s="57">
        <f>DATE(FactAvailability[[#This Row],['#Year]],FactAvailability[[#This Row],['#Month]],1)</f>
        <v>45292</v>
      </c>
      <c r="H314" s="55"/>
    </row>
    <row r="315" spans="1:8" x14ac:dyDescent="0.4">
      <c r="A315" s="55" t="s">
        <v>84</v>
      </c>
      <c r="B315" s="55">
        <v>2024</v>
      </c>
      <c r="C315" s="55">
        <v>2</v>
      </c>
      <c r="D315" s="56">
        <v>48</v>
      </c>
      <c r="E315" s="56"/>
      <c r="F315" s="59">
        <f>(DAY(EOMONTH(FactAvailability[[#This Row],[Date]],0))*FactAvailability[[#This Row],[Rooms]])-FactAvailability[[#This Row],[Not Available]]</f>
        <v>1392</v>
      </c>
      <c r="G315" s="57">
        <f>DATE(FactAvailability[[#This Row],['#Year]],FactAvailability[[#This Row],['#Month]],1)</f>
        <v>45323</v>
      </c>
      <c r="H315" s="55"/>
    </row>
    <row r="316" spans="1:8" x14ac:dyDescent="0.4">
      <c r="A316" s="55" t="s">
        <v>84</v>
      </c>
      <c r="B316" s="55">
        <v>2024</v>
      </c>
      <c r="C316" s="55">
        <v>3</v>
      </c>
      <c r="D316" s="56">
        <v>48</v>
      </c>
      <c r="E316" s="56"/>
      <c r="F316" s="59">
        <f>(DAY(EOMONTH(FactAvailability[[#This Row],[Date]],0))*FactAvailability[[#This Row],[Rooms]])-FactAvailability[[#This Row],[Not Available]]</f>
        <v>1488</v>
      </c>
      <c r="G316" s="57">
        <f>DATE(FactAvailability[[#This Row],['#Year]],FactAvailability[[#This Row],['#Month]],1)</f>
        <v>45352</v>
      </c>
      <c r="H316" s="55"/>
    </row>
    <row r="317" spans="1:8" x14ac:dyDescent="0.4">
      <c r="A317" s="55" t="s">
        <v>84</v>
      </c>
      <c r="B317" s="55">
        <v>2024</v>
      </c>
      <c r="C317" s="55">
        <v>4</v>
      </c>
      <c r="D317" s="56">
        <v>48</v>
      </c>
      <c r="E317" s="56"/>
      <c r="F317" s="59">
        <f>(DAY(EOMONTH(FactAvailability[[#This Row],[Date]],0))*FactAvailability[[#This Row],[Rooms]])-FactAvailability[[#This Row],[Not Available]]</f>
        <v>1440</v>
      </c>
      <c r="G317" s="57">
        <f>DATE(FactAvailability[[#This Row],['#Year]],FactAvailability[[#This Row],['#Month]],1)</f>
        <v>45383</v>
      </c>
      <c r="H317" s="55"/>
    </row>
    <row r="318" spans="1:8" x14ac:dyDescent="0.4">
      <c r="A318" s="55" t="s">
        <v>84</v>
      </c>
      <c r="B318" s="55">
        <v>2024</v>
      </c>
      <c r="C318" s="55">
        <v>5</v>
      </c>
      <c r="D318" s="56">
        <v>48</v>
      </c>
      <c r="E318" s="56"/>
      <c r="F318" s="59">
        <f>(DAY(EOMONTH(FactAvailability[[#This Row],[Date]],0))*FactAvailability[[#This Row],[Rooms]])-FactAvailability[[#This Row],[Not Available]]</f>
        <v>1488</v>
      </c>
      <c r="G318" s="57">
        <f>DATE(FactAvailability[[#This Row],['#Year]],FactAvailability[[#This Row],['#Month]],1)</f>
        <v>45413</v>
      </c>
      <c r="H318" s="55"/>
    </row>
    <row r="319" spans="1:8" x14ac:dyDescent="0.4">
      <c r="A319" s="55" t="s">
        <v>84</v>
      </c>
      <c r="B319" s="55">
        <v>2024</v>
      </c>
      <c r="C319" s="55">
        <v>6</v>
      </c>
      <c r="D319" s="56">
        <v>48</v>
      </c>
      <c r="E319" s="56"/>
      <c r="F319" s="59">
        <f>(DAY(EOMONTH(FactAvailability[[#This Row],[Date]],0))*FactAvailability[[#This Row],[Rooms]])-FactAvailability[[#This Row],[Not Available]]</f>
        <v>1440</v>
      </c>
      <c r="G319" s="57">
        <f>DATE(FactAvailability[[#This Row],['#Year]],FactAvailability[[#This Row],['#Month]],1)</f>
        <v>45444</v>
      </c>
      <c r="H319" s="55"/>
    </row>
    <row r="320" spans="1:8" x14ac:dyDescent="0.4">
      <c r="A320" s="55" t="s">
        <v>84</v>
      </c>
      <c r="B320" s="55">
        <v>2024</v>
      </c>
      <c r="C320" s="55">
        <v>7</v>
      </c>
      <c r="D320" s="56">
        <v>48</v>
      </c>
      <c r="E320" s="56"/>
      <c r="F320" s="59">
        <f>(DAY(EOMONTH(FactAvailability[[#This Row],[Date]],0))*FactAvailability[[#This Row],[Rooms]])-FactAvailability[[#This Row],[Not Available]]</f>
        <v>1488</v>
      </c>
      <c r="G320" s="57">
        <f>DATE(FactAvailability[[#This Row],['#Year]],FactAvailability[[#This Row],['#Month]],1)</f>
        <v>45474</v>
      </c>
      <c r="H320" s="55"/>
    </row>
    <row r="321" spans="1:8" x14ac:dyDescent="0.4">
      <c r="A321" s="55" t="s">
        <v>84</v>
      </c>
      <c r="B321" s="55">
        <v>2024</v>
      </c>
      <c r="C321" s="55">
        <v>8</v>
      </c>
      <c r="D321" s="56">
        <v>48</v>
      </c>
      <c r="E321" s="56"/>
      <c r="F321" s="59">
        <f>(DAY(EOMONTH(FactAvailability[[#This Row],[Date]],0))*FactAvailability[[#This Row],[Rooms]])-FactAvailability[[#This Row],[Not Available]]</f>
        <v>1488</v>
      </c>
      <c r="G321" s="57">
        <f>DATE(FactAvailability[[#This Row],['#Year]],FactAvailability[[#This Row],['#Month]],1)</f>
        <v>45505</v>
      </c>
      <c r="H321" s="55"/>
    </row>
    <row r="322" spans="1:8" x14ac:dyDescent="0.4">
      <c r="A322" s="55" t="s">
        <v>84</v>
      </c>
      <c r="B322" s="55">
        <v>2024</v>
      </c>
      <c r="C322" s="55">
        <v>9</v>
      </c>
      <c r="D322" s="56">
        <v>48</v>
      </c>
      <c r="E322" s="56"/>
      <c r="F322" s="59">
        <f>(DAY(EOMONTH(FactAvailability[[#This Row],[Date]],0))*FactAvailability[[#This Row],[Rooms]])-FactAvailability[[#This Row],[Not Available]]</f>
        <v>1440</v>
      </c>
      <c r="G322" s="57">
        <f>DATE(FactAvailability[[#This Row],['#Year]],FactAvailability[[#This Row],['#Month]],1)</f>
        <v>45536</v>
      </c>
      <c r="H322" s="55"/>
    </row>
    <row r="323" spans="1:8" x14ac:dyDescent="0.4">
      <c r="A323" s="55" t="s">
        <v>84</v>
      </c>
      <c r="B323" s="55">
        <v>2024</v>
      </c>
      <c r="C323" s="55">
        <v>10</v>
      </c>
      <c r="D323" s="56">
        <v>48</v>
      </c>
      <c r="E323" s="56"/>
      <c r="F323" s="59">
        <f>(DAY(EOMONTH(FactAvailability[[#This Row],[Date]],0))*FactAvailability[[#This Row],[Rooms]])-FactAvailability[[#This Row],[Not Available]]</f>
        <v>1488</v>
      </c>
      <c r="G323" s="57">
        <f>DATE(FactAvailability[[#This Row],['#Year]],FactAvailability[[#This Row],['#Month]],1)</f>
        <v>45566</v>
      </c>
      <c r="H323" s="55"/>
    </row>
    <row r="324" spans="1:8" x14ac:dyDescent="0.4">
      <c r="A324" s="55" t="s">
        <v>84</v>
      </c>
      <c r="B324" s="55">
        <v>2024</v>
      </c>
      <c r="C324" s="55">
        <v>11</v>
      </c>
      <c r="D324" s="56">
        <v>48</v>
      </c>
      <c r="E324" s="56"/>
      <c r="F324" s="59">
        <f>(DAY(EOMONTH(FactAvailability[[#This Row],[Date]],0))*FactAvailability[[#This Row],[Rooms]])-FactAvailability[[#This Row],[Not Available]]</f>
        <v>1440</v>
      </c>
      <c r="G324" s="57">
        <f>DATE(FactAvailability[[#This Row],['#Year]],FactAvailability[[#This Row],['#Month]],1)</f>
        <v>45597</v>
      </c>
      <c r="H324" s="55"/>
    </row>
    <row r="325" spans="1:8" x14ac:dyDescent="0.4">
      <c r="A325" s="55" t="s">
        <v>84</v>
      </c>
      <c r="B325" s="55">
        <v>2024</v>
      </c>
      <c r="C325" s="55">
        <v>12</v>
      </c>
      <c r="D325" s="56">
        <v>48</v>
      </c>
      <c r="E325" s="56"/>
      <c r="F325" s="59">
        <f>(DAY(EOMONTH(FactAvailability[[#This Row],[Date]],0))*FactAvailability[[#This Row],[Rooms]])-FactAvailability[[#This Row],[Not Available]]</f>
        <v>1488</v>
      </c>
      <c r="G325" s="57">
        <f>DATE(FactAvailability[[#This Row],['#Year]],FactAvailability[[#This Row],['#Month]],1)</f>
        <v>45627</v>
      </c>
      <c r="H325" s="55"/>
    </row>
    <row r="326" spans="1:8" x14ac:dyDescent="0.4">
      <c r="A326" s="55" t="s">
        <v>85</v>
      </c>
      <c r="B326" s="55">
        <v>2024</v>
      </c>
      <c r="C326" s="55">
        <v>1</v>
      </c>
      <c r="D326" s="56">
        <v>131</v>
      </c>
      <c r="E326" s="56"/>
      <c r="F326" s="59">
        <f>(DAY(EOMONTH(FactAvailability[[#This Row],[Date]],0))*FactAvailability[[#This Row],[Rooms]])-FactAvailability[[#This Row],[Not Available]]</f>
        <v>4061</v>
      </c>
      <c r="G326" s="57">
        <f>DATE(FactAvailability[[#This Row],['#Year]],FactAvailability[[#This Row],['#Month]],1)</f>
        <v>45292</v>
      </c>
      <c r="H326" s="55"/>
    </row>
    <row r="327" spans="1:8" x14ac:dyDescent="0.4">
      <c r="A327" s="55" t="s">
        <v>85</v>
      </c>
      <c r="B327" s="55">
        <v>2024</v>
      </c>
      <c r="C327" s="55">
        <v>2</v>
      </c>
      <c r="D327" s="56">
        <v>131</v>
      </c>
      <c r="E327" s="56"/>
      <c r="F327" s="59">
        <f>(DAY(EOMONTH(FactAvailability[[#This Row],[Date]],0))*FactAvailability[[#This Row],[Rooms]])-FactAvailability[[#This Row],[Not Available]]</f>
        <v>3799</v>
      </c>
      <c r="G327" s="57">
        <f>DATE(FactAvailability[[#This Row],['#Year]],FactAvailability[[#This Row],['#Month]],1)</f>
        <v>45323</v>
      </c>
      <c r="H327" s="55"/>
    </row>
    <row r="328" spans="1:8" x14ac:dyDescent="0.4">
      <c r="A328" s="55" t="s">
        <v>85</v>
      </c>
      <c r="B328" s="55">
        <v>2024</v>
      </c>
      <c r="C328" s="55">
        <v>3</v>
      </c>
      <c r="D328" s="56">
        <v>131</v>
      </c>
      <c r="E328" s="56"/>
      <c r="F328" s="59">
        <f>(DAY(EOMONTH(FactAvailability[[#This Row],[Date]],0))*FactAvailability[[#This Row],[Rooms]])-FactAvailability[[#This Row],[Not Available]]</f>
        <v>4061</v>
      </c>
      <c r="G328" s="57">
        <f>DATE(FactAvailability[[#This Row],['#Year]],FactAvailability[[#This Row],['#Month]],1)</f>
        <v>45352</v>
      </c>
      <c r="H328" s="55"/>
    </row>
    <row r="329" spans="1:8" x14ac:dyDescent="0.4">
      <c r="A329" s="55" t="s">
        <v>85</v>
      </c>
      <c r="B329" s="55">
        <v>2024</v>
      </c>
      <c r="C329" s="55">
        <v>4</v>
      </c>
      <c r="D329" s="56">
        <v>131</v>
      </c>
      <c r="E329" s="56"/>
      <c r="F329" s="59">
        <f>(DAY(EOMONTH(FactAvailability[[#This Row],[Date]],0))*FactAvailability[[#This Row],[Rooms]])-FactAvailability[[#This Row],[Not Available]]</f>
        <v>3930</v>
      </c>
      <c r="G329" s="57">
        <f>DATE(FactAvailability[[#This Row],['#Year]],FactAvailability[[#This Row],['#Month]],1)</f>
        <v>45383</v>
      </c>
      <c r="H329" s="55"/>
    </row>
    <row r="330" spans="1:8" x14ac:dyDescent="0.4">
      <c r="A330" s="55" t="s">
        <v>85</v>
      </c>
      <c r="B330" s="55">
        <v>2024</v>
      </c>
      <c r="C330" s="55">
        <v>5</v>
      </c>
      <c r="D330" s="56">
        <v>131</v>
      </c>
      <c r="E330" s="56"/>
      <c r="F330" s="59">
        <f>(DAY(EOMONTH(FactAvailability[[#This Row],[Date]],0))*FactAvailability[[#This Row],[Rooms]])-FactAvailability[[#This Row],[Not Available]]</f>
        <v>4061</v>
      </c>
      <c r="G330" s="57">
        <f>DATE(FactAvailability[[#This Row],['#Year]],FactAvailability[[#This Row],['#Month]],1)</f>
        <v>45413</v>
      </c>
      <c r="H330" s="55"/>
    </row>
    <row r="331" spans="1:8" x14ac:dyDescent="0.4">
      <c r="A331" s="55" t="s">
        <v>85</v>
      </c>
      <c r="B331" s="55">
        <v>2024</v>
      </c>
      <c r="C331" s="55">
        <v>6</v>
      </c>
      <c r="D331" s="56">
        <v>131</v>
      </c>
      <c r="E331" s="56"/>
      <c r="F331" s="59">
        <f>(DAY(EOMONTH(FactAvailability[[#This Row],[Date]],0))*FactAvailability[[#This Row],[Rooms]])-FactAvailability[[#This Row],[Not Available]]</f>
        <v>3930</v>
      </c>
      <c r="G331" s="57">
        <f>DATE(FactAvailability[[#This Row],['#Year]],FactAvailability[[#This Row],['#Month]],1)</f>
        <v>45444</v>
      </c>
      <c r="H331" s="55"/>
    </row>
    <row r="332" spans="1:8" x14ac:dyDescent="0.4">
      <c r="A332" s="55" t="s">
        <v>85</v>
      </c>
      <c r="B332" s="55">
        <v>2024</v>
      </c>
      <c r="C332" s="55">
        <v>7</v>
      </c>
      <c r="D332" s="56">
        <v>131</v>
      </c>
      <c r="E332" s="56"/>
      <c r="F332" s="59">
        <f>(DAY(EOMONTH(FactAvailability[[#This Row],[Date]],0))*FactAvailability[[#This Row],[Rooms]])-FactAvailability[[#This Row],[Not Available]]</f>
        <v>4061</v>
      </c>
      <c r="G332" s="57">
        <f>DATE(FactAvailability[[#This Row],['#Year]],FactAvailability[[#This Row],['#Month]],1)</f>
        <v>45474</v>
      </c>
      <c r="H332" s="55"/>
    </row>
    <row r="333" spans="1:8" x14ac:dyDescent="0.4">
      <c r="A333" s="55" t="s">
        <v>85</v>
      </c>
      <c r="B333" s="55">
        <v>2024</v>
      </c>
      <c r="C333" s="55">
        <v>8</v>
      </c>
      <c r="D333" s="56">
        <v>131</v>
      </c>
      <c r="E333" s="56"/>
      <c r="F333" s="59">
        <f>(DAY(EOMONTH(FactAvailability[[#This Row],[Date]],0))*FactAvailability[[#This Row],[Rooms]])-FactAvailability[[#This Row],[Not Available]]</f>
        <v>4061</v>
      </c>
      <c r="G333" s="57">
        <f>DATE(FactAvailability[[#This Row],['#Year]],FactAvailability[[#This Row],['#Month]],1)</f>
        <v>45505</v>
      </c>
      <c r="H333" s="55"/>
    </row>
    <row r="334" spans="1:8" x14ac:dyDescent="0.4">
      <c r="A334" s="55" t="s">
        <v>85</v>
      </c>
      <c r="B334" s="55">
        <v>2024</v>
      </c>
      <c r="C334" s="55">
        <v>9</v>
      </c>
      <c r="D334" s="56">
        <v>131</v>
      </c>
      <c r="E334" s="56"/>
      <c r="F334" s="59">
        <f>(DAY(EOMONTH(FactAvailability[[#This Row],[Date]],0))*FactAvailability[[#This Row],[Rooms]])-FactAvailability[[#This Row],[Not Available]]</f>
        <v>3930</v>
      </c>
      <c r="G334" s="57">
        <f>DATE(FactAvailability[[#This Row],['#Year]],FactAvailability[[#This Row],['#Month]],1)</f>
        <v>45536</v>
      </c>
      <c r="H334" s="55"/>
    </row>
    <row r="335" spans="1:8" x14ac:dyDescent="0.4">
      <c r="A335" s="55" t="s">
        <v>85</v>
      </c>
      <c r="B335" s="55">
        <v>2024</v>
      </c>
      <c r="C335" s="55">
        <v>10</v>
      </c>
      <c r="D335" s="56">
        <v>131</v>
      </c>
      <c r="E335" s="56"/>
      <c r="F335" s="59">
        <f>(DAY(EOMONTH(FactAvailability[[#This Row],[Date]],0))*FactAvailability[[#This Row],[Rooms]])-FactAvailability[[#This Row],[Not Available]]</f>
        <v>4061</v>
      </c>
      <c r="G335" s="57">
        <f>DATE(FactAvailability[[#This Row],['#Year]],FactAvailability[[#This Row],['#Month]],1)</f>
        <v>45566</v>
      </c>
      <c r="H335" s="55"/>
    </row>
    <row r="336" spans="1:8" x14ac:dyDescent="0.4">
      <c r="A336" s="55" t="s">
        <v>85</v>
      </c>
      <c r="B336" s="55">
        <v>2024</v>
      </c>
      <c r="C336" s="55">
        <v>11</v>
      </c>
      <c r="D336" s="56">
        <v>131</v>
      </c>
      <c r="E336" s="56"/>
      <c r="F336" s="59">
        <f>(DAY(EOMONTH(FactAvailability[[#This Row],[Date]],0))*FactAvailability[[#This Row],[Rooms]])-FactAvailability[[#This Row],[Not Available]]</f>
        <v>3930</v>
      </c>
      <c r="G336" s="57">
        <f>DATE(FactAvailability[[#This Row],['#Year]],FactAvailability[[#This Row],['#Month]],1)</f>
        <v>45597</v>
      </c>
      <c r="H336" s="55"/>
    </row>
    <row r="337" spans="1:8" x14ac:dyDescent="0.4">
      <c r="A337" s="55" t="s">
        <v>85</v>
      </c>
      <c r="B337" s="55">
        <v>2024</v>
      </c>
      <c r="C337" s="55">
        <v>12</v>
      </c>
      <c r="D337" s="56">
        <v>131</v>
      </c>
      <c r="E337" s="56"/>
      <c r="F337" s="59">
        <f>(DAY(EOMONTH(FactAvailability[[#This Row],[Date]],0))*FactAvailability[[#This Row],[Rooms]])-FactAvailability[[#This Row],[Not Available]]</f>
        <v>4061</v>
      </c>
      <c r="G337" s="57">
        <f>DATE(FactAvailability[[#This Row],['#Year]],FactAvailability[[#This Row],['#Month]],1)</f>
        <v>45627</v>
      </c>
      <c r="H337" s="55"/>
    </row>
    <row r="338" spans="1:8" x14ac:dyDescent="0.4">
      <c r="A338" s="55" t="s">
        <v>86</v>
      </c>
      <c r="B338" s="55">
        <v>2024</v>
      </c>
      <c r="C338" s="55">
        <v>1</v>
      </c>
      <c r="D338" s="56">
        <v>41</v>
      </c>
      <c r="E338" s="56"/>
      <c r="F338" s="59">
        <f>(DAY(EOMONTH(FactAvailability[[#This Row],[Date]],0))*FactAvailability[[#This Row],[Rooms]])-FactAvailability[[#This Row],[Not Available]]</f>
        <v>1271</v>
      </c>
      <c r="G338" s="57">
        <f>DATE(FactAvailability[[#This Row],['#Year]],FactAvailability[[#This Row],['#Month]],1)</f>
        <v>45292</v>
      </c>
      <c r="H338" s="55"/>
    </row>
    <row r="339" spans="1:8" x14ac:dyDescent="0.4">
      <c r="A339" s="55" t="s">
        <v>86</v>
      </c>
      <c r="B339" s="55">
        <v>2024</v>
      </c>
      <c r="C339" s="55">
        <v>2</v>
      </c>
      <c r="D339" s="56">
        <v>41</v>
      </c>
      <c r="E339" s="56"/>
      <c r="F339" s="59">
        <f>(DAY(EOMONTH(FactAvailability[[#This Row],[Date]],0))*FactAvailability[[#This Row],[Rooms]])-FactAvailability[[#This Row],[Not Available]]</f>
        <v>1189</v>
      </c>
      <c r="G339" s="57">
        <f>DATE(FactAvailability[[#This Row],['#Year]],FactAvailability[[#This Row],['#Month]],1)</f>
        <v>45323</v>
      </c>
      <c r="H339" s="55"/>
    </row>
    <row r="340" spans="1:8" x14ac:dyDescent="0.4">
      <c r="A340" s="55" t="s">
        <v>86</v>
      </c>
      <c r="B340" s="55">
        <v>2024</v>
      </c>
      <c r="C340" s="55">
        <v>3</v>
      </c>
      <c r="D340" s="56">
        <v>41</v>
      </c>
      <c r="E340" s="56"/>
      <c r="F340" s="59">
        <f>(DAY(EOMONTH(FactAvailability[[#This Row],[Date]],0))*FactAvailability[[#This Row],[Rooms]])-FactAvailability[[#This Row],[Not Available]]</f>
        <v>1271</v>
      </c>
      <c r="G340" s="57">
        <f>DATE(FactAvailability[[#This Row],['#Year]],FactAvailability[[#This Row],['#Month]],1)</f>
        <v>45352</v>
      </c>
      <c r="H340" s="55"/>
    </row>
    <row r="341" spans="1:8" x14ac:dyDescent="0.4">
      <c r="A341" s="55" t="s">
        <v>86</v>
      </c>
      <c r="B341" s="55">
        <v>2024</v>
      </c>
      <c r="C341" s="55">
        <v>4</v>
      </c>
      <c r="D341" s="56">
        <v>41</v>
      </c>
      <c r="E341" s="56"/>
      <c r="F341" s="59">
        <f>(DAY(EOMONTH(FactAvailability[[#This Row],[Date]],0))*FactAvailability[[#This Row],[Rooms]])-FactAvailability[[#This Row],[Not Available]]</f>
        <v>1230</v>
      </c>
      <c r="G341" s="57">
        <f>DATE(FactAvailability[[#This Row],['#Year]],FactAvailability[[#This Row],['#Month]],1)</f>
        <v>45383</v>
      </c>
      <c r="H341" s="55"/>
    </row>
    <row r="342" spans="1:8" x14ac:dyDescent="0.4">
      <c r="A342" s="55" t="s">
        <v>86</v>
      </c>
      <c r="B342" s="55">
        <v>2024</v>
      </c>
      <c r="C342" s="55">
        <v>5</v>
      </c>
      <c r="D342" s="56">
        <v>41</v>
      </c>
      <c r="E342" s="56"/>
      <c r="F342" s="59">
        <f>(DAY(EOMONTH(FactAvailability[[#This Row],[Date]],0))*FactAvailability[[#This Row],[Rooms]])-FactAvailability[[#This Row],[Not Available]]</f>
        <v>1271</v>
      </c>
      <c r="G342" s="57">
        <f>DATE(FactAvailability[[#This Row],['#Year]],FactAvailability[[#This Row],['#Month]],1)</f>
        <v>45413</v>
      </c>
      <c r="H342" s="55"/>
    </row>
    <row r="343" spans="1:8" x14ac:dyDescent="0.4">
      <c r="A343" s="55" t="s">
        <v>86</v>
      </c>
      <c r="B343" s="55">
        <v>2024</v>
      </c>
      <c r="C343" s="55">
        <v>6</v>
      </c>
      <c r="D343" s="56">
        <v>41</v>
      </c>
      <c r="E343" s="56"/>
      <c r="F343" s="59">
        <f>(DAY(EOMONTH(FactAvailability[[#This Row],[Date]],0))*FactAvailability[[#This Row],[Rooms]])-FactAvailability[[#This Row],[Not Available]]</f>
        <v>1230</v>
      </c>
      <c r="G343" s="57">
        <f>DATE(FactAvailability[[#This Row],['#Year]],FactAvailability[[#This Row],['#Month]],1)</f>
        <v>45444</v>
      </c>
      <c r="H343" s="55"/>
    </row>
    <row r="344" spans="1:8" x14ac:dyDescent="0.4">
      <c r="A344" s="55" t="s">
        <v>86</v>
      </c>
      <c r="B344" s="55">
        <v>2024</v>
      </c>
      <c r="C344" s="55">
        <v>7</v>
      </c>
      <c r="D344" s="56">
        <v>41</v>
      </c>
      <c r="E344" s="56"/>
      <c r="F344" s="59">
        <f>(DAY(EOMONTH(FactAvailability[[#This Row],[Date]],0))*FactAvailability[[#This Row],[Rooms]])-FactAvailability[[#This Row],[Not Available]]</f>
        <v>1271</v>
      </c>
      <c r="G344" s="57">
        <f>DATE(FactAvailability[[#This Row],['#Year]],FactAvailability[[#This Row],['#Month]],1)</f>
        <v>45474</v>
      </c>
      <c r="H344" s="55"/>
    </row>
    <row r="345" spans="1:8" x14ac:dyDescent="0.4">
      <c r="A345" s="55" t="s">
        <v>86</v>
      </c>
      <c r="B345" s="55">
        <v>2024</v>
      </c>
      <c r="C345" s="55">
        <v>8</v>
      </c>
      <c r="D345" s="56">
        <v>41</v>
      </c>
      <c r="E345" s="56"/>
      <c r="F345" s="59">
        <f>(DAY(EOMONTH(FactAvailability[[#This Row],[Date]],0))*FactAvailability[[#This Row],[Rooms]])-FactAvailability[[#This Row],[Not Available]]</f>
        <v>1271</v>
      </c>
      <c r="G345" s="57">
        <f>DATE(FactAvailability[[#This Row],['#Year]],FactAvailability[[#This Row],['#Month]],1)</f>
        <v>45505</v>
      </c>
      <c r="H345" s="55"/>
    </row>
    <row r="346" spans="1:8" x14ac:dyDescent="0.4">
      <c r="A346" s="55" t="s">
        <v>86</v>
      </c>
      <c r="B346" s="55">
        <v>2024</v>
      </c>
      <c r="C346" s="55">
        <v>9</v>
      </c>
      <c r="D346" s="56">
        <v>41</v>
      </c>
      <c r="E346" s="56"/>
      <c r="F346" s="59">
        <f>(DAY(EOMONTH(FactAvailability[[#This Row],[Date]],0))*FactAvailability[[#This Row],[Rooms]])-FactAvailability[[#This Row],[Not Available]]</f>
        <v>1230</v>
      </c>
      <c r="G346" s="57">
        <f>DATE(FactAvailability[[#This Row],['#Year]],FactAvailability[[#This Row],['#Month]],1)</f>
        <v>45536</v>
      </c>
      <c r="H346" s="55"/>
    </row>
    <row r="347" spans="1:8" x14ac:dyDescent="0.4">
      <c r="A347" s="55" t="s">
        <v>86</v>
      </c>
      <c r="B347" s="55">
        <v>2024</v>
      </c>
      <c r="C347" s="55">
        <v>10</v>
      </c>
      <c r="D347" s="56">
        <v>41</v>
      </c>
      <c r="E347" s="56"/>
      <c r="F347" s="59">
        <f>(DAY(EOMONTH(FactAvailability[[#This Row],[Date]],0))*FactAvailability[[#This Row],[Rooms]])-FactAvailability[[#This Row],[Not Available]]</f>
        <v>1271</v>
      </c>
      <c r="G347" s="57">
        <f>DATE(FactAvailability[[#This Row],['#Year]],FactAvailability[[#This Row],['#Month]],1)</f>
        <v>45566</v>
      </c>
      <c r="H347" s="55"/>
    </row>
    <row r="348" spans="1:8" x14ac:dyDescent="0.4">
      <c r="A348" s="55" t="s">
        <v>86</v>
      </c>
      <c r="B348" s="55">
        <v>2024</v>
      </c>
      <c r="C348" s="55">
        <v>11</v>
      </c>
      <c r="D348" s="56">
        <v>41</v>
      </c>
      <c r="E348" s="56"/>
      <c r="F348" s="59">
        <f>(DAY(EOMONTH(FactAvailability[[#This Row],[Date]],0))*FactAvailability[[#This Row],[Rooms]])-FactAvailability[[#This Row],[Not Available]]</f>
        <v>1230</v>
      </c>
      <c r="G348" s="57">
        <f>DATE(FactAvailability[[#This Row],['#Year]],FactAvailability[[#This Row],['#Month]],1)</f>
        <v>45597</v>
      </c>
      <c r="H348" s="55"/>
    </row>
    <row r="349" spans="1:8" x14ac:dyDescent="0.4">
      <c r="A349" s="55" t="s">
        <v>86</v>
      </c>
      <c r="B349" s="55">
        <v>2024</v>
      </c>
      <c r="C349" s="55">
        <v>12</v>
      </c>
      <c r="D349" s="56">
        <v>41</v>
      </c>
      <c r="E349" s="56"/>
      <c r="F349" s="59">
        <f>(DAY(EOMONTH(FactAvailability[[#This Row],[Date]],0))*FactAvailability[[#This Row],[Rooms]])-FactAvailability[[#This Row],[Not Available]]</f>
        <v>1271</v>
      </c>
      <c r="G349" s="57">
        <f>DATE(FactAvailability[[#This Row],['#Year]],FactAvailability[[#This Row],['#Month]],1)</f>
        <v>45627</v>
      </c>
      <c r="H349" s="55"/>
    </row>
    <row r="350" spans="1:8" x14ac:dyDescent="0.4">
      <c r="A350" s="55" t="s">
        <v>87</v>
      </c>
      <c r="B350" s="55">
        <v>2024</v>
      </c>
      <c r="C350" s="55">
        <v>1</v>
      </c>
      <c r="D350" s="56">
        <v>43</v>
      </c>
      <c r="E350" s="56"/>
      <c r="F350" s="59">
        <f>(DAY(EOMONTH(FactAvailability[[#This Row],[Date]],0))*FactAvailability[[#This Row],[Rooms]])-FactAvailability[[#This Row],[Not Available]]</f>
        <v>1333</v>
      </c>
      <c r="G350" s="57">
        <f>DATE(FactAvailability[[#This Row],['#Year]],FactAvailability[[#This Row],['#Month]],1)</f>
        <v>45292</v>
      </c>
      <c r="H350" s="55"/>
    </row>
    <row r="351" spans="1:8" x14ac:dyDescent="0.4">
      <c r="A351" s="55" t="s">
        <v>87</v>
      </c>
      <c r="B351" s="55">
        <v>2024</v>
      </c>
      <c r="C351" s="55">
        <v>2</v>
      </c>
      <c r="D351" s="56">
        <v>43</v>
      </c>
      <c r="E351" s="56"/>
      <c r="F351" s="59">
        <f>(DAY(EOMONTH(FactAvailability[[#This Row],[Date]],0))*FactAvailability[[#This Row],[Rooms]])-FactAvailability[[#This Row],[Not Available]]</f>
        <v>1247</v>
      </c>
      <c r="G351" s="57">
        <f>DATE(FactAvailability[[#This Row],['#Year]],FactAvailability[[#This Row],['#Month]],1)</f>
        <v>45323</v>
      </c>
      <c r="H351" s="55"/>
    </row>
    <row r="352" spans="1:8" x14ac:dyDescent="0.4">
      <c r="A352" s="55" t="s">
        <v>87</v>
      </c>
      <c r="B352" s="55">
        <v>2024</v>
      </c>
      <c r="C352" s="55">
        <v>3</v>
      </c>
      <c r="D352" s="56">
        <v>43</v>
      </c>
      <c r="E352" s="56"/>
      <c r="F352" s="59">
        <f>(DAY(EOMONTH(FactAvailability[[#This Row],[Date]],0))*FactAvailability[[#This Row],[Rooms]])-FactAvailability[[#This Row],[Not Available]]</f>
        <v>1333</v>
      </c>
      <c r="G352" s="57">
        <f>DATE(FactAvailability[[#This Row],['#Year]],FactAvailability[[#This Row],['#Month]],1)</f>
        <v>45352</v>
      </c>
      <c r="H352" s="55"/>
    </row>
    <row r="353" spans="1:8" x14ac:dyDescent="0.4">
      <c r="A353" s="55" t="s">
        <v>87</v>
      </c>
      <c r="B353" s="55">
        <v>2024</v>
      </c>
      <c r="C353" s="55">
        <v>4</v>
      </c>
      <c r="D353" s="56">
        <v>43</v>
      </c>
      <c r="E353" s="56"/>
      <c r="F353" s="59">
        <f>(DAY(EOMONTH(FactAvailability[[#This Row],[Date]],0))*FactAvailability[[#This Row],[Rooms]])-FactAvailability[[#This Row],[Not Available]]</f>
        <v>1290</v>
      </c>
      <c r="G353" s="57">
        <f>DATE(FactAvailability[[#This Row],['#Year]],FactAvailability[[#This Row],['#Month]],1)</f>
        <v>45383</v>
      </c>
      <c r="H353" s="55"/>
    </row>
    <row r="354" spans="1:8" x14ac:dyDescent="0.4">
      <c r="A354" s="55" t="s">
        <v>87</v>
      </c>
      <c r="B354" s="55">
        <v>2024</v>
      </c>
      <c r="C354" s="55">
        <v>5</v>
      </c>
      <c r="D354" s="56">
        <v>43</v>
      </c>
      <c r="E354" s="56"/>
      <c r="F354" s="59">
        <f>(DAY(EOMONTH(FactAvailability[[#This Row],[Date]],0))*FactAvailability[[#This Row],[Rooms]])-FactAvailability[[#This Row],[Not Available]]</f>
        <v>1333</v>
      </c>
      <c r="G354" s="57">
        <f>DATE(FactAvailability[[#This Row],['#Year]],FactAvailability[[#This Row],['#Month]],1)</f>
        <v>45413</v>
      </c>
      <c r="H354" s="55"/>
    </row>
    <row r="355" spans="1:8" x14ac:dyDescent="0.4">
      <c r="A355" s="55" t="s">
        <v>87</v>
      </c>
      <c r="B355" s="55">
        <v>2024</v>
      </c>
      <c r="C355" s="55">
        <v>6</v>
      </c>
      <c r="D355" s="56">
        <v>43</v>
      </c>
      <c r="E355" s="56"/>
      <c r="F355" s="59">
        <f>(DAY(EOMONTH(FactAvailability[[#This Row],[Date]],0))*FactAvailability[[#This Row],[Rooms]])-FactAvailability[[#This Row],[Not Available]]</f>
        <v>1290</v>
      </c>
      <c r="G355" s="57">
        <f>DATE(FactAvailability[[#This Row],['#Year]],FactAvailability[[#This Row],['#Month]],1)</f>
        <v>45444</v>
      </c>
      <c r="H355" s="55"/>
    </row>
    <row r="356" spans="1:8" x14ac:dyDescent="0.4">
      <c r="A356" s="55" t="s">
        <v>87</v>
      </c>
      <c r="B356" s="55">
        <v>2024</v>
      </c>
      <c r="C356" s="55">
        <v>7</v>
      </c>
      <c r="D356" s="56">
        <v>43</v>
      </c>
      <c r="E356" s="56"/>
      <c r="F356" s="59">
        <f>(DAY(EOMONTH(FactAvailability[[#This Row],[Date]],0))*FactAvailability[[#This Row],[Rooms]])-FactAvailability[[#This Row],[Not Available]]</f>
        <v>1333</v>
      </c>
      <c r="G356" s="57">
        <f>DATE(FactAvailability[[#This Row],['#Year]],FactAvailability[[#This Row],['#Month]],1)</f>
        <v>45474</v>
      </c>
      <c r="H356" s="55"/>
    </row>
    <row r="357" spans="1:8" x14ac:dyDescent="0.4">
      <c r="A357" s="55" t="s">
        <v>87</v>
      </c>
      <c r="B357" s="55">
        <v>2024</v>
      </c>
      <c r="C357" s="55">
        <v>8</v>
      </c>
      <c r="D357" s="56">
        <v>43</v>
      </c>
      <c r="E357" s="56"/>
      <c r="F357" s="59">
        <f>(DAY(EOMONTH(FactAvailability[[#This Row],[Date]],0))*FactAvailability[[#This Row],[Rooms]])-FactAvailability[[#This Row],[Not Available]]</f>
        <v>1333</v>
      </c>
      <c r="G357" s="57">
        <f>DATE(FactAvailability[[#This Row],['#Year]],FactAvailability[[#This Row],['#Month]],1)</f>
        <v>45505</v>
      </c>
      <c r="H357" s="55"/>
    </row>
    <row r="358" spans="1:8" x14ac:dyDescent="0.4">
      <c r="A358" s="55" t="s">
        <v>87</v>
      </c>
      <c r="B358" s="55">
        <v>2024</v>
      </c>
      <c r="C358" s="55">
        <v>9</v>
      </c>
      <c r="D358" s="56">
        <v>43</v>
      </c>
      <c r="E358" s="56"/>
      <c r="F358" s="59">
        <f>(DAY(EOMONTH(FactAvailability[[#This Row],[Date]],0))*FactAvailability[[#This Row],[Rooms]])-FactAvailability[[#This Row],[Not Available]]</f>
        <v>1290</v>
      </c>
      <c r="G358" s="57">
        <f>DATE(FactAvailability[[#This Row],['#Year]],FactAvailability[[#This Row],['#Month]],1)</f>
        <v>45536</v>
      </c>
      <c r="H358" s="55"/>
    </row>
    <row r="359" spans="1:8" x14ac:dyDescent="0.4">
      <c r="A359" s="55" t="s">
        <v>87</v>
      </c>
      <c r="B359" s="55">
        <v>2024</v>
      </c>
      <c r="C359" s="55">
        <v>10</v>
      </c>
      <c r="D359" s="56">
        <v>43</v>
      </c>
      <c r="E359" s="56"/>
      <c r="F359" s="59">
        <f>(DAY(EOMONTH(FactAvailability[[#This Row],[Date]],0))*FactAvailability[[#This Row],[Rooms]])-FactAvailability[[#This Row],[Not Available]]</f>
        <v>1333</v>
      </c>
      <c r="G359" s="57">
        <f>DATE(FactAvailability[[#This Row],['#Year]],FactAvailability[[#This Row],['#Month]],1)</f>
        <v>45566</v>
      </c>
      <c r="H359" s="55"/>
    </row>
    <row r="360" spans="1:8" x14ac:dyDescent="0.4">
      <c r="A360" s="55" t="s">
        <v>87</v>
      </c>
      <c r="B360" s="55">
        <v>2024</v>
      </c>
      <c r="C360" s="55">
        <v>11</v>
      </c>
      <c r="D360" s="56">
        <v>43</v>
      </c>
      <c r="E360" s="56"/>
      <c r="F360" s="59">
        <f>(DAY(EOMONTH(FactAvailability[[#This Row],[Date]],0))*FactAvailability[[#This Row],[Rooms]])-FactAvailability[[#This Row],[Not Available]]</f>
        <v>1290</v>
      </c>
      <c r="G360" s="57">
        <f>DATE(FactAvailability[[#This Row],['#Year]],FactAvailability[[#This Row],['#Month]],1)</f>
        <v>45597</v>
      </c>
      <c r="H360" s="55"/>
    </row>
    <row r="361" spans="1:8" x14ac:dyDescent="0.4">
      <c r="A361" s="55" t="s">
        <v>87</v>
      </c>
      <c r="B361" s="55">
        <v>2024</v>
      </c>
      <c r="C361" s="55">
        <v>12</v>
      </c>
      <c r="D361" s="56">
        <v>43</v>
      </c>
      <c r="E361" s="56"/>
      <c r="F361" s="59">
        <f>(DAY(EOMONTH(FactAvailability[[#This Row],[Date]],0))*FactAvailability[[#This Row],[Rooms]])-FactAvailability[[#This Row],[Not Available]]</f>
        <v>1333</v>
      </c>
      <c r="G361" s="57">
        <f>DATE(FactAvailability[[#This Row],['#Year]],FactAvailability[[#This Row],['#Month]],1)</f>
        <v>45627</v>
      </c>
      <c r="H361" s="55"/>
    </row>
    <row r="362" spans="1:8" x14ac:dyDescent="0.4">
      <c r="A362" s="55" t="s">
        <v>83</v>
      </c>
      <c r="B362" s="55">
        <v>2025</v>
      </c>
      <c r="C362" s="55">
        <v>1</v>
      </c>
      <c r="D362" s="56">
        <v>105</v>
      </c>
      <c r="E362" s="56"/>
      <c r="F362" s="59">
        <f>(DAY(EOMONTH(FactAvailability[[#This Row],[Date]],0))*FactAvailability[[#This Row],[Rooms]])-FactAvailability[[#This Row],[Not Available]]</f>
        <v>3255</v>
      </c>
      <c r="G362" s="57">
        <f>DATE(FactAvailability[[#This Row],['#Year]],FactAvailability[[#This Row],['#Month]],1)</f>
        <v>45658</v>
      </c>
      <c r="H362" s="55"/>
    </row>
    <row r="363" spans="1:8" x14ac:dyDescent="0.4">
      <c r="A363" s="55" t="s">
        <v>83</v>
      </c>
      <c r="B363" s="55">
        <v>2025</v>
      </c>
      <c r="C363" s="55">
        <v>2</v>
      </c>
      <c r="D363" s="56">
        <v>105</v>
      </c>
      <c r="E363" s="56"/>
      <c r="F363" s="59">
        <f>(DAY(EOMONTH(FactAvailability[[#This Row],[Date]],0))*FactAvailability[[#This Row],[Rooms]])-FactAvailability[[#This Row],[Not Available]]</f>
        <v>2940</v>
      </c>
      <c r="G363" s="57">
        <f>DATE(FactAvailability[[#This Row],['#Year]],FactAvailability[[#This Row],['#Month]],1)</f>
        <v>45689</v>
      </c>
      <c r="H363" s="55"/>
    </row>
    <row r="364" spans="1:8" x14ac:dyDescent="0.4">
      <c r="A364" s="55" t="s">
        <v>83</v>
      </c>
      <c r="B364" s="55">
        <v>2025</v>
      </c>
      <c r="C364" s="55">
        <v>3</v>
      </c>
      <c r="D364" s="56">
        <v>105</v>
      </c>
      <c r="E364" s="56"/>
      <c r="F364" s="59">
        <f>(DAY(EOMONTH(FactAvailability[[#This Row],[Date]],0))*FactAvailability[[#This Row],[Rooms]])-FactAvailability[[#This Row],[Not Available]]</f>
        <v>3255</v>
      </c>
      <c r="G364" s="57">
        <f>DATE(FactAvailability[[#This Row],['#Year]],FactAvailability[[#This Row],['#Month]],1)</f>
        <v>45717</v>
      </c>
      <c r="H364" s="55"/>
    </row>
    <row r="365" spans="1:8" x14ac:dyDescent="0.4">
      <c r="A365" s="55" t="s">
        <v>83</v>
      </c>
      <c r="B365" s="55">
        <v>2025</v>
      </c>
      <c r="C365" s="55">
        <v>4</v>
      </c>
      <c r="D365" s="56">
        <v>105</v>
      </c>
      <c r="E365" s="56"/>
      <c r="F365" s="59">
        <f>(DAY(EOMONTH(FactAvailability[[#This Row],[Date]],0))*FactAvailability[[#This Row],[Rooms]])-FactAvailability[[#This Row],[Not Available]]</f>
        <v>3150</v>
      </c>
      <c r="G365" s="57">
        <f>DATE(FactAvailability[[#This Row],['#Year]],FactAvailability[[#This Row],['#Month]],1)</f>
        <v>45748</v>
      </c>
      <c r="H365" s="55"/>
    </row>
    <row r="366" spans="1:8" x14ac:dyDescent="0.4">
      <c r="A366" s="55" t="s">
        <v>83</v>
      </c>
      <c r="B366" s="55">
        <v>2025</v>
      </c>
      <c r="C366" s="55">
        <v>5</v>
      </c>
      <c r="D366" s="56">
        <v>105</v>
      </c>
      <c r="E366" s="56"/>
      <c r="F366" s="59">
        <f>(DAY(EOMONTH(FactAvailability[[#This Row],[Date]],0))*FactAvailability[[#This Row],[Rooms]])-FactAvailability[[#This Row],[Not Available]]</f>
        <v>3255</v>
      </c>
      <c r="G366" s="57">
        <f>DATE(FactAvailability[[#This Row],['#Year]],FactAvailability[[#This Row],['#Month]],1)</f>
        <v>45778</v>
      </c>
      <c r="H366" s="55"/>
    </row>
    <row r="367" spans="1:8" x14ac:dyDescent="0.4">
      <c r="A367" s="55" t="s">
        <v>83</v>
      </c>
      <c r="B367" s="55">
        <v>2025</v>
      </c>
      <c r="C367" s="55">
        <v>6</v>
      </c>
      <c r="D367" s="56">
        <v>105</v>
      </c>
      <c r="E367" s="56"/>
      <c r="F367" s="59">
        <f>(DAY(EOMONTH(FactAvailability[[#This Row],[Date]],0))*FactAvailability[[#This Row],[Rooms]])-FactAvailability[[#This Row],[Not Available]]</f>
        <v>3150</v>
      </c>
      <c r="G367" s="57">
        <f>DATE(FactAvailability[[#This Row],['#Year]],FactAvailability[[#This Row],['#Month]],1)</f>
        <v>45809</v>
      </c>
      <c r="H367" s="55"/>
    </row>
    <row r="368" spans="1:8" x14ac:dyDescent="0.4">
      <c r="A368" s="55" t="s">
        <v>83</v>
      </c>
      <c r="B368" s="55">
        <v>2025</v>
      </c>
      <c r="C368" s="55">
        <v>7</v>
      </c>
      <c r="D368" s="56">
        <v>105</v>
      </c>
      <c r="E368" s="56"/>
      <c r="F368" s="59">
        <f>(DAY(EOMONTH(FactAvailability[[#This Row],[Date]],0))*FactAvailability[[#This Row],[Rooms]])-FactAvailability[[#This Row],[Not Available]]</f>
        <v>3255</v>
      </c>
      <c r="G368" s="57">
        <f>DATE(FactAvailability[[#This Row],['#Year]],FactAvailability[[#This Row],['#Month]],1)</f>
        <v>45839</v>
      </c>
      <c r="H368" s="55"/>
    </row>
    <row r="369" spans="1:8" x14ac:dyDescent="0.4">
      <c r="A369" s="55" t="s">
        <v>83</v>
      </c>
      <c r="B369" s="55">
        <v>2025</v>
      </c>
      <c r="C369" s="55">
        <v>8</v>
      </c>
      <c r="D369" s="56">
        <v>105</v>
      </c>
      <c r="E369" s="56"/>
      <c r="F369" s="59">
        <f>(DAY(EOMONTH(FactAvailability[[#This Row],[Date]],0))*FactAvailability[[#This Row],[Rooms]])-FactAvailability[[#This Row],[Not Available]]</f>
        <v>3255</v>
      </c>
      <c r="G369" s="57">
        <f>DATE(FactAvailability[[#This Row],['#Year]],FactAvailability[[#This Row],['#Month]],1)</f>
        <v>45870</v>
      </c>
      <c r="H369" s="55"/>
    </row>
    <row r="370" spans="1:8" x14ac:dyDescent="0.4">
      <c r="A370" s="55" t="s">
        <v>83</v>
      </c>
      <c r="B370" s="55">
        <v>2025</v>
      </c>
      <c r="C370" s="55">
        <v>9</v>
      </c>
      <c r="D370" s="56">
        <v>105</v>
      </c>
      <c r="E370" s="56"/>
      <c r="F370" s="59">
        <f>(DAY(EOMONTH(FactAvailability[[#This Row],[Date]],0))*FactAvailability[[#This Row],[Rooms]])-FactAvailability[[#This Row],[Not Available]]</f>
        <v>3150</v>
      </c>
      <c r="G370" s="57">
        <f>DATE(FactAvailability[[#This Row],['#Year]],FactAvailability[[#This Row],['#Month]],1)</f>
        <v>45901</v>
      </c>
      <c r="H370" s="55"/>
    </row>
    <row r="371" spans="1:8" x14ac:dyDescent="0.4">
      <c r="A371" s="55" t="s">
        <v>83</v>
      </c>
      <c r="B371" s="55">
        <v>2025</v>
      </c>
      <c r="C371" s="55">
        <v>10</v>
      </c>
      <c r="D371" s="56">
        <v>105</v>
      </c>
      <c r="E371" s="56"/>
      <c r="F371" s="59">
        <f>(DAY(EOMONTH(FactAvailability[[#This Row],[Date]],0))*FactAvailability[[#This Row],[Rooms]])-FactAvailability[[#This Row],[Not Available]]</f>
        <v>3255</v>
      </c>
      <c r="G371" s="57">
        <f>DATE(FactAvailability[[#This Row],['#Year]],FactAvailability[[#This Row],['#Month]],1)</f>
        <v>45931</v>
      </c>
      <c r="H371" s="55"/>
    </row>
    <row r="372" spans="1:8" x14ac:dyDescent="0.4">
      <c r="A372" s="55" t="s">
        <v>83</v>
      </c>
      <c r="B372" s="55">
        <v>2025</v>
      </c>
      <c r="C372" s="55">
        <v>11</v>
      </c>
      <c r="D372" s="56">
        <v>105</v>
      </c>
      <c r="E372" s="56"/>
      <c r="F372" s="59">
        <f>(DAY(EOMONTH(FactAvailability[[#This Row],[Date]],0))*FactAvailability[[#This Row],[Rooms]])-FactAvailability[[#This Row],[Not Available]]</f>
        <v>3150</v>
      </c>
      <c r="G372" s="57">
        <f>DATE(FactAvailability[[#This Row],['#Year]],FactAvailability[[#This Row],['#Month]],1)</f>
        <v>45962</v>
      </c>
      <c r="H372" s="55"/>
    </row>
    <row r="373" spans="1:8" x14ac:dyDescent="0.4">
      <c r="A373" s="55" t="s">
        <v>83</v>
      </c>
      <c r="B373" s="55">
        <v>2025</v>
      </c>
      <c r="C373" s="55">
        <v>12</v>
      </c>
      <c r="D373" s="56">
        <v>105</v>
      </c>
      <c r="E373" s="56"/>
      <c r="F373" s="59">
        <f>(DAY(EOMONTH(FactAvailability[[#This Row],[Date]],0))*FactAvailability[[#This Row],[Rooms]])-FactAvailability[[#This Row],[Not Available]]</f>
        <v>3255</v>
      </c>
      <c r="G373" s="57">
        <f>DATE(FactAvailability[[#This Row],['#Year]],FactAvailability[[#This Row],['#Month]],1)</f>
        <v>45992</v>
      </c>
      <c r="H373" s="55"/>
    </row>
    <row r="374" spans="1:8" x14ac:dyDescent="0.4">
      <c r="A374" s="55" t="s">
        <v>84</v>
      </c>
      <c r="B374" s="55">
        <v>2025</v>
      </c>
      <c r="C374" s="55">
        <v>1</v>
      </c>
      <c r="D374" s="56">
        <v>48</v>
      </c>
      <c r="E374" s="56"/>
      <c r="F374" s="59">
        <f>(DAY(EOMONTH(FactAvailability[[#This Row],[Date]],0))*FactAvailability[[#This Row],[Rooms]])-FactAvailability[[#This Row],[Not Available]]</f>
        <v>1488</v>
      </c>
      <c r="G374" s="57">
        <f>DATE(FactAvailability[[#This Row],['#Year]],FactAvailability[[#This Row],['#Month]],1)</f>
        <v>45658</v>
      </c>
      <c r="H374" s="55"/>
    </row>
    <row r="375" spans="1:8" x14ac:dyDescent="0.4">
      <c r="A375" s="55" t="s">
        <v>84</v>
      </c>
      <c r="B375" s="55">
        <v>2025</v>
      </c>
      <c r="C375" s="55">
        <v>2</v>
      </c>
      <c r="D375" s="56">
        <v>48</v>
      </c>
      <c r="E375" s="56"/>
      <c r="F375" s="59">
        <f>(DAY(EOMONTH(FactAvailability[[#This Row],[Date]],0))*FactAvailability[[#This Row],[Rooms]])-FactAvailability[[#This Row],[Not Available]]</f>
        <v>1344</v>
      </c>
      <c r="G375" s="57">
        <f>DATE(FactAvailability[[#This Row],['#Year]],FactAvailability[[#This Row],['#Month]],1)</f>
        <v>45689</v>
      </c>
      <c r="H375" s="55"/>
    </row>
    <row r="376" spans="1:8" x14ac:dyDescent="0.4">
      <c r="A376" s="55" t="s">
        <v>84</v>
      </c>
      <c r="B376" s="55">
        <v>2025</v>
      </c>
      <c r="C376" s="55">
        <v>3</v>
      </c>
      <c r="D376" s="56">
        <v>48</v>
      </c>
      <c r="E376" s="56"/>
      <c r="F376" s="59">
        <f>(DAY(EOMONTH(FactAvailability[[#This Row],[Date]],0))*FactAvailability[[#This Row],[Rooms]])-FactAvailability[[#This Row],[Not Available]]</f>
        <v>1488</v>
      </c>
      <c r="G376" s="57">
        <f>DATE(FactAvailability[[#This Row],['#Year]],FactAvailability[[#This Row],['#Month]],1)</f>
        <v>45717</v>
      </c>
      <c r="H376" s="55"/>
    </row>
    <row r="377" spans="1:8" x14ac:dyDescent="0.4">
      <c r="A377" s="55" t="s">
        <v>84</v>
      </c>
      <c r="B377" s="55">
        <v>2025</v>
      </c>
      <c r="C377" s="55">
        <v>4</v>
      </c>
      <c r="D377" s="56">
        <v>48</v>
      </c>
      <c r="E377" s="56"/>
      <c r="F377" s="59">
        <f>(DAY(EOMONTH(FactAvailability[[#This Row],[Date]],0))*FactAvailability[[#This Row],[Rooms]])-FactAvailability[[#This Row],[Not Available]]</f>
        <v>1440</v>
      </c>
      <c r="G377" s="57">
        <f>DATE(FactAvailability[[#This Row],['#Year]],FactAvailability[[#This Row],['#Month]],1)</f>
        <v>45748</v>
      </c>
      <c r="H377" s="55"/>
    </row>
    <row r="378" spans="1:8" x14ac:dyDescent="0.4">
      <c r="A378" s="55" t="s">
        <v>84</v>
      </c>
      <c r="B378" s="55">
        <v>2025</v>
      </c>
      <c r="C378" s="55">
        <v>5</v>
      </c>
      <c r="D378" s="56">
        <v>48</v>
      </c>
      <c r="E378" s="56"/>
      <c r="F378" s="59">
        <f>(DAY(EOMONTH(FactAvailability[[#This Row],[Date]],0))*FactAvailability[[#This Row],[Rooms]])-FactAvailability[[#This Row],[Not Available]]</f>
        <v>1488</v>
      </c>
      <c r="G378" s="57">
        <f>DATE(FactAvailability[[#This Row],['#Year]],FactAvailability[[#This Row],['#Month]],1)</f>
        <v>45778</v>
      </c>
      <c r="H378" s="55"/>
    </row>
    <row r="379" spans="1:8" x14ac:dyDescent="0.4">
      <c r="A379" s="55" t="s">
        <v>84</v>
      </c>
      <c r="B379" s="55">
        <v>2025</v>
      </c>
      <c r="C379" s="55">
        <v>6</v>
      </c>
      <c r="D379" s="56">
        <v>48</v>
      </c>
      <c r="E379" s="56"/>
      <c r="F379" s="59">
        <f>(DAY(EOMONTH(FactAvailability[[#This Row],[Date]],0))*FactAvailability[[#This Row],[Rooms]])-FactAvailability[[#This Row],[Not Available]]</f>
        <v>1440</v>
      </c>
      <c r="G379" s="57">
        <f>DATE(FactAvailability[[#This Row],['#Year]],FactAvailability[[#This Row],['#Month]],1)</f>
        <v>45809</v>
      </c>
      <c r="H379" s="55"/>
    </row>
    <row r="380" spans="1:8" x14ac:dyDescent="0.4">
      <c r="A380" s="55" t="s">
        <v>84</v>
      </c>
      <c r="B380" s="55">
        <v>2025</v>
      </c>
      <c r="C380" s="55">
        <v>7</v>
      </c>
      <c r="D380" s="56">
        <v>48</v>
      </c>
      <c r="E380" s="56"/>
      <c r="F380" s="59">
        <f>(DAY(EOMONTH(FactAvailability[[#This Row],[Date]],0))*FactAvailability[[#This Row],[Rooms]])-FactAvailability[[#This Row],[Not Available]]</f>
        <v>1488</v>
      </c>
      <c r="G380" s="57">
        <f>DATE(FactAvailability[[#This Row],['#Year]],FactAvailability[[#This Row],['#Month]],1)</f>
        <v>45839</v>
      </c>
      <c r="H380" s="55"/>
    </row>
    <row r="381" spans="1:8" x14ac:dyDescent="0.4">
      <c r="A381" s="55" t="s">
        <v>84</v>
      </c>
      <c r="B381" s="55">
        <v>2025</v>
      </c>
      <c r="C381" s="55">
        <v>8</v>
      </c>
      <c r="D381" s="56">
        <v>48</v>
      </c>
      <c r="E381" s="56"/>
      <c r="F381" s="59">
        <f>(DAY(EOMONTH(FactAvailability[[#This Row],[Date]],0))*FactAvailability[[#This Row],[Rooms]])-FactAvailability[[#This Row],[Not Available]]</f>
        <v>1488</v>
      </c>
      <c r="G381" s="57">
        <f>DATE(FactAvailability[[#This Row],['#Year]],FactAvailability[[#This Row],['#Month]],1)</f>
        <v>45870</v>
      </c>
      <c r="H381" s="55"/>
    </row>
    <row r="382" spans="1:8" x14ac:dyDescent="0.4">
      <c r="A382" s="55" t="s">
        <v>84</v>
      </c>
      <c r="B382" s="55">
        <v>2025</v>
      </c>
      <c r="C382" s="55">
        <v>9</v>
      </c>
      <c r="D382" s="56">
        <v>48</v>
      </c>
      <c r="E382" s="56"/>
      <c r="F382" s="59">
        <f>(DAY(EOMONTH(FactAvailability[[#This Row],[Date]],0))*FactAvailability[[#This Row],[Rooms]])-FactAvailability[[#This Row],[Not Available]]</f>
        <v>1440</v>
      </c>
      <c r="G382" s="57">
        <f>DATE(FactAvailability[[#This Row],['#Year]],FactAvailability[[#This Row],['#Month]],1)</f>
        <v>45901</v>
      </c>
      <c r="H382" s="55"/>
    </row>
    <row r="383" spans="1:8" x14ac:dyDescent="0.4">
      <c r="A383" s="55" t="s">
        <v>84</v>
      </c>
      <c r="B383" s="55">
        <v>2025</v>
      </c>
      <c r="C383" s="55">
        <v>10</v>
      </c>
      <c r="D383" s="56">
        <v>48</v>
      </c>
      <c r="E383" s="56"/>
      <c r="F383" s="59">
        <f>(DAY(EOMONTH(FactAvailability[[#This Row],[Date]],0))*FactAvailability[[#This Row],[Rooms]])-FactAvailability[[#This Row],[Not Available]]</f>
        <v>1488</v>
      </c>
      <c r="G383" s="57">
        <f>DATE(FactAvailability[[#This Row],['#Year]],FactAvailability[[#This Row],['#Month]],1)</f>
        <v>45931</v>
      </c>
      <c r="H383" s="55"/>
    </row>
    <row r="384" spans="1:8" x14ac:dyDescent="0.4">
      <c r="A384" s="55" t="s">
        <v>84</v>
      </c>
      <c r="B384" s="55">
        <v>2025</v>
      </c>
      <c r="C384" s="55">
        <v>11</v>
      </c>
      <c r="D384" s="56">
        <v>48</v>
      </c>
      <c r="E384" s="56"/>
      <c r="F384" s="59">
        <f>(DAY(EOMONTH(FactAvailability[[#This Row],[Date]],0))*FactAvailability[[#This Row],[Rooms]])-FactAvailability[[#This Row],[Not Available]]</f>
        <v>1440</v>
      </c>
      <c r="G384" s="57">
        <f>DATE(FactAvailability[[#This Row],['#Year]],FactAvailability[[#This Row],['#Month]],1)</f>
        <v>45962</v>
      </c>
      <c r="H384" s="55"/>
    </row>
    <row r="385" spans="1:8" x14ac:dyDescent="0.4">
      <c r="A385" s="55" t="s">
        <v>84</v>
      </c>
      <c r="B385" s="55">
        <v>2025</v>
      </c>
      <c r="C385" s="55">
        <v>12</v>
      </c>
      <c r="D385" s="56">
        <v>48</v>
      </c>
      <c r="E385" s="56"/>
      <c r="F385" s="59">
        <f>(DAY(EOMONTH(FactAvailability[[#This Row],[Date]],0))*FactAvailability[[#This Row],[Rooms]])-FactAvailability[[#This Row],[Not Available]]</f>
        <v>1488</v>
      </c>
      <c r="G385" s="57">
        <f>DATE(FactAvailability[[#This Row],['#Year]],FactAvailability[[#This Row],['#Month]],1)</f>
        <v>45992</v>
      </c>
      <c r="H385" s="55"/>
    </row>
    <row r="386" spans="1:8" x14ac:dyDescent="0.4">
      <c r="A386" s="55" t="s">
        <v>85</v>
      </c>
      <c r="B386" s="55">
        <v>2025</v>
      </c>
      <c r="C386" s="55">
        <v>1</v>
      </c>
      <c r="D386" s="56">
        <v>131</v>
      </c>
      <c r="E386" s="56"/>
      <c r="F386" s="59">
        <f>(DAY(EOMONTH(FactAvailability[[#This Row],[Date]],0))*FactAvailability[[#This Row],[Rooms]])-FactAvailability[[#This Row],[Not Available]]</f>
        <v>4061</v>
      </c>
      <c r="G386" s="57">
        <f>DATE(FactAvailability[[#This Row],['#Year]],FactAvailability[[#This Row],['#Month]],1)</f>
        <v>45658</v>
      </c>
      <c r="H386" s="55"/>
    </row>
    <row r="387" spans="1:8" x14ac:dyDescent="0.4">
      <c r="A387" s="55" t="s">
        <v>85</v>
      </c>
      <c r="B387" s="55">
        <v>2025</v>
      </c>
      <c r="C387" s="55">
        <v>2</v>
      </c>
      <c r="D387" s="56">
        <v>131</v>
      </c>
      <c r="E387" s="56"/>
      <c r="F387" s="59">
        <f>(DAY(EOMONTH(FactAvailability[[#This Row],[Date]],0))*FactAvailability[[#This Row],[Rooms]])-FactAvailability[[#This Row],[Not Available]]</f>
        <v>3668</v>
      </c>
      <c r="G387" s="57">
        <f>DATE(FactAvailability[[#This Row],['#Year]],FactAvailability[[#This Row],['#Month]],1)</f>
        <v>45689</v>
      </c>
      <c r="H387" s="55"/>
    </row>
    <row r="388" spans="1:8" x14ac:dyDescent="0.4">
      <c r="A388" s="55" t="s">
        <v>85</v>
      </c>
      <c r="B388" s="55">
        <v>2025</v>
      </c>
      <c r="C388" s="55">
        <v>3</v>
      </c>
      <c r="D388" s="56">
        <v>131</v>
      </c>
      <c r="E388" s="56"/>
      <c r="F388" s="59">
        <f>(DAY(EOMONTH(FactAvailability[[#This Row],[Date]],0))*FactAvailability[[#This Row],[Rooms]])-FactAvailability[[#This Row],[Not Available]]</f>
        <v>4061</v>
      </c>
      <c r="G388" s="57">
        <f>DATE(FactAvailability[[#This Row],['#Year]],FactAvailability[[#This Row],['#Month]],1)</f>
        <v>45717</v>
      </c>
      <c r="H388" s="55"/>
    </row>
    <row r="389" spans="1:8" x14ac:dyDescent="0.4">
      <c r="A389" s="55" t="s">
        <v>85</v>
      </c>
      <c r="B389" s="55">
        <v>2025</v>
      </c>
      <c r="C389" s="55">
        <v>4</v>
      </c>
      <c r="D389" s="56">
        <v>131</v>
      </c>
      <c r="E389" s="56"/>
      <c r="F389" s="59">
        <f>(DAY(EOMONTH(FactAvailability[[#This Row],[Date]],0))*FactAvailability[[#This Row],[Rooms]])-FactAvailability[[#This Row],[Not Available]]</f>
        <v>3930</v>
      </c>
      <c r="G389" s="57">
        <f>DATE(FactAvailability[[#This Row],['#Year]],FactAvailability[[#This Row],['#Month]],1)</f>
        <v>45748</v>
      </c>
      <c r="H389" s="55"/>
    </row>
    <row r="390" spans="1:8" x14ac:dyDescent="0.4">
      <c r="A390" s="55" t="s">
        <v>85</v>
      </c>
      <c r="B390" s="55">
        <v>2025</v>
      </c>
      <c r="C390" s="55">
        <v>5</v>
      </c>
      <c r="D390" s="56">
        <v>131</v>
      </c>
      <c r="E390" s="56"/>
      <c r="F390" s="59">
        <f>(DAY(EOMONTH(FactAvailability[[#This Row],[Date]],0))*FactAvailability[[#This Row],[Rooms]])-FactAvailability[[#This Row],[Not Available]]</f>
        <v>4061</v>
      </c>
      <c r="G390" s="57">
        <f>DATE(FactAvailability[[#This Row],['#Year]],FactAvailability[[#This Row],['#Month]],1)</f>
        <v>45778</v>
      </c>
      <c r="H390" s="55"/>
    </row>
    <row r="391" spans="1:8" x14ac:dyDescent="0.4">
      <c r="A391" s="55" t="s">
        <v>85</v>
      </c>
      <c r="B391" s="55">
        <v>2025</v>
      </c>
      <c r="C391" s="55">
        <v>6</v>
      </c>
      <c r="D391" s="56">
        <v>131</v>
      </c>
      <c r="E391" s="56"/>
      <c r="F391" s="59">
        <f>(DAY(EOMONTH(FactAvailability[[#This Row],[Date]],0))*FactAvailability[[#This Row],[Rooms]])-FactAvailability[[#This Row],[Not Available]]</f>
        <v>3930</v>
      </c>
      <c r="G391" s="57">
        <f>DATE(FactAvailability[[#This Row],['#Year]],FactAvailability[[#This Row],['#Month]],1)</f>
        <v>45809</v>
      </c>
      <c r="H391" s="55"/>
    </row>
    <row r="392" spans="1:8" x14ac:dyDescent="0.4">
      <c r="A392" s="55" t="s">
        <v>85</v>
      </c>
      <c r="B392" s="55">
        <v>2025</v>
      </c>
      <c r="C392" s="55">
        <v>7</v>
      </c>
      <c r="D392" s="56">
        <v>131</v>
      </c>
      <c r="E392" s="56"/>
      <c r="F392" s="59">
        <f>(DAY(EOMONTH(FactAvailability[[#This Row],[Date]],0))*FactAvailability[[#This Row],[Rooms]])-FactAvailability[[#This Row],[Not Available]]</f>
        <v>4061</v>
      </c>
      <c r="G392" s="57">
        <f>DATE(FactAvailability[[#This Row],['#Year]],FactAvailability[[#This Row],['#Month]],1)</f>
        <v>45839</v>
      </c>
      <c r="H392" s="55"/>
    </row>
    <row r="393" spans="1:8" x14ac:dyDescent="0.4">
      <c r="A393" s="55" t="s">
        <v>85</v>
      </c>
      <c r="B393" s="55">
        <v>2025</v>
      </c>
      <c r="C393" s="55">
        <v>8</v>
      </c>
      <c r="D393" s="56">
        <v>131</v>
      </c>
      <c r="E393" s="56"/>
      <c r="F393" s="59">
        <f>(DAY(EOMONTH(FactAvailability[[#This Row],[Date]],0))*FactAvailability[[#This Row],[Rooms]])-FactAvailability[[#This Row],[Not Available]]</f>
        <v>4061</v>
      </c>
      <c r="G393" s="57">
        <f>DATE(FactAvailability[[#This Row],['#Year]],FactAvailability[[#This Row],['#Month]],1)</f>
        <v>45870</v>
      </c>
      <c r="H393" s="55"/>
    </row>
    <row r="394" spans="1:8" x14ac:dyDescent="0.4">
      <c r="A394" s="55" t="s">
        <v>85</v>
      </c>
      <c r="B394" s="55">
        <v>2025</v>
      </c>
      <c r="C394" s="55">
        <v>9</v>
      </c>
      <c r="D394" s="56">
        <v>131</v>
      </c>
      <c r="E394" s="56"/>
      <c r="F394" s="59">
        <f>(DAY(EOMONTH(FactAvailability[[#This Row],[Date]],0))*FactAvailability[[#This Row],[Rooms]])-FactAvailability[[#This Row],[Not Available]]</f>
        <v>3930</v>
      </c>
      <c r="G394" s="57">
        <f>DATE(FactAvailability[[#This Row],['#Year]],FactAvailability[[#This Row],['#Month]],1)</f>
        <v>45901</v>
      </c>
      <c r="H394" s="55"/>
    </row>
    <row r="395" spans="1:8" x14ac:dyDescent="0.4">
      <c r="A395" s="55" t="s">
        <v>85</v>
      </c>
      <c r="B395" s="55">
        <v>2025</v>
      </c>
      <c r="C395" s="55">
        <v>10</v>
      </c>
      <c r="D395" s="56">
        <v>131</v>
      </c>
      <c r="E395" s="56"/>
      <c r="F395" s="59">
        <f>(DAY(EOMONTH(FactAvailability[[#This Row],[Date]],0))*FactAvailability[[#This Row],[Rooms]])-FactAvailability[[#This Row],[Not Available]]</f>
        <v>4061</v>
      </c>
      <c r="G395" s="57">
        <f>DATE(FactAvailability[[#This Row],['#Year]],FactAvailability[[#This Row],['#Month]],1)</f>
        <v>45931</v>
      </c>
      <c r="H395" s="55"/>
    </row>
    <row r="396" spans="1:8" x14ac:dyDescent="0.4">
      <c r="A396" s="55" t="s">
        <v>85</v>
      </c>
      <c r="B396" s="55">
        <v>2025</v>
      </c>
      <c r="C396" s="55">
        <v>11</v>
      </c>
      <c r="D396" s="56">
        <v>131</v>
      </c>
      <c r="E396" s="56"/>
      <c r="F396" s="59">
        <f>(DAY(EOMONTH(FactAvailability[[#This Row],[Date]],0))*FactAvailability[[#This Row],[Rooms]])-FactAvailability[[#This Row],[Not Available]]</f>
        <v>3930</v>
      </c>
      <c r="G396" s="57">
        <f>DATE(FactAvailability[[#This Row],['#Year]],FactAvailability[[#This Row],['#Month]],1)</f>
        <v>45962</v>
      </c>
      <c r="H396" s="55"/>
    </row>
    <row r="397" spans="1:8" x14ac:dyDescent="0.4">
      <c r="A397" s="55" t="s">
        <v>85</v>
      </c>
      <c r="B397" s="55">
        <v>2025</v>
      </c>
      <c r="C397" s="55">
        <v>12</v>
      </c>
      <c r="D397" s="56">
        <v>131</v>
      </c>
      <c r="E397" s="56"/>
      <c r="F397" s="59">
        <f>(DAY(EOMONTH(FactAvailability[[#This Row],[Date]],0))*FactAvailability[[#This Row],[Rooms]])-FactAvailability[[#This Row],[Not Available]]</f>
        <v>4061</v>
      </c>
      <c r="G397" s="57">
        <f>DATE(FactAvailability[[#This Row],['#Year]],FactAvailability[[#This Row],['#Month]],1)</f>
        <v>45992</v>
      </c>
      <c r="H397" s="55"/>
    </row>
    <row r="398" spans="1:8" x14ac:dyDescent="0.4">
      <c r="A398" s="55" t="s">
        <v>86</v>
      </c>
      <c r="B398" s="55">
        <v>2025</v>
      </c>
      <c r="C398" s="55">
        <v>1</v>
      </c>
      <c r="D398" s="56">
        <v>41</v>
      </c>
      <c r="E398" s="56"/>
      <c r="F398" s="59">
        <f>(DAY(EOMONTH(FactAvailability[[#This Row],[Date]],0))*FactAvailability[[#This Row],[Rooms]])-FactAvailability[[#This Row],[Not Available]]</f>
        <v>1271</v>
      </c>
      <c r="G398" s="57">
        <f>DATE(FactAvailability[[#This Row],['#Year]],FactAvailability[[#This Row],['#Month]],1)</f>
        <v>45658</v>
      </c>
      <c r="H398" s="55"/>
    </row>
    <row r="399" spans="1:8" x14ac:dyDescent="0.4">
      <c r="A399" s="55" t="s">
        <v>86</v>
      </c>
      <c r="B399" s="55">
        <v>2025</v>
      </c>
      <c r="C399" s="55">
        <v>2</v>
      </c>
      <c r="D399" s="56">
        <v>41</v>
      </c>
      <c r="E399" s="56"/>
      <c r="F399" s="59">
        <f>(DAY(EOMONTH(FactAvailability[[#This Row],[Date]],0))*FactAvailability[[#This Row],[Rooms]])-FactAvailability[[#This Row],[Not Available]]</f>
        <v>1148</v>
      </c>
      <c r="G399" s="57">
        <f>DATE(FactAvailability[[#This Row],['#Year]],FactAvailability[[#This Row],['#Month]],1)</f>
        <v>45689</v>
      </c>
      <c r="H399" s="55"/>
    </row>
    <row r="400" spans="1:8" x14ac:dyDescent="0.4">
      <c r="A400" s="55" t="s">
        <v>86</v>
      </c>
      <c r="B400" s="55">
        <v>2025</v>
      </c>
      <c r="C400" s="55">
        <v>3</v>
      </c>
      <c r="D400" s="56">
        <v>41</v>
      </c>
      <c r="E400" s="56"/>
      <c r="F400" s="59">
        <f>(DAY(EOMONTH(FactAvailability[[#This Row],[Date]],0))*FactAvailability[[#This Row],[Rooms]])-FactAvailability[[#This Row],[Not Available]]</f>
        <v>1271</v>
      </c>
      <c r="G400" s="57">
        <f>DATE(FactAvailability[[#This Row],['#Year]],FactAvailability[[#This Row],['#Month]],1)</f>
        <v>45717</v>
      </c>
      <c r="H400" s="55"/>
    </row>
    <row r="401" spans="1:8" x14ac:dyDescent="0.4">
      <c r="A401" s="55" t="s">
        <v>86</v>
      </c>
      <c r="B401" s="55">
        <v>2025</v>
      </c>
      <c r="C401" s="55">
        <v>4</v>
      </c>
      <c r="D401" s="56">
        <v>41</v>
      </c>
      <c r="E401" s="56"/>
      <c r="F401" s="59">
        <f>(DAY(EOMONTH(FactAvailability[[#This Row],[Date]],0))*FactAvailability[[#This Row],[Rooms]])-FactAvailability[[#This Row],[Not Available]]</f>
        <v>1230</v>
      </c>
      <c r="G401" s="57">
        <f>DATE(FactAvailability[[#This Row],['#Year]],FactAvailability[[#This Row],['#Month]],1)</f>
        <v>45748</v>
      </c>
      <c r="H401" s="55"/>
    </row>
    <row r="402" spans="1:8" x14ac:dyDescent="0.4">
      <c r="A402" s="55" t="s">
        <v>86</v>
      </c>
      <c r="B402" s="55">
        <v>2025</v>
      </c>
      <c r="C402" s="55">
        <v>5</v>
      </c>
      <c r="D402" s="56">
        <v>41</v>
      </c>
      <c r="E402" s="56"/>
      <c r="F402" s="59">
        <f>(DAY(EOMONTH(FactAvailability[[#This Row],[Date]],0))*FactAvailability[[#This Row],[Rooms]])-FactAvailability[[#This Row],[Not Available]]</f>
        <v>1271</v>
      </c>
      <c r="G402" s="57">
        <f>DATE(FactAvailability[[#This Row],['#Year]],FactAvailability[[#This Row],['#Month]],1)</f>
        <v>45778</v>
      </c>
      <c r="H402" s="55"/>
    </row>
    <row r="403" spans="1:8" x14ac:dyDescent="0.4">
      <c r="A403" s="55" t="s">
        <v>86</v>
      </c>
      <c r="B403" s="55">
        <v>2025</v>
      </c>
      <c r="C403" s="55">
        <v>6</v>
      </c>
      <c r="D403" s="56">
        <v>41</v>
      </c>
      <c r="E403" s="56"/>
      <c r="F403" s="59">
        <f>(DAY(EOMONTH(FactAvailability[[#This Row],[Date]],0))*FactAvailability[[#This Row],[Rooms]])-FactAvailability[[#This Row],[Not Available]]</f>
        <v>1230</v>
      </c>
      <c r="G403" s="57">
        <f>DATE(FactAvailability[[#This Row],['#Year]],FactAvailability[[#This Row],['#Month]],1)</f>
        <v>45809</v>
      </c>
      <c r="H403" s="55"/>
    </row>
    <row r="404" spans="1:8" x14ac:dyDescent="0.4">
      <c r="A404" s="55" t="s">
        <v>86</v>
      </c>
      <c r="B404" s="55">
        <v>2025</v>
      </c>
      <c r="C404" s="55">
        <v>7</v>
      </c>
      <c r="D404" s="56">
        <v>41</v>
      </c>
      <c r="E404" s="56"/>
      <c r="F404" s="59">
        <f>(DAY(EOMONTH(FactAvailability[[#This Row],[Date]],0))*FactAvailability[[#This Row],[Rooms]])-FactAvailability[[#This Row],[Not Available]]</f>
        <v>1271</v>
      </c>
      <c r="G404" s="57">
        <f>DATE(FactAvailability[[#This Row],['#Year]],FactAvailability[[#This Row],['#Month]],1)</f>
        <v>45839</v>
      </c>
      <c r="H404" s="55"/>
    </row>
    <row r="405" spans="1:8" x14ac:dyDescent="0.4">
      <c r="A405" s="55" t="s">
        <v>86</v>
      </c>
      <c r="B405" s="55">
        <v>2025</v>
      </c>
      <c r="C405" s="55">
        <v>8</v>
      </c>
      <c r="D405" s="56">
        <v>41</v>
      </c>
      <c r="E405" s="56"/>
      <c r="F405" s="59">
        <f>(DAY(EOMONTH(FactAvailability[[#This Row],[Date]],0))*FactAvailability[[#This Row],[Rooms]])-FactAvailability[[#This Row],[Not Available]]</f>
        <v>1271</v>
      </c>
      <c r="G405" s="57">
        <f>DATE(FactAvailability[[#This Row],['#Year]],FactAvailability[[#This Row],['#Month]],1)</f>
        <v>45870</v>
      </c>
      <c r="H405" s="55"/>
    </row>
    <row r="406" spans="1:8" x14ac:dyDescent="0.4">
      <c r="A406" s="55" t="s">
        <v>86</v>
      </c>
      <c r="B406" s="55">
        <v>2025</v>
      </c>
      <c r="C406" s="55">
        <v>9</v>
      </c>
      <c r="D406" s="56">
        <v>41</v>
      </c>
      <c r="E406" s="56"/>
      <c r="F406" s="59">
        <f>(DAY(EOMONTH(FactAvailability[[#This Row],[Date]],0))*FactAvailability[[#This Row],[Rooms]])-FactAvailability[[#This Row],[Not Available]]</f>
        <v>1230</v>
      </c>
      <c r="G406" s="57">
        <f>DATE(FactAvailability[[#This Row],['#Year]],FactAvailability[[#This Row],['#Month]],1)</f>
        <v>45901</v>
      </c>
      <c r="H406" s="55"/>
    </row>
    <row r="407" spans="1:8" x14ac:dyDescent="0.4">
      <c r="A407" s="55" t="s">
        <v>86</v>
      </c>
      <c r="B407" s="55">
        <v>2025</v>
      </c>
      <c r="C407" s="55">
        <v>10</v>
      </c>
      <c r="D407" s="56">
        <v>41</v>
      </c>
      <c r="E407" s="56"/>
      <c r="F407" s="59">
        <f>(DAY(EOMONTH(FactAvailability[[#This Row],[Date]],0))*FactAvailability[[#This Row],[Rooms]])-FactAvailability[[#This Row],[Not Available]]</f>
        <v>1271</v>
      </c>
      <c r="G407" s="57">
        <f>DATE(FactAvailability[[#This Row],['#Year]],FactAvailability[[#This Row],['#Month]],1)</f>
        <v>45931</v>
      </c>
      <c r="H407" s="55"/>
    </row>
    <row r="408" spans="1:8" x14ac:dyDescent="0.4">
      <c r="A408" s="55" t="s">
        <v>86</v>
      </c>
      <c r="B408" s="55">
        <v>2025</v>
      </c>
      <c r="C408" s="55">
        <v>11</v>
      </c>
      <c r="D408" s="56">
        <v>41</v>
      </c>
      <c r="E408" s="56"/>
      <c r="F408" s="59">
        <f>(DAY(EOMONTH(FactAvailability[[#This Row],[Date]],0))*FactAvailability[[#This Row],[Rooms]])-FactAvailability[[#This Row],[Not Available]]</f>
        <v>1230</v>
      </c>
      <c r="G408" s="57">
        <f>DATE(FactAvailability[[#This Row],['#Year]],FactAvailability[[#This Row],['#Month]],1)</f>
        <v>45962</v>
      </c>
      <c r="H408" s="55"/>
    </row>
    <row r="409" spans="1:8" x14ac:dyDescent="0.4">
      <c r="A409" s="55" t="s">
        <v>86</v>
      </c>
      <c r="B409" s="55">
        <v>2025</v>
      </c>
      <c r="C409" s="55">
        <v>12</v>
      </c>
      <c r="D409" s="56">
        <v>41</v>
      </c>
      <c r="E409" s="56"/>
      <c r="F409" s="59">
        <f>(DAY(EOMONTH(FactAvailability[[#This Row],[Date]],0))*FactAvailability[[#This Row],[Rooms]])-FactAvailability[[#This Row],[Not Available]]</f>
        <v>1271</v>
      </c>
      <c r="G409" s="57">
        <f>DATE(FactAvailability[[#This Row],['#Year]],FactAvailability[[#This Row],['#Month]],1)</f>
        <v>45992</v>
      </c>
      <c r="H409" s="55"/>
    </row>
    <row r="410" spans="1:8" x14ac:dyDescent="0.4">
      <c r="A410" s="55" t="s">
        <v>87</v>
      </c>
      <c r="B410" s="55">
        <v>2025</v>
      </c>
      <c r="C410" s="55">
        <v>1</v>
      </c>
      <c r="D410" s="56">
        <v>43</v>
      </c>
      <c r="E410" s="56"/>
      <c r="F410" s="59">
        <f>(DAY(EOMONTH(FactAvailability[[#This Row],[Date]],0))*FactAvailability[[#This Row],[Rooms]])-FactAvailability[[#This Row],[Not Available]]</f>
        <v>1333</v>
      </c>
      <c r="G410" s="57">
        <f>DATE(FactAvailability[[#This Row],['#Year]],FactAvailability[[#This Row],['#Month]],1)</f>
        <v>45658</v>
      </c>
      <c r="H410" s="55"/>
    </row>
    <row r="411" spans="1:8" x14ac:dyDescent="0.4">
      <c r="A411" s="55" t="s">
        <v>87</v>
      </c>
      <c r="B411" s="55">
        <v>2025</v>
      </c>
      <c r="C411" s="55">
        <v>2</v>
      </c>
      <c r="D411" s="56">
        <v>43</v>
      </c>
      <c r="E411" s="56"/>
      <c r="F411" s="59">
        <f>(DAY(EOMONTH(FactAvailability[[#This Row],[Date]],0))*FactAvailability[[#This Row],[Rooms]])-FactAvailability[[#This Row],[Not Available]]</f>
        <v>1204</v>
      </c>
      <c r="G411" s="57">
        <f>DATE(FactAvailability[[#This Row],['#Year]],FactAvailability[[#This Row],['#Month]],1)</f>
        <v>45689</v>
      </c>
      <c r="H411" s="55"/>
    </row>
    <row r="412" spans="1:8" x14ac:dyDescent="0.4">
      <c r="A412" s="55" t="s">
        <v>87</v>
      </c>
      <c r="B412" s="55">
        <v>2025</v>
      </c>
      <c r="C412" s="55">
        <v>3</v>
      </c>
      <c r="D412" s="56">
        <v>43</v>
      </c>
      <c r="E412" s="56"/>
      <c r="F412" s="59">
        <f>(DAY(EOMONTH(FactAvailability[[#This Row],[Date]],0))*FactAvailability[[#This Row],[Rooms]])-FactAvailability[[#This Row],[Not Available]]</f>
        <v>1333</v>
      </c>
      <c r="G412" s="57">
        <f>DATE(FactAvailability[[#This Row],['#Year]],FactAvailability[[#This Row],['#Month]],1)</f>
        <v>45717</v>
      </c>
      <c r="H412" s="55"/>
    </row>
    <row r="413" spans="1:8" x14ac:dyDescent="0.4">
      <c r="A413" s="55" t="s">
        <v>87</v>
      </c>
      <c r="B413" s="55">
        <v>2025</v>
      </c>
      <c r="C413" s="55">
        <v>4</v>
      </c>
      <c r="D413" s="56">
        <v>43</v>
      </c>
      <c r="E413" s="56"/>
      <c r="F413" s="59">
        <f>(DAY(EOMONTH(FactAvailability[[#This Row],[Date]],0))*FactAvailability[[#This Row],[Rooms]])-FactAvailability[[#This Row],[Not Available]]</f>
        <v>1290</v>
      </c>
      <c r="G413" s="57">
        <f>DATE(FactAvailability[[#This Row],['#Year]],FactAvailability[[#This Row],['#Month]],1)</f>
        <v>45748</v>
      </c>
      <c r="H413" s="55"/>
    </row>
    <row r="414" spans="1:8" x14ac:dyDescent="0.4">
      <c r="A414" s="55" t="s">
        <v>87</v>
      </c>
      <c r="B414" s="55">
        <v>2025</v>
      </c>
      <c r="C414" s="55">
        <v>5</v>
      </c>
      <c r="D414" s="56">
        <v>43</v>
      </c>
      <c r="E414" s="56"/>
      <c r="F414" s="59">
        <f>(DAY(EOMONTH(FactAvailability[[#This Row],[Date]],0))*FactAvailability[[#This Row],[Rooms]])-FactAvailability[[#This Row],[Not Available]]</f>
        <v>1333</v>
      </c>
      <c r="G414" s="57">
        <f>DATE(FactAvailability[[#This Row],['#Year]],FactAvailability[[#This Row],['#Month]],1)</f>
        <v>45778</v>
      </c>
      <c r="H414" s="55"/>
    </row>
    <row r="415" spans="1:8" x14ac:dyDescent="0.4">
      <c r="A415" s="55" t="s">
        <v>87</v>
      </c>
      <c r="B415" s="55">
        <v>2025</v>
      </c>
      <c r="C415" s="55">
        <v>6</v>
      </c>
      <c r="D415" s="56">
        <v>43</v>
      </c>
      <c r="E415" s="56"/>
      <c r="F415" s="59">
        <f>(DAY(EOMONTH(FactAvailability[[#This Row],[Date]],0))*FactAvailability[[#This Row],[Rooms]])-FactAvailability[[#This Row],[Not Available]]</f>
        <v>1290</v>
      </c>
      <c r="G415" s="57">
        <f>DATE(FactAvailability[[#This Row],['#Year]],FactAvailability[[#This Row],['#Month]],1)</f>
        <v>45809</v>
      </c>
      <c r="H415" s="55"/>
    </row>
    <row r="416" spans="1:8" x14ac:dyDescent="0.4">
      <c r="A416" s="55" t="s">
        <v>87</v>
      </c>
      <c r="B416" s="55">
        <v>2025</v>
      </c>
      <c r="C416" s="55">
        <v>7</v>
      </c>
      <c r="D416" s="56">
        <v>43</v>
      </c>
      <c r="E416" s="56"/>
      <c r="F416" s="59">
        <f>(DAY(EOMONTH(FactAvailability[[#This Row],[Date]],0))*FactAvailability[[#This Row],[Rooms]])-FactAvailability[[#This Row],[Not Available]]</f>
        <v>1333</v>
      </c>
      <c r="G416" s="57">
        <f>DATE(FactAvailability[[#This Row],['#Year]],FactAvailability[[#This Row],['#Month]],1)</f>
        <v>45839</v>
      </c>
      <c r="H416" s="55"/>
    </row>
    <row r="417" spans="1:8" x14ac:dyDescent="0.4">
      <c r="A417" s="55" t="s">
        <v>87</v>
      </c>
      <c r="B417" s="55">
        <v>2025</v>
      </c>
      <c r="C417" s="55">
        <v>8</v>
      </c>
      <c r="D417" s="56">
        <v>43</v>
      </c>
      <c r="E417" s="56"/>
      <c r="F417" s="59">
        <f>(DAY(EOMONTH(FactAvailability[[#This Row],[Date]],0))*FactAvailability[[#This Row],[Rooms]])-FactAvailability[[#This Row],[Not Available]]</f>
        <v>1333</v>
      </c>
      <c r="G417" s="57">
        <f>DATE(FactAvailability[[#This Row],['#Year]],FactAvailability[[#This Row],['#Month]],1)</f>
        <v>45870</v>
      </c>
      <c r="H417" s="55"/>
    </row>
    <row r="418" spans="1:8" x14ac:dyDescent="0.4">
      <c r="A418" s="55" t="s">
        <v>87</v>
      </c>
      <c r="B418" s="55">
        <v>2025</v>
      </c>
      <c r="C418" s="55">
        <v>9</v>
      </c>
      <c r="D418" s="56">
        <v>43</v>
      </c>
      <c r="E418" s="56"/>
      <c r="F418" s="59">
        <f>(DAY(EOMONTH(FactAvailability[[#This Row],[Date]],0))*FactAvailability[[#This Row],[Rooms]])-FactAvailability[[#This Row],[Not Available]]</f>
        <v>1290</v>
      </c>
      <c r="G418" s="57">
        <f>DATE(FactAvailability[[#This Row],['#Year]],FactAvailability[[#This Row],['#Month]],1)</f>
        <v>45901</v>
      </c>
      <c r="H418" s="55"/>
    </row>
    <row r="419" spans="1:8" x14ac:dyDescent="0.4">
      <c r="A419" s="55" t="s">
        <v>87</v>
      </c>
      <c r="B419" s="55">
        <v>2025</v>
      </c>
      <c r="C419" s="55">
        <v>10</v>
      </c>
      <c r="D419" s="56">
        <v>43</v>
      </c>
      <c r="E419" s="56"/>
      <c r="F419" s="59">
        <f>(DAY(EOMONTH(FactAvailability[[#This Row],[Date]],0))*FactAvailability[[#This Row],[Rooms]])-FactAvailability[[#This Row],[Not Available]]</f>
        <v>1333</v>
      </c>
      <c r="G419" s="57">
        <f>DATE(FactAvailability[[#This Row],['#Year]],FactAvailability[[#This Row],['#Month]],1)</f>
        <v>45931</v>
      </c>
      <c r="H419" s="55"/>
    </row>
    <row r="420" spans="1:8" x14ac:dyDescent="0.4">
      <c r="A420" s="55" t="s">
        <v>87</v>
      </c>
      <c r="B420" s="55">
        <v>2025</v>
      </c>
      <c r="C420" s="55">
        <v>11</v>
      </c>
      <c r="D420" s="56">
        <v>43</v>
      </c>
      <c r="E420" s="56"/>
      <c r="F420" s="59">
        <f>(DAY(EOMONTH(FactAvailability[[#This Row],[Date]],0))*FactAvailability[[#This Row],[Rooms]])-FactAvailability[[#This Row],[Not Available]]</f>
        <v>1290</v>
      </c>
      <c r="G420" s="57">
        <f>DATE(FactAvailability[[#This Row],['#Year]],FactAvailability[[#This Row],['#Month]],1)</f>
        <v>45962</v>
      </c>
      <c r="H420" s="55"/>
    </row>
    <row r="421" spans="1:8" x14ac:dyDescent="0.4">
      <c r="A421" s="55" t="s">
        <v>87</v>
      </c>
      <c r="B421" s="55">
        <v>2025</v>
      </c>
      <c r="C421" s="55">
        <v>12</v>
      </c>
      <c r="D421" s="56">
        <v>43</v>
      </c>
      <c r="E421" s="56"/>
      <c r="F421" s="59">
        <f>(DAY(EOMONTH(FactAvailability[[#This Row],[Date]],0))*FactAvailability[[#This Row],[Rooms]])-FactAvailability[[#This Row],[Not Available]]</f>
        <v>1333</v>
      </c>
      <c r="G421" s="57">
        <f>DATE(FactAvailability[[#This Row],['#Year]],FactAvailability[[#This Row],['#Month]],1)</f>
        <v>45992</v>
      </c>
      <c r="H421" s="55"/>
    </row>
    <row r="422" spans="1:8" x14ac:dyDescent="0.4">
      <c r="A422" s="55" t="s">
        <v>88</v>
      </c>
      <c r="B422" s="55">
        <v>2025</v>
      </c>
      <c r="C422" s="55">
        <v>1</v>
      </c>
      <c r="D422" s="56">
        <v>46</v>
      </c>
      <c r="E422" s="56"/>
      <c r="F422" s="59">
        <f>(DAY(EOMONTH(FactAvailability[[#This Row],[Date]],0))*FactAvailability[[#This Row],[Rooms]])-FactAvailability[[#This Row],[Not Available]]</f>
        <v>1426</v>
      </c>
      <c r="G422" s="57">
        <f>DATE(FactAvailability[[#This Row],['#Year]],FactAvailability[[#This Row],['#Month]],1)</f>
        <v>45658</v>
      </c>
      <c r="H422" s="55"/>
    </row>
    <row r="423" spans="1:8" x14ac:dyDescent="0.4">
      <c r="A423" s="55" t="s">
        <v>88</v>
      </c>
      <c r="B423" s="55">
        <v>2025</v>
      </c>
      <c r="C423" s="55">
        <v>2</v>
      </c>
      <c r="D423" s="56">
        <v>46</v>
      </c>
      <c r="E423" s="56"/>
      <c r="F423" s="59">
        <f>(DAY(EOMONTH(FactAvailability[[#This Row],[Date]],0))*FactAvailability[[#This Row],[Rooms]])-FactAvailability[[#This Row],[Not Available]]</f>
        <v>1288</v>
      </c>
      <c r="G423" s="57">
        <f>DATE(FactAvailability[[#This Row],['#Year]],FactAvailability[[#This Row],['#Month]],1)</f>
        <v>45689</v>
      </c>
      <c r="H423" s="55"/>
    </row>
    <row r="424" spans="1:8" x14ac:dyDescent="0.4">
      <c r="A424" s="55" t="s">
        <v>88</v>
      </c>
      <c r="B424" s="55">
        <v>2025</v>
      </c>
      <c r="C424" s="55">
        <v>3</v>
      </c>
      <c r="D424" s="56">
        <v>46</v>
      </c>
      <c r="E424" s="56"/>
      <c r="F424" s="59">
        <f>(DAY(EOMONTH(FactAvailability[[#This Row],[Date]],0))*FactAvailability[[#This Row],[Rooms]])-FactAvailability[[#This Row],[Not Available]]</f>
        <v>1426</v>
      </c>
      <c r="G424" s="57">
        <f>DATE(FactAvailability[[#This Row],['#Year]],FactAvailability[[#This Row],['#Month]],1)</f>
        <v>45717</v>
      </c>
      <c r="H424" s="55"/>
    </row>
    <row r="425" spans="1:8" x14ac:dyDescent="0.4">
      <c r="A425" s="55" t="s">
        <v>88</v>
      </c>
      <c r="B425" s="55">
        <v>2025</v>
      </c>
      <c r="C425" s="55">
        <v>4</v>
      </c>
      <c r="D425" s="56">
        <v>46</v>
      </c>
      <c r="E425" s="56"/>
      <c r="F425" s="59">
        <f>(DAY(EOMONTH(FactAvailability[[#This Row],[Date]],0))*FactAvailability[[#This Row],[Rooms]])-FactAvailability[[#This Row],[Not Available]]</f>
        <v>1380</v>
      </c>
      <c r="G425" s="57">
        <f>DATE(FactAvailability[[#This Row],['#Year]],FactAvailability[[#This Row],['#Month]],1)</f>
        <v>45748</v>
      </c>
      <c r="H425" s="55"/>
    </row>
    <row r="426" spans="1:8" x14ac:dyDescent="0.4">
      <c r="A426" s="55" t="s">
        <v>88</v>
      </c>
      <c r="B426" s="55">
        <v>2025</v>
      </c>
      <c r="C426" s="55">
        <v>5</v>
      </c>
      <c r="D426" s="56">
        <v>46</v>
      </c>
      <c r="E426" s="56"/>
      <c r="F426" s="59">
        <f>(DAY(EOMONTH(FactAvailability[[#This Row],[Date]],0))*FactAvailability[[#This Row],[Rooms]])-FactAvailability[[#This Row],[Not Available]]</f>
        <v>1426</v>
      </c>
      <c r="G426" s="57">
        <f>DATE(FactAvailability[[#This Row],['#Year]],FactAvailability[[#This Row],['#Month]],1)</f>
        <v>45778</v>
      </c>
      <c r="H426" s="55"/>
    </row>
    <row r="427" spans="1:8" x14ac:dyDescent="0.4">
      <c r="A427" s="55" t="s">
        <v>88</v>
      </c>
      <c r="B427" s="55">
        <v>2025</v>
      </c>
      <c r="C427" s="55">
        <v>6</v>
      </c>
      <c r="D427" s="56">
        <v>46</v>
      </c>
      <c r="E427" s="56"/>
      <c r="F427" s="59">
        <f>(DAY(EOMONTH(FactAvailability[[#This Row],[Date]],0))*FactAvailability[[#This Row],[Rooms]])-FactAvailability[[#This Row],[Not Available]]</f>
        <v>1380</v>
      </c>
      <c r="G427" s="57">
        <f>DATE(FactAvailability[[#This Row],['#Year]],FactAvailability[[#This Row],['#Month]],1)</f>
        <v>45809</v>
      </c>
      <c r="H427" s="55"/>
    </row>
    <row r="428" spans="1:8" x14ac:dyDescent="0.4">
      <c r="A428" s="55" t="s">
        <v>88</v>
      </c>
      <c r="B428" s="55">
        <v>2025</v>
      </c>
      <c r="C428" s="55">
        <v>7</v>
      </c>
      <c r="D428" s="56">
        <v>46</v>
      </c>
      <c r="E428" s="56"/>
      <c r="F428" s="59">
        <f>(DAY(EOMONTH(FactAvailability[[#This Row],[Date]],0))*FactAvailability[[#This Row],[Rooms]])-FactAvailability[[#This Row],[Not Available]]</f>
        <v>1426</v>
      </c>
      <c r="G428" s="57">
        <f>DATE(FactAvailability[[#This Row],['#Year]],FactAvailability[[#This Row],['#Month]],1)</f>
        <v>45839</v>
      </c>
      <c r="H428" s="55"/>
    </row>
    <row r="429" spans="1:8" x14ac:dyDescent="0.4">
      <c r="A429" s="55" t="s">
        <v>88</v>
      </c>
      <c r="B429" s="55">
        <v>2025</v>
      </c>
      <c r="C429" s="55">
        <v>8</v>
      </c>
      <c r="D429" s="56">
        <v>46</v>
      </c>
      <c r="E429" s="56"/>
      <c r="F429" s="59">
        <f>(DAY(EOMONTH(FactAvailability[[#This Row],[Date]],0))*FactAvailability[[#This Row],[Rooms]])-FactAvailability[[#This Row],[Not Available]]</f>
        <v>1426</v>
      </c>
      <c r="G429" s="57">
        <f>DATE(FactAvailability[[#This Row],['#Year]],FactAvailability[[#This Row],['#Month]],1)</f>
        <v>45870</v>
      </c>
      <c r="H429" s="55"/>
    </row>
    <row r="430" spans="1:8" x14ac:dyDescent="0.4">
      <c r="A430" s="55" t="s">
        <v>88</v>
      </c>
      <c r="B430" s="55">
        <v>2025</v>
      </c>
      <c r="C430" s="55">
        <v>9</v>
      </c>
      <c r="D430" s="56">
        <v>46</v>
      </c>
      <c r="E430" s="56"/>
      <c r="F430" s="59">
        <f>(DAY(EOMONTH(FactAvailability[[#This Row],[Date]],0))*FactAvailability[[#This Row],[Rooms]])-FactAvailability[[#This Row],[Not Available]]</f>
        <v>1380</v>
      </c>
      <c r="G430" s="57">
        <f>DATE(FactAvailability[[#This Row],['#Year]],FactAvailability[[#This Row],['#Month]],1)</f>
        <v>45901</v>
      </c>
      <c r="H430" s="55"/>
    </row>
    <row r="431" spans="1:8" x14ac:dyDescent="0.4">
      <c r="A431" s="55" t="s">
        <v>88</v>
      </c>
      <c r="B431" s="55">
        <v>2025</v>
      </c>
      <c r="C431" s="55">
        <v>10</v>
      </c>
      <c r="D431" s="56">
        <v>46</v>
      </c>
      <c r="E431" s="56"/>
      <c r="F431" s="59">
        <f>(DAY(EOMONTH(FactAvailability[[#This Row],[Date]],0))*FactAvailability[[#This Row],[Rooms]])-FactAvailability[[#This Row],[Not Available]]</f>
        <v>1426</v>
      </c>
      <c r="G431" s="57">
        <f>DATE(FactAvailability[[#This Row],['#Year]],FactAvailability[[#This Row],['#Month]],1)</f>
        <v>45931</v>
      </c>
      <c r="H431" s="55"/>
    </row>
    <row r="432" spans="1:8" x14ac:dyDescent="0.4">
      <c r="A432" s="55" t="s">
        <v>88</v>
      </c>
      <c r="B432" s="55">
        <v>2025</v>
      </c>
      <c r="C432" s="55">
        <v>11</v>
      </c>
      <c r="D432" s="56">
        <v>46</v>
      </c>
      <c r="E432" s="56"/>
      <c r="F432" s="59">
        <f>(DAY(EOMONTH(FactAvailability[[#This Row],[Date]],0))*FactAvailability[[#This Row],[Rooms]])-FactAvailability[[#This Row],[Not Available]]</f>
        <v>1380</v>
      </c>
      <c r="G432" s="57">
        <f>DATE(FactAvailability[[#This Row],['#Year]],FactAvailability[[#This Row],['#Month]],1)</f>
        <v>45962</v>
      </c>
      <c r="H432" s="55"/>
    </row>
    <row r="433" spans="1:8" x14ac:dyDescent="0.4">
      <c r="A433" s="55" t="s">
        <v>88</v>
      </c>
      <c r="B433" s="55">
        <v>2025</v>
      </c>
      <c r="C433" s="55">
        <v>12</v>
      </c>
      <c r="D433" s="56">
        <v>46</v>
      </c>
      <c r="E433" s="56"/>
      <c r="F433" s="59">
        <f>(DAY(EOMONTH(FactAvailability[[#This Row],[Date]],0))*FactAvailability[[#This Row],[Rooms]])-FactAvailability[[#This Row],[Not Available]]</f>
        <v>1426</v>
      </c>
      <c r="G433" s="57">
        <f>DATE(FactAvailability[[#This Row],['#Year]],FactAvailability[[#This Row],['#Month]],1)</f>
        <v>45992</v>
      </c>
      <c r="H433" s="55"/>
    </row>
    <row r="434" spans="1:8" x14ac:dyDescent="0.4">
      <c r="A434" s="55" t="s">
        <v>89</v>
      </c>
      <c r="B434" s="55">
        <v>2025</v>
      </c>
      <c r="C434" s="55">
        <v>1</v>
      </c>
      <c r="D434" s="56">
        <v>34</v>
      </c>
      <c r="E434" s="56"/>
      <c r="F434" s="59">
        <f>(DAY(EOMONTH(FactAvailability[[#This Row],[Date]],0))*FactAvailability[[#This Row],[Rooms]])-FactAvailability[[#This Row],[Not Available]]</f>
        <v>1054</v>
      </c>
      <c r="G434" s="57">
        <f>DATE(FactAvailability[[#This Row],['#Year]],FactAvailability[[#This Row],['#Month]],1)</f>
        <v>45658</v>
      </c>
      <c r="H434" s="55"/>
    </row>
    <row r="435" spans="1:8" x14ac:dyDescent="0.4">
      <c r="A435" s="55" t="s">
        <v>89</v>
      </c>
      <c r="B435" s="55">
        <v>2025</v>
      </c>
      <c r="C435" s="55">
        <v>2</v>
      </c>
      <c r="D435" s="56">
        <v>34</v>
      </c>
      <c r="E435" s="56"/>
      <c r="F435" s="59">
        <f>(DAY(EOMONTH(FactAvailability[[#This Row],[Date]],0))*FactAvailability[[#This Row],[Rooms]])-FactAvailability[[#This Row],[Not Available]]</f>
        <v>952</v>
      </c>
      <c r="G435" s="57">
        <f>DATE(FactAvailability[[#This Row],['#Year]],FactAvailability[[#This Row],['#Month]],1)</f>
        <v>45689</v>
      </c>
      <c r="H435" s="55"/>
    </row>
    <row r="436" spans="1:8" x14ac:dyDescent="0.4">
      <c r="A436" s="55" t="s">
        <v>89</v>
      </c>
      <c r="B436" s="55">
        <v>2025</v>
      </c>
      <c r="C436" s="55">
        <v>3</v>
      </c>
      <c r="D436" s="56">
        <v>34</v>
      </c>
      <c r="E436" s="56"/>
      <c r="F436" s="59">
        <f>(DAY(EOMONTH(FactAvailability[[#This Row],[Date]],0))*FactAvailability[[#This Row],[Rooms]])-FactAvailability[[#This Row],[Not Available]]</f>
        <v>1054</v>
      </c>
      <c r="G436" s="57">
        <f>DATE(FactAvailability[[#This Row],['#Year]],FactAvailability[[#This Row],['#Month]],1)</f>
        <v>45717</v>
      </c>
      <c r="H436" s="55"/>
    </row>
    <row r="437" spans="1:8" x14ac:dyDescent="0.4">
      <c r="A437" s="55" t="s">
        <v>89</v>
      </c>
      <c r="B437" s="55">
        <v>2025</v>
      </c>
      <c r="C437" s="55">
        <v>4</v>
      </c>
      <c r="D437" s="56">
        <v>34</v>
      </c>
      <c r="E437" s="56"/>
      <c r="F437" s="59">
        <f>(DAY(EOMONTH(FactAvailability[[#This Row],[Date]],0))*FactAvailability[[#This Row],[Rooms]])-FactAvailability[[#This Row],[Not Available]]</f>
        <v>1020</v>
      </c>
      <c r="G437" s="57">
        <f>DATE(FactAvailability[[#This Row],['#Year]],FactAvailability[[#This Row],['#Month]],1)</f>
        <v>45748</v>
      </c>
      <c r="H437" s="55"/>
    </row>
    <row r="438" spans="1:8" x14ac:dyDescent="0.4">
      <c r="A438" s="55" t="s">
        <v>89</v>
      </c>
      <c r="B438" s="55">
        <v>2025</v>
      </c>
      <c r="C438" s="55">
        <v>5</v>
      </c>
      <c r="D438" s="56">
        <v>34</v>
      </c>
      <c r="E438" s="56"/>
      <c r="F438" s="59">
        <f>(DAY(EOMONTH(FactAvailability[[#This Row],[Date]],0))*FactAvailability[[#This Row],[Rooms]])-FactAvailability[[#This Row],[Not Available]]</f>
        <v>1054</v>
      </c>
      <c r="G438" s="57">
        <f>DATE(FactAvailability[[#This Row],['#Year]],FactAvailability[[#This Row],['#Month]],1)</f>
        <v>45778</v>
      </c>
      <c r="H438" s="55"/>
    </row>
    <row r="439" spans="1:8" x14ac:dyDescent="0.4">
      <c r="A439" s="55" t="s">
        <v>89</v>
      </c>
      <c r="B439" s="55">
        <v>2025</v>
      </c>
      <c r="C439" s="55">
        <v>6</v>
      </c>
      <c r="D439" s="56">
        <v>34</v>
      </c>
      <c r="E439" s="56"/>
      <c r="F439" s="59">
        <f>(DAY(EOMONTH(FactAvailability[[#This Row],[Date]],0))*FactAvailability[[#This Row],[Rooms]])-FactAvailability[[#This Row],[Not Available]]</f>
        <v>1020</v>
      </c>
      <c r="G439" s="57">
        <f>DATE(FactAvailability[[#This Row],['#Year]],FactAvailability[[#This Row],['#Month]],1)</f>
        <v>45809</v>
      </c>
      <c r="H439" s="55"/>
    </row>
    <row r="440" spans="1:8" x14ac:dyDescent="0.4">
      <c r="A440" s="55" t="s">
        <v>89</v>
      </c>
      <c r="B440" s="55">
        <v>2025</v>
      </c>
      <c r="C440" s="55">
        <v>7</v>
      </c>
      <c r="D440" s="56">
        <v>34</v>
      </c>
      <c r="E440" s="56"/>
      <c r="F440" s="59">
        <f>(DAY(EOMONTH(FactAvailability[[#This Row],[Date]],0))*FactAvailability[[#This Row],[Rooms]])-FactAvailability[[#This Row],[Not Available]]</f>
        <v>1054</v>
      </c>
      <c r="G440" s="57">
        <f>DATE(FactAvailability[[#This Row],['#Year]],FactAvailability[[#This Row],['#Month]],1)</f>
        <v>45839</v>
      </c>
      <c r="H440" s="55"/>
    </row>
    <row r="441" spans="1:8" x14ac:dyDescent="0.4">
      <c r="A441" s="55" t="s">
        <v>89</v>
      </c>
      <c r="B441" s="55">
        <v>2025</v>
      </c>
      <c r="C441" s="55">
        <v>8</v>
      </c>
      <c r="D441" s="56">
        <v>34</v>
      </c>
      <c r="E441" s="56"/>
      <c r="F441" s="59">
        <f>(DAY(EOMONTH(FactAvailability[[#This Row],[Date]],0))*FactAvailability[[#This Row],[Rooms]])-FactAvailability[[#This Row],[Not Available]]</f>
        <v>1054</v>
      </c>
      <c r="G441" s="57">
        <f>DATE(FactAvailability[[#This Row],['#Year]],FactAvailability[[#This Row],['#Month]],1)</f>
        <v>45870</v>
      </c>
      <c r="H441" s="55"/>
    </row>
    <row r="442" spans="1:8" x14ac:dyDescent="0.4">
      <c r="A442" s="55" t="s">
        <v>89</v>
      </c>
      <c r="B442" s="55">
        <v>2025</v>
      </c>
      <c r="C442" s="55">
        <v>9</v>
      </c>
      <c r="D442" s="56">
        <v>34</v>
      </c>
      <c r="E442" s="56"/>
      <c r="F442" s="59">
        <f>(DAY(EOMONTH(FactAvailability[[#This Row],[Date]],0))*FactAvailability[[#This Row],[Rooms]])-FactAvailability[[#This Row],[Not Available]]</f>
        <v>1020</v>
      </c>
      <c r="G442" s="57">
        <f>DATE(FactAvailability[[#This Row],['#Year]],FactAvailability[[#This Row],['#Month]],1)</f>
        <v>45901</v>
      </c>
      <c r="H442" s="55"/>
    </row>
    <row r="443" spans="1:8" x14ac:dyDescent="0.4">
      <c r="A443" s="55" t="s">
        <v>89</v>
      </c>
      <c r="B443" s="55">
        <v>2025</v>
      </c>
      <c r="C443" s="55">
        <v>10</v>
      </c>
      <c r="D443" s="56">
        <v>34</v>
      </c>
      <c r="E443" s="56"/>
      <c r="F443" s="59">
        <f>(DAY(EOMONTH(FactAvailability[[#This Row],[Date]],0))*FactAvailability[[#This Row],[Rooms]])-FactAvailability[[#This Row],[Not Available]]</f>
        <v>1054</v>
      </c>
      <c r="G443" s="57">
        <f>DATE(FactAvailability[[#This Row],['#Year]],FactAvailability[[#This Row],['#Month]],1)</f>
        <v>45931</v>
      </c>
      <c r="H443" s="55"/>
    </row>
    <row r="444" spans="1:8" x14ac:dyDescent="0.4">
      <c r="A444" s="55" t="s">
        <v>89</v>
      </c>
      <c r="B444" s="55">
        <v>2025</v>
      </c>
      <c r="C444" s="55">
        <v>11</v>
      </c>
      <c r="D444" s="56">
        <v>34</v>
      </c>
      <c r="E444" s="56"/>
      <c r="F444" s="59">
        <f>(DAY(EOMONTH(FactAvailability[[#This Row],[Date]],0))*FactAvailability[[#This Row],[Rooms]])-FactAvailability[[#This Row],[Not Available]]</f>
        <v>1020</v>
      </c>
      <c r="G444" s="57">
        <f>DATE(FactAvailability[[#This Row],['#Year]],FactAvailability[[#This Row],['#Month]],1)</f>
        <v>45962</v>
      </c>
      <c r="H444" s="55"/>
    </row>
    <row r="445" spans="1:8" x14ac:dyDescent="0.4">
      <c r="A445" s="55" t="s">
        <v>89</v>
      </c>
      <c r="B445" s="55">
        <v>2025</v>
      </c>
      <c r="C445" s="55">
        <v>12</v>
      </c>
      <c r="D445" s="56">
        <v>34</v>
      </c>
      <c r="E445" s="56"/>
      <c r="F445" s="59">
        <f>(DAY(EOMONTH(FactAvailability[[#This Row],[Date]],0))*FactAvailability[[#This Row],[Rooms]])-FactAvailability[[#This Row],[Not Available]]</f>
        <v>1054</v>
      </c>
      <c r="G445" s="57">
        <f>DATE(FactAvailability[[#This Row],['#Year]],FactAvailability[[#This Row],['#Month]],1)</f>
        <v>45992</v>
      </c>
      <c r="H445" s="55"/>
    </row>
    <row r="446" spans="1:8" x14ac:dyDescent="0.4">
      <c r="A446" s="55" t="s">
        <v>90</v>
      </c>
      <c r="B446" s="55">
        <v>2025</v>
      </c>
      <c r="C446" s="55">
        <v>1</v>
      </c>
      <c r="D446" s="56">
        <v>175</v>
      </c>
      <c r="E446" s="56"/>
      <c r="F446" s="59">
        <f>(DAY(EOMONTH(FactAvailability[[#This Row],[Date]],0))*FactAvailability[[#This Row],[Rooms]])-FactAvailability[[#This Row],[Not Available]]</f>
        <v>5425</v>
      </c>
      <c r="G446" s="57">
        <f>DATE(FactAvailability[[#This Row],['#Year]],FactAvailability[[#This Row],['#Month]],1)</f>
        <v>45658</v>
      </c>
      <c r="H446" s="55"/>
    </row>
    <row r="447" spans="1:8" x14ac:dyDescent="0.4">
      <c r="A447" s="55" t="s">
        <v>90</v>
      </c>
      <c r="B447" s="55">
        <v>2025</v>
      </c>
      <c r="C447" s="55">
        <v>2</v>
      </c>
      <c r="D447" s="56">
        <v>175</v>
      </c>
      <c r="E447" s="56"/>
      <c r="F447" s="59">
        <f>(DAY(EOMONTH(FactAvailability[[#This Row],[Date]],0))*FactAvailability[[#This Row],[Rooms]])-FactAvailability[[#This Row],[Not Available]]</f>
        <v>4900</v>
      </c>
      <c r="G447" s="57">
        <f>DATE(FactAvailability[[#This Row],['#Year]],FactAvailability[[#This Row],['#Month]],1)</f>
        <v>45689</v>
      </c>
      <c r="H447" s="55"/>
    </row>
    <row r="448" spans="1:8" x14ac:dyDescent="0.4">
      <c r="A448" s="55" t="s">
        <v>90</v>
      </c>
      <c r="B448" s="55">
        <v>2025</v>
      </c>
      <c r="C448" s="55">
        <v>3</v>
      </c>
      <c r="D448" s="56">
        <v>175</v>
      </c>
      <c r="E448" s="56"/>
      <c r="F448" s="59">
        <f>(DAY(EOMONTH(FactAvailability[[#This Row],[Date]],0))*FactAvailability[[#This Row],[Rooms]])-FactAvailability[[#This Row],[Not Available]]</f>
        <v>5425</v>
      </c>
      <c r="G448" s="57">
        <f>DATE(FactAvailability[[#This Row],['#Year]],FactAvailability[[#This Row],['#Month]],1)</f>
        <v>45717</v>
      </c>
      <c r="H448" s="55"/>
    </row>
    <row r="449" spans="1:8" x14ac:dyDescent="0.4">
      <c r="A449" s="55" t="s">
        <v>90</v>
      </c>
      <c r="B449" s="55">
        <v>2025</v>
      </c>
      <c r="C449" s="55">
        <v>4</v>
      </c>
      <c r="D449" s="56">
        <v>175</v>
      </c>
      <c r="E449" s="56"/>
      <c r="F449" s="59">
        <f>(DAY(EOMONTH(FactAvailability[[#This Row],[Date]],0))*FactAvailability[[#This Row],[Rooms]])-FactAvailability[[#This Row],[Not Available]]</f>
        <v>5250</v>
      </c>
      <c r="G449" s="57">
        <f>DATE(FactAvailability[[#This Row],['#Year]],FactAvailability[[#This Row],['#Month]],1)</f>
        <v>45748</v>
      </c>
      <c r="H449" s="55"/>
    </row>
    <row r="450" spans="1:8" x14ac:dyDescent="0.4">
      <c r="A450" s="55" t="s">
        <v>90</v>
      </c>
      <c r="B450" s="55">
        <v>2025</v>
      </c>
      <c r="C450" s="55">
        <v>5</v>
      </c>
      <c r="D450" s="56">
        <v>175</v>
      </c>
      <c r="E450" s="56"/>
      <c r="F450" s="59">
        <f>(DAY(EOMONTH(FactAvailability[[#This Row],[Date]],0))*FactAvailability[[#This Row],[Rooms]])-FactAvailability[[#This Row],[Not Available]]</f>
        <v>5425</v>
      </c>
      <c r="G450" s="57">
        <f>DATE(FactAvailability[[#This Row],['#Year]],FactAvailability[[#This Row],['#Month]],1)</f>
        <v>45778</v>
      </c>
      <c r="H450" s="55"/>
    </row>
    <row r="451" spans="1:8" x14ac:dyDescent="0.4">
      <c r="A451" s="55" t="s">
        <v>90</v>
      </c>
      <c r="B451" s="55">
        <v>2025</v>
      </c>
      <c r="C451" s="55">
        <v>6</v>
      </c>
      <c r="D451" s="56">
        <v>175</v>
      </c>
      <c r="E451" s="56"/>
      <c r="F451" s="59">
        <f>(DAY(EOMONTH(FactAvailability[[#This Row],[Date]],0))*FactAvailability[[#This Row],[Rooms]])-FactAvailability[[#This Row],[Not Available]]</f>
        <v>5250</v>
      </c>
      <c r="G451" s="57">
        <f>DATE(FactAvailability[[#This Row],['#Year]],FactAvailability[[#This Row],['#Month]],1)</f>
        <v>45809</v>
      </c>
      <c r="H451" s="55"/>
    </row>
    <row r="452" spans="1:8" x14ac:dyDescent="0.4">
      <c r="A452" s="55" t="s">
        <v>90</v>
      </c>
      <c r="B452" s="55">
        <v>2025</v>
      </c>
      <c r="C452" s="55">
        <v>7</v>
      </c>
      <c r="D452" s="56">
        <v>175</v>
      </c>
      <c r="E452" s="56"/>
      <c r="F452" s="59">
        <f>(DAY(EOMONTH(FactAvailability[[#This Row],[Date]],0))*FactAvailability[[#This Row],[Rooms]])-FactAvailability[[#This Row],[Not Available]]</f>
        <v>5425</v>
      </c>
      <c r="G452" s="57">
        <f>DATE(FactAvailability[[#This Row],['#Year]],FactAvailability[[#This Row],['#Month]],1)</f>
        <v>45839</v>
      </c>
      <c r="H452" s="55"/>
    </row>
    <row r="453" spans="1:8" x14ac:dyDescent="0.4">
      <c r="A453" s="55" t="s">
        <v>90</v>
      </c>
      <c r="B453" s="55">
        <v>2025</v>
      </c>
      <c r="C453" s="55">
        <v>8</v>
      </c>
      <c r="D453" s="56">
        <v>175</v>
      </c>
      <c r="E453" s="56"/>
      <c r="F453" s="59">
        <f>(DAY(EOMONTH(FactAvailability[[#This Row],[Date]],0))*FactAvailability[[#This Row],[Rooms]])-FactAvailability[[#This Row],[Not Available]]</f>
        <v>5425</v>
      </c>
      <c r="G453" s="57">
        <f>DATE(FactAvailability[[#This Row],['#Year]],FactAvailability[[#This Row],['#Month]],1)</f>
        <v>45870</v>
      </c>
      <c r="H453" s="55"/>
    </row>
    <row r="454" spans="1:8" x14ac:dyDescent="0.4">
      <c r="A454" s="55" t="s">
        <v>90</v>
      </c>
      <c r="B454" s="55">
        <v>2025</v>
      </c>
      <c r="C454" s="55">
        <v>9</v>
      </c>
      <c r="D454" s="56">
        <v>175</v>
      </c>
      <c r="E454" s="56"/>
      <c r="F454" s="59">
        <f>(DAY(EOMONTH(FactAvailability[[#This Row],[Date]],0))*FactAvailability[[#This Row],[Rooms]])-FactAvailability[[#This Row],[Not Available]]</f>
        <v>5250</v>
      </c>
      <c r="G454" s="57">
        <f>DATE(FactAvailability[[#This Row],['#Year]],FactAvailability[[#This Row],['#Month]],1)</f>
        <v>45901</v>
      </c>
      <c r="H454" s="55"/>
    </row>
    <row r="455" spans="1:8" x14ac:dyDescent="0.4">
      <c r="A455" s="55" t="s">
        <v>90</v>
      </c>
      <c r="B455" s="55">
        <v>2025</v>
      </c>
      <c r="C455" s="55">
        <v>10</v>
      </c>
      <c r="D455" s="56">
        <v>175</v>
      </c>
      <c r="E455" s="56"/>
      <c r="F455" s="59">
        <f>(DAY(EOMONTH(FactAvailability[[#This Row],[Date]],0))*FactAvailability[[#This Row],[Rooms]])-FactAvailability[[#This Row],[Not Available]]</f>
        <v>5425</v>
      </c>
      <c r="G455" s="57">
        <f>DATE(FactAvailability[[#This Row],['#Year]],FactAvailability[[#This Row],['#Month]],1)</f>
        <v>45931</v>
      </c>
      <c r="H455" s="55"/>
    </row>
    <row r="456" spans="1:8" x14ac:dyDescent="0.4">
      <c r="A456" s="55" t="s">
        <v>90</v>
      </c>
      <c r="B456" s="55">
        <v>2025</v>
      </c>
      <c r="C456" s="55">
        <v>11</v>
      </c>
      <c r="D456" s="56">
        <v>175</v>
      </c>
      <c r="E456" s="56"/>
      <c r="F456" s="59">
        <f>(DAY(EOMONTH(FactAvailability[[#This Row],[Date]],0))*FactAvailability[[#This Row],[Rooms]])-FactAvailability[[#This Row],[Not Available]]</f>
        <v>5250</v>
      </c>
      <c r="G456" s="57">
        <f>DATE(FactAvailability[[#This Row],['#Year]],FactAvailability[[#This Row],['#Month]],1)</f>
        <v>45962</v>
      </c>
      <c r="H456" s="55"/>
    </row>
    <row r="457" spans="1:8" x14ac:dyDescent="0.4">
      <c r="A457" s="55" t="s">
        <v>90</v>
      </c>
      <c r="B457" s="55">
        <v>2025</v>
      </c>
      <c r="C457" s="55">
        <v>12</v>
      </c>
      <c r="D457" s="56">
        <v>175</v>
      </c>
      <c r="E457" s="56"/>
      <c r="F457" s="59">
        <f>(DAY(EOMONTH(FactAvailability[[#This Row],[Date]],0))*FactAvailability[[#This Row],[Rooms]])-FactAvailability[[#This Row],[Not Available]]</f>
        <v>5425</v>
      </c>
      <c r="G457" s="57">
        <f>DATE(FactAvailability[[#This Row],['#Year]],FactAvailability[[#This Row],['#Month]],1)</f>
        <v>45992</v>
      </c>
      <c r="H457" s="55"/>
    </row>
    <row r="458" spans="1:8" x14ac:dyDescent="0.4">
      <c r="A458" s="55" t="s">
        <v>83</v>
      </c>
      <c r="B458" s="55">
        <v>2026</v>
      </c>
      <c r="C458" s="55">
        <v>1</v>
      </c>
      <c r="D458" s="56">
        <v>105</v>
      </c>
      <c r="E458" s="56"/>
      <c r="F458" s="59">
        <f>(DAY(EOMONTH(FactAvailability[[#This Row],[Date]],0))*FactAvailability[[#This Row],[Rooms]])-FactAvailability[[#This Row],[Not Available]]</f>
        <v>3255</v>
      </c>
      <c r="G458" s="57">
        <f>DATE(FactAvailability[[#This Row],['#Year]],FactAvailability[[#This Row],['#Month]],1)</f>
        <v>46023</v>
      </c>
      <c r="H458" s="55"/>
    </row>
    <row r="459" spans="1:8" x14ac:dyDescent="0.4">
      <c r="A459" s="55" t="s">
        <v>83</v>
      </c>
      <c r="B459" s="55">
        <v>2026</v>
      </c>
      <c r="C459" s="55">
        <v>2</v>
      </c>
      <c r="D459" s="56">
        <v>105</v>
      </c>
      <c r="E459" s="56"/>
      <c r="F459" s="59">
        <f>(DAY(EOMONTH(FactAvailability[[#This Row],[Date]],0))*FactAvailability[[#This Row],[Rooms]])-FactAvailability[[#This Row],[Not Available]]</f>
        <v>2940</v>
      </c>
      <c r="G459" s="57">
        <f>DATE(FactAvailability[[#This Row],['#Year]],FactAvailability[[#This Row],['#Month]],1)</f>
        <v>46054</v>
      </c>
      <c r="H459" s="55"/>
    </row>
    <row r="460" spans="1:8" x14ac:dyDescent="0.4">
      <c r="A460" s="55" t="s">
        <v>83</v>
      </c>
      <c r="B460" s="55">
        <v>2026</v>
      </c>
      <c r="C460" s="55">
        <v>3</v>
      </c>
      <c r="D460" s="56">
        <v>105</v>
      </c>
      <c r="E460" s="56"/>
      <c r="F460" s="59">
        <f>(DAY(EOMONTH(FactAvailability[[#This Row],[Date]],0))*FactAvailability[[#This Row],[Rooms]])-FactAvailability[[#This Row],[Not Available]]</f>
        <v>3255</v>
      </c>
      <c r="G460" s="57">
        <f>DATE(FactAvailability[[#This Row],['#Year]],FactAvailability[[#This Row],['#Month]],1)</f>
        <v>46082</v>
      </c>
      <c r="H460" s="55"/>
    </row>
    <row r="461" spans="1:8" x14ac:dyDescent="0.4">
      <c r="A461" s="55" t="s">
        <v>83</v>
      </c>
      <c r="B461" s="55">
        <v>2026</v>
      </c>
      <c r="C461" s="55">
        <v>4</v>
      </c>
      <c r="D461" s="56">
        <v>105</v>
      </c>
      <c r="E461" s="56"/>
      <c r="F461" s="59">
        <f>(DAY(EOMONTH(FactAvailability[[#This Row],[Date]],0))*FactAvailability[[#This Row],[Rooms]])-FactAvailability[[#This Row],[Not Available]]</f>
        <v>3150</v>
      </c>
      <c r="G461" s="57">
        <f>DATE(FactAvailability[[#This Row],['#Year]],FactAvailability[[#This Row],['#Month]],1)</f>
        <v>46113</v>
      </c>
      <c r="H461" s="55"/>
    </row>
    <row r="462" spans="1:8" x14ac:dyDescent="0.4">
      <c r="A462" s="55" t="s">
        <v>83</v>
      </c>
      <c r="B462" s="55">
        <v>2026</v>
      </c>
      <c r="C462" s="55">
        <v>5</v>
      </c>
      <c r="D462" s="56">
        <v>105</v>
      </c>
      <c r="E462" s="56"/>
      <c r="F462" s="59">
        <f>(DAY(EOMONTH(FactAvailability[[#This Row],[Date]],0))*FactAvailability[[#This Row],[Rooms]])-FactAvailability[[#This Row],[Not Available]]</f>
        <v>3255</v>
      </c>
      <c r="G462" s="57">
        <f>DATE(FactAvailability[[#This Row],['#Year]],FactAvailability[[#This Row],['#Month]],1)</f>
        <v>46143</v>
      </c>
      <c r="H462" s="55"/>
    </row>
    <row r="463" spans="1:8" x14ac:dyDescent="0.4">
      <c r="A463" s="55" t="s">
        <v>83</v>
      </c>
      <c r="B463" s="55">
        <v>2026</v>
      </c>
      <c r="C463" s="55">
        <v>6</v>
      </c>
      <c r="D463" s="56">
        <v>105</v>
      </c>
      <c r="E463" s="56"/>
      <c r="F463" s="59">
        <f>(DAY(EOMONTH(FactAvailability[[#This Row],[Date]],0))*FactAvailability[[#This Row],[Rooms]])-FactAvailability[[#This Row],[Not Available]]</f>
        <v>3150</v>
      </c>
      <c r="G463" s="57">
        <f>DATE(FactAvailability[[#This Row],['#Year]],FactAvailability[[#This Row],['#Month]],1)</f>
        <v>46174</v>
      </c>
      <c r="H463" s="55"/>
    </row>
    <row r="464" spans="1:8" x14ac:dyDescent="0.4">
      <c r="A464" s="55" t="s">
        <v>83</v>
      </c>
      <c r="B464" s="55">
        <v>2026</v>
      </c>
      <c r="C464" s="55">
        <v>7</v>
      </c>
      <c r="D464" s="56">
        <v>105</v>
      </c>
      <c r="E464" s="56"/>
      <c r="F464" s="59">
        <f>(DAY(EOMONTH(FactAvailability[[#This Row],[Date]],0))*FactAvailability[[#This Row],[Rooms]])-FactAvailability[[#This Row],[Not Available]]</f>
        <v>3255</v>
      </c>
      <c r="G464" s="57">
        <f>DATE(FactAvailability[[#This Row],['#Year]],FactAvailability[[#This Row],['#Month]],1)</f>
        <v>46204</v>
      </c>
      <c r="H464" s="55"/>
    </row>
    <row r="465" spans="1:8" x14ac:dyDescent="0.4">
      <c r="A465" s="55" t="s">
        <v>83</v>
      </c>
      <c r="B465" s="55">
        <v>2026</v>
      </c>
      <c r="C465" s="55">
        <v>8</v>
      </c>
      <c r="D465" s="56">
        <v>105</v>
      </c>
      <c r="E465" s="56"/>
      <c r="F465" s="59">
        <f>(DAY(EOMONTH(FactAvailability[[#This Row],[Date]],0))*FactAvailability[[#This Row],[Rooms]])-FactAvailability[[#This Row],[Not Available]]</f>
        <v>3255</v>
      </c>
      <c r="G465" s="57">
        <f>DATE(FactAvailability[[#This Row],['#Year]],FactAvailability[[#This Row],['#Month]],1)</f>
        <v>46235</v>
      </c>
      <c r="H465" s="55"/>
    </row>
    <row r="466" spans="1:8" x14ac:dyDescent="0.4">
      <c r="A466" s="55" t="s">
        <v>83</v>
      </c>
      <c r="B466" s="55">
        <v>2026</v>
      </c>
      <c r="C466" s="55">
        <v>9</v>
      </c>
      <c r="D466" s="56">
        <v>105</v>
      </c>
      <c r="E466" s="56"/>
      <c r="F466" s="59">
        <f>(DAY(EOMONTH(FactAvailability[[#This Row],[Date]],0))*FactAvailability[[#This Row],[Rooms]])-FactAvailability[[#This Row],[Not Available]]</f>
        <v>3150</v>
      </c>
      <c r="G466" s="57">
        <f>DATE(FactAvailability[[#This Row],['#Year]],FactAvailability[[#This Row],['#Month]],1)</f>
        <v>46266</v>
      </c>
      <c r="H466" s="55"/>
    </row>
    <row r="467" spans="1:8" x14ac:dyDescent="0.4">
      <c r="A467" s="55" t="s">
        <v>83</v>
      </c>
      <c r="B467" s="55">
        <v>2026</v>
      </c>
      <c r="C467" s="55">
        <v>10</v>
      </c>
      <c r="D467" s="56">
        <v>105</v>
      </c>
      <c r="E467" s="56"/>
      <c r="F467" s="59">
        <f>(DAY(EOMONTH(FactAvailability[[#This Row],[Date]],0))*FactAvailability[[#This Row],[Rooms]])-FactAvailability[[#This Row],[Not Available]]</f>
        <v>3255</v>
      </c>
      <c r="G467" s="57">
        <f>DATE(FactAvailability[[#This Row],['#Year]],FactAvailability[[#This Row],['#Month]],1)</f>
        <v>46296</v>
      </c>
      <c r="H467" s="55"/>
    </row>
    <row r="468" spans="1:8" x14ac:dyDescent="0.4">
      <c r="A468" s="55" t="s">
        <v>83</v>
      </c>
      <c r="B468" s="55">
        <v>2026</v>
      </c>
      <c r="C468" s="55">
        <v>11</v>
      </c>
      <c r="D468" s="56">
        <v>105</v>
      </c>
      <c r="E468" s="56"/>
      <c r="F468" s="59">
        <f>(DAY(EOMONTH(FactAvailability[[#This Row],[Date]],0))*FactAvailability[[#This Row],[Rooms]])-FactAvailability[[#This Row],[Not Available]]</f>
        <v>3150</v>
      </c>
      <c r="G468" s="57">
        <f>DATE(FactAvailability[[#This Row],['#Year]],FactAvailability[[#This Row],['#Month]],1)</f>
        <v>46327</v>
      </c>
      <c r="H468" s="55"/>
    </row>
    <row r="469" spans="1:8" x14ac:dyDescent="0.4">
      <c r="A469" s="55" t="s">
        <v>83</v>
      </c>
      <c r="B469" s="55">
        <v>2026</v>
      </c>
      <c r="C469" s="55">
        <v>12</v>
      </c>
      <c r="D469" s="56">
        <v>105</v>
      </c>
      <c r="E469" s="56"/>
      <c r="F469" s="59">
        <f>(DAY(EOMONTH(FactAvailability[[#This Row],[Date]],0))*FactAvailability[[#This Row],[Rooms]])-FactAvailability[[#This Row],[Not Available]]</f>
        <v>3255</v>
      </c>
      <c r="G469" s="57">
        <f>DATE(FactAvailability[[#This Row],['#Year]],FactAvailability[[#This Row],['#Month]],1)</f>
        <v>46357</v>
      </c>
      <c r="H469" s="55"/>
    </row>
    <row r="470" spans="1:8" x14ac:dyDescent="0.4">
      <c r="A470" s="55" t="s">
        <v>84</v>
      </c>
      <c r="B470" s="55">
        <v>2026</v>
      </c>
      <c r="C470" s="55">
        <v>1</v>
      </c>
      <c r="D470" s="56">
        <v>48</v>
      </c>
      <c r="E470" s="56"/>
      <c r="F470" s="59">
        <f>(DAY(EOMONTH(FactAvailability[[#This Row],[Date]],0))*FactAvailability[[#This Row],[Rooms]])-FactAvailability[[#This Row],[Not Available]]</f>
        <v>1488</v>
      </c>
      <c r="G470" s="57">
        <f>DATE(FactAvailability[[#This Row],['#Year]],FactAvailability[[#This Row],['#Month]],1)</f>
        <v>46023</v>
      </c>
      <c r="H470" s="55"/>
    </row>
    <row r="471" spans="1:8" x14ac:dyDescent="0.4">
      <c r="A471" s="55" t="s">
        <v>84</v>
      </c>
      <c r="B471" s="55">
        <v>2026</v>
      </c>
      <c r="C471" s="55">
        <v>2</v>
      </c>
      <c r="D471" s="56">
        <v>48</v>
      </c>
      <c r="E471" s="56"/>
      <c r="F471" s="59">
        <f>(DAY(EOMONTH(FactAvailability[[#This Row],[Date]],0))*FactAvailability[[#This Row],[Rooms]])-FactAvailability[[#This Row],[Not Available]]</f>
        <v>1344</v>
      </c>
      <c r="G471" s="57">
        <f>DATE(FactAvailability[[#This Row],['#Year]],FactAvailability[[#This Row],['#Month]],1)</f>
        <v>46054</v>
      </c>
      <c r="H471" s="55"/>
    </row>
    <row r="472" spans="1:8" x14ac:dyDescent="0.4">
      <c r="A472" s="55" t="s">
        <v>84</v>
      </c>
      <c r="B472" s="55">
        <v>2026</v>
      </c>
      <c r="C472" s="55">
        <v>3</v>
      </c>
      <c r="D472" s="56">
        <v>48</v>
      </c>
      <c r="E472" s="56"/>
      <c r="F472" s="59">
        <f>(DAY(EOMONTH(FactAvailability[[#This Row],[Date]],0))*FactAvailability[[#This Row],[Rooms]])-FactAvailability[[#This Row],[Not Available]]</f>
        <v>1488</v>
      </c>
      <c r="G472" s="57">
        <f>DATE(FactAvailability[[#This Row],['#Year]],FactAvailability[[#This Row],['#Month]],1)</f>
        <v>46082</v>
      </c>
      <c r="H472" s="55"/>
    </row>
    <row r="473" spans="1:8" x14ac:dyDescent="0.4">
      <c r="A473" s="55" t="s">
        <v>84</v>
      </c>
      <c r="B473" s="55">
        <v>2026</v>
      </c>
      <c r="C473" s="55">
        <v>4</v>
      </c>
      <c r="D473" s="56">
        <v>48</v>
      </c>
      <c r="E473" s="56"/>
      <c r="F473" s="59">
        <f>(DAY(EOMONTH(FactAvailability[[#This Row],[Date]],0))*FactAvailability[[#This Row],[Rooms]])-FactAvailability[[#This Row],[Not Available]]</f>
        <v>1440</v>
      </c>
      <c r="G473" s="57">
        <f>DATE(FactAvailability[[#This Row],['#Year]],FactAvailability[[#This Row],['#Month]],1)</f>
        <v>46113</v>
      </c>
      <c r="H473" s="55"/>
    </row>
    <row r="474" spans="1:8" x14ac:dyDescent="0.4">
      <c r="A474" s="55" t="s">
        <v>84</v>
      </c>
      <c r="B474" s="55">
        <v>2026</v>
      </c>
      <c r="C474" s="55">
        <v>5</v>
      </c>
      <c r="D474" s="56">
        <v>48</v>
      </c>
      <c r="E474" s="56"/>
      <c r="F474" s="59">
        <f>(DAY(EOMONTH(FactAvailability[[#This Row],[Date]],0))*FactAvailability[[#This Row],[Rooms]])-FactAvailability[[#This Row],[Not Available]]</f>
        <v>1488</v>
      </c>
      <c r="G474" s="57">
        <f>DATE(FactAvailability[[#This Row],['#Year]],FactAvailability[[#This Row],['#Month]],1)</f>
        <v>46143</v>
      </c>
      <c r="H474" s="55"/>
    </row>
    <row r="475" spans="1:8" x14ac:dyDescent="0.4">
      <c r="A475" s="55" t="s">
        <v>84</v>
      </c>
      <c r="B475" s="55">
        <v>2026</v>
      </c>
      <c r="C475" s="55">
        <v>6</v>
      </c>
      <c r="D475" s="56">
        <v>48</v>
      </c>
      <c r="E475" s="56"/>
      <c r="F475" s="59">
        <f>(DAY(EOMONTH(FactAvailability[[#This Row],[Date]],0))*FactAvailability[[#This Row],[Rooms]])-FactAvailability[[#This Row],[Not Available]]</f>
        <v>1440</v>
      </c>
      <c r="G475" s="57">
        <f>DATE(FactAvailability[[#This Row],['#Year]],FactAvailability[[#This Row],['#Month]],1)</f>
        <v>46174</v>
      </c>
      <c r="H475" s="55"/>
    </row>
    <row r="476" spans="1:8" x14ac:dyDescent="0.4">
      <c r="A476" s="55" t="s">
        <v>84</v>
      </c>
      <c r="B476" s="55">
        <v>2026</v>
      </c>
      <c r="C476" s="55">
        <v>7</v>
      </c>
      <c r="D476" s="56">
        <v>48</v>
      </c>
      <c r="E476" s="56"/>
      <c r="F476" s="59">
        <f>(DAY(EOMONTH(FactAvailability[[#This Row],[Date]],0))*FactAvailability[[#This Row],[Rooms]])-FactAvailability[[#This Row],[Not Available]]</f>
        <v>1488</v>
      </c>
      <c r="G476" s="57">
        <f>DATE(FactAvailability[[#This Row],['#Year]],FactAvailability[[#This Row],['#Month]],1)</f>
        <v>46204</v>
      </c>
      <c r="H476" s="55"/>
    </row>
    <row r="477" spans="1:8" x14ac:dyDescent="0.4">
      <c r="A477" s="55" t="s">
        <v>84</v>
      </c>
      <c r="B477" s="55">
        <v>2026</v>
      </c>
      <c r="C477" s="55">
        <v>8</v>
      </c>
      <c r="D477" s="56">
        <v>48</v>
      </c>
      <c r="E477" s="56"/>
      <c r="F477" s="59">
        <f>(DAY(EOMONTH(FactAvailability[[#This Row],[Date]],0))*FactAvailability[[#This Row],[Rooms]])-FactAvailability[[#This Row],[Not Available]]</f>
        <v>1488</v>
      </c>
      <c r="G477" s="57">
        <f>DATE(FactAvailability[[#This Row],['#Year]],FactAvailability[[#This Row],['#Month]],1)</f>
        <v>46235</v>
      </c>
      <c r="H477" s="55"/>
    </row>
    <row r="478" spans="1:8" x14ac:dyDescent="0.4">
      <c r="A478" s="55" t="s">
        <v>84</v>
      </c>
      <c r="B478" s="55">
        <v>2026</v>
      </c>
      <c r="C478" s="55">
        <v>9</v>
      </c>
      <c r="D478" s="56">
        <v>48</v>
      </c>
      <c r="E478" s="56"/>
      <c r="F478" s="59">
        <f>(DAY(EOMONTH(FactAvailability[[#This Row],[Date]],0))*FactAvailability[[#This Row],[Rooms]])-FactAvailability[[#This Row],[Not Available]]</f>
        <v>1440</v>
      </c>
      <c r="G478" s="57">
        <f>DATE(FactAvailability[[#This Row],['#Year]],FactAvailability[[#This Row],['#Month]],1)</f>
        <v>46266</v>
      </c>
      <c r="H478" s="55"/>
    </row>
    <row r="479" spans="1:8" x14ac:dyDescent="0.4">
      <c r="A479" s="55" t="s">
        <v>84</v>
      </c>
      <c r="B479" s="55">
        <v>2026</v>
      </c>
      <c r="C479" s="55">
        <v>10</v>
      </c>
      <c r="D479" s="56">
        <v>48</v>
      </c>
      <c r="E479" s="56"/>
      <c r="F479" s="59">
        <f>(DAY(EOMONTH(FactAvailability[[#This Row],[Date]],0))*FactAvailability[[#This Row],[Rooms]])-FactAvailability[[#This Row],[Not Available]]</f>
        <v>1488</v>
      </c>
      <c r="G479" s="57">
        <f>DATE(FactAvailability[[#This Row],['#Year]],FactAvailability[[#This Row],['#Month]],1)</f>
        <v>46296</v>
      </c>
      <c r="H479" s="55"/>
    </row>
    <row r="480" spans="1:8" x14ac:dyDescent="0.4">
      <c r="A480" s="55" t="s">
        <v>84</v>
      </c>
      <c r="B480" s="55">
        <v>2026</v>
      </c>
      <c r="C480" s="55">
        <v>11</v>
      </c>
      <c r="D480" s="56">
        <v>48</v>
      </c>
      <c r="E480" s="56"/>
      <c r="F480" s="59">
        <f>(DAY(EOMONTH(FactAvailability[[#This Row],[Date]],0))*FactAvailability[[#This Row],[Rooms]])-FactAvailability[[#This Row],[Not Available]]</f>
        <v>1440</v>
      </c>
      <c r="G480" s="57">
        <f>DATE(FactAvailability[[#This Row],['#Year]],FactAvailability[[#This Row],['#Month]],1)</f>
        <v>46327</v>
      </c>
      <c r="H480" s="55"/>
    </row>
    <row r="481" spans="1:8" x14ac:dyDescent="0.4">
      <c r="A481" s="55" t="s">
        <v>84</v>
      </c>
      <c r="B481" s="55">
        <v>2026</v>
      </c>
      <c r="C481" s="55">
        <v>12</v>
      </c>
      <c r="D481" s="56">
        <v>48</v>
      </c>
      <c r="E481" s="56"/>
      <c r="F481" s="59">
        <f>(DAY(EOMONTH(FactAvailability[[#This Row],[Date]],0))*FactAvailability[[#This Row],[Rooms]])-FactAvailability[[#This Row],[Not Available]]</f>
        <v>1488</v>
      </c>
      <c r="G481" s="57">
        <f>DATE(FactAvailability[[#This Row],['#Year]],FactAvailability[[#This Row],['#Month]],1)</f>
        <v>46357</v>
      </c>
      <c r="H481" s="55"/>
    </row>
    <row r="482" spans="1:8" x14ac:dyDescent="0.4">
      <c r="A482" s="55" t="s">
        <v>85</v>
      </c>
      <c r="B482" s="55">
        <v>2026</v>
      </c>
      <c r="C482" s="55">
        <v>1</v>
      </c>
      <c r="D482" s="56">
        <v>131</v>
      </c>
      <c r="E482" s="56"/>
      <c r="F482" s="59">
        <f>(DAY(EOMONTH(FactAvailability[[#This Row],[Date]],0))*FactAvailability[[#This Row],[Rooms]])-FactAvailability[[#This Row],[Not Available]]</f>
        <v>4061</v>
      </c>
      <c r="G482" s="57">
        <f>DATE(FactAvailability[[#This Row],['#Year]],FactAvailability[[#This Row],['#Month]],1)</f>
        <v>46023</v>
      </c>
      <c r="H482" s="55"/>
    </row>
    <row r="483" spans="1:8" x14ac:dyDescent="0.4">
      <c r="A483" s="55" t="s">
        <v>85</v>
      </c>
      <c r="B483" s="55">
        <v>2026</v>
      </c>
      <c r="C483" s="55">
        <v>2</v>
      </c>
      <c r="D483" s="56">
        <v>131</v>
      </c>
      <c r="E483" s="56"/>
      <c r="F483" s="59">
        <f>(DAY(EOMONTH(FactAvailability[[#This Row],[Date]],0))*FactAvailability[[#This Row],[Rooms]])-FactAvailability[[#This Row],[Not Available]]</f>
        <v>3668</v>
      </c>
      <c r="G483" s="57">
        <f>DATE(FactAvailability[[#This Row],['#Year]],FactAvailability[[#This Row],['#Month]],1)</f>
        <v>46054</v>
      </c>
      <c r="H483" s="55"/>
    </row>
    <row r="484" spans="1:8" x14ac:dyDescent="0.4">
      <c r="A484" s="55" t="s">
        <v>85</v>
      </c>
      <c r="B484" s="55">
        <v>2026</v>
      </c>
      <c r="C484" s="55">
        <v>3</v>
      </c>
      <c r="D484" s="56">
        <v>131</v>
      </c>
      <c r="E484" s="56"/>
      <c r="F484" s="59">
        <f>(DAY(EOMONTH(FactAvailability[[#This Row],[Date]],0))*FactAvailability[[#This Row],[Rooms]])-FactAvailability[[#This Row],[Not Available]]</f>
        <v>4061</v>
      </c>
      <c r="G484" s="57">
        <f>DATE(FactAvailability[[#This Row],['#Year]],FactAvailability[[#This Row],['#Month]],1)</f>
        <v>46082</v>
      </c>
      <c r="H484" s="55"/>
    </row>
    <row r="485" spans="1:8" x14ac:dyDescent="0.4">
      <c r="A485" s="55" t="s">
        <v>85</v>
      </c>
      <c r="B485" s="55">
        <v>2026</v>
      </c>
      <c r="C485" s="55">
        <v>4</v>
      </c>
      <c r="D485" s="56">
        <v>131</v>
      </c>
      <c r="E485" s="56"/>
      <c r="F485" s="59">
        <f>(DAY(EOMONTH(FactAvailability[[#This Row],[Date]],0))*FactAvailability[[#This Row],[Rooms]])-FactAvailability[[#This Row],[Not Available]]</f>
        <v>3930</v>
      </c>
      <c r="G485" s="57">
        <f>DATE(FactAvailability[[#This Row],['#Year]],FactAvailability[[#This Row],['#Month]],1)</f>
        <v>46113</v>
      </c>
      <c r="H485" s="55"/>
    </row>
    <row r="486" spans="1:8" x14ac:dyDescent="0.4">
      <c r="A486" s="55" t="s">
        <v>85</v>
      </c>
      <c r="B486" s="55">
        <v>2026</v>
      </c>
      <c r="C486" s="55">
        <v>5</v>
      </c>
      <c r="D486" s="56">
        <v>131</v>
      </c>
      <c r="E486" s="56"/>
      <c r="F486" s="59">
        <f>(DAY(EOMONTH(FactAvailability[[#This Row],[Date]],0))*FactAvailability[[#This Row],[Rooms]])-FactAvailability[[#This Row],[Not Available]]</f>
        <v>4061</v>
      </c>
      <c r="G486" s="57">
        <f>DATE(FactAvailability[[#This Row],['#Year]],FactAvailability[[#This Row],['#Month]],1)</f>
        <v>46143</v>
      </c>
      <c r="H486" s="55"/>
    </row>
    <row r="487" spans="1:8" x14ac:dyDescent="0.4">
      <c r="A487" s="55" t="s">
        <v>85</v>
      </c>
      <c r="B487" s="55">
        <v>2026</v>
      </c>
      <c r="C487" s="55">
        <v>6</v>
      </c>
      <c r="D487" s="56">
        <v>131</v>
      </c>
      <c r="E487" s="56"/>
      <c r="F487" s="59">
        <f>(DAY(EOMONTH(FactAvailability[[#This Row],[Date]],0))*FactAvailability[[#This Row],[Rooms]])-FactAvailability[[#This Row],[Not Available]]</f>
        <v>3930</v>
      </c>
      <c r="G487" s="57">
        <f>DATE(FactAvailability[[#This Row],['#Year]],FactAvailability[[#This Row],['#Month]],1)</f>
        <v>46174</v>
      </c>
      <c r="H487" s="55"/>
    </row>
    <row r="488" spans="1:8" x14ac:dyDescent="0.4">
      <c r="A488" s="55" t="s">
        <v>85</v>
      </c>
      <c r="B488" s="55">
        <v>2026</v>
      </c>
      <c r="C488" s="55">
        <v>7</v>
      </c>
      <c r="D488" s="56">
        <v>131</v>
      </c>
      <c r="E488" s="56"/>
      <c r="F488" s="59">
        <f>(DAY(EOMONTH(FactAvailability[[#This Row],[Date]],0))*FactAvailability[[#This Row],[Rooms]])-FactAvailability[[#This Row],[Not Available]]</f>
        <v>4061</v>
      </c>
      <c r="G488" s="57">
        <f>DATE(FactAvailability[[#This Row],['#Year]],FactAvailability[[#This Row],['#Month]],1)</f>
        <v>46204</v>
      </c>
      <c r="H488" s="55"/>
    </row>
    <row r="489" spans="1:8" x14ac:dyDescent="0.4">
      <c r="A489" s="55" t="s">
        <v>85</v>
      </c>
      <c r="B489" s="55">
        <v>2026</v>
      </c>
      <c r="C489" s="55">
        <v>8</v>
      </c>
      <c r="D489" s="56">
        <v>131</v>
      </c>
      <c r="E489" s="56"/>
      <c r="F489" s="59">
        <f>(DAY(EOMONTH(FactAvailability[[#This Row],[Date]],0))*FactAvailability[[#This Row],[Rooms]])-FactAvailability[[#This Row],[Not Available]]</f>
        <v>4061</v>
      </c>
      <c r="G489" s="57">
        <f>DATE(FactAvailability[[#This Row],['#Year]],FactAvailability[[#This Row],['#Month]],1)</f>
        <v>46235</v>
      </c>
      <c r="H489" s="55"/>
    </row>
    <row r="490" spans="1:8" x14ac:dyDescent="0.4">
      <c r="A490" s="55" t="s">
        <v>85</v>
      </c>
      <c r="B490" s="55">
        <v>2026</v>
      </c>
      <c r="C490" s="55">
        <v>9</v>
      </c>
      <c r="D490" s="56">
        <v>131</v>
      </c>
      <c r="E490" s="56"/>
      <c r="F490" s="59">
        <f>(DAY(EOMONTH(FactAvailability[[#This Row],[Date]],0))*FactAvailability[[#This Row],[Rooms]])-FactAvailability[[#This Row],[Not Available]]</f>
        <v>3930</v>
      </c>
      <c r="G490" s="57">
        <f>DATE(FactAvailability[[#This Row],['#Year]],FactAvailability[[#This Row],['#Month]],1)</f>
        <v>46266</v>
      </c>
      <c r="H490" s="55"/>
    </row>
    <row r="491" spans="1:8" x14ac:dyDescent="0.4">
      <c r="A491" s="55" t="s">
        <v>85</v>
      </c>
      <c r="B491" s="55">
        <v>2026</v>
      </c>
      <c r="C491" s="55">
        <v>10</v>
      </c>
      <c r="D491" s="56">
        <v>131</v>
      </c>
      <c r="E491" s="56"/>
      <c r="F491" s="59">
        <f>(DAY(EOMONTH(FactAvailability[[#This Row],[Date]],0))*FactAvailability[[#This Row],[Rooms]])-FactAvailability[[#This Row],[Not Available]]</f>
        <v>4061</v>
      </c>
      <c r="G491" s="57">
        <f>DATE(FactAvailability[[#This Row],['#Year]],FactAvailability[[#This Row],['#Month]],1)</f>
        <v>46296</v>
      </c>
      <c r="H491" s="55"/>
    </row>
    <row r="492" spans="1:8" x14ac:dyDescent="0.4">
      <c r="A492" s="55" t="s">
        <v>85</v>
      </c>
      <c r="B492" s="55">
        <v>2026</v>
      </c>
      <c r="C492" s="55">
        <v>11</v>
      </c>
      <c r="D492" s="56">
        <v>131</v>
      </c>
      <c r="E492" s="56"/>
      <c r="F492" s="59">
        <f>(DAY(EOMONTH(FactAvailability[[#This Row],[Date]],0))*FactAvailability[[#This Row],[Rooms]])-FactAvailability[[#This Row],[Not Available]]</f>
        <v>3930</v>
      </c>
      <c r="G492" s="57">
        <f>DATE(FactAvailability[[#This Row],['#Year]],FactAvailability[[#This Row],['#Month]],1)</f>
        <v>46327</v>
      </c>
      <c r="H492" s="55"/>
    </row>
    <row r="493" spans="1:8" x14ac:dyDescent="0.4">
      <c r="A493" s="55" t="s">
        <v>85</v>
      </c>
      <c r="B493" s="55">
        <v>2026</v>
      </c>
      <c r="C493" s="55">
        <v>12</v>
      </c>
      <c r="D493" s="56">
        <v>131</v>
      </c>
      <c r="E493" s="56"/>
      <c r="F493" s="59">
        <f>(DAY(EOMONTH(FactAvailability[[#This Row],[Date]],0))*FactAvailability[[#This Row],[Rooms]])-FactAvailability[[#This Row],[Not Available]]</f>
        <v>4061</v>
      </c>
      <c r="G493" s="57">
        <f>DATE(FactAvailability[[#This Row],['#Year]],FactAvailability[[#This Row],['#Month]],1)</f>
        <v>46357</v>
      </c>
      <c r="H493" s="55"/>
    </row>
    <row r="494" spans="1:8" x14ac:dyDescent="0.4">
      <c r="A494" s="55" t="s">
        <v>86</v>
      </c>
      <c r="B494" s="55">
        <v>2026</v>
      </c>
      <c r="C494" s="55">
        <v>1</v>
      </c>
      <c r="D494" s="56">
        <v>41</v>
      </c>
      <c r="E494" s="56"/>
      <c r="F494" s="59">
        <f>(DAY(EOMONTH(FactAvailability[[#This Row],[Date]],0))*FactAvailability[[#This Row],[Rooms]])-FactAvailability[[#This Row],[Not Available]]</f>
        <v>1271</v>
      </c>
      <c r="G494" s="57">
        <f>DATE(FactAvailability[[#This Row],['#Year]],FactAvailability[[#This Row],['#Month]],1)</f>
        <v>46023</v>
      </c>
      <c r="H494" s="55"/>
    </row>
    <row r="495" spans="1:8" x14ac:dyDescent="0.4">
      <c r="A495" s="55" t="s">
        <v>86</v>
      </c>
      <c r="B495" s="55">
        <v>2026</v>
      </c>
      <c r="C495" s="55">
        <v>2</v>
      </c>
      <c r="D495" s="56">
        <v>41</v>
      </c>
      <c r="E495" s="56"/>
      <c r="F495" s="59">
        <f>(DAY(EOMONTH(FactAvailability[[#This Row],[Date]],0))*FactAvailability[[#This Row],[Rooms]])-FactAvailability[[#This Row],[Not Available]]</f>
        <v>1148</v>
      </c>
      <c r="G495" s="57">
        <f>DATE(FactAvailability[[#This Row],['#Year]],FactAvailability[[#This Row],['#Month]],1)</f>
        <v>46054</v>
      </c>
      <c r="H495" s="55"/>
    </row>
    <row r="496" spans="1:8" x14ac:dyDescent="0.4">
      <c r="A496" s="55" t="s">
        <v>86</v>
      </c>
      <c r="B496" s="55">
        <v>2026</v>
      </c>
      <c r="C496" s="55">
        <v>3</v>
      </c>
      <c r="D496" s="56">
        <v>41</v>
      </c>
      <c r="E496" s="56"/>
      <c r="F496" s="59">
        <f>(DAY(EOMONTH(FactAvailability[[#This Row],[Date]],0))*FactAvailability[[#This Row],[Rooms]])-FactAvailability[[#This Row],[Not Available]]</f>
        <v>1271</v>
      </c>
      <c r="G496" s="57">
        <f>DATE(FactAvailability[[#This Row],['#Year]],FactAvailability[[#This Row],['#Month]],1)</f>
        <v>46082</v>
      </c>
      <c r="H496" s="55"/>
    </row>
    <row r="497" spans="1:8" x14ac:dyDescent="0.4">
      <c r="A497" s="55" t="s">
        <v>86</v>
      </c>
      <c r="B497" s="55">
        <v>2026</v>
      </c>
      <c r="C497" s="55">
        <v>4</v>
      </c>
      <c r="D497" s="56">
        <v>41</v>
      </c>
      <c r="E497" s="56"/>
      <c r="F497" s="59">
        <f>(DAY(EOMONTH(FactAvailability[[#This Row],[Date]],0))*FactAvailability[[#This Row],[Rooms]])-FactAvailability[[#This Row],[Not Available]]</f>
        <v>1230</v>
      </c>
      <c r="G497" s="57">
        <f>DATE(FactAvailability[[#This Row],['#Year]],FactAvailability[[#This Row],['#Month]],1)</f>
        <v>46113</v>
      </c>
      <c r="H497" s="55"/>
    </row>
    <row r="498" spans="1:8" x14ac:dyDescent="0.4">
      <c r="A498" s="55" t="s">
        <v>86</v>
      </c>
      <c r="B498" s="55">
        <v>2026</v>
      </c>
      <c r="C498" s="55">
        <v>5</v>
      </c>
      <c r="D498" s="56">
        <v>41</v>
      </c>
      <c r="E498" s="56"/>
      <c r="F498" s="59">
        <f>(DAY(EOMONTH(FactAvailability[[#This Row],[Date]],0))*FactAvailability[[#This Row],[Rooms]])-FactAvailability[[#This Row],[Not Available]]</f>
        <v>1271</v>
      </c>
      <c r="G498" s="57">
        <f>DATE(FactAvailability[[#This Row],['#Year]],FactAvailability[[#This Row],['#Month]],1)</f>
        <v>46143</v>
      </c>
      <c r="H498" s="55"/>
    </row>
    <row r="499" spans="1:8" x14ac:dyDescent="0.4">
      <c r="A499" s="55" t="s">
        <v>86</v>
      </c>
      <c r="B499" s="55">
        <v>2026</v>
      </c>
      <c r="C499" s="55">
        <v>6</v>
      </c>
      <c r="D499" s="56">
        <v>41</v>
      </c>
      <c r="E499" s="56"/>
      <c r="F499" s="59">
        <f>(DAY(EOMONTH(FactAvailability[[#This Row],[Date]],0))*FactAvailability[[#This Row],[Rooms]])-FactAvailability[[#This Row],[Not Available]]</f>
        <v>1230</v>
      </c>
      <c r="G499" s="57">
        <f>DATE(FactAvailability[[#This Row],['#Year]],FactAvailability[[#This Row],['#Month]],1)</f>
        <v>46174</v>
      </c>
      <c r="H499" s="55"/>
    </row>
    <row r="500" spans="1:8" x14ac:dyDescent="0.4">
      <c r="A500" s="55" t="s">
        <v>86</v>
      </c>
      <c r="B500" s="55">
        <v>2026</v>
      </c>
      <c r="C500" s="55">
        <v>7</v>
      </c>
      <c r="D500" s="56">
        <v>41</v>
      </c>
      <c r="E500" s="56"/>
      <c r="F500" s="59">
        <f>(DAY(EOMONTH(FactAvailability[[#This Row],[Date]],0))*FactAvailability[[#This Row],[Rooms]])-FactAvailability[[#This Row],[Not Available]]</f>
        <v>1271</v>
      </c>
      <c r="G500" s="57">
        <f>DATE(FactAvailability[[#This Row],['#Year]],FactAvailability[[#This Row],['#Month]],1)</f>
        <v>46204</v>
      </c>
      <c r="H500" s="55"/>
    </row>
    <row r="501" spans="1:8" x14ac:dyDescent="0.4">
      <c r="A501" s="55" t="s">
        <v>86</v>
      </c>
      <c r="B501" s="55">
        <v>2026</v>
      </c>
      <c r="C501" s="55">
        <v>8</v>
      </c>
      <c r="D501" s="56">
        <v>41</v>
      </c>
      <c r="E501" s="56"/>
      <c r="F501" s="59">
        <f>(DAY(EOMONTH(FactAvailability[[#This Row],[Date]],0))*FactAvailability[[#This Row],[Rooms]])-FactAvailability[[#This Row],[Not Available]]</f>
        <v>1271</v>
      </c>
      <c r="G501" s="57">
        <f>DATE(FactAvailability[[#This Row],['#Year]],FactAvailability[[#This Row],['#Month]],1)</f>
        <v>46235</v>
      </c>
      <c r="H501" s="55"/>
    </row>
    <row r="502" spans="1:8" x14ac:dyDescent="0.4">
      <c r="A502" s="55" t="s">
        <v>86</v>
      </c>
      <c r="B502" s="55">
        <v>2026</v>
      </c>
      <c r="C502" s="55">
        <v>9</v>
      </c>
      <c r="D502" s="56">
        <v>41</v>
      </c>
      <c r="E502" s="56"/>
      <c r="F502" s="59">
        <f>(DAY(EOMONTH(FactAvailability[[#This Row],[Date]],0))*FactAvailability[[#This Row],[Rooms]])-FactAvailability[[#This Row],[Not Available]]</f>
        <v>1230</v>
      </c>
      <c r="G502" s="57">
        <f>DATE(FactAvailability[[#This Row],['#Year]],FactAvailability[[#This Row],['#Month]],1)</f>
        <v>46266</v>
      </c>
      <c r="H502" s="55"/>
    </row>
    <row r="503" spans="1:8" x14ac:dyDescent="0.4">
      <c r="A503" s="55" t="s">
        <v>86</v>
      </c>
      <c r="B503" s="55">
        <v>2026</v>
      </c>
      <c r="C503" s="55">
        <v>10</v>
      </c>
      <c r="D503" s="56">
        <v>41</v>
      </c>
      <c r="E503" s="56"/>
      <c r="F503" s="59">
        <f>(DAY(EOMONTH(FactAvailability[[#This Row],[Date]],0))*FactAvailability[[#This Row],[Rooms]])-FactAvailability[[#This Row],[Not Available]]</f>
        <v>1271</v>
      </c>
      <c r="G503" s="57">
        <f>DATE(FactAvailability[[#This Row],['#Year]],FactAvailability[[#This Row],['#Month]],1)</f>
        <v>46296</v>
      </c>
      <c r="H503" s="55"/>
    </row>
    <row r="504" spans="1:8" x14ac:dyDescent="0.4">
      <c r="A504" s="55" t="s">
        <v>86</v>
      </c>
      <c r="B504" s="55">
        <v>2026</v>
      </c>
      <c r="C504" s="55">
        <v>11</v>
      </c>
      <c r="D504" s="56">
        <v>41</v>
      </c>
      <c r="E504" s="56"/>
      <c r="F504" s="59">
        <f>(DAY(EOMONTH(FactAvailability[[#This Row],[Date]],0))*FactAvailability[[#This Row],[Rooms]])-FactAvailability[[#This Row],[Not Available]]</f>
        <v>1230</v>
      </c>
      <c r="G504" s="57">
        <f>DATE(FactAvailability[[#This Row],['#Year]],FactAvailability[[#This Row],['#Month]],1)</f>
        <v>46327</v>
      </c>
      <c r="H504" s="55"/>
    </row>
    <row r="505" spans="1:8" x14ac:dyDescent="0.4">
      <c r="A505" s="55" t="s">
        <v>86</v>
      </c>
      <c r="B505" s="55">
        <v>2026</v>
      </c>
      <c r="C505" s="55">
        <v>12</v>
      </c>
      <c r="D505" s="56">
        <v>41</v>
      </c>
      <c r="E505" s="56"/>
      <c r="F505" s="59">
        <f>(DAY(EOMONTH(FactAvailability[[#This Row],[Date]],0))*FactAvailability[[#This Row],[Rooms]])-FactAvailability[[#This Row],[Not Available]]</f>
        <v>1271</v>
      </c>
      <c r="G505" s="57">
        <f>DATE(FactAvailability[[#This Row],['#Year]],FactAvailability[[#This Row],['#Month]],1)</f>
        <v>46357</v>
      </c>
      <c r="H505" s="55"/>
    </row>
    <row r="506" spans="1:8" x14ac:dyDescent="0.4">
      <c r="A506" s="55" t="s">
        <v>87</v>
      </c>
      <c r="B506" s="55">
        <v>2026</v>
      </c>
      <c r="C506" s="55">
        <v>1</v>
      </c>
      <c r="D506" s="56">
        <v>43</v>
      </c>
      <c r="E506" s="56"/>
      <c r="F506" s="59">
        <f>(DAY(EOMONTH(FactAvailability[[#This Row],[Date]],0))*FactAvailability[[#This Row],[Rooms]])-FactAvailability[[#This Row],[Not Available]]</f>
        <v>1333</v>
      </c>
      <c r="G506" s="57">
        <f>DATE(FactAvailability[[#This Row],['#Year]],FactAvailability[[#This Row],['#Month]],1)</f>
        <v>46023</v>
      </c>
      <c r="H506" s="55"/>
    </row>
    <row r="507" spans="1:8" x14ac:dyDescent="0.4">
      <c r="A507" s="55" t="s">
        <v>87</v>
      </c>
      <c r="B507" s="55">
        <v>2026</v>
      </c>
      <c r="C507" s="55">
        <v>2</v>
      </c>
      <c r="D507" s="56">
        <v>43</v>
      </c>
      <c r="E507" s="56"/>
      <c r="F507" s="59">
        <f>(DAY(EOMONTH(FactAvailability[[#This Row],[Date]],0))*FactAvailability[[#This Row],[Rooms]])-FactAvailability[[#This Row],[Not Available]]</f>
        <v>1204</v>
      </c>
      <c r="G507" s="57">
        <f>DATE(FactAvailability[[#This Row],['#Year]],FactAvailability[[#This Row],['#Month]],1)</f>
        <v>46054</v>
      </c>
      <c r="H507" s="55"/>
    </row>
    <row r="508" spans="1:8" x14ac:dyDescent="0.4">
      <c r="A508" s="55" t="s">
        <v>87</v>
      </c>
      <c r="B508" s="55">
        <v>2026</v>
      </c>
      <c r="C508" s="55">
        <v>3</v>
      </c>
      <c r="D508" s="56">
        <v>43</v>
      </c>
      <c r="E508" s="56"/>
      <c r="F508" s="59">
        <f>(DAY(EOMONTH(FactAvailability[[#This Row],[Date]],0))*FactAvailability[[#This Row],[Rooms]])-FactAvailability[[#This Row],[Not Available]]</f>
        <v>1333</v>
      </c>
      <c r="G508" s="57">
        <f>DATE(FactAvailability[[#This Row],['#Year]],FactAvailability[[#This Row],['#Month]],1)</f>
        <v>46082</v>
      </c>
      <c r="H508" s="55"/>
    </row>
    <row r="509" spans="1:8" x14ac:dyDescent="0.4">
      <c r="A509" s="55" t="s">
        <v>87</v>
      </c>
      <c r="B509" s="55">
        <v>2026</v>
      </c>
      <c r="C509" s="55">
        <v>4</v>
      </c>
      <c r="D509" s="56">
        <v>43</v>
      </c>
      <c r="E509" s="56"/>
      <c r="F509" s="59">
        <f>(DAY(EOMONTH(FactAvailability[[#This Row],[Date]],0))*FactAvailability[[#This Row],[Rooms]])-FactAvailability[[#This Row],[Not Available]]</f>
        <v>1290</v>
      </c>
      <c r="G509" s="57">
        <f>DATE(FactAvailability[[#This Row],['#Year]],FactAvailability[[#This Row],['#Month]],1)</f>
        <v>46113</v>
      </c>
      <c r="H509" s="55"/>
    </row>
    <row r="510" spans="1:8" x14ac:dyDescent="0.4">
      <c r="A510" s="55" t="s">
        <v>87</v>
      </c>
      <c r="B510" s="55">
        <v>2026</v>
      </c>
      <c r="C510" s="55">
        <v>5</v>
      </c>
      <c r="D510" s="56">
        <v>43</v>
      </c>
      <c r="E510" s="56"/>
      <c r="F510" s="59">
        <f>(DAY(EOMONTH(FactAvailability[[#This Row],[Date]],0))*FactAvailability[[#This Row],[Rooms]])-FactAvailability[[#This Row],[Not Available]]</f>
        <v>1333</v>
      </c>
      <c r="G510" s="57">
        <f>DATE(FactAvailability[[#This Row],['#Year]],FactAvailability[[#This Row],['#Month]],1)</f>
        <v>46143</v>
      </c>
      <c r="H510" s="55"/>
    </row>
    <row r="511" spans="1:8" x14ac:dyDescent="0.4">
      <c r="A511" s="55" t="s">
        <v>87</v>
      </c>
      <c r="B511" s="55">
        <v>2026</v>
      </c>
      <c r="C511" s="55">
        <v>6</v>
      </c>
      <c r="D511" s="56">
        <v>43</v>
      </c>
      <c r="E511" s="56"/>
      <c r="F511" s="59">
        <f>(DAY(EOMONTH(FactAvailability[[#This Row],[Date]],0))*FactAvailability[[#This Row],[Rooms]])-FactAvailability[[#This Row],[Not Available]]</f>
        <v>1290</v>
      </c>
      <c r="G511" s="57">
        <f>DATE(FactAvailability[[#This Row],['#Year]],FactAvailability[[#This Row],['#Month]],1)</f>
        <v>46174</v>
      </c>
      <c r="H511" s="55"/>
    </row>
    <row r="512" spans="1:8" x14ac:dyDescent="0.4">
      <c r="A512" s="55" t="s">
        <v>87</v>
      </c>
      <c r="B512" s="55">
        <v>2026</v>
      </c>
      <c r="C512" s="55">
        <v>7</v>
      </c>
      <c r="D512" s="56">
        <v>43</v>
      </c>
      <c r="E512" s="56"/>
      <c r="F512" s="59">
        <f>(DAY(EOMONTH(FactAvailability[[#This Row],[Date]],0))*FactAvailability[[#This Row],[Rooms]])-FactAvailability[[#This Row],[Not Available]]</f>
        <v>1333</v>
      </c>
      <c r="G512" s="57">
        <f>DATE(FactAvailability[[#This Row],['#Year]],FactAvailability[[#This Row],['#Month]],1)</f>
        <v>46204</v>
      </c>
      <c r="H512" s="55"/>
    </row>
    <row r="513" spans="1:8" x14ac:dyDescent="0.4">
      <c r="A513" s="55" t="s">
        <v>87</v>
      </c>
      <c r="B513" s="55">
        <v>2026</v>
      </c>
      <c r="C513" s="55">
        <v>8</v>
      </c>
      <c r="D513" s="56">
        <v>43</v>
      </c>
      <c r="E513" s="56"/>
      <c r="F513" s="59">
        <f>(DAY(EOMONTH(FactAvailability[[#This Row],[Date]],0))*FactAvailability[[#This Row],[Rooms]])-FactAvailability[[#This Row],[Not Available]]</f>
        <v>1333</v>
      </c>
      <c r="G513" s="57">
        <f>DATE(FactAvailability[[#This Row],['#Year]],FactAvailability[[#This Row],['#Month]],1)</f>
        <v>46235</v>
      </c>
      <c r="H513" s="55"/>
    </row>
    <row r="514" spans="1:8" x14ac:dyDescent="0.4">
      <c r="A514" s="55" t="s">
        <v>87</v>
      </c>
      <c r="B514" s="55">
        <v>2026</v>
      </c>
      <c r="C514" s="55">
        <v>9</v>
      </c>
      <c r="D514" s="56">
        <v>43</v>
      </c>
      <c r="E514" s="56"/>
      <c r="F514" s="59">
        <f>(DAY(EOMONTH(FactAvailability[[#This Row],[Date]],0))*FactAvailability[[#This Row],[Rooms]])-FactAvailability[[#This Row],[Not Available]]</f>
        <v>1290</v>
      </c>
      <c r="G514" s="57">
        <f>DATE(FactAvailability[[#This Row],['#Year]],FactAvailability[[#This Row],['#Month]],1)</f>
        <v>46266</v>
      </c>
      <c r="H514" s="55"/>
    </row>
    <row r="515" spans="1:8" x14ac:dyDescent="0.4">
      <c r="A515" s="55" t="s">
        <v>87</v>
      </c>
      <c r="B515" s="55">
        <v>2026</v>
      </c>
      <c r="C515" s="55">
        <v>10</v>
      </c>
      <c r="D515" s="56">
        <v>43</v>
      </c>
      <c r="E515" s="56"/>
      <c r="F515" s="59">
        <f>(DAY(EOMONTH(FactAvailability[[#This Row],[Date]],0))*FactAvailability[[#This Row],[Rooms]])-FactAvailability[[#This Row],[Not Available]]</f>
        <v>1333</v>
      </c>
      <c r="G515" s="57">
        <f>DATE(FactAvailability[[#This Row],['#Year]],FactAvailability[[#This Row],['#Month]],1)</f>
        <v>46296</v>
      </c>
      <c r="H515" s="55"/>
    </row>
    <row r="516" spans="1:8" x14ac:dyDescent="0.4">
      <c r="A516" s="55" t="s">
        <v>87</v>
      </c>
      <c r="B516" s="55">
        <v>2026</v>
      </c>
      <c r="C516" s="55">
        <v>11</v>
      </c>
      <c r="D516" s="56">
        <v>43</v>
      </c>
      <c r="E516" s="56"/>
      <c r="F516" s="59">
        <f>(DAY(EOMONTH(FactAvailability[[#This Row],[Date]],0))*FactAvailability[[#This Row],[Rooms]])-FactAvailability[[#This Row],[Not Available]]</f>
        <v>1290</v>
      </c>
      <c r="G516" s="57">
        <f>DATE(FactAvailability[[#This Row],['#Year]],FactAvailability[[#This Row],['#Month]],1)</f>
        <v>46327</v>
      </c>
      <c r="H516" s="55"/>
    </row>
    <row r="517" spans="1:8" x14ac:dyDescent="0.4">
      <c r="A517" s="55" t="s">
        <v>87</v>
      </c>
      <c r="B517" s="55">
        <v>2026</v>
      </c>
      <c r="C517" s="55">
        <v>12</v>
      </c>
      <c r="D517" s="56">
        <v>43</v>
      </c>
      <c r="E517" s="56"/>
      <c r="F517" s="59">
        <f>(DAY(EOMONTH(FactAvailability[[#This Row],[Date]],0))*FactAvailability[[#This Row],[Rooms]])-FactAvailability[[#This Row],[Not Available]]</f>
        <v>1333</v>
      </c>
      <c r="G517" s="57">
        <f>DATE(FactAvailability[[#This Row],['#Year]],FactAvailability[[#This Row],['#Month]],1)</f>
        <v>46357</v>
      </c>
      <c r="H517" s="55"/>
    </row>
    <row r="518" spans="1:8" x14ac:dyDescent="0.4">
      <c r="A518" s="55" t="s">
        <v>88</v>
      </c>
      <c r="B518" s="55">
        <v>2026</v>
      </c>
      <c r="C518" s="55">
        <v>1</v>
      </c>
      <c r="D518" s="56">
        <v>46</v>
      </c>
      <c r="E518" s="56"/>
      <c r="F518" s="59">
        <f>(DAY(EOMONTH(FactAvailability[[#This Row],[Date]],0))*FactAvailability[[#This Row],[Rooms]])-FactAvailability[[#This Row],[Not Available]]</f>
        <v>1426</v>
      </c>
      <c r="G518" s="57">
        <f>DATE(FactAvailability[[#This Row],['#Year]],FactAvailability[[#This Row],['#Month]],1)</f>
        <v>46023</v>
      </c>
      <c r="H518" s="55"/>
    </row>
    <row r="519" spans="1:8" x14ac:dyDescent="0.4">
      <c r="A519" s="55" t="s">
        <v>88</v>
      </c>
      <c r="B519" s="55">
        <v>2026</v>
      </c>
      <c r="C519" s="55">
        <v>2</v>
      </c>
      <c r="D519" s="56">
        <v>46</v>
      </c>
      <c r="E519" s="56"/>
      <c r="F519" s="59">
        <f>(DAY(EOMONTH(FactAvailability[[#This Row],[Date]],0))*FactAvailability[[#This Row],[Rooms]])-FactAvailability[[#This Row],[Not Available]]</f>
        <v>1288</v>
      </c>
      <c r="G519" s="57">
        <f>DATE(FactAvailability[[#This Row],['#Year]],FactAvailability[[#This Row],['#Month]],1)</f>
        <v>46054</v>
      </c>
      <c r="H519" s="55"/>
    </row>
    <row r="520" spans="1:8" x14ac:dyDescent="0.4">
      <c r="A520" s="55" t="s">
        <v>88</v>
      </c>
      <c r="B520" s="55">
        <v>2026</v>
      </c>
      <c r="C520" s="55">
        <v>3</v>
      </c>
      <c r="D520" s="56">
        <v>46</v>
      </c>
      <c r="E520" s="56"/>
      <c r="F520" s="59">
        <f>(DAY(EOMONTH(FactAvailability[[#This Row],[Date]],0))*FactAvailability[[#This Row],[Rooms]])-FactAvailability[[#This Row],[Not Available]]</f>
        <v>1426</v>
      </c>
      <c r="G520" s="57">
        <f>DATE(FactAvailability[[#This Row],['#Year]],FactAvailability[[#This Row],['#Month]],1)</f>
        <v>46082</v>
      </c>
      <c r="H520" s="55"/>
    </row>
    <row r="521" spans="1:8" x14ac:dyDescent="0.4">
      <c r="A521" s="55" t="s">
        <v>88</v>
      </c>
      <c r="B521" s="55">
        <v>2026</v>
      </c>
      <c r="C521" s="55">
        <v>4</v>
      </c>
      <c r="D521" s="56">
        <v>46</v>
      </c>
      <c r="E521" s="56"/>
      <c r="F521" s="59">
        <f>(DAY(EOMONTH(FactAvailability[[#This Row],[Date]],0))*FactAvailability[[#This Row],[Rooms]])-FactAvailability[[#This Row],[Not Available]]</f>
        <v>1380</v>
      </c>
      <c r="G521" s="57">
        <f>DATE(FactAvailability[[#This Row],['#Year]],FactAvailability[[#This Row],['#Month]],1)</f>
        <v>46113</v>
      </c>
      <c r="H521" s="55"/>
    </row>
    <row r="522" spans="1:8" x14ac:dyDescent="0.4">
      <c r="A522" s="55" t="s">
        <v>88</v>
      </c>
      <c r="B522" s="55">
        <v>2026</v>
      </c>
      <c r="C522" s="55">
        <v>5</v>
      </c>
      <c r="D522" s="56">
        <v>46</v>
      </c>
      <c r="E522" s="56"/>
      <c r="F522" s="59">
        <f>(DAY(EOMONTH(FactAvailability[[#This Row],[Date]],0))*FactAvailability[[#This Row],[Rooms]])-FactAvailability[[#This Row],[Not Available]]</f>
        <v>1426</v>
      </c>
      <c r="G522" s="57">
        <f>DATE(FactAvailability[[#This Row],['#Year]],FactAvailability[[#This Row],['#Month]],1)</f>
        <v>46143</v>
      </c>
      <c r="H522" s="55"/>
    </row>
    <row r="523" spans="1:8" x14ac:dyDescent="0.4">
      <c r="A523" s="55" t="s">
        <v>88</v>
      </c>
      <c r="B523" s="55">
        <v>2026</v>
      </c>
      <c r="C523" s="55">
        <v>6</v>
      </c>
      <c r="D523" s="56">
        <v>46</v>
      </c>
      <c r="E523" s="56"/>
      <c r="F523" s="59">
        <f>(DAY(EOMONTH(FactAvailability[[#This Row],[Date]],0))*FactAvailability[[#This Row],[Rooms]])-FactAvailability[[#This Row],[Not Available]]</f>
        <v>1380</v>
      </c>
      <c r="G523" s="57">
        <f>DATE(FactAvailability[[#This Row],['#Year]],FactAvailability[[#This Row],['#Month]],1)</f>
        <v>46174</v>
      </c>
      <c r="H523" s="55"/>
    </row>
    <row r="524" spans="1:8" x14ac:dyDescent="0.4">
      <c r="A524" s="55" t="s">
        <v>88</v>
      </c>
      <c r="B524" s="55">
        <v>2026</v>
      </c>
      <c r="C524" s="55">
        <v>7</v>
      </c>
      <c r="D524" s="56">
        <v>46</v>
      </c>
      <c r="E524" s="56"/>
      <c r="F524" s="59">
        <f>(DAY(EOMONTH(FactAvailability[[#This Row],[Date]],0))*FactAvailability[[#This Row],[Rooms]])-FactAvailability[[#This Row],[Not Available]]</f>
        <v>1426</v>
      </c>
      <c r="G524" s="57">
        <f>DATE(FactAvailability[[#This Row],['#Year]],FactAvailability[[#This Row],['#Month]],1)</f>
        <v>46204</v>
      </c>
      <c r="H524" s="55"/>
    </row>
    <row r="525" spans="1:8" x14ac:dyDescent="0.4">
      <c r="A525" s="55" t="s">
        <v>88</v>
      </c>
      <c r="B525" s="55">
        <v>2026</v>
      </c>
      <c r="C525" s="55">
        <v>8</v>
      </c>
      <c r="D525" s="56">
        <v>46</v>
      </c>
      <c r="E525" s="56"/>
      <c r="F525" s="59">
        <f>(DAY(EOMONTH(FactAvailability[[#This Row],[Date]],0))*FactAvailability[[#This Row],[Rooms]])-FactAvailability[[#This Row],[Not Available]]</f>
        <v>1426</v>
      </c>
      <c r="G525" s="57">
        <f>DATE(FactAvailability[[#This Row],['#Year]],FactAvailability[[#This Row],['#Month]],1)</f>
        <v>46235</v>
      </c>
      <c r="H525" s="55"/>
    </row>
    <row r="526" spans="1:8" x14ac:dyDescent="0.4">
      <c r="A526" s="55" t="s">
        <v>88</v>
      </c>
      <c r="B526" s="55">
        <v>2026</v>
      </c>
      <c r="C526" s="55">
        <v>9</v>
      </c>
      <c r="D526" s="56">
        <v>46</v>
      </c>
      <c r="E526" s="56"/>
      <c r="F526" s="59">
        <f>(DAY(EOMONTH(FactAvailability[[#This Row],[Date]],0))*FactAvailability[[#This Row],[Rooms]])-FactAvailability[[#This Row],[Not Available]]</f>
        <v>1380</v>
      </c>
      <c r="G526" s="57">
        <f>DATE(FactAvailability[[#This Row],['#Year]],FactAvailability[[#This Row],['#Month]],1)</f>
        <v>46266</v>
      </c>
      <c r="H526" s="55"/>
    </row>
    <row r="527" spans="1:8" x14ac:dyDescent="0.4">
      <c r="A527" s="55" t="s">
        <v>88</v>
      </c>
      <c r="B527" s="55">
        <v>2026</v>
      </c>
      <c r="C527" s="55">
        <v>10</v>
      </c>
      <c r="D527" s="56">
        <v>46</v>
      </c>
      <c r="E527" s="56"/>
      <c r="F527" s="59">
        <f>(DAY(EOMONTH(FactAvailability[[#This Row],[Date]],0))*FactAvailability[[#This Row],[Rooms]])-FactAvailability[[#This Row],[Not Available]]</f>
        <v>1426</v>
      </c>
      <c r="G527" s="57">
        <f>DATE(FactAvailability[[#This Row],['#Year]],FactAvailability[[#This Row],['#Month]],1)</f>
        <v>46296</v>
      </c>
      <c r="H527" s="55"/>
    </row>
    <row r="528" spans="1:8" x14ac:dyDescent="0.4">
      <c r="A528" s="55" t="s">
        <v>88</v>
      </c>
      <c r="B528" s="55">
        <v>2026</v>
      </c>
      <c r="C528" s="55">
        <v>11</v>
      </c>
      <c r="D528" s="56">
        <v>46</v>
      </c>
      <c r="E528" s="56"/>
      <c r="F528" s="59">
        <f>(DAY(EOMONTH(FactAvailability[[#This Row],[Date]],0))*FactAvailability[[#This Row],[Rooms]])-FactAvailability[[#This Row],[Not Available]]</f>
        <v>1380</v>
      </c>
      <c r="G528" s="57">
        <f>DATE(FactAvailability[[#This Row],['#Year]],FactAvailability[[#This Row],['#Month]],1)</f>
        <v>46327</v>
      </c>
      <c r="H528" s="55"/>
    </row>
    <row r="529" spans="1:8" x14ac:dyDescent="0.4">
      <c r="A529" s="55" t="s">
        <v>88</v>
      </c>
      <c r="B529" s="55">
        <v>2026</v>
      </c>
      <c r="C529" s="55">
        <v>12</v>
      </c>
      <c r="D529" s="56">
        <v>46</v>
      </c>
      <c r="E529" s="56"/>
      <c r="F529" s="59">
        <f>(DAY(EOMONTH(FactAvailability[[#This Row],[Date]],0))*FactAvailability[[#This Row],[Rooms]])-FactAvailability[[#This Row],[Not Available]]</f>
        <v>1426</v>
      </c>
      <c r="G529" s="57">
        <f>DATE(FactAvailability[[#This Row],['#Year]],FactAvailability[[#This Row],['#Month]],1)</f>
        <v>46357</v>
      </c>
      <c r="H529" s="55"/>
    </row>
    <row r="530" spans="1:8" x14ac:dyDescent="0.4">
      <c r="A530" s="55" t="s">
        <v>89</v>
      </c>
      <c r="B530" s="55">
        <v>2026</v>
      </c>
      <c r="C530" s="55">
        <v>1</v>
      </c>
      <c r="D530" s="56">
        <v>34</v>
      </c>
      <c r="E530" s="56"/>
      <c r="F530" s="59">
        <f>(DAY(EOMONTH(FactAvailability[[#This Row],[Date]],0))*FactAvailability[[#This Row],[Rooms]])-FactAvailability[[#This Row],[Not Available]]</f>
        <v>1054</v>
      </c>
      <c r="G530" s="57">
        <f>DATE(FactAvailability[[#This Row],['#Year]],FactAvailability[[#This Row],['#Month]],1)</f>
        <v>46023</v>
      </c>
      <c r="H530" s="55"/>
    </row>
    <row r="531" spans="1:8" x14ac:dyDescent="0.4">
      <c r="A531" s="55" t="s">
        <v>89</v>
      </c>
      <c r="B531" s="55">
        <v>2026</v>
      </c>
      <c r="C531" s="55">
        <v>2</v>
      </c>
      <c r="D531" s="56">
        <v>34</v>
      </c>
      <c r="E531" s="56"/>
      <c r="F531" s="59">
        <f>(DAY(EOMONTH(FactAvailability[[#This Row],[Date]],0))*FactAvailability[[#This Row],[Rooms]])-FactAvailability[[#This Row],[Not Available]]</f>
        <v>952</v>
      </c>
      <c r="G531" s="57">
        <f>DATE(FactAvailability[[#This Row],['#Year]],FactAvailability[[#This Row],['#Month]],1)</f>
        <v>46054</v>
      </c>
      <c r="H531" s="55"/>
    </row>
    <row r="532" spans="1:8" x14ac:dyDescent="0.4">
      <c r="A532" s="55" t="s">
        <v>89</v>
      </c>
      <c r="B532" s="55">
        <v>2026</v>
      </c>
      <c r="C532" s="55">
        <v>3</v>
      </c>
      <c r="D532" s="56">
        <v>34</v>
      </c>
      <c r="E532" s="56"/>
      <c r="F532" s="59">
        <f>(DAY(EOMONTH(FactAvailability[[#This Row],[Date]],0))*FactAvailability[[#This Row],[Rooms]])-FactAvailability[[#This Row],[Not Available]]</f>
        <v>1054</v>
      </c>
      <c r="G532" s="57">
        <f>DATE(FactAvailability[[#This Row],['#Year]],FactAvailability[[#This Row],['#Month]],1)</f>
        <v>46082</v>
      </c>
      <c r="H532" s="55"/>
    </row>
    <row r="533" spans="1:8" x14ac:dyDescent="0.4">
      <c r="A533" s="55" t="s">
        <v>89</v>
      </c>
      <c r="B533" s="55">
        <v>2026</v>
      </c>
      <c r="C533" s="55">
        <v>4</v>
      </c>
      <c r="D533" s="56">
        <v>34</v>
      </c>
      <c r="E533" s="56"/>
      <c r="F533" s="59">
        <f>(DAY(EOMONTH(FactAvailability[[#This Row],[Date]],0))*FactAvailability[[#This Row],[Rooms]])-FactAvailability[[#This Row],[Not Available]]</f>
        <v>1020</v>
      </c>
      <c r="G533" s="57">
        <f>DATE(FactAvailability[[#This Row],['#Year]],FactAvailability[[#This Row],['#Month]],1)</f>
        <v>46113</v>
      </c>
      <c r="H533" s="55"/>
    </row>
    <row r="534" spans="1:8" x14ac:dyDescent="0.4">
      <c r="A534" s="55" t="s">
        <v>89</v>
      </c>
      <c r="B534" s="55">
        <v>2026</v>
      </c>
      <c r="C534" s="55">
        <v>5</v>
      </c>
      <c r="D534" s="56">
        <v>34</v>
      </c>
      <c r="E534" s="56"/>
      <c r="F534" s="59">
        <f>(DAY(EOMONTH(FactAvailability[[#This Row],[Date]],0))*FactAvailability[[#This Row],[Rooms]])-FactAvailability[[#This Row],[Not Available]]</f>
        <v>1054</v>
      </c>
      <c r="G534" s="57">
        <f>DATE(FactAvailability[[#This Row],['#Year]],FactAvailability[[#This Row],['#Month]],1)</f>
        <v>46143</v>
      </c>
      <c r="H534" s="55"/>
    </row>
    <row r="535" spans="1:8" x14ac:dyDescent="0.4">
      <c r="A535" s="55" t="s">
        <v>89</v>
      </c>
      <c r="B535" s="55">
        <v>2026</v>
      </c>
      <c r="C535" s="55">
        <v>6</v>
      </c>
      <c r="D535" s="56">
        <v>34</v>
      </c>
      <c r="E535" s="56"/>
      <c r="F535" s="59">
        <f>(DAY(EOMONTH(FactAvailability[[#This Row],[Date]],0))*FactAvailability[[#This Row],[Rooms]])-FactAvailability[[#This Row],[Not Available]]</f>
        <v>1020</v>
      </c>
      <c r="G535" s="57">
        <f>DATE(FactAvailability[[#This Row],['#Year]],FactAvailability[[#This Row],['#Month]],1)</f>
        <v>46174</v>
      </c>
      <c r="H535" s="55"/>
    </row>
    <row r="536" spans="1:8" x14ac:dyDescent="0.4">
      <c r="A536" s="55" t="s">
        <v>89</v>
      </c>
      <c r="B536" s="55">
        <v>2026</v>
      </c>
      <c r="C536" s="55">
        <v>7</v>
      </c>
      <c r="D536" s="56">
        <v>34</v>
      </c>
      <c r="E536" s="56"/>
      <c r="F536" s="59">
        <f>(DAY(EOMONTH(FactAvailability[[#This Row],[Date]],0))*FactAvailability[[#This Row],[Rooms]])-FactAvailability[[#This Row],[Not Available]]</f>
        <v>1054</v>
      </c>
      <c r="G536" s="57">
        <f>DATE(FactAvailability[[#This Row],['#Year]],FactAvailability[[#This Row],['#Month]],1)</f>
        <v>46204</v>
      </c>
      <c r="H536" s="55"/>
    </row>
    <row r="537" spans="1:8" x14ac:dyDescent="0.4">
      <c r="A537" s="55" t="s">
        <v>89</v>
      </c>
      <c r="B537" s="55">
        <v>2026</v>
      </c>
      <c r="C537" s="55">
        <v>8</v>
      </c>
      <c r="D537" s="56">
        <v>34</v>
      </c>
      <c r="E537" s="56"/>
      <c r="F537" s="59">
        <f>(DAY(EOMONTH(FactAvailability[[#This Row],[Date]],0))*FactAvailability[[#This Row],[Rooms]])-FactAvailability[[#This Row],[Not Available]]</f>
        <v>1054</v>
      </c>
      <c r="G537" s="57">
        <f>DATE(FactAvailability[[#This Row],['#Year]],FactAvailability[[#This Row],['#Month]],1)</f>
        <v>46235</v>
      </c>
      <c r="H537" s="55"/>
    </row>
    <row r="538" spans="1:8" x14ac:dyDescent="0.4">
      <c r="A538" s="55" t="s">
        <v>89</v>
      </c>
      <c r="B538" s="55">
        <v>2026</v>
      </c>
      <c r="C538" s="55">
        <v>9</v>
      </c>
      <c r="D538" s="56">
        <v>34</v>
      </c>
      <c r="E538" s="56"/>
      <c r="F538" s="59">
        <f>(DAY(EOMONTH(FactAvailability[[#This Row],[Date]],0))*FactAvailability[[#This Row],[Rooms]])-FactAvailability[[#This Row],[Not Available]]</f>
        <v>1020</v>
      </c>
      <c r="G538" s="57">
        <f>DATE(FactAvailability[[#This Row],['#Year]],FactAvailability[[#This Row],['#Month]],1)</f>
        <v>46266</v>
      </c>
      <c r="H538" s="55"/>
    </row>
    <row r="539" spans="1:8" x14ac:dyDescent="0.4">
      <c r="A539" s="55" t="s">
        <v>89</v>
      </c>
      <c r="B539" s="55">
        <v>2026</v>
      </c>
      <c r="C539" s="55">
        <v>10</v>
      </c>
      <c r="D539" s="56">
        <v>34</v>
      </c>
      <c r="E539" s="56"/>
      <c r="F539" s="59">
        <f>(DAY(EOMONTH(FactAvailability[[#This Row],[Date]],0))*FactAvailability[[#This Row],[Rooms]])-FactAvailability[[#This Row],[Not Available]]</f>
        <v>1054</v>
      </c>
      <c r="G539" s="57">
        <f>DATE(FactAvailability[[#This Row],['#Year]],FactAvailability[[#This Row],['#Month]],1)</f>
        <v>46296</v>
      </c>
      <c r="H539" s="55"/>
    </row>
    <row r="540" spans="1:8" x14ac:dyDescent="0.4">
      <c r="A540" s="55" t="s">
        <v>89</v>
      </c>
      <c r="B540" s="55">
        <v>2026</v>
      </c>
      <c r="C540" s="55">
        <v>11</v>
      </c>
      <c r="D540" s="56">
        <v>34</v>
      </c>
      <c r="E540" s="56"/>
      <c r="F540" s="59">
        <f>(DAY(EOMONTH(FactAvailability[[#This Row],[Date]],0))*FactAvailability[[#This Row],[Rooms]])-FactAvailability[[#This Row],[Not Available]]</f>
        <v>1020</v>
      </c>
      <c r="G540" s="57">
        <f>DATE(FactAvailability[[#This Row],['#Year]],FactAvailability[[#This Row],['#Month]],1)</f>
        <v>46327</v>
      </c>
      <c r="H540" s="55"/>
    </row>
    <row r="541" spans="1:8" x14ac:dyDescent="0.4">
      <c r="A541" s="55" t="s">
        <v>89</v>
      </c>
      <c r="B541" s="55">
        <v>2026</v>
      </c>
      <c r="C541" s="55">
        <v>12</v>
      </c>
      <c r="D541" s="56">
        <v>34</v>
      </c>
      <c r="E541" s="56"/>
      <c r="F541" s="59">
        <f>(DAY(EOMONTH(FactAvailability[[#This Row],[Date]],0))*FactAvailability[[#This Row],[Rooms]])-FactAvailability[[#This Row],[Not Available]]</f>
        <v>1054</v>
      </c>
      <c r="G541" s="57">
        <f>DATE(FactAvailability[[#This Row],['#Year]],FactAvailability[[#This Row],['#Month]],1)</f>
        <v>46357</v>
      </c>
      <c r="H541" s="55"/>
    </row>
    <row r="542" spans="1:8" x14ac:dyDescent="0.4">
      <c r="A542" s="55" t="s">
        <v>90</v>
      </c>
      <c r="B542" s="55">
        <v>2026</v>
      </c>
      <c r="C542" s="55">
        <v>1</v>
      </c>
      <c r="D542" s="56">
        <v>175</v>
      </c>
      <c r="E542" s="56"/>
      <c r="F542" s="59">
        <f>(DAY(EOMONTH(FactAvailability[[#This Row],[Date]],0))*FactAvailability[[#This Row],[Rooms]])-FactAvailability[[#This Row],[Not Available]]</f>
        <v>5425</v>
      </c>
      <c r="G542" s="57">
        <f>DATE(FactAvailability[[#This Row],['#Year]],FactAvailability[[#This Row],['#Month]],1)</f>
        <v>46023</v>
      </c>
      <c r="H542" s="55"/>
    </row>
    <row r="543" spans="1:8" x14ac:dyDescent="0.4">
      <c r="A543" s="55" t="s">
        <v>90</v>
      </c>
      <c r="B543" s="55">
        <v>2026</v>
      </c>
      <c r="C543" s="55">
        <v>2</v>
      </c>
      <c r="D543" s="56">
        <v>175</v>
      </c>
      <c r="E543" s="56"/>
      <c r="F543" s="59">
        <f>(DAY(EOMONTH(FactAvailability[[#This Row],[Date]],0))*FactAvailability[[#This Row],[Rooms]])-FactAvailability[[#This Row],[Not Available]]</f>
        <v>4900</v>
      </c>
      <c r="G543" s="57">
        <f>DATE(FactAvailability[[#This Row],['#Year]],FactAvailability[[#This Row],['#Month]],1)</f>
        <v>46054</v>
      </c>
      <c r="H543" s="55"/>
    </row>
    <row r="544" spans="1:8" x14ac:dyDescent="0.4">
      <c r="A544" s="55" t="s">
        <v>90</v>
      </c>
      <c r="B544" s="55">
        <v>2026</v>
      </c>
      <c r="C544" s="55">
        <v>3</v>
      </c>
      <c r="D544" s="56">
        <v>175</v>
      </c>
      <c r="E544" s="56"/>
      <c r="F544" s="59">
        <f>(DAY(EOMONTH(FactAvailability[[#This Row],[Date]],0))*FactAvailability[[#This Row],[Rooms]])-FactAvailability[[#This Row],[Not Available]]</f>
        <v>5425</v>
      </c>
      <c r="G544" s="57">
        <f>DATE(FactAvailability[[#This Row],['#Year]],FactAvailability[[#This Row],['#Month]],1)</f>
        <v>46082</v>
      </c>
      <c r="H544" s="55"/>
    </row>
    <row r="545" spans="1:8" x14ac:dyDescent="0.4">
      <c r="A545" s="55" t="s">
        <v>90</v>
      </c>
      <c r="B545" s="55">
        <v>2026</v>
      </c>
      <c r="C545" s="55">
        <v>4</v>
      </c>
      <c r="D545" s="56">
        <v>175</v>
      </c>
      <c r="E545" s="56"/>
      <c r="F545" s="59">
        <f>(DAY(EOMONTH(FactAvailability[[#This Row],[Date]],0))*FactAvailability[[#This Row],[Rooms]])-FactAvailability[[#This Row],[Not Available]]</f>
        <v>5250</v>
      </c>
      <c r="G545" s="57">
        <f>DATE(FactAvailability[[#This Row],['#Year]],FactAvailability[[#This Row],['#Month]],1)</f>
        <v>46113</v>
      </c>
      <c r="H545" s="55"/>
    </row>
    <row r="546" spans="1:8" x14ac:dyDescent="0.4">
      <c r="A546" s="55" t="s">
        <v>90</v>
      </c>
      <c r="B546" s="55">
        <v>2026</v>
      </c>
      <c r="C546" s="55">
        <v>5</v>
      </c>
      <c r="D546" s="56">
        <v>175</v>
      </c>
      <c r="E546" s="56"/>
      <c r="F546" s="59">
        <f>(DAY(EOMONTH(FactAvailability[[#This Row],[Date]],0))*FactAvailability[[#This Row],[Rooms]])-FactAvailability[[#This Row],[Not Available]]</f>
        <v>5425</v>
      </c>
      <c r="G546" s="57">
        <f>DATE(FactAvailability[[#This Row],['#Year]],FactAvailability[[#This Row],['#Month]],1)</f>
        <v>46143</v>
      </c>
      <c r="H546" s="55"/>
    </row>
    <row r="547" spans="1:8" x14ac:dyDescent="0.4">
      <c r="A547" s="55" t="s">
        <v>90</v>
      </c>
      <c r="B547" s="55">
        <v>2026</v>
      </c>
      <c r="C547" s="55">
        <v>6</v>
      </c>
      <c r="D547" s="56">
        <v>175</v>
      </c>
      <c r="E547" s="56"/>
      <c r="F547" s="59">
        <f>(DAY(EOMONTH(FactAvailability[[#This Row],[Date]],0))*FactAvailability[[#This Row],[Rooms]])-FactAvailability[[#This Row],[Not Available]]</f>
        <v>5250</v>
      </c>
      <c r="G547" s="57">
        <f>DATE(FactAvailability[[#This Row],['#Year]],FactAvailability[[#This Row],['#Month]],1)</f>
        <v>46174</v>
      </c>
      <c r="H547" s="55"/>
    </row>
    <row r="548" spans="1:8" x14ac:dyDescent="0.4">
      <c r="A548" s="55" t="s">
        <v>90</v>
      </c>
      <c r="B548" s="55">
        <v>2026</v>
      </c>
      <c r="C548" s="55">
        <v>7</v>
      </c>
      <c r="D548" s="56">
        <v>175</v>
      </c>
      <c r="E548" s="56"/>
      <c r="F548" s="59">
        <f>(DAY(EOMONTH(FactAvailability[[#This Row],[Date]],0))*FactAvailability[[#This Row],[Rooms]])-FactAvailability[[#This Row],[Not Available]]</f>
        <v>5425</v>
      </c>
      <c r="G548" s="57">
        <f>DATE(FactAvailability[[#This Row],['#Year]],FactAvailability[[#This Row],['#Month]],1)</f>
        <v>46204</v>
      </c>
      <c r="H548" s="55"/>
    </row>
    <row r="549" spans="1:8" x14ac:dyDescent="0.4">
      <c r="A549" s="55" t="s">
        <v>90</v>
      </c>
      <c r="B549" s="55">
        <v>2026</v>
      </c>
      <c r="C549" s="55">
        <v>8</v>
      </c>
      <c r="D549" s="56">
        <v>175</v>
      </c>
      <c r="E549" s="56"/>
      <c r="F549" s="59">
        <f>(DAY(EOMONTH(FactAvailability[[#This Row],[Date]],0))*FactAvailability[[#This Row],[Rooms]])-FactAvailability[[#This Row],[Not Available]]</f>
        <v>5425</v>
      </c>
      <c r="G549" s="57">
        <f>DATE(FactAvailability[[#This Row],['#Year]],FactAvailability[[#This Row],['#Month]],1)</f>
        <v>46235</v>
      </c>
      <c r="H549" s="55"/>
    </row>
    <row r="550" spans="1:8" x14ac:dyDescent="0.4">
      <c r="A550" s="55" t="s">
        <v>90</v>
      </c>
      <c r="B550" s="55">
        <v>2026</v>
      </c>
      <c r="C550" s="55">
        <v>9</v>
      </c>
      <c r="D550" s="56">
        <v>175</v>
      </c>
      <c r="E550" s="56"/>
      <c r="F550" s="59">
        <f>(DAY(EOMONTH(FactAvailability[[#This Row],[Date]],0))*FactAvailability[[#This Row],[Rooms]])-FactAvailability[[#This Row],[Not Available]]</f>
        <v>5250</v>
      </c>
      <c r="G550" s="57">
        <f>DATE(FactAvailability[[#This Row],['#Year]],FactAvailability[[#This Row],['#Month]],1)</f>
        <v>46266</v>
      </c>
      <c r="H550" s="55"/>
    </row>
    <row r="551" spans="1:8" x14ac:dyDescent="0.4">
      <c r="A551" s="55" t="s">
        <v>90</v>
      </c>
      <c r="B551" s="55">
        <v>2026</v>
      </c>
      <c r="C551" s="55">
        <v>10</v>
      </c>
      <c r="D551" s="56">
        <v>175</v>
      </c>
      <c r="E551" s="56"/>
      <c r="F551" s="59">
        <f>(DAY(EOMONTH(FactAvailability[[#This Row],[Date]],0))*FactAvailability[[#This Row],[Rooms]])-FactAvailability[[#This Row],[Not Available]]</f>
        <v>5425</v>
      </c>
      <c r="G551" s="57">
        <f>DATE(FactAvailability[[#This Row],['#Year]],FactAvailability[[#This Row],['#Month]],1)</f>
        <v>46296</v>
      </c>
      <c r="H551" s="55"/>
    </row>
    <row r="552" spans="1:8" x14ac:dyDescent="0.4">
      <c r="A552" s="55" t="s">
        <v>90</v>
      </c>
      <c r="B552" s="55">
        <v>2026</v>
      </c>
      <c r="C552" s="55">
        <v>11</v>
      </c>
      <c r="D552" s="56">
        <v>175</v>
      </c>
      <c r="E552" s="56"/>
      <c r="F552" s="59">
        <f>(DAY(EOMONTH(FactAvailability[[#This Row],[Date]],0))*FactAvailability[[#This Row],[Rooms]])-FactAvailability[[#This Row],[Not Available]]</f>
        <v>5250</v>
      </c>
      <c r="G552" s="57">
        <f>DATE(FactAvailability[[#This Row],['#Year]],FactAvailability[[#This Row],['#Month]],1)</f>
        <v>46327</v>
      </c>
      <c r="H552" s="55"/>
    </row>
    <row r="553" spans="1:8" x14ac:dyDescent="0.4">
      <c r="A553" s="55" t="s">
        <v>90</v>
      </c>
      <c r="B553" s="55">
        <v>2026</v>
      </c>
      <c r="C553" s="55">
        <v>12</v>
      </c>
      <c r="D553" s="56">
        <v>175</v>
      </c>
      <c r="E553" s="56"/>
      <c r="F553" s="59">
        <f>(DAY(EOMONTH(FactAvailability[[#This Row],[Date]],0))*FactAvailability[[#This Row],[Rooms]])-FactAvailability[[#This Row],[Not Available]]</f>
        <v>5425</v>
      </c>
      <c r="G553" s="57">
        <f>DATE(FactAvailability[[#This Row],['#Year]],FactAvailability[[#This Row],['#Month]],1)</f>
        <v>46357</v>
      </c>
      <c r="H553" s="55"/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9769-6550-49E9-9795-DF738EAE095D}">
  <dimension ref="A1:Q4429"/>
  <sheetViews>
    <sheetView showGridLines="0" zoomScale="115" zoomScaleNormal="115" workbookViewId="0">
      <selection activeCell="G744" sqref="G744"/>
    </sheetView>
  </sheetViews>
  <sheetFormatPr baseColWidth="10" defaultRowHeight="14.6" x14ac:dyDescent="0.4"/>
  <cols>
    <col min="1" max="1" width="17.3046875" bestFit="1" customWidth="1"/>
    <col min="2" max="2" width="5.3046875" bestFit="1" customWidth="1"/>
    <col min="3" max="3" width="4.61328125" bestFit="1" customWidth="1"/>
    <col min="4" max="4" width="8.3828125" bestFit="1" customWidth="1"/>
    <col min="5" max="5" width="6.15234375" bestFit="1" customWidth="1"/>
    <col min="6" max="6" width="5.921875" bestFit="1" customWidth="1"/>
    <col min="7" max="7" width="6.69140625" bestFit="1" customWidth="1"/>
    <col min="8" max="8" width="9.61328125" customWidth="1"/>
    <col min="9" max="9" width="7.921875" bestFit="1" customWidth="1"/>
    <col min="10" max="10" width="55.921875" bestFit="1" customWidth="1"/>
    <col min="11" max="11" width="3.53515625" bestFit="1" customWidth="1"/>
    <col min="12" max="12" width="5.3046875" bestFit="1" customWidth="1"/>
    <col min="13" max="13" width="12.53515625" bestFit="1" customWidth="1"/>
    <col min="14" max="14" width="4.69140625" bestFit="1" customWidth="1"/>
    <col min="15" max="17" width="4.07421875" customWidth="1"/>
    <col min="18" max="18" width="5" customWidth="1"/>
  </cols>
  <sheetData>
    <row r="1" spans="1:17" x14ac:dyDescent="0.4">
      <c r="K1" s="61"/>
      <c r="M1" s="64" t="s">
        <v>92</v>
      </c>
      <c r="N1" s="64" t="s">
        <v>91</v>
      </c>
      <c r="O1" s="64"/>
      <c r="P1" s="64"/>
      <c r="Q1" s="64"/>
    </row>
    <row r="2" spans="1:17" x14ac:dyDescent="0.4">
      <c r="K2" s="61"/>
      <c r="L2" s="62"/>
      <c r="M2" s="63" t="str" cm="1">
        <f t="array" ref="M2:M9">_xlfn.UNIQUE(FactTransaction[Hotel])</f>
        <v>Puerto Maldonado</v>
      </c>
      <c r="N2" s="65">
        <v>51.323065104166659</v>
      </c>
      <c r="O2" s="65"/>
      <c r="P2" s="65"/>
      <c r="Q2" s="65"/>
    </row>
    <row r="3" spans="1:17" x14ac:dyDescent="0.4">
      <c r="K3" s="61"/>
      <c r="L3" s="62"/>
      <c r="M3" s="63" t="str">
        <v>Kuelap</v>
      </c>
      <c r="N3" s="65">
        <v>87.379427083333326</v>
      </c>
      <c r="O3" s="65"/>
      <c r="P3" s="65"/>
      <c r="Q3" s="65"/>
    </row>
    <row r="4" spans="1:17" x14ac:dyDescent="0.4">
      <c r="M4" s="4" t="str">
        <v>Amazonas</v>
      </c>
      <c r="N4" s="65">
        <v>47.583333333333336</v>
      </c>
      <c r="O4" s="65"/>
      <c r="P4" s="65"/>
      <c r="Q4" s="65"/>
    </row>
    <row r="5" spans="1:17" x14ac:dyDescent="0.4">
      <c r="M5" s="4" t="str">
        <v>Machu Picchu</v>
      </c>
      <c r="N5" s="65">
        <v>61.09375</v>
      </c>
      <c r="O5" s="65"/>
      <c r="P5" s="65"/>
      <c r="Q5" s="65"/>
    </row>
    <row r="6" spans="1:17" x14ac:dyDescent="0.4">
      <c r="M6" s="4" t="str">
        <v>Ucayali</v>
      </c>
      <c r="N6" s="65">
        <v>163.21534396140072</v>
      </c>
      <c r="O6" s="65"/>
      <c r="P6" s="65"/>
      <c r="Q6" s="65"/>
    </row>
    <row r="7" spans="1:17" x14ac:dyDescent="0.4">
      <c r="M7" s="4" t="str">
        <v>Tarapoto</v>
      </c>
      <c r="N7" s="65">
        <v>169.76356683119786</v>
      </c>
      <c r="O7" s="65"/>
      <c r="P7" s="65"/>
      <c r="Q7" s="65"/>
    </row>
    <row r="8" spans="1:17" x14ac:dyDescent="0.4">
      <c r="M8" s="4" t="str">
        <v>Tambopata</v>
      </c>
      <c r="N8" s="65">
        <v>28.8125</v>
      </c>
      <c r="O8" s="65"/>
      <c r="P8" s="65"/>
      <c r="Q8" s="65"/>
    </row>
    <row r="9" spans="1:17" x14ac:dyDescent="0.4">
      <c r="M9" s="4" t="str">
        <v>Iquitos</v>
      </c>
      <c r="N9" s="65">
        <v>92.127604166666671</v>
      </c>
      <c r="O9" s="65"/>
      <c r="P9" s="65"/>
      <c r="Q9" s="65"/>
    </row>
    <row r="13" spans="1:17" x14ac:dyDescent="0.4">
      <c r="A13" s="47" t="s">
        <v>1</v>
      </c>
      <c r="B13" s="47" t="s">
        <v>2</v>
      </c>
      <c r="C13" s="47" t="s">
        <v>69</v>
      </c>
      <c r="D13" s="47" t="s">
        <v>73</v>
      </c>
      <c r="E13" s="47" t="s">
        <v>70</v>
      </c>
      <c r="F13" s="47" t="s">
        <v>4</v>
      </c>
      <c r="G13" s="47" t="s">
        <v>5</v>
      </c>
      <c r="H13" s="52" t="s">
        <v>76</v>
      </c>
      <c r="I13" s="52" t="s">
        <v>71</v>
      </c>
      <c r="J13" s="47" t="s">
        <v>82</v>
      </c>
    </row>
    <row r="14" spans="1:17" x14ac:dyDescent="0.4">
      <c r="A14" s="48" t="s">
        <v>86</v>
      </c>
      <c r="B14" s="48" t="s">
        <v>75</v>
      </c>
      <c r="C14" s="48">
        <v>2019</v>
      </c>
      <c r="D14" s="48" t="s">
        <v>6</v>
      </c>
      <c r="E14" s="48">
        <v>1</v>
      </c>
      <c r="F14" s="60">
        <v>154</v>
      </c>
      <c r="G14" s="43">
        <v>129</v>
      </c>
      <c r="H14" s="58">
        <f>FactTransaction[[#This Row],[RNS]]*FactTransaction[[#This Row],[ADR]]</f>
        <v>19866</v>
      </c>
      <c r="I14" s="51">
        <f>DATE(FactTransaction[[#This Row],['#Year]],FactTransaction[[#This Row],['#Month]],1)</f>
        <v>43466</v>
      </c>
      <c r="J14" s="48"/>
    </row>
    <row r="15" spans="1:17" x14ac:dyDescent="0.4">
      <c r="A15" s="48" t="s">
        <v>86</v>
      </c>
      <c r="B15" s="48" t="s">
        <v>75</v>
      </c>
      <c r="C15" s="48">
        <v>2019</v>
      </c>
      <c r="D15" s="48" t="s">
        <v>7</v>
      </c>
      <c r="E15" s="48">
        <v>1</v>
      </c>
      <c r="F15" s="60">
        <v>34</v>
      </c>
      <c r="G15" s="43">
        <v>153</v>
      </c>
      <c r="H15" s="58">
        <f>FactTransaction[[#This Row],[RNS]]*FactTransaction[[#This Row],[ADR]]</f>
        <v>5202</v>
      </c>
      <c r="I15" s="51">
        <f>DATE(FactTransaction[[#This Row],['#Year]],FactTransaction[[#This Row],['#Month]],1)</f>
        <v>43466</v>
      </c>
      <c r="J15" s="48"/>
    </row>
    <row r="16" spans="1:17" x14ac:dyDescent="0.4">
      <c r="A16" s="48" t="s">
        <v>86</v>
      </c>
      <c r="B16" s="48" t="s">
        <v>75</v>
      </c>
      <c r="C16" s="48">
        <v>2019</v>
      </c>
      <c r="D16" s="48" t="s">
        <v>8</v>
      </c>
      <c r="E16" s="48">
        <v>1</v>
      </c>
      <c r="F16" s="60">
        <v>134</v>
      </c>
      <c r="G16" s="43">
        <v>132</v>
      </c>
      <c r="H16" s="58">
        <f>FactTransaction[[#This Row],[RNS]]*FactTransaction[[#This Row],[ADR]]</f>
        <v>17688</v>
      </c>
      <c r="I16" s="51">
        <f>DATE(FactTransaction[[#This Row],['#Year]],FactTransaction[[#This Row],['#Month]],1)</f>
        <v>43466</v>
      </c>
      <c r="J16" s="48"/>
    </row>
    <row r="17" spans="1:10" x14ac:dyDescent="0.4">
      <c r="A17" s="48" t="s">
        <v>86</v>
      </c>
      <c r="B17" s="48" t="s">
        <v>75</v>
      </c>
      <c r="C17" s="48">
        <v>2019</v>
      </c>
      <c r="D17" s="48" t="s">
        <v>3</v>
      </c>
      <c r="E17" s="48">
        <v>1</v>
      </c>
      <c r="F17" s="60">
        <v>114</v>
      </c>
      <c r="G17" s="43">
        <v>166</v>
      </c>
      <c r="H17" s="58">
        <f>FactTransaction[[#This Row],[RNS]]*FactTransaction[[#This Row],[ADR]]</f>
        <v>18924</v>
      </c>
      <c r="I17" s="51">
        <f>DATE(FactTransaction[[#This Row],['#Year]],FactTransaction[[#This Row],['#Month]],1)</f>
        <v>43466</v>
      </c>
      <c r="J17" s="48"/>
    </row>
    <row r="18" spans="1:10" x14ac:dyDescent="0.4">
      <c r="A18" s="48" t="s">
        <v>86</v>
      </c>
      <c r="B18" s="48" t="s">
        <v>75</v>
      </c>
      <c r="C18" s="48">
        <v>2019</v>
      </c>
      <c r="D18" s="48" t="s">
        <v>6</v>
      </c>
      <c r="E18" s="48">
        <v>2</v>
      </c>
      <c r="F18" s="60">
        <v>57</v>
      </c>
      <c r="G18" s="43">
        <v>151</v>
      </c>
      <c r="H18" s="58">
        <f>FactTransaction[[#This Row],[RNS]]*FactTransaction[[#This Row],[ADR]]</f>
        <v>8607</v>
      </c>
      <c r="I18" s="51">
        <f>DATE(FactTransaction[[#This Row],['#Year]],FactTransaction[[#This Row],['#Month]],1)</f>
        <v>43497</v>
      </c>
      <c r="J18" s="48"/>
    </row>
    <row r="19" spans="1:10" x14ac:dyDescent="0.4">
      <c r="A19" s="48" t="s">
        <v>86</v>
      </c>
      <c r="B19" s="48" t="s">
        <v>75</v>
      </c>
      <c r="C19" s="48">
        <v>2019</v>
      </c>
      <c r="D19" s="48" t="s">
        <v>7</v>
      </c>
      <c r="E19" s="48">
        <v>2</v>
      </c>
      <c r="F19" s="60">
        <v>147</v>
      </c>
      <c r="G19" s="43">
        <v>120</v>
      </c>
      <c r="H19" s="58">
        <f>FactTransaction[[#This Row],[RNS]]*FactTransaction[[#This Row],[ADR]]</f>
        <v>17640</v>
      </c>
      <c r="I19" s="51">
        <f>DATE(FactTransaction[[#This Row],['#Year]],FactTransaction[[#This Row],['#Month]],1)</f>
        <v>43497</v>
      </c>
      <c r="J19" s="48"/>
    </row>
    <row r="20" spans="1:10" x14ac:dyDescent="0.4">
      <c r="A20" s="48" t="s">
        <v>86</v>
      </c>
      <c r="B20" s="48" t="s">
        <v>75</v>
      </c>
      <c r="C20" s="48">
        <v>2019</v>
      </c>
      <c r="D20" s="48" t="s">
        <v>8</v>
      </c>
      <c r="E20" s="48">
        <v>2</v>
      </c>
      <c r="F20" s="60">
        <v>91</v>
      </c>
      <c r="G20" s="43">
        <v>146</v>
      </c>
      <c r="H20" s="58">
        <f>FactTransaction[[#This Row],[RNS]]*FactTransaction[[#This Row],[ADR]]</f>
        <v>13286</v>
      </c>
      <c r="I20" s="51">
        <f>DATE(FactTransaction[[#This Row],['#Year]],FactTransaction[[#This Row],['#Month]],1)</f>
        <v>43497</v>
      </c>
      <c r="J20" s="48"/>
    </row>
    <row r="21" spans="1:10" x14ac:dyDescent="0.4">
      <c r="A21" s="48" t="s">
        <v>86</v>
      </c>
      <c r="B21" s="48" t="s">
        <v>75</v>
      </c>
      <c r="C21" s="48">
        <v>2019</v>
      </c>
      <c r="D21" s="48" t="s">
        <v>3</v>
      </c>
      <c r="E21" s="48">
        <v>2</v>
      </c>
      <c r="F21" s="60">
        <v>144</v>
      </c>
      <c r="G21" s="43">
        <v>165</v>
      </c>
      <c r="H21" s="58">
        <f>FactTransaction[[#This Row],[RNS]]*FactTransaction[[#This Row],[ADR]]</f>
        <v>23760</v>
      </c>
      <c r="I21" s="51">
        <f>DATE(FactTransaction[[#This Row],['#Year]],FactTransaction[[#This Row],['#Month]],1)</f>
        <v>43497</v>
      </c>
      <c r="J21" s="48"/>
    </row>
    <row r="22" spans="1:10" x14ac:dyDescent="0.4">
      <c r="A22" s="48" t="s">
        <v>86</v>
      </c>
      <c r="B22" s="48" t="s">
        <v>75</v>
      </c>
      <c r="C22" s="48">
        <v>2019</v>
      </c>
      <c r="D22" s="48" t="s">
        <v>6</v>
      </c>
      <c r="E22" s="48">
        <v>3</v>
      </c>
      <c r="F22" s="60">
        <v>19</v>
      </c>
      <c r="G22" s="43">
        <v>123</v>
      </c>
      <c r="H22" s="58">
        <f>FactTransaction[[#This Row],[RNS]]*FactTransaction[[#This Row],[ADR]]</f>
        <v>2337</v>
      </c>
      <c r="I22" s="51">
        <f>DATE(FactTransaction[[#This Row],['#Year]],FactTransaction[[#This Row],['#Month]],1)</f>
        <v>43525</v>
      </c>
      <c r="J22" s="48"/>
    </row>
    <row r="23" spans="1:10" x14ac:dyDescent="0.4">
      <c r="A23" s="48" t="s">
        <v>86</v>
      </c>
      <c r="B23" s="48" t="s">
        <v>75</v>
      </c>
      <c r="C23" s="48">
        <v>2019</v>
      </c>
      <c r="D23" s="48" t="s">
        <v>7</v>
      </c>
      <c r="E23" s="48">
        <v>3</v>
      </c>
      <c r="F23" s="60">
        <v>32</v>
      </c>
      <c r="G23" s="43">
        <v>128</v>
      </c>
      <c r="H23" s="58">
        <f>FactTransaction[[#This Row],[RNS]]*FactTransaction[[#This Row],[ADR]]</f>
        <v>4096</v>
      </c>
      <c r="I23" s="51">
        <f>DATE(FactTransaction[[#This Row],['#Year]],FactTransaction[[#This Row],['#Month]],1)</f>
        <v>43525</v>
      </c>
      <c r="J23" s="48"/>
    </row>
    <row r="24" spans="1:10" x14ac:dyDescent="0.4">
      <c r="A24" s="48" t="s">
        <v>86</v>
      </c>
      <c r="B24" s="48" t="s">
        <v>75</v>
      </c>
      <c r="C24" s="48">
        <v>2019</v>
      </c>
      <c r="D24" s="48" t="s">
        <v>8</v>
      </c>
      <c r="E24" s="48">
        <v>3</v>
      </c>
      <c r="F24" s="60">
        <v>85</v>
      </c>
      <c r="G24" s="43">
        <v>154</v>
      </c>
      <c r="H24" s="58">
        <f>FactTransaction[[#This Row],[RNS]]*FactTransaction[[#This Row],[ADR]]</f>
        <v>13090</v>
      </c>
      <c r="I24" s="51">
        <f>DATE(FactTransaction[[#This Row],['#Year]],FactTransaction[[#This Row],['#Month]],1)</f>
        <v>43525</v>
      </c>
      <c r="J24" s="48"/>
    </row>
    <row r="25" spans="1:10" x14ac:dyDescent="0.4">
      <c r="A25" s="48" t="s">
        <v>86</v>
      </c>
      <c r="B25" s="48" t="s">
        <v>75</v>
      </c>
      <c r="C25" s="48">
        <v>2019</v>
      </c>
      <c r="D25" s="48" t="s">
        <v>3</v>
      </c>
      <c r="E25" s="48">
        <v>3</v>
      </c>
      <c r="F25" s="60">
        <v>79</v>
      </c>
      <c r="G25" s="43">
        <v>133</v>
      </c>
      <c r="H25" s="58">
        <f>FactTransaction[[#This Row],[RNS]]*FactTransaction[[#This Row],[ADR]]</f>
        <v>10507</v>
      </c>
      <c r="I25" s="51">
        <f>DATE(FactTransaction[[#This Row],['#Year]],FactTransaction[[#This Row],['#Month]],1)</f>
        <v>43525</v>
      </c>
      <c r="J25" s="48"/>
    </row>
    <row r="26" spans="1:10" x14ac:dyDescent="0.4">
      <c r="A26" s="48" t="s">
        <v>86</v>
      </c>
      <c r="B26" s="48" t="s">
        <v>75</v>
      </c>
      <c r="C26" s="48">
        <v>2019</v>
      </c>
      <c r="D26" s="48" t="s">
        <v>6</v>
      </c>
      <c r="E26" s="48">
        <v>4</v>
      </c>
      <c r="F26" s="60">
        <v>127</v>
      </c>
      <c r="G26" s="43">
        <v>161</v>
      </c>
      <c r="H26" s="58">
        <f>FactTransaction[[#This Row],[RNS]]*FactTransaction[[#This Row],[ADR]]</f>
        <v>20447</v>
      </c>
      <c r="I26" s="51">
        <f>DATE(FactTransaction[[#This Row],['#Year]],FactTransaction[[#This Row],['#Month]],1)</f>
        <v>43556</v>
      </c>
      <c r="J26" s="48"/>
    </row>
    <row r="27" spans="1:10" x14ac:dyDescent="0.4">
      <c r="A27" s="48" t="s">
        <v>86</v>
      </c>
      <c r="B27" s="48" t="s">
        <v>75</v>
      </c>
      <c r="C27" s="48">
        <v>2019</v>
      </c>
      <c r="D27" s="48" t="s">
        <v>7</v>
      </c>
      <c r="E27" s="48">
        <v>4</v>
      </c>
      <c r="F27" s="60">
        <v>79</v>
      </c>
      <c r="G27" s="43">
        <v>170</v>
      </c>
      <c r="H27" s="58">
        <f>FactTransaction[[#This Row],[RNS]]*FactTransaction[[#This Row],[ADR]]</f>
        <v>13430</v>
      </c>
      <c r="I27" s="51">
        <f>DATE(FactTransaction[[#This Row],['#Year]],FactTransaction[[#This Row],['#Month]],1)</f>
        <v>43556</v>
      </c>
      <c r="J27" s="48"/>
    </row>
    <row r="28" spans="1:10" x14ac:dyDescent="0.4">
      <c r="A28" s="48" t="s">
        <v>86</v>
      </c>
      <c r="B28" s="48" t="s">
        <v>75</v>
      </c>
      <c r="C28" s="48">
        <v>2019</v>
      </c>
      <c r="D28" s="48" t="s">
        <v>8</v>
      </c>
      <c r="E28" s="48">
        <v>4</v>
      </c>
      <c r="F28" s="60">
        <v>26</v>
      </c>
      <c r="G28" s="43">
        <v>136</v>
      </c>
      <c r="H28" s="58">
        <f>FactTransaction[[#This Row],[RNS]]*FactTransaction[[#This Row],[ADR]]</f>
        <v>3536</v>
      </c>
      <c r="I28" s="51">
        <f>DATE(FactTransaction[[#This Row],['#Year]],FactTransaction[[#This Row],['#Month]],1)</f>
        <v>43556</v>
      </c>
      <c r="J28" s="48"/>
    </row>
    <row r="29" spans="1:10" x14ac:dyDescent="0.4">
      <c r="A29" s="48" t="s">
        <v>86</v>
      </c>
      <c r="B29" s="48" t="s">
        <v>75</v>
      </c>
      <c r="C29" s="48">
        <v>2019</v>
      </c>
      <c r="D29" s="48" t="s">
        <v>3</v>
      </c>
      <c r="E29" s="48">
        <v>4</v>
      </c>
      <c r="F29" s="60">
        <v>101</v>
      </c>
      <c r="G29" s="43">
        <v>124</v>
      </c>
      <c r="H29" s="58">
        <f>FactTransaction[[#This Row],[RNS]]*FactTransaction[[#This Row],[ADR]]</f>
        <v>12524</v>
      </c>
      <c r="I29" s="51">
        <f>DATE(FactTransaction[[#This Row],['#Year]],FactTransaction[[#This Row],['#Month]],1)</f>
        <v>43556</v>
      </c>
      <c r="J29" s="48"/>
    </row>
    <row r="30" spans="1:10" x14ac:dyDescent="0.4">
      <c r="A30" s="48" t="s">
        <v>86</v>
      </c>
      <c r="B30" s="48" t="s">
        <v>75</v>
      </c>
      <c r="C30" s="48">
        <v>2019</v>
      </c>
      <c r="D30" s="48" t="s">
        <v>6</v>
      </c>
      <c r="E30" s="48">
        <v>5</v>
      </c>
      <c r="F30" s="60">
        <v>140</v>
      </c>
      <c r="G30" s="43">
        <v>120</v>
      </c>
      <c r="H30" s="58">
        <f>FactTransaction[[#This Row],[RNS]]*FactTransaction[[#This Row],[ADR]]</f>
        <v>16800</v>
      </c>
      <c r="I30" s="51">
        <f>DATE(FactTransaction[[#This Row],['#Year]],FactTransaction[[#This Row],['#Month]],1)</f>
        <v>43586</v>
      </c>
      <c r="J30" s="48"/>
    </row>
    <row r="31" spans="1:10" x14ac:dyDescent="0.4">
      <c r="A31" s="48" t="s">
        <v>86</v>
      </c>
      <c r="B31" s="48" t="s">
        <v>75</v>
      </c>
      <c r="C31" s="48">
        <v>2019</v>
      </c>
      <c r="D31" s="48" t="s">
        <v>7</v>
      </c>
      <c r="E31" s="48">
        <v>5</v>
      </c>
      <c r="F31" s="60">
        <v>133</v>
      </c>
      <c r="G31" s="43">
        <v>144</v>
      </c>
      <c r="H31" s="58">
        <f>FactTransaction[[#This Row],[RNS]]*FactTransaction[[#This Row],[ADR]]</f>
        <v>19152</v>
      </c>
      <c r="I31" s="51">
        <f>DATE(FactTransaction[[#This Row],['#Year]],FactTransaction[[#This Row],['#Month]],1)</f>
        <v>43586</v>
      </c>
      <c r="J31" s="48"/>
    </row>
    <row r="32" spans="1:10" x14ac:dyDescent="0.4">
      <c r="A32" s="48" t="s">
        <v>86</v>
      </c>
      <c r="B32" s="48" t="s">
        <v>75</v>
      </c>
      <c r="C32" s="48">
        <v>2019</v>
      </c>
      <c r="D32" s="48" t="s">
        <v>8</v>
      </c>
      <c r="E32" s="48">
        <v>5</v>
      </c>
      <c r="F32" s="60">
        <v>58</v>
      </c>
      <c r="G32" s="43">
        <v>157</v>
      </c>
      <c r="H32" s="58">
        <f>FactTransaction[[#This Row],[RNS]]*FactTransaction[[#This Row],[ADR]]</f>
        <v>9106</v>
      </c>
      <c r="I32" s="51">
        <f>DATE(FactTransaction[[#This Row],['#Year]],FactTransaction[[#This Row],['#Month]],1)</f>
        <v>43586</v>
      </c>
      <c r="J32" s="48"/>
    </row>
    <row r="33" spans="1:10" x14ac:dyDescent="0.4">
      <c r="A33" s="48" t="s">
        <v>86</v>
      </c>
      <c r="B33" s="48" t="s">
        <v>75</v>
      </c>
      <c r="C33" s="48">
        <v>2019</v>
      </c>
      <c r="D33" s="48" t="s">
        <v>3</v>
      </c>
      <c r="E33" s="48">
        <v>5</v>
      </c>
      <c r="F33" s="60">
        <v>142</v>
      </c>
      <c r="G33" s="43">
        <v>122</v>
      </c>
      <c r="H33" s="58">
        <f>FactTransaction[[#This Row],[RNS]]*FactTransaction[[#This Row],[ADR]]</f>
        <v>17324</v>
      </c>
      <c r="I33" s="51">
        <f>DATE(FactTransaction[[#This Row],['#Year]],FactTransaction[[#This Row],['#Month]],1)</f>
        <v>43586</v>
      </c>
      <c r="J33" s="48"/>
    </row>
    <row r="34" spans="1:10" x14ac:dyDescent="0.4">
      <c r="A34" s="48" t="s">
        <v>86</v>
      </c>
      <c r="B34" s="48" t="s">
        <v>75</v>
      </c>
      <c r="C34" s="48">
        <v>2019</v>
      </c>
      <c r="D34" s="48" t="s">
        <v>6</v>
      </c>
      <c r="E34" s="48">
        <v>6</v>
      </c>
      <c r="F34" s="60">
        <v>19</v>
      </c>
      <c r="G34" s="43">
        <v>144</v>
      </c>
      <c r="H34" s="58">
        <f>FactTransaction[[#This Row],[RNS]]*FactTransaction[[#This Row],[ADR]]</f>
        <v>2736</v>
      </c>
      <c r="I34" s="51">
        <f>DATE(FactTransaction[[#This Row],['#Year]],FactTransaction[[#This Row],['#Month]],1)</f>
        <v>43617</v>
      </c>
      <c r="J34" s="48"/>
    </row>
    <row r="35" spans="1:10" x14ac:dyDescent="0.4">
      <c r="A35" s="48" t="s">
        <v>86</v>
      </c>
      <c r="B35" s="48" t="s">
        <v>75</v>
      </c>
      <c r="C35" s="48">
        <v>2019</v>
      </c>
      <c r="D35" s="48" t="s">
        <v>7</v>
      </c>
      <c r="E35" s="48">
        <v>6</v>
      </c>
      <c r="F35" s="60">
        <v>127</v>
      </c>
      <c r="G35" s="43">
        <v>152</v>
      </c>
      <c r="H35" s="58">
        <f>FactTransaction[[#This Row],[RNS]]*FactTransaction[[#This Row],[ADR]]</f>
        <v>19304</v>
      </c>
      <c r="I35" s="51">
        <f>DATE(FactTransaction[[#This Row],['#Year]],FactTransaction[[#This Row],['#Month]],1)</f>
        <v>43617</v>
      </c>
      <c r="J35" s="48"/>
    </row>
    <row r="36" spans="1:10" x14ac:dyDescent="0.4">
      <c r="A36" s="48" t="s">
        <v>86</v>
      </c>
      <c r="B36" s="48" t="s">
        <v>75</v>
      </c>
      <c r="C36" s="48">
        <v>2019</v>
      </c>
      <c r="D36" s="48" t="s">
        <v>8</v>
      </c>
      <c r="E36" s="48">
        <v>6</v>
      </c>
      <c r="F36" s="60">
        <v>88</v>
      </c>
      <c r="G36" s="43">
        <v>173</v>
      </c>
      <c r="H36" s="58">
        <f>FactTransaction[[#This Row],[RNS]]*FactTransaction[[#This Row],[ADR]]</f>
        <v>15224</v>
      </c>
      <c r="I36" s="51">
        <f>DATE(FactTransaction[[#This Row],['#Year]],FactTransaction[[#This Row],['#Month]],1)</f>
        <v>43617</v>
      </c>
      <c r="J36" s="48"/>
    </row>
    <row r="37" spans="1:10" x14ac:dyDescent="0.4">
      <c r="A37" s="48" t="s">
        <v>86</v>
      </c>
      <c r="B37" s="48" t="s">
        <v>75</v>
      </c>
      <c r="C37" s="48">
        <v>2019</v>
      </c>
      <c r="D37" s="48" t="s">
        <v>3</v>
      </c>
      <c r="E37" s="48">
        <v>6</v>
      </c>
      <c r="F37" s="60">
        <v>123</v>
      </c>
      <c r="G37" s="43">
        <v>155</v>
      </c>
      <c r="H37" s="58">
        <f>FactTransaction[[#This Row],[RNS]]*FactTransaction[[#This Row],[ADR]]</f>
        <v>19065</v>
      </c>
      <c r="I37" s="51">
        <f>DATE(FactTransaction[[#This Row],['#Year]],FactTransaction[[#This Row],['#Month]],1)</f>
        <v>43617</v>
      </c>
      <c r="J37" s="48"/>
    </row>
    <row r="38" spans="1:10" x14ac:dyDescent="0.4">
      <c r="A38" s="48" t="s">
        <v>86</v>
      </c>
      <c r="B38" s="48" t="s">
        <v>75</v>
      </c>
      <c r="C38" s="48">
        <v>2019</v>
      </c>
      <c r="D38" s="48" t="s">
        <v>6</v>
      </c>
      <c r="E38" s="48">
        <v>7</v>
      </c>
      <c r="F38" s="60">
        <v>97</v>
      </c>
      <c r="G38" s="43">
        <v>123</v>
      </c>
      <c r="H38" s="58">
        <f>FactTransaction[[#This Row],[RNS]]*FactTransaction[[#This Row],[ADR]]</f>
        <v>11931</v>
      </c>
      <c r="I38" s="51">
        <f>DATE(FactTransaction[[#This Row],['#Year]],FactTransaction[[#This Row],['#Month]],1)</f>
        <v>43647</v>
      </c>
      <c r="J38" s="48"/>
    </row>
    <row r="39" spans="1:10" x14ac:dyDescent="0.4">
      <c r="A39" s="48" t="s">
        <v>86</v>
      </c>
      <c r="B39" s="48" t="s">
        <v>75</v>
      </c>
      <c r="C39" s="48">
        <v>2019</v>
      </c>
      <c r="D39" s="48" t="s">
        <v>7</v>
      </c>
      <c r="E39" s="48">
        <v>7</v>
      </c>
      <c r="F39" s="60">
        <v>110</v>
      </c>
      <c r="G39" s="43">
        <v>152</v>
      </c>
      <c r="H39" s="58">
        <f>FactTransaction[[#This Row],[RNS]]*FactTransaction[[#This Row],[ADR]]</f>
        <v>16720</v>
      </c>
      <c r="I39" s="51">
        <f>DATE(FactTransaction[[#This Row],['#Year]],FactTransaction[[#This Row],['#Month]],1)</f>
        <v>43647</v>
      </c>
      <c r="J39" s="48"/>
    </row>
    <row r="40" spans="1:10" x14ac:dyDescent="0.4">
      <c r="A40" s="48" t="s">
        <v>86</v>
      </c>
      <c r="B40" s="48" t="s">
        <v>75</v>
      </c>
      <c r="C40" s="48">
        <v>2019</v>
      </c>
      <c r="D40" s="48" t="s">
        <v>8</v>
      </c>
      <c r="E40" s="48">
        <v>7</v>
      </c>
      <c r="F40" s="60">
        <v>59</v>
      </c>
      <c r="G40" s="43">
        <v>146</v>
      </c>
      <c r="H40" s="58">
        <f>FactTransaction[[#This Row],[RNS]]*FactTransaction[[#This Row],[ADR]]</f>
        <v>8614</v>
      </c>
      <c r="I40" s="51">
        <f>DATE(FactTransaction[[#This Row],['#Year]],FactTransaction[[#This Row],['#Month]],1)</f>
        <v>43647</v>
      </c>
      <c r="J40" s="48"/>
    </row>
    <row r="41" spans="1:10" x14ac:dyDescent="0.4">
      <c r="A41" s="48" t="s">
        <v>86</v>
      </c>
      <c r="B41" s="48" t="s">
        <v>75</v>
      </c>
      <c r="C41" s="48">
        <v>2019</v>
      </c>
      <c r="D41" s="48" t="s">
        <v>3</v>
      </c>
      <c r="E41" s="48">
        <v>7</v>
      </c>
      <c r="F41" s="60">
        <v>81</v>
      </c>
      <c r="G41" s="43">
        <v>154</v>
      </c>
      <c r="H41" s="58">
        <f>FactTransaction[[#This Row],[RNS]]*FactTransaction[[#This Row],[ADR]]</f>
        <v>12474</v>
      </c>
      <c r="I41" s="51">
        <f>DATE(FactTransaction[[#This Row],['#Year]],FactTransaction[[#This Row],['#Month]],1)</f>
        <v>43647</v>
      </c>
      <c r="J41" s="48"/>
    </row>
    <row r="42" spans="1:10" x14ac:dyDescent="0.4">
      <c r="A42" s="48" t="s">
        <v>86</v>
      </c>
      <c r="B42" s="48" t="s">
        <v>75</v>
      </c>
      <c r="C42" s="48">
        <v>2019</v>
      </c>
      <c r="D42" s="48" t="s">
        <v>6</v>
      </c>
      <c r="E42" s="48">
        <v>8</v>
      </c>
      <c r="F42" s="60">
        <v>28</v>
      </c>
      <c r="G42" s="43">
        <v>147</v>
      </c>
      <c r="H42" s="58">
        <f>FactTransaction[[#This Row],[RNS]]*FactTransaction[[#This Row],[ADR]]</f>
        <v>4116</v>
      </c>
      <c r="I42" s="51">
        <f>DATE(FactTransaction[[#This Row],['#Year]],FactTransaction[[#This Row],['#Month]],1)</f>
        <v>43678</v>
      </c>
      <c r="J42" s="48"/>
    </row>
    <row r="43" spans="1:10" x14ac:dyDescent="0.4">
      <c r="A43" s="48" t="s">
        <v>86</v>
      </c>
      <c r="B43" s="48" t="s">
        <v>75</v>
      </c>
      <c r="C43" s="48">
        <v>2019</v>
      </c>
      <c r="D43" s="48" t="s">
        <v>7</v>
      </c>
      <c r="E43" s="48">
        <v>8</v>
      </c>
      <c r="F43" s="60">
        <v>69</v>
      </c>
      <c r="G43" s="43">
        <v>165</v>
      </c>
      <c r="H43" s="58">
        <f>FactTransaction[[#This Row],[RNS]]*FactTransaction[[#This Row],[ADR]]</f>
        <v>11385</v>
      </c>
      <c r="I43" s="51">
        <f>DATE(FactTransaction[[#This Row],['#Year]],FactTransaction[[#This Row],['#Month]],1)</f>
        <v>43678</v>
      </c>
      <c r="J43" s="48"/>
    </row>
    <row r="44" spans="1:10" x14ac:dyDescent="0.4">
      <c r="A44" s="48" t="s">
        <v>86</v>
      </c>
      <c r="B44" s="48" t="s">
        <v>75</v>
      </c>
      <c r="C44" s="48">
        <v>2019</v>
      </c>
      <c r="D44" s="48" t="s">
        <v>8</v>
      </c>
      <c r="E44" s="48">
        <v>8</v>
      </c>
      <c r="F44" s="60">
        <v>136</v>
      </c>
      <c r="G44" s="43">
        <v>157</v>
      </c>
      <c r="H44" s="58">
        <f>FactTransaction[[#This Row],[RNS]]*FactTransaction[[#This Row],[ADR]]</f>
        <v>21352</v>
      </c>
      <c r="I44" s="51">
        <f>DATE(FactTransaction[[#This Row],['#Year]],FactTransaction[[#This Row],['#Month]],1)</f>
        <v>43678</v>
      </c>
      <c r="J44" s="48"/>
    </row>
    <row r="45" spans="1:10" x14ac:dyDescent="0.4">
      <c r="A45" s="48" t="s">
        <v>86</v>
      </c>
      <c r="B45" s="48" t="s">
        <v>75</v>
      </c>
      <c r="C45" s="48">
        <v>2019</v>
      </c>
      <c r="D45" s="48" t="s">
        <v>3</v>
      </c>
      <c r="E45" s="48">
        <v>8</v>
      </c>
      <c r="F45" s="60">
        <v>95</v>
      </c>
      <c r="G45" s="43">
        <v>142</v>
      </c>
      <c r="H45" s="58">
        <f>FactTransaction[[#This Row],[RNS]]*FactTransaction[[#This Row],[ADR]]</f>
        <v>13490</v>
      </c>
      <c r="I45" s="51">
        <f>DATE(FactTransaction[[#This Row],['#Year]],FactTransaction[[#This Row],['#Month]],1)</f>
        <v>43678</v>
      </c>
      <c r="J45" s="48"/>
    </row>
    <row r="46" spans="1:10" x14ac:dyDescent="0.4">
      <c r="A46" s="48" t="s">
        <v>86</v>
      </c>
      <c r="B46" s="48" t="s">
        <v>75</v>
      </c>
      <c r="C46" s="48">
        <v>2019</v>
      </c>
      <c r="D46" s="48" t="s">
        <v>6</v>
      </c>
      <c r="E46" s="48">
        <v>9</v>
      </c>
      <c r="F46" s="60">
        <v>39</v>
      </c>
      <c r="G46" s="43">
        <v>141</v>
      </c>
      <c r="H46" s="58">
        <f>FactTransaction[[#This Row],[RNS]]*FactTransaction[[#This Row],[ADR]]</f>
        <v>5499</v>
      </c>
      <c r="I46" s="51">
        <f>DATE(FactTransaction[[#This Row],['#Year]],FactTransaction[[#This Row],['#Month]],1)</f>
        <v>43709</v>
      </c>
      <c r="J46" s="48"/>
    </row>
    <row r="47" spans="1:10" x14ac:dyDescent="0.4">
      <c r="A47" s="48" t="s">
        <v>86</v>
      </c>
      <c r="B47" s="48" t="s">
        <v>75</v>
      </c>
      <c r="C47" s="48">
        <v>2019</v>
      </c>
      <c r="D47" s="48" t="s">
        <v>7</v>
      </c>
      <c r="E47" s="48">
        <v>9</v>
      </c>
      <c r="F47" s="60">
        <v>160</v>
      </c>
      <c r="G47" s="43">
        <v>175</v>
      </c>
      <c r="H47" s="58">
        <f>FactTransaction[[#This Row],[RNS]]*FactTransaction[[#This Row],[ADR]]</f>
        <v>28000</v>
      </c>
      <c r="I47" s="51">
        <f>DATE(FactTransaction[[#This Row],['#Year]],FactTransaction[[#This Row],['#Month]],1)</f>
        <v>43709</v>
      </c>
      <c r="J47" s="48"/>
    </row>
    <row r="48" spans="1:10" x14ac:dyDescent="0.4">
      <c r="A48" s="48" t="s">
        <v>86</v>
      </c>
      <c r="B48" s="48" t="s">
        <v>75</v>
      </c>
      <c r="C48" s="48">
        <v>2019</v>
      </c>
      <c r="D48" s="48" t="s">
        <v>8</v>
      </c>
      <c r="E48" s="48">
        <v>9</v>
      </c>
      <c r="F48" s="60">
        <v>153</v>
      </c>
      <c r="G48" s="43">
        <v>174</v>
      </c>
      <c r="H48" s="58">
        <f>FactTransaction[[#This Row],[RNS]]*FactTransaction[[#This Row],[ADR]]</f>
        <v>26622</v>
      </c>
      <c r="I48" s="51">
        <f>DATE(FactTransaction[[#This Row],['#Year]],FactTransaction[[#This Row],['#Month]],1)</f>
        <v>43709</v>
      </c>
      <c r="J48" s="48"/>
    </row>
    <row r="49" spans="1:10" x14ac:dyDescent="0.4">
      <c r="A49" s="48" t="s">
        <v>86</v>
      </c>
      <c r="B49" s="48" t="s">
        <v>75</v>
      </c>
      <c r="C49" s="48">
        <v>2019</v>
      </c>
      <c r="D49" s="48" t="s">
        <v>3</v>
      </c>
      <c r="E49" s="48">
        <v>9</v>
      </c>
      <c r="F49" s="60">
        <v>142</v>
      </c>
      <c r="G49" s="43">
        <v>123</v>
      </c>
      <c r="H49" s="58">
        <f>FactTransaction[[#This Row],[RNS]]*FactTransaction[[#This Row],[ADR]]</f>
        <v>17466</v>
      </c>
      <c r="I49" s="51">
        <f>DATE(FactTransaction[[#This Row],['#Year]],FactTransaction[[#This Row],['#Month]],1)</f>
        <v>43709</v>
      </c>
      <c r="J49" s="48"/>
    </row>
    <row r="50" spans="1:10" x14ac:dyDescent="0.4">
      <c r="A50" s="48" t="s">
        <v>86</v>
      </c>
      <c r="B50" s="48" t="s">
        <v>75</v>
      </c>
      <c r="C50" s="48">
        <v>2019</v>
      </c>
      <c r="D50" s="48" t="s">
        <v>6</v>
      </c>
      <c r="E50" s="48">
        <v>10</v>
      </c>
      <c r="F50" s="60">
        <v>94</v>
      </c>
      <c r="G50" s="43">
        <v>122</v>
      </c>
      <c r="H50" s="58">
        <f>FactTransaction[[#This Row],[RNS]]*FactTransaction[[#This Row],[ADR]]</f>
        <v>11468</v>
      </c>
      <c r="I50" s="51">
        <f>DATE(FactTransaction[[#This Row],['#Year]],FactTransaction[[#This Row],['#Month]],1)</f>
        <v>43739</v>
      </c>
      <c r="J50" s="48"/>
    </row>
    <row r="51" spans="1:10" x14ac:dyDescent="0.4">
      <c r="A51" s="48" t="s">
        <v>86</v>
      </c>
      <c r="B51" s="48" t="s">
        <v>75</v>
      </c>
      <c r="C51" s="48">
        <v>2019</v>
      </c>
      <c r="D51" s="48" t="s">
        <v>7</v>
      </c>
      <c r="E51" s="48">
        <v>10</v>
      </c>
      <c r="F51" s="60">
        <v>143</v>
      </c>
      <c r="G51" s="43">
        <v>125</v>
      </c>
      <c r="H51" s="58">
        <f>FactTransaction[[#This Row],[RNS]]*FactTransaction[[#This Row],[ADR]]</f>
        <v>17875</v>
      </c>
      <c r="I51" s="51">
        <f>DATE(FactTransaction[[#This Row],['#Year]],FactTransaction[[#This Row],['#Month]],1)</f>
        <v>43739</v>
      </c>
      <c r="J51" s="48"/>
    </row>
    <row r="52" spans="1:10" x14ac:dyDescent="0.4">
      <c r="A52" s="48" t="s">
        <v>86</v>
      </c>
      <c r="B52" s="48" t="s">
        <v>75</v>
      </c>
      <c r="C52" s="48">
        <v>2019</v>
      </c>
      <c r="D52" s="48" t="s">
        <v>8</v>
      </c>
      <c r="E52" s="48">
        <v>10</v>
      </c>
      <c r="F52" s="60">
        <v>43</v>
      </c>
      <c r="G52" s="43">
        <v>170</v>
      </c>
      <c r="H52" s="58">
        <f>FactTransaction[[#This Row],[RNS]]*FactTransaction[[#This Row],[ADR]]</f>
        <v>7310</v>
      </c>
      <c r="I52" s="51">
        <f>DATE(FactTransaction[[#This Row],['#Year]],FactTransaction[[#This Row],['#Month]],1)</f>
        <v>43739</v>
      </c>
      <c r="J52" s="48"/>
    </row>
    <row r="53" spans="1:10" x14ac:dyDescent="0.4">
      <c r="A53" s="48" t="s">
        <v>86</v>
      </c>
      <c r="B53" s="48" t="s">
        <v>75</v>
      </c>
      <c r="C53" s="48">
        <v>2019</v>
      </c>
      <c r="D53" s="48" t="s">
        <v>3</v>
      </c>
      <c r="E53" s="48">
        <v>10</v>
      </c>
      <c r="F53" s="60">
        <v>153</v>
      </c>
      <c r="G53" s="43">
        <v>170</v>
      </c>
      <c r="H53" s="58">
        <f>FactTransaction[[#This Row],[RNS]]*FactTransaction[[#This Row],[ADR]]</f>
        <v>26010</v>
      </c>
      <c r="I53" s="51">
        <f>DATE(FactTransaction[[#This Row],['#Year]],FactTransaction[[#This Row],['#Month]],1)</f>
        <v>43739</v>
      </c>
      <c r="J53" s="48"/>
    </row>
    <row r="54" spans="1:10" x14ac:dyDescent="0.4">
      <c r="A54" s="48" t="s">
        <v>86</v>
      </c>
      <c r="B54" s="48" t="s">
        <v>75</v>
      </c>
      <c r="C54" s="48">
        <v>2019</v>
      </c>
      <c r="D54" s="48" t="s">
        <v>6</v>
      </c>
      <c r="E54" s="48">
        <v>11</v>
      </c>
      <c r="F54" s="60">
        <v>32</v>
      </c>
      <c r="G54" s="43">
        <v>163</v>
      </c>
      <c r="H54" s="58">
        <f>FactTransaction[[#This Row],[RNS]]*FactTransaction[[#This Row],[ADR]]</f>
        <v>5216</v>
      </c>
      <c r="I54" s="51">
        <f>DATE(FactTransaction[[#This Row],['#Year]],FactTransaction[[#This Row],['#Month]],1)</f>
        <v>43770</v>
      </c>
      <c r="J54" s="48"/>
    </row>
    <row r="55" spans="1:10" x14ac:dyDescent="0.4">
      <c r="A55" s="48" t="s">
        <v>86</v>
      </c>
      <c r="B55" s="48" t="s">
        <v>75</v>
      </c>
      <c r="C55" s="48">
        <v>2019</v>
      </c>
      <c r="D55" s="48" t="s">
        <v>7</v>
      </c>
      <c r="E55" s="48">
        <v>11</v>
      </c>
      <c r="F55" s="60">
        <v>21</v>
      </c>
      <c r="G55" s="43">
        <v>124</v>
      </c>
      <c r="H55" s="58">
        <f>FactTransaction[[#This Row],[RNS]]*FactTransaction[[#This Row],[ADR]]</f>
        <v>2604</v>
      </c>
      <c r="I55" s="51">
        <f>DATE(FactTransaction[[#This Row],['#Year]],FactTransaction[[#This Row],['#Month]],1)</f>
        <v>43770</v>
      </c>
      <c r="J55" s="48"/>
    </row>
    <row r="56" spans="1:10" x14ac:dyDescent="0.4">
      <c r="A56" s="48" t="s">
        <v>86</v>
      </c>
      <c r="B56" s="48" t="s">
        <v>75</v>
      </c>
      <c r="C56" s="48">
        <v>2019</v>
      </c>
      <c r="D56" s="48" t="s">
        <v>8</v>
      </c>
      <c r="E56" s="48">
        <v>11</v>
      </c>
      <c r="F56" s="60">
        <v>43</v>
      </c>
      <c r="G56" s="43">
        <v>170</v>
      </c>
      <c r="H56" s="58">
        <f>FactTransaction[[#This Row],[RNS]]*FactTransaction[[#This Row],[ADR]]</f>
        <v>7310</v>
      </c>
      <c r="I56" s="51">
        <f>DATE(FactTransaction[[#This Row],['#Year]],FactTransaction[[#This Row],['#Month]],1)</f>
        <v>43770</v>
      </c>
      <c r="J56" s="48"/>
    </row>
    <row r="57" spans="1:10" x14ac:dyDescent="0.4">
      <c r="A57" s="48" t="s">
        <v>86</v>
      </c>
      <c r="B57" s="48" t="s">
        <v>75</v>
      </c>
      <c r="C57" s="48">
        <v>2019</v>
      </c>
      <c r="D57" s="48" t="s">
        <v>3</v>
      </c>
      <c r="E57" s="48">
        <v>11</v>
      </c>
      <c r="F57" s="60">
        <v>9</v>
      </c>
      <c r="G57" s="43">
        <v>143</v>
      </c>
      <c r="H57" s="58">
        <f>FactTransaction[[#This Row],[RNS]]*FactTransaction[[#This Row],[ADR]]</f>
        <v>1287</v>
      </c>
      <c r="I57" s="51">
        <f>DATE(FactTransaction[[#This Row],['#Year]],FactTransaction[[#This Row],['#Month]],1)</f>
        <v>43770</v>
      </c>
      <c r="J57" s="48"/>
    </row>
    <row r="58" spans="1:10" x14ac:dyDescent="0.4">
      <c r="A58" s="48" t="s">
        <v>86</v>
      </c>
      <c r="B58" s="48" t="s">
        <v>75</v>
      </c>
      <c r="C58" s="48">
        <v>2019</v>
      </c>
      <c r="D58" s="48" t="s">
        <v>6</v>
      </c>
      <c r="E58" s="48">
        <v>12</v>
      </c>
      <c r="F58" s="60">
        <v>63</v>
      </c>
      <c r="G58" s="43">
        <v>161</v>
      </c>
      <c r="H58" s="58">
        <f>FactTransaction[[#This Row],[RNS]]*FactTransaction[[#This Row],[ADR]]</f>
        <v>10143</v>
      </c>
      <c r="I58" s="51">
        <f>DATE(FactTransaction[[#This Row],['#Year]],FactTransaction[[#This Row],['#Month]],1)</f>
        <v>43800</v>
      </c>
      <c r="J58" s="48"/>
    </row>
    <row r="59" spans="1:10" x14ac:dyDescent="0.4">
      <c r="A59" s="48" t="s">
        <v>86</v>
      </c>
      <c r="B59" s="48" t="s">
        <v>75</v>
      </c>
      <c r="C59" s="48">
        <v>2019</v>
      </c>
      <c r="D59" s="48" t="s">
        <v>7</v>
      </c>
      <c r="E59" s="48">
        <v>12</v>
      </c>
      <c r="F59" s="60">
        <v>41</v>
      </c>
      <c r="G59" s="43">
        <v>135</v>
      </c>
      <c r="H59" s="58">
        <f>FactTransaction[[#This Row],[RNS]]*FactTransaction[[#This Row],[ADR]]</f>
        <v>5535</v>
      </c>
      <c r="I59" s="51">
        <f>DATE(FactTransaction[[#This Row],['#Year]],FactTransaction[[#This Row],['#Month]],1)</f>
        <v>43800</v>
      </c>
      <c r="J59" s="48"/>
    </row>
    <row r="60" spans="1:10" x14ac:dyDescent="0.4">
      <c r="A60" s="48" t="s">
        <v>86</v>
      </c>
      <c r="B60" s="48" t="s">
        <v>75</v>
      </c>
      <c r="C60" s="48">
        <v>2019</v>
      </c>
      <c r="D60" s="48" t="s">
        <v>8</v>
      </c>
      <c r="E60" s="48">
        <v>12</v>
      </c>
      <c r="F60" s="60">
        <v>141</v>
      </c>
      <c r="G60" s="43">
        <v>137</v>
      </c>
      <c r="H60" s="58">
        <f>FactTransaction[[#This Row],[RNS]]*FactTransaction[[#This Row],[ADR]]</f>
        <v>19317</v>
      </c>
      <c r="I60" s="51">
        <f>DATE(FactTransaction[[#This Row],['#Year]],FactTransaction[[#This Row],['#Month]],1)</f>
        <v>43800</v>
      </c>
      <c r="J60" s="48"/>
    </row>
    <row r="61" spans="1:10" x14ac:dyDescent="0.4">
      <c r="A61" s="48" t="s">
        <v>86</v>
      </c>
      <c r="B61" s="48" t="s">
        <v>75</v>
      </c>
      <c r="C61" s="48">
        <v>2019</v>
      </c>
      <c r="D61" s="48" t="s">
        <v>3</v>
      </c>
      <c r="E61" s="48">
        <v>12</v>
      </c>
      <c r="F61" s="60">
        <v>123</v>
      </c>
      <c r="G61" s="43">
        <v>155</v>
      </c>
      <c r="H61" s="58">
        <f>FactTransaction[[#This Row],[RNS]]*FactTransaction[[#This Row],[ADR]]</f>
        <v>19065</v>
      </c>
      <c r="I61" s="51">
        <f>DATE(FactTransaction[[#This Row],['#Year]],FactTransaction[[#This Row],['#Month]],1)</f>
        <v>43800</v>
      </c>
      <c r="J61" s="48"/>
    </row>
    <row r="62" spans="1:10" x14ac:dyDescent="0.4">
      <c r="A62" s="48" t="s">
        <v>86</v>
      </c>
      <c r="B62" s="48" t="s">
        <v>74</v>
      </c>
      <c r="C62" s="48">
        <v>2019</v>
      </c>
      <c r="D62" s="48" t="s">
        <v>6</v>
      </c>
      <c r="E62" s="48">
        <v>1</v>
      </c>
      <c r="F62" s="60">
        <v>109</v>
      </c>
      <c r="G62" s="43">
        <v>148</v>
      </c>
      <c r="H62" s="58">
        <f>FactTransaction[[#This Row],[RNS]]*FactTransaction[[#This Row],[ADR]]</f>
        <v>16132</v>
      </c>
      <c r="I62" s="51">
        <f>DATE(FactTransaction[[#This Row],['#Year]],FactTransaction[[#This Row],['#Month]],1)</f>
        <v>43466</v>
      </c>
      <c r="J62" s="48"/>
    </row>
    <row r="63" spans="1:10" x14ac:dyDescent="0.4">
      <c r="A63" s="48" t="s">
        <v>86</v>
      </c>
      <c r="B63" s="48" t="s">
        <v>74</v>
      </c>
      <c r="C63" s="48">
        <v>2019</v>
      </c>
      <c r="D63" s="48" t="s">
        <v>7</v>
      </c>
      <c r="E63" s="48">
        <v>1</v>
      </c>
      <c r="F63" s="60">
        <v>110</v>
      </c>
      <c r="G63" s="43">
        <v>173</v>
      </c>
      <c r="H63" s="58">
        <f>FactTransaction[[#This Row],[RNS]]*FactTransaction[[#This Row],[ADR]]</f>
        <v>19030</v>
      </c>
      <c r="I63" s="51">
        <f>DATE(FactTransaction[[#This Row],['#Year]],FactTransaction[[#This Row],['#Month]],1)</f>
        <v>43466</v>
      </c>
      <c r="J63" s="48"/>
    </row>
    <row r="64" spans="1:10" x14ac:dyDescent="0.4">
      <c r="A64" s="48" t="s">
        <v>86</v>
      </c>
      <c r="B64" s="48" t="s">
        <v>74</v>
      </c>
      <c r="C64" s="48">
        <v>2019</v>
      </c>
      <c r="D64" s="48" t="s">
        <v>8</v>
      </c>
      <c r="E64" s="48">
        <v>1</v>
      </c>
      <c r="F64" s="60">
        <v>19</v>
      </c>
      <c r="G64" s="43">
        <v>166</v>
      </c>
      <c r="H64" s="58">
        <f>FactTransaction[[#This Row],[RNS]]*FactTransaction[[#This Row],[ADR]]</f>
        <v>3154</v>
      </c>
      <c r="I64" s="51">
        <f>DATE(FactTransaction[[#This Row],['#Year]],FactTransaction[[#This Row],['#Month]],1)</f>
        <v>43466</v>
      </c>
      <c r="J64" s="48"/>
    </row>
    <row r="65" spans="1:10" x14ac:dyDescent="0.4">
      <c r="A65" s="48" t="s">
        <v>86</v>
      </c>
      <c r="B65" s="48" t="s">
        <v>74</v>
      </c>
      <c r="C65" s="48">
        <v>2019</v>
      </c>
      <c r="D65" s="48" t="s">
        <v>3</v>
      </c>
      <c r="E65" s="48">
        <v>1</v>
      </c>
      <c r="F65" s="60">
        <v>61</v>
      </c>
      <c r="G65" s="43">
        <v>140</v>
      </c>
      <c r="H65" s="58">
        <f>FactTransaction[[#This Row],[RNS]]*FactTransaction[[#This Row],[ADR]]</f>
        <v>8540</v>
      </c>
      <c r="I65" s="51">
        <f>DATE(FactTransaction[[#This Row],['#Year]],FactTransaction[[#This Row],['#Month]],1)</f>
        <v>43466</v>
      </c>
      <c r="J65" s="48"/>
    </row>
    <row r="66" spans="1:10" x14ac:dyDescent="0.4">
      <c r="A66" s="48" t="s">
        <v>86</v>
      </c>
      <c r="B66" s="48" t="s">
        <v>74</v>
      </c>
      <c r="C66" s="48">
        <v>2019</v>
      </c>
      <c r="D66" s="48" t="s">
        <v>6</v>
      </c>
      <c r="E66" s="48">
        <v>2</v>
      </c>
      <c r="F66" s="60">
        <v>22</v>
      </c>
      <c r="G66" s="43">
        <v>136</v>
      </c>
      <c r="H66" s="58">
        <f>FactTransaction[[#This Row],[RNS]]*FactTransaction[[#This Row],[ADR]]</f>
        <v>2992</v>
      </c>
      <c r="I66" s="51">
        <f>DATE(FactTransaction[[#This Row],['#Year]],FactTransaction[[#This Row],['#Month]],1)</f>
        <v>43497</v>
      </c>
      <c r="J66" s="48"/>
    </row>
    <row r="67" spans="1:10" x14ac:dyDescent="0.4">
      <c r="A67" s="48" t="s">
        <v>86</v>
      </c>
      <c r="B67" s="48" t="s">
        <v>74</v>
      </c>
      <c r="C67" s="48">
        <v>2019</v>
      </c>
      <c r="D67" s="48" t="s">
        <v>7</v>
      </c>
      <c r="E67" s="48">
        <v>2</v>
      </c>
      <c r="F67" s="60">
        <v>127</v>
      </c>
      <c r="G67" s="43">
        <v>150</v>
      </c>
      <c r="H67" s="58">
        <f>FactTransaction[[#This Row],[RNS]]*FactTransaction[[#This Row],[ADR]]</f>
        <v>19050</v>
      </c>
      <c r="I67" s="51">
        <f>DATE(FactTransaction[[#This Row],['#Year]],FactTransaction[[#This Row],['#Month]],1)</f>
        <v>43497</v>
      </c>
      <c r="J67" s="48"/>
    </row>
    <row r="68" spans="1:10" x14ac:dyDescent="0.4">
      <c r="A68" s="48" t="s">
        <v>86</v>
      </c>
      <c r="B68" s="48" t="s">
        <v>74</v>
      </c>
      <c r="C68" s="48">
        <v>2019</v>
      </c>
      <c r="D68" s="48" t="s">
        <v>8</v>
      </c>
      <c r="E68" s="48">
        <v>2</v>
      </c>
      <c r="F68" s="60">
        <v>93</v>
      </c>
      <c r="G68" s="43">
        <v>149</v>
      </c>
      <c r="H68" s="58">
        <f>FactTransaction[[#This Row],[RNS]]*FactTransaction[[#This Row],[ADR]]</f>
        <v>13857</v>
      </c>
      <c r="I68" s="51">
        <f>DATE(FactTransaction[[#This Row],['#Year]],FactTransaction[[#This Row],['#Month]],1)</f>
        <v>43497</v>
      </c>
      <c r="J68" s="48"/>
    </row>
    <row r="69" spans="1:10" x14ac:dyDescent="0.4">
      <c r="A69" s="48" t="s">
        <v>86</v>
      </c>
      <c r="B69" s="48" t="s">
        <v>74</v>
      </c>
      <c r="C69" s="48">
        <v>2019</v>
      </c>
      <c r="D69" s="48" t="s">
        <v>3</v>
      </c>
      <c r="E69" s="48">
        <v>2</v>
      </c>
      <c r="F69" s="60">
        <v>124</v>
      </c>
      <c r="G69" s="43">
        <v>161</v>
      </c>
      <c r="H69" s="58">
        <f>FactTransaction[[#This Row],[RNS]]*FactTransaction[[#This Row],[ADR]]</f>
        <v>19964</v>
      </c>
      <c r="I69" s="51">
        <f>DATE(FactTransaction[[#This Row],['#Year]],FactTransaction[[#This Row],['#Month]],1)</f>
        <v>43497</v>
      </c>
      <c r="J69" s="48"/>
    </row>
    <row r="70" spans="1:10" x14ac:dyDescent="0.4">
      <c r="A70" s="48" t="s">
        <v>86</v>
      </c>
      <c r="B70" s="48" t="s">
        <v>74</v>
      </c>
      <c r="C70" s="48">
        <v>2019</v>
      </c>
      <c r="D70" s="48" t="s">
        <v>6</v>
      </c>
      <c r="E70" s="48">
        <v>3</v>
      </c>
      <c r="F70" s="60">
        <v>66</v>
      </c>
      <c r="G70" s="43">
        <v>165</v>
      </c>
      <c r="H70" s="58">
        <f>FactTransaction[[#This Row],[RNS]]*FactTransaction[[#This Row],[ADR]]</f>
        <v>10890</v>
      </c>
      <c r="I70" s="51">
        <f>DATE(FactTransaction[[#This Row],['#Year]],FactTransaction[[#This Row],['#Month]],1)</f>
        <v>43525</v>
      </c>
      <c r="J70" s="48"/>
    </row>
    <row r="71" spans="1:10" x14ac:dyDescent="0.4">
      <c r="A71" s="48" t="s">
        <v>86</v>
      </c>
      <c r="B71" s="48" t="s">
        <v>74</v>
      </c>
      <c r="C71" s="48">
        <v>2019</v>
      </c>
      <c r="D71" s="48" t="s">
        <v>7</v>
      </c>
      <c r="E71" s="48">
        <v>3</v>
      </c>
      <c r="F71" s="60">
        <v>106</v>
      </c>
      <c r="G71" s="43">
        <v>130</v>
      </c>
      <c r="H71" s="58">
        <f>FactTransaction[[#This Row],[RNS]]*FactTransaction[[#This Row],[ADR]]</f>
        <v>13780</v>
      </c>
      <c r="I71" s="51">
        <f>DATE(FactTransaction[[#This Row],['#Year]],FactTransaction[[#This Row],['#Month]],1)</f>
        <v>43525</v>
      </c>
      <c r="J71" s="48"/>
    </row>
    <row r="72" spans="1:10" x14ac:dyDescent="0.4">
      <c r="A72" s="48" t="s">
        <v>86</v>
      </c>
      <c r="B72" s="48" t="s">
        <v>74</v>
      </c>
      <c r="C72" s="48">
        <v>2019</v>
      </c>
      <c r="D72" s="48" t="s">
        <v>8</v>
      </c>
      <c r="E72" s="48">
        <v>3</v>
      </c>
      <c r="F72" s="60">
        <v>58</v>
      </c>
      <c r="G72" s="43">
        <v>157</v>
      </c>
      <c r="H72" s="58">
        <f>FactTransaction[[#This Row],[RNS]]*FactTransaction[[#This Row],[ADR]]</f>
        <v>9106</v>
      </c>
      <c r="I72" s="51">
        <f>DATE(FactTransaction[[#This Row],['#Year]],FactTransaction[[#This Row],['#Month]],1)</f>
        <v>43525</v>
      </c>
      <c r="J72" s="48"/>
    </row>
    <row r="73" spans="1:10" x14ac:dyDescent="0.4">
      <c r="A73" s="48" t="s">
        <v>86</v>
      </c>
      <c r="B73" s="48" t="s">
        <v>74</v>
      </c>
      <c r="C73" s="48">
        <v>2019</v>
      </c>
      <c r="D73" s="48" t="s">
        <v>3</v>
      </c>
      <c r="E73" s="48">
        <v>3</v>
      </c>
      <c r="F73" s="60">
        <v>48</v>
      </c>
      <c r="G73" s="43">
        <v>173</v>
      </c>
      <c r="H73" s="58">
        <f>FactTransaction[[#This Row],[RNS]]*FactTransaction[[#This Row],[ADR]]</f>
        <v>8304</v>
      </c>
      <c r="I73" s="51">
        <f>DATE(FactTransaction[[#This Row],['#Year]],FactTransaction[[#This Row],['#Month]],1)</f>
        <v>43525</v>
      </c>
      <c r="J73" s="48"/>
    </row>
    <row r="74" spans="1:10" x14ac:dyDescent="0.4">
      <c r="A74" s="48" t="s">
        <v>86</v>
      </c>
      <c r="B74" s="48" t="s">
        <v>74</v>
      </c>
      <c r="C74" s="48">
        <v>2019</v>
      </c>
      <c r="D74" s="48" t="s">
        <v>6</v>
      </c>
      <c r="E74" s="48">
        <v>4</v>
      </c>
      <c r="F74" s="60">
        <v>11</v>
      </c>
      <c r="G74" s="43">
        <v>151</v>
      </c>
      <c r="H74" s="58">
        <f>FactTransaction[[#This Row],[RNS]]*FactTransaction[[#This Row],[ADR]]</f>
        <v>1661</v>
      </c>
      <c r="I74" s="51">
        <f>DATE(FactTransaction[[#This Row],['#Year]],FactTransaction[[#This Row],['#Month]],1)</f>
        <v>43556</v>
      </c>
      <c r="J74" s="48"/>
    </row>
    <row r="75" spans="1:10" x14ac:dyDescent="0.4">
      <c r="A75" s="48" t="s">
        <v>86</v>
      </c>
      <c r="B75" s="48" t="s">
        <v>74</v>
      </c>
      <c r="C75" s="48">
        <v>2019</v>
      </c>
      <c r="D75" s="48" t="s">
        <v>7</v>
      </c>
      <c r="E75" s="48">
        <v>4</v>
      </c>
      <c r="F75" s="60">
        <v>78</v>
      </c>
      <c r="G75" s="43">
        <v>169</v>
      </c>
      <c r="H75" s="58">
        <f>FactTransaction[[#This Row],[RNS]]*FactTransaction[[#This Row],[ADR]]</f>
        <v>13182</v>
      </c>
      <c r="I75" s="51">
        <f>DATE(FactTransaction[[#This Row],['#Year]],FactTransaction[[#This Row],['#Month]],1)</f>
        <v>43556</v>
      </c>
      <c r="J75" s="48"/>
    </row>
    <row r="76" spans="1:10" x14ac:dyDescent="0.4">
      <c r="A76" s="48" t="s">
        <v>86</v>
      </c>
      <c r="B76" s="48" t="s">
        <v>74</v>
      </c>
      <c r="C76" s="48">
        <v>2019</v>
      </c>
      <c r="D76" s="48" t="s">
        <v>8</v>
      </c>
      <c r="E76" s="48">
        <v>4</v>
      </c>
      <c r="F76" s="60">
        <v>160</v>
      </c>
      <c r="G76" s="43">
        <v>121</v>
      </c>
      <c r="H76" s="58">
        <f>FactTransaction[[#This Row],[RNS]]*FactTransaction[[#This Row],[ADR]]</f>
        <v>19360</v>
      </c>
      <c r="I76" s="51">
        <f>DATE(FactTransaction[[#This Row],['#Year]],FactTransaction[[#This Row],['#Month]],1)</f>
        <v>43556</v>
      </c>
      <c r="J76" s="48"/>
    </row>
    <row r="77" spans="1:10" x14ac:dyDescent="0.4">
      <c r="A77" s="48" t="s">
        <v>86</v>
      </c>
      <c r="B77" s="48" t="s">
        <v>74</v>
      </c>
      <c r="C77" s="48">
        <v>2019</v>
      </c>
      <c r="D77" s="48" t="s">
        <v>3</v>
      </c>
      <c r="E77" s="48">
        <v>4</v>
      </c>
      <c r="F77" s="60">
        <v>108</v>
      </c>
      <c r="G77" s="43">
        <v>125</v>
      </c>
      <c r="H77" s="58">
        <f>FactTransaction[[#This Row],[RNS]]*FactTransaction[[#This Row],[ADR]]</f>
        <v>13500</v>
      </c>
      <c r="I77" s="51">
        <f>DATE(FactTransaction[[#This Row],['#Year]],FactTransaction[[#This Row],['#Month]],1)</f>
        <v>43556</v>
      </c>
      <c r="J77" s="48"/>
    </row>
    <row r="78" spans="1:10" x14ac:dyDescent="0.4">
      <c r="A78" s="48" t="s">
        <v>86</v>
      </c>
      <c r="B78" s="48" t="s">
        <v>74</v>
      </c>
      <c r="C78" s="48">
        <v>2019</v>
      </c>
      <c r="D78" s="48" t="s">
        <v>6</v>
      </c>
      <c r="E78" s="48">
        <v>5</v>
      </c>
      <c r="F78" s="60">
        <v>101</v>
      </c>
      <c r="G78" s="43">
        <v>157</v>
      </c>
      <c r="H78" s="58">
        <f>FactTransaction[[#This Row],[RNS]]*FactTransaction[[#This Row],[ADR]]</f>
        <v>15857</v>
      </c>
      <c r="I78" s="51">
        <f>DATE(FactTransaction[[#This Row],['#Year]],FactTransaction[[#This Row],['#Month]],1)</f>
        <v>43586</v>
      </c>
      <c r="J78" s="48"/>
    </row>
    <row r="79" spans="1:10" x14ac:dyDescent="0.4">
      <c r="A79" s="48" t="s">
        <v>86</v>
      </c>
      <c r="B79" s="48" t="s">
        <v>74</v>
      </c>
      <c r="C79" s="48">
        <v>2019</v>
      </c>
      <c r="D79" s="48" t="s">
        <v>7</v>
      </c>
      <c r="E79" s="48">
        <v>5</v>
      </c>
      <c r="F79" s="60">
        <v>120</v>
      </c>
      <c r="G79" s="43">
        <v>122</v>
      </c>
      <c r="H79" s="58">
        <f>FactTransaction[[#This Row],[RNS]]*FactTransaction[[#This Row],[ADR]]</f>
        <v>14640</v>
      </c>
      <c r="I79" s="51">
        <f>DATE(FactTransaction[[#This Row],['#Year]],FactTransaction[[#This Row],['#Month]],1)</f>
        <v>43586</v>
      </c>
      <c r="J79" s="48"/>
    </row>
    <row r="80" spans="1:10" x14ac:dyDescent="0.4">
      <c r="A80" s="48" t="s">
        <v>86</v>
      </c>
      <c r="B80" s="48" t="s">
        <v>74</v>
      </c>
      <c r="C80" s="48">
        <v>2019</v>
      </c>
      <c r="D80" s="48" t="s">
        <v>8</v>
      </c>
      <c r="E80" s="48">
        <v>5</v>
      </c>
      <c r="F80" s="60">
        <v>83</v>
      </c>
      <c r="G80" s="43">
        <v>133</v>
      </c>
      <c r="H80" s="58">
        <f>FactTransaction[[#This Row],[RNS]]*FactTransaction[[#This Row],[ADR]]</f>
        <v>11039</v>
      </c>
      <c r="I80" s="51">
        <f>DATE(FactTransaction[[#This Row],['#Year]],FactTransaction[[#This Row],['#Month]],1)</f>
        <v>43586</v>
      </c>
      <c r="J80" s="48"/>
    </row>
    <row r="81" spans="1:10" x14ac:dyDescent="0.4">
      <c r="A81" s="48" t="s">
        <v>86</v>
      </c>
      <c r="B81" s="48" t="s">
        <v>74</v>
      </c>
      <c r="C81" s="48">
        <v>2019</v>
      </c>
      <c r="D81" s="48" t="s">
        <v>3</v>
      </c>
      <c r="E81" s="48">
        <v>5</v>
      </c>
      <c r="F81" s="60">
        <v>129</v>
      </c>
      <c r="G81" s="43">
        <v>123</v>
      </c>
      <c r="H81" s="58">
        <f>FactTransaction[[#This Row],[RNS]]*FactTransaction[[#This Row],[ADR]]</f>
        <v>15867</v>
      </c>
      <c r="I81" s="51">
        <f>DATE(FactTransaction[[#This Row],['#Year]],FactTransaction[[#This Row],['#Month]],1)</f>
        <v>43586</v>
      </c>
      <c r="J81" s="48"/>
    </row>
    <row r="82" spans="1:10" x14ac:dyDescent="0.4">
      <c r="A82" s="48" t="s">
        <v>86</v>
      </c>
      <c r="B82" s="48" t="s">
        <v>74</v>
      </c>
      <c r="C82" s="48">
        <v>2019</v>
      </c>
      <c r="D82" s="48" t="s">
        <v>6</v>
      </c>
      <c r="E82" s="48">
        <v>6</v>
      </c>
      <c r="F82" s="60">
        <v>65</v>
      </c>
      <c r="G82" s="43">
        <v>152</v>
      </c>
      <c r="H82" s="58">
        <f>FactTransaction[[#This Row],[RNS]]*FactTransaction[[#This Row],[ADR]]</f>
        <v>9880</v>
      </c>
      <c r="I82" s="51">
        <f>DATE(FactTransaction[[#This Row],['#Year]],FactTransaction[[#This Row],['#Month]],1)</f>
        <v>43617</v>
      </c>
      <c r="J82" s="48"/>
    </row>
    <row r="83" spans="1:10" x14ac:dyDescent="0.4">
      <c r="A83" s="48" t="s">
        <v>86</v>
      </c>
      <c r="B83" s="48" t="s">
        <v>74</v>
      </c>
      <c r="C83" s="48">
        <v>2019</v>
      </c>
      <c r="D83" s="48" t="s">
        <v>7</v>
      </c>
      <c r="E83" s="48">
        <v>6</v>
      </c>
      <c r="F83" s="60">
        <v>166</v>
      </c>
      <c r="G83" s="43">
        <v>174</v>
      </c>
      <c r="H83" s="58">
        <f>FactTransaction[[#This Row],[RNS]]*FactTransaction[[#This Row],[ADR]]</f>
        <v>28884</v>
      </c>
      <c r="I83" s="51">
        <f>DATE(FactTransaction[[#This Row],['#Year]],FactTransaction[[#This Row],['#Month]],1)</f>
        <v>43617</v>
      </c>
      <c r="J83" s="48"/>
    </row>
    <row r="84" spans="1:10" x14ac:dyDescent="0.4">
      <c r="A84" s="48" t="s">
        <v>86</v>
      </c>
      <c r="B84" s="48" t="s">
        <v>74</v>
      </c>
      <c r="C84" s="48">
        <v>2019</v>
      </c>
      <c r="D84" s="48" t="s">
        <v>8</v>
      </c>
      <c r="E84" s="48">
        <v>6</v>
      </c>
      <c r="F84" s="60">
        <v>137</v>
      </c>
      <c r="G84" s="43">
        <v>142</v>
      </c>
      <c r="H84" s="58">
        <f>FactTransaction[[#This Row],[RNS]]*FactTransaction[[#This Row],[ADR]]</f>
        <v>19454</v>
      </c>
      <c r="I84" s="51">
        <f>DATE(FactTransaction[[#This Row],['#Year]],FactTransaction[[#This Row],['#Month]],1)</f>
        <v>43617</v>
      </c>
      <c r="J84" s="48"/>
    </row>
    <row r="85" spans="1:10" x14ac:dyDescent="0.4">
      <c r="A85" s="48" t="s">
        <v>86</v>
      </c>
      <c r="B85" s="48" t="s">
        <v>74</v>
      </c>
      <c r="C85" s="48">
        <v>2019</v>
      </c>
      <c r="D85" s="48" t="s">
        <v>3</v>
      </c>
      <c r="E85" s="48">
        <v>6</v>
      </c>
      <c r="F85" s="60">
        <v>95</v>
      </c>
      <c r="G85" s="43">
        <v>172</v>
      </c>
      <c r="H85" s="58">
        <f>FactTransaction[[#This Row],[RNS]]*FactTransaction[[#This Row],[ADR]]</f>
        <v>16340</v>
      </c>
      <c r="I85" s="51">
        <f>DATE(FactTransaction[[#This Row],['#Year]],FactTransaction[[#This Row],['#Month]],1)</f>
        <v>43617</v>
      </c>
      <c r="J85" s="48"/>
    </row>
    <row r="86" spans="1:10" x14ac:dyDescent="0.4">
      <c r="A86" s="48" t="s">
        <v>86</v>
      </c>
      <c r="B86" s="48" t="s">
        <v>74</v>
      </c>
      <c r="C86" s="48">
        <v>2019</v>
      </c>
      <c r="D86" s="48" t="s">
        <v>6</v>
      </c>
      <c r="E86" s="48">
        <v>7</v>
      </c>
      <c r="F86" s="60">
        <v>9</v>
      </c>
      <c r="G86" s="43">
        <v>150</v>
      </c>
      <c r="H86" s="58">
        <f>FactTransaction[[#This Row],[RNS]]*FactTransaction[[#This Row],[ADR]]</f>
        <v>1350</v>
      </c>
      <c r="I86" s="51">
        <f>DATE(FactTransaction[[#This Row],['#Year]],FactTransaction[[#This Row],['#Month]],1)</f>
        <v>43647</v>
      </c>
      <c r="J86" s="48"/>
    </row>
    <row r="87" spans="1:10" x14ac:dyDescent="0.4">
      <c r="A87" s="48" t="s">
        <v>86</v>
      </c>
      <c r="B87" s="48" t="s">
        <v>74</v>
      </c>
      <c r="C87" s="48">
        <v>2019</v>
      </c>
      <c r="D87" s="48" t="s">
        <v>7</v>
      </c>
      <c r="E87" s="48">
        <v>7</v>
      </c>
      <c r="F87" s="60">
        <v>178</v>
      </c>
      <c r="G87" s="43">
        <v>165</v>
      </c>
      <c r="H87" s="58">
        <f>FactTransaction[[#This Row],[RNS]]*FactTransaction[[#This Row],[ADR]]</f>
        <v>29370</v>
      </c>
      <c r="I87" s="51">
        <f>DATE(FactTransaction[[#This Row],['#Year]],FactTransaction[[#This Row],['#Month]],1)</f>
        <v>43647</v>
      </c>
      <c r="J87" s="48"/>
    </row>
    <row r="88" spans="1:10" x14ac:dyDescent="0.4">
      <c r="A88" s="48" t="s">
        <v>86</v>
      </c>
      <c r="B88" s="48" t="s">
        <v>74</v>
      </c>
      <c r="C88" s="48">
        <v>2019</v>
      </c>
      <c r="D88" s="48" t="s">
        <v>8</v>
      </c>
      <c r="E88" s="48">
        <v>7</v>
      </c>
      <c r="F88" s="60">
        <v>68</v>
      </c>
      <c r="G88" s="43">
        <v>160</v>
      </c>
      <c r="H88" s="58">
        <f>FactTransaction[[#This Row],[RNS]]*FactTransaction[[#This Row],[ADR]]</f>
        <v>10880</v>
      </c>
      <c r="I88" s="51">
        <f>DATE(FactTransaction[[#This Row],['#Year]],FactTransaction[[#This Row],['#Month]],1)</f>
        <v>43647</v>
      </c>
      <c r="J88" s="48"/>
    </row>
    <row r="89" spans="1:10" x14ac:dyDescent="0.4">
      <c r="A89" s="48" t="s">
        <v>86</v>
      </c>
      <c r="B89" s="48" t="s">
        <v>74</v>
      </c>
      <c r="C89" s="48">
        <v>2019</v>
      </c>
      <c r="D89" s="48" t="s">
        <v>3</v>
      </c>
      <c r="E89" s="48">
        <v>7</v>
      </c>
      <c r="F89" s="60">
        <v>56</v>
      </c>
      <c r="G89" s="43">
        <v>152</v>
      </c>
      <c r="H89" s="58">
        <f>FactTransaction[[#This Row],[RNS]]*FactTransaction[[#This Row],[ADR]]</f>
        <v>8512</v>
      </c>
      <c r="I89" s="51">
        <f>DATE(FactTransaction[[#This Row],['#Year]],FactTransaction[[#This Row],['#Month]],1)</f>
        <v>43647</v>
      </c>
      <c r="J89" s="48"/>
    </row>
    <row r="90" spans="1:10" x14ac:dyDescent="0.4">
      <c r="A90" s="48" t="s">
        <v>86</v>
      </c>
      <c r="B90" s="48" t="s">
        <v>74</v>
      </c>
      <c r="C90" s="48">
        <v>2019</v>
      </c>
      <c r="D90" s="48" t="s">
        <v>6</v>
      </c>
      <c r="E90" s="48">
        <v>8</v>
      </c>
      <c r="F90" s="60">
        <v>91</v>
      </c>
      <c r="G90" s="43">
        <v>173</v>
      </c>
      <c r="H90" s="58">
        <f>FactTransaction[[#This Row],[RNS]]*FactTransaction[[#This Row],[ADR]]</f>
        <v>15743</v>
      </c>
      <c r="I90" s="51">
        <f>DATE(FactTransaction[[#This Row],['#Year]],FactTransaction[[#This Row],['#Month]],1)</f>
        <v>43678</v>
      </c>
      <c r="J90" s="48"/>
    </row>
    <row r="91" spans="1:10" x14ac:dyDescent="0.4">
      <c r="A91" s="48" t="s">
        <v>86</v>
      </c>
      <c r="B91" s="48" t="s">
        <v>74</v>
      </c>
      <c r="C91" s="48">
        <v>2019</v>
      </c>
      <c r="D91" s="48" t="s">
        <v>7</v>
      </c>
      <c r="E91" s="48">
        <v>8</v>
      </c>
      <c r="F91" s="60">
        <v>74</v>
      </c>
      <c r="G91" s="43">
        <v>167</v>
      </c>
      <c r="H91" s="58">
        <f>FactTransaction[[#This Row],[RNS]]*FactTransaction[[#This Row],[ADR]]</f>
        <v>12358</v>
      </c>
      <c r="I91" s="51">
        <f>DATE(FactTransaction[[#This Row],['#Year]],FactTransaction[[#This Row],['#Month]],1)</f>
        <v>43678</v>
      </c>
      <c r="J91" s="48"/>
    </row>
    <row r="92" spans="1:10" x14ac:dyDescent="0.4">
      <c r="A92" s="48" t="s">
        <v>86</v>
      </c>
      <c r="B92" s="48" t="s">
        <v>74</v>
      </c>
      <c r="C92" s="48">
        <v>2019</v>
      </c>
      <c r="D92" s="48" t="s">
        <v>8</v>
      </c>
      <c r="E92" s="48">
        <v>8</v>
      </c>
      <c r="F92" s="60">
        <v>44</v>
      </c>
      <c r="G92" s="43">
        <v>150</v>
      </c>
      <c r="H92" s="58">
        <f>FactTransaction[[#This Row],[RNS]]*FactTransaction[[#This Row],[ADR]]</f>
        <v>6600</v>
      </c>
      <c r="I92" s="51">
        <f>DATE(FactTransaction[[#This Row],['#Year]],FactTransaction[[#This Row],['#Month]],1)</f>
        <v>43678</v>
      </c>
      <c r="J92" s="48"/>
    </row>
    <row r="93" spans="1:10" x14ac:dyDescent="0.4">
      <c r="A93" s="48" t="s">
        <v>86</v>
      </c>
      <c r="B93" s="48" t="s">
        <v>74</v>
      </c>
      <c r="C93" s="48">
        <v>2019</v>
      </c>
      <c r="D93" s="48" t="s">
        <v>3</v>
      </c>
      <c r="E93" s="48">
        <v>8</v>
      </c>
      <c r="F93" s="60">
        <v>27</v>
      </c>
      <c r="G93" s="43">
        <v>173</v>
      </c>
      <c r="H93" s="58">
        <f>FactTransaction[[#This Row],[RNS]]*FactTransaction[[#This Row],[ADR]]</f>
        <v>4671</v>
      </c>
      <c r="I93" s="51">
        <f>DATE(FactTransaction[[#This Row],['#Year]],FactTransaction[[#This Row],['#Month]],1)</f>
        <v>43678</v>
      </c>
      <c r="J93" s="48"/>
    </row>
    <row r="94" spans="1:10" x14ac:dyDescent="0.4">
      <c r="A94" s="48" t="s">
        <v>86</v>
      </c>
      <c r="B94" s="48" t="s">
        <v>74</v>
      </c>
      <c r="C94" s="48">
        <v>2019</v>
      </c>
      <c r="D94" s="48" t="s">
        <v>6</v>
      </c>
      <c r="E94" s="48">
        <v>9</v>
      </c>
      <c r="F94" s="60">
        <v>57</v>
      </c>
      <c r="G94" s="43">
        <v>125</v>
      </c>
      <c r="H94" s="58">
        <f>FactTransaction[[#This Row],[RNS]]*FactTransaction[[#This Row],[ADR]]</f>
        <v>7125</v>
      </c>
      <c r="I94" s="51">
        <f>DATE(FactTransaction[[#This Row],['#Year]],FactTransaction[[#This Row],['#Month]],1)</f>
        <v>43709</v>
      </c>
      <c r="J94" s="48"/>
    </row>
    <row r="95" spans="1:10" x14ac:dyDescent="0.4">
      <c r="A95" s="48" t="s">
        <v>86</v>
      </c>
      <c r="B95" s="48" t="s">
        <v>74</v>
      </c>
      <c r="C95" s="48">
        <v>2019</v>
      </c>
      <c r="D95" s="48" t="s">
        <v>7</v>
      </c>
      <c r="E95" s="48">
        <v>9</v>
      </c>
      <c r="F95" s="60">
        <v>129</v>
      </c>
      <c r="G95" s="43">
        <v>155</v>
      </c>
      <c r="H95" s="58">
        <f>FactTransaction[[#This Row],[RNS]]*FactTransaction[[#This Row],[ADR]]</f>
        <v>19995</v>
      </c>
      <c r="I95" s="51">
        <f>DATE(FactTransaction[[#This Row],['#Year]],FactTransaction[[#This Row],['#Month]],1)</f>
        <v>43709</v>
      </c>
      <c r="J95" s="48"/>
    </row>
    <row r="96" spans="1:10" x14ac:dyDescent="0.4">
      <c r="A96" s="48" t="s">
        <v>86</v>
      </c>
      <c r="B96" s="48" t="s">
        <v>74</v>
      </c>
      <c r="C96" s="48">
        <v>2019</v>
      </c>
      <c r="D96" s="48" t="s">
        <v>8</v>
      </c>
      <c r="E96" s="48">
        <v>9</v>
      </c>
      <c r="F96" s="60">
        <v>64</v>
      </c>
      <c r="G96" s="43">
        <v>141</v>
      </c>
      <c r="H96" s="58">
        <f>FactTransaction[[#This Row],[RNS]]*FactTransaction[[#This Row],[ADR]]</f>
        <v>9024</v>
      </c>
      <c r="I96" s="51">
        <f>DATE(FactTransaction[[#This Row],['#Year]],FactTransaction[[#This Row],['#Month]],1)</f>
        <v>43709</v>
      </c>
      <c r="J96" s="48"/>
    </row>
    <row r="97" spans="1:10" x14ac:dyDescent="0.4">
      <c r="A97" s="48" t="s">
        <v>86</v>
      </c>
      <c r="B97" s="48" t="s">
        <v>74</v>
      </c>
      <c r="C97" s="48">
        <v>2019</v>
      </c>
      <c r="D97" s="48" t="s">
        <v>3</v>
      </c>
      <c r="E97" s="48">
        <v>9</v>
      </c>
      <c r="F97" s="60">
        <v>33</v>
      </c>
      <c r="G97" s="43">
        <v>163</v>
      </c>
      <c r="H97" s="58">
        <f>FactTransaction[[#This Row],[RNS]]*FactTransaction[[#This Row],[ADR]]</f>
        <v>5379</v>
      </c>
      <c r="I97" s="51">
        <f>DATE(FactTransaction[[#This Row],['#Year]],FactTransaction[[#This Row],['#Month]],1)</f>
        <v>43709</v>
      </c>
      <c r="J97" s="48"/>
    </row>
    <row r="98" spans="1:10" x14ac:dyDescent="0.4">
      <c r="A98" s="48" t="s">
        <v>86</v>
      </c>
      <c r="B98" s="48" t="s">
        <v>74</v>
      </c>
      <c r="C98" s="48">
        <v>2019</v>
      </c>
      <c r="D98" s="48" t="s">
        <v>6</v>
      </c>
      <c r="E98" s="48">
        <v>10</v>
      </c>
      <c r="F98" s="60">
        <v>31</v>
      </c>
      <c r="G98" s="43">
        <v>174</v>
      </c>
      <c r="H98" s="58">
        <f>FactTransaction[[#This Row],[RNS]]*FactTransaction[[#This Row],[ADR]]</f>
        <v>5394</v>
      </c>
      <c r="I98" s="51">
        <f>DATE(FactTransaction[[#This Row],['#Year]],FactTransaction[[#This Row],['#Month]],1)</f>
        <v>43739</v>
      </c>
      <c r="J98" s="48"/>
    </row>
    <row r="99" spans="1:10" x14ac:dyDescent="0.4">
      <c r="A99" s="48" t="s">
        <v>86</v>
      </c>
      <c r="B99" s="48" t="s">
        <v>74</v>
      </c>
      <c r="C99" s="48">
        <v>2019</v>
      </c>
      <c r="D99" s="48" t="s">
        <v>7</v>
      </c>
      <c r="E99" s="48">
        <v>10</v>
      </c>
      <c r="F99" s="60">
        <v>148</v>
      </c>
      <c r="G99" s="43">
        <v>172</v>
      </c>
      <c r="H99" s="58">
        <f>FactTransaction[[#This Row],[RNS]]*FactTransaction[[#This Row],[ADR]]</f>
        <v>25456</v>
      </c>
      <c r="I99" s="51">
        <f>DATE(FactTransaction[[#This Row],['#Year]],FactTransaction[[#This Row],['#Month]],1)</f>
        <v>43739</v>
      </c>
      <c r="J99" s="48"/>
    </row>
    <row r="100" spans="1:10" x14ac:dyDescent="0.4">
      <c r="A100" s="48" t="s">
        <v>86</v>
      </c>
      <c r="B100" s="48" t="s">
        <v>74</v>
      </c>
      <c r="C100" s="48">
        <v>2019</v>
      </c>
      <c r="D100" s="48" t="s">
        <v>8</v>
      </c>
      <c r="E100" s="48">
        <v>10</v>
      </c>
      <c r="F100" s="60">
        <v>43</v>
      </c>
      <c r="G100" s="43">
        <v>156</v>
      </c>
      <c r="H100" s="58">
        <f>FactTransaction[[#This Row],[RNS]]*FactTransaction[[#This Row],[ADR]]</f>
        <v>6708</v>
      </c>
      <c r="I100" s="51">
        <f>DATE(FactTransaction[[#This Row],['#Year]],FactTransaction[[#This Row],['#Month]],1)</f>
        <v>43739</v>
      </c>
      <c r="J100" s="48"/>
    </row>
    <row r="101" spans="1:10" x14ac:dyDescent="0.4">
      <c r="A101" s="48" t="s">
        <v>86</v>
      </c>
      <c r="B101" s="48" t="s">
        <v>74</v>
      </c>
      <c r="C101" s="48">
        <v>2019</v>
      </c>
      <c r="D101" s="48" t="s">
        <v>3</v>
      </c>
      <c r="E101" s="48">
        <v>10</v>
      </c>
      <c r="F101" s="60">
        <v>21</v>
      </c>
      <c r="G101" s="43">
        <v>173</v>
      </c>
      <c r="H101" s="58">
        <f>FactTransaction[[#This Row],[RNS]]*FactTransaction[[#This Row],[ADR]]</f>
        <v>3633</v>
      </c>
      <c r="I101" s="51">
        <f>DATE(FactTransaction[[#This Row],['#Year]],FactTransaction[[#This Row],['#Month]],1)</f>
        <v>43739</v>
      </c>
      <c r="J101" s="48"/>
    </row>
    <row r="102" spans="1:10" x14ac:dyDescent="0.4">
      <c r="A102" s="48" t="s">
        <v>86</v>
      </c>
      <c r="B102" s="48" t="s">
        <v>74</v>
      </c>
      <c r="C102" s="48">
        <v>2019</v>
      </c>
      <c r="D102" s="48" t="s">
        <v>6</v>
      </c>
      <c r="E102" s="48">
        <v>11</v>
      </c>
      <c r="F102" s="60">
        <v>33</v>
      </c>
      <c r="G102" s="43">
        <v>137</v>
      </c>
      <c r="H102" s="58">
        <f>FactTransaction[[#This Row],[RNS]]*FactTransaction[[#This Row],[ADR]]</f>
        <v>4521</v>
      </c>
      <c r="I102" s="51">
        <f>DATE(FactTransaction[[#This Row],['#Year]],FactTransaction[[#This Row],['#Month]],1)</f>
        <v>43770</v>
      </c>
      <c r="J102" s="48"/>
    </row>
    <row r="103" spans="1:10" x14ac:dyDescent="0.4">
      <c r="A103" s="48" t="s">
        <v>86</v>
      </c>
      <c r="B103" s="48" t="s">
        <v>74</v>
      </c>
      <c r="C103" s="48">
        <v>2019</v>
      </c>
      <c r="D103" s="48" t="s">
        <v>7</v>
      </c>
      <c r="E103" s="48">
        <v>11</v>
      </c>
      <c r="F103" s="60">
        <v>101</v>
      </c>
      <c r="G103" s="43">
        <v>143</v>
      </c>
      <c r="H103" s="58">
        <f>FactTransaction[[#This Row],[RNS]]*FactTransaction[[#This Row],[ADR]]</f>
        <v>14443</v>
      </c>
      <c r="I103" s="51">
        <f>DATE(FactTransaction[[#This Row],['#Year]],FactTransaction[[#This Row],['#Month]],1)</f>
        <v>43770</v>
      </c>
      <c r="J103" s="48"/>
    </row>
    <row r="104" spans="1:10" x14ac:dyDescent="0.4">
      <c r="A104" s="48" t="s">
        <v>86</v>
      </c>
      <c r="B104" s="48" t="s">
        <v>74</v>
      </c>
      <c r="C104" s="48">
        <v>2019</v>
      </c>
      <c r="D104" s="48" t="s">
        <v>8</v>
      </c>
      <c r="E104" s="48">
        <v>11</v>
      </c>
      <c r="F104" s="60">
        <v>79</v>
      </c>
      <c r="G104" s="43">
        <v>166</v>
      </c>
      <c r="H104" s="58">
        <f>FactTransaction[[#This Row],[RNS]]*FactTransaction[[#This Row],[ADR]]</f>
        <v>13114</v>
      </c>
      <c r="I104" s="51">
        <f>DATE(FactTransaction[[#This Row],['#Year]],FactTransaction[[#This Row],['#Month]],1)</f>
        <v>43770</v>
      </c>
      <c r="J104" s="48"/>
    </row>
    <row r="105" spans="1:10" x14ac:dyDescent="0.4">
      <c r="A105" s="48" t="s">
        <v>86</v>
      </c>
      <c r="B105" s="48" t="s">
        <v>74</v>
      </c>
      <c r="C105" s="48">
        <v>2019</v>
      </c>
      <c r="D105" s="48" t="s">
        <v>3</v>
      </c>
      <c r="E105" s="48">
        <v>11</v>
      </c>
      <c r="F105" s="60">
        <v>173</v>
      </c>
      <c r="G105" s="43">
        <v>161</v>
      </c>
      <c r="H105" s="58">
        <f>FactTransaction[[#This Row],[RNS]]*FactTransaction[[#This Row],[ADR]]</f>
        <v>27853</v>
      </c>
      <c r="I105" s="51">
        <f>DATE(FactTransaction[[#This Row],['#Year]],FactTransaction[[#This Row],['#Month]],1)</f>
        <v>43770</v>
      </c>
      <c r="J105" s="48"/>
    </row>
    <row r="106" spans="1:10" x14ac:dyDescent="0.4">
      <c r="A106" s="48" t="s">
        <v>86</v>
      </c>
      <c r="B106" s="48" t="s">
        <v>74</v>
      </c>
      <c r="C106" s="48">
        <v>2019</v>
      </c>
      <c r="D106" s="48" t="s">
        <v>6</v>
      </c>
      <c r="E106" s="48">
        <v>12</v>
      </c>
      <c r="F106" s="60">
        <v>39</v>
      </c>
      <c r="G106" s="43">
        <v>136</v>
      </c>
      <c r="H106" s="58">
        <f>FactTransaction[[#This Row],[RNS]]*FactTransaction[[#This Row],[ADR]]</f>
        <v>5304</v>
      </c>
      <c r="I106" s="51">
        <f>DATE(FactTransaction[[#This Row],['#Year]],FactTransaction[[#This Row],['#Month]],1)</f>
        <v>43800</v>
      </c>
      <c r="J106" s="48"/>
    </row>
    <row r="107" spans="1:10" x14ac:dyDescent="0.4">
      <c r="A107" s="48" t="s">
        <v>86</v>
      </c>
      <c r="B107" s="48" t="s">
        <v>74</v>
      </c>
      <c r="C107" s="48">
        <v>2019</v>
      </c>
      <c r="D107" s="48" t="s">
        <v>7</v>
      </c>
      <c r="E107" s="48">
        <v>12</v>
      </c>
      <c r="F107" s="60">
        <v>147</v>
      </c>
      <c r="G107" s="43">
        <v>169</v>
      </c>
      <c r="H107" s="58">
        <f>FactTransaction[[#This Row],[RNS]]*FactTransaction[[#This Row],[ADR]]</f>
        <v>24843</v>
      </c>
      <c r="I107" s="51">
        <f>DATE(FactTransaction[[#This Row],['#Year]],FactTransaction[[#This Row],['#Month]],1)</f>
        <v>43800</v>
      </c>
      <c r="J107" s="48"/>
    </row>
    <row r="108" spans="1:10" x14ac:dyDescent="0.4">
      <c r="A108" s="48" t="s">
        <v>86</v>
      </c>
      <c r="B108" s="48" t="s">
        <v>74</v>
      </c>
      <c r="C108" s="48">
        <v>2019</v>
      </c>
      <c r="D108" s="48" t="s">
        <v>8</v>
      </c>
      <c r="E108" s="48">
        <v>12</v>
      </c>
      <c r="F108" s="60">
        <v>92</v>
      </c>
      <c r="G108" s="43">
        <v>137</v>
      </c>
      <c r="H108" s="58">
        <f>FactTransaction[[#This Row],[RNS]]*FactTransaction[[#This Row],[ADR]]</f>
        <v>12604</v>
      </c>
      <c r="I108" s="51">
        <f>DATE(FactTransaction[[#This Row],['#Year]],FactTransaction[[#This Row],['#Month]],1)</f>
        <v>43800</v>
      </c>
      <c r="J108" s="48"/>
    </row>
    <row r="109" spans="1:10" x14ac:dyDescent="0.4">
      <c r="A109" s="48" t="s">
        <v>86</v>
      </c>
      <c r="B109" s="48" t="s">
        <v>74</v>
      </c>
      <c r="C109" s="48">
        <v>2019</v>
      </c>
      <c r="D109" s="48" t="s">
        <v>3</v>
      </c>
      <c r="E109" s="48">
        <v>12</v>
      </c>
      <c r="F109" s="60">
        <v>8</v>
      </c>
      <c r="G109" s="43">
        <v>144</v>
      </c>
      <c r="H109" s="58">
        <f>FactTransaction[[#This Row],[RNS]]*FactTransaction[[#This Row],[ADR]]</f>
        <v>1152</v>
      </c>
      <c r="I109" s="51">
        <f>DATE(FactTransaction[[#This Row],['#Year]],FactTransaction[[#This Row],['#Month]],1)</f>
        <v>43800</v>
      </c>
      <c r="J109" s="48"/>
    </row>
    <row r="110" spans="1:10" x14ac:dyDescent="0.4">
      <c r="A110" s="48" t="s">
        <v>86</v>
      </c>
      <c r="B110" s="48" t="s">
        <v>75</v>
      </c>
      <c r="C110" s="48">
        <v>2020</v>
      </c>
      <c r="D110" s="48" t="s">
        <v>6</v>
      </c>
      <c r="E110" s="48">
        <v>1</v>
      </c>
      <c r="F110" s="60">
        <v>124</v>
      </c>
      <c r="G110" s="43">
        <v>133</v>
      </c>
      <c r="H110" s="58">
        <f>FactTransaction[[#This Row],[RNS]]*FactTransaction[[#This Row],[ADR]]</f>
        <v>16492</v>
      </c>
      <c r="I110" s="51">
        <f>DATE(FactTransaction[[#This Row],['#Year]],FactTransaction[[#This Row],['#Month]],1)</f>
        <v>43831</v>
      </c>
      <c r="J110" s="48"/>
    </row>
    <row r="111" spans="1:10" x14ac:dyDescent="0.4">
      <c r="A111" s="48" t="s">
        <v>86</v>
      </c>
      <c r="B111" s="48" t="s">
        <v>75</v>
      </c>
      <c r="C111" s="48">
        <v>2020</v>
      </c>
      <c r="D111" s="48" t="s">
        <v>7</v>
      </c>
      <c r="E111" s="48">
        <v>1</v>
      </c>
      <c r="F111" s="60">
        <v>44</v>
      </c>
      <c r="G111" s="43">
        <v>152</v>
      </c>
      <c r="H111" s="58">
        <f>FactTransaction[[#This Row],[RNS]]*FactTransaction[[#This Row],[ADR]]</f>
        <v>6688</v>
      </c>
      <c r="I111" s="51">
        <f>DATE(FactTransaction[[#This Row],['#Year]],FactTransaction[[#This Row],['#Month]],1)</f>
        <v>43831</v>
      </c>
      <c r="J111" s="48"/>
    </row>
    <row r="112" spans="1:10" x14ac:dyDescent="0.4">
      <c r="A112" s="48" t="s">
        <v>86</v>
      </c>
      <c r="B112" s="48" t="s">
        <v>75</v>
      </c>
      <c r="C112" s="48">
        <v>2020</v>
      </c>
      <c r="D112" s="48" t="s">
        <v>8</v>
      </c>
      <c r="E112" s="48">
        <v>1</v>
      </c>
      <c r="F112" s="60">
        <v>124</v>
      </c>
      <c r="G112" s="43">
        <v>124</v>
      </c>
      <c r="H112" s="58">
        <f>FactTransaction[[#This Row],[RNS]]*FactTransaction[[#This Row],[ADR]]</f>
        <v>15376</v>
      </c>
      <c r="I112" s="51">
        <f>DATE(FactTransaction[[#This Row],['#Year]],FactTransaction[[#This Row],['#Month]],1)</f>
        <v>43831</v>
      </c>
      <c r="J112" s="48"/>
    </row>
    <row r="113" spans="1:10" x14ac:dyDescent="0.4">
      <c r="A113" s="48" t="s">
        <v>86</v>
      </c>
      <c r="B113" s="48" t="s">
        <v>75</v>
      </c>
      <c r="C113" s="48">
        <v>2020</v>
      </c>
      <c r="D113" s="48" t="s">
        <v>3</v>
      </c>
      <c r="E113" s="48">
        <v>1</v>
      </c>
      <c r="F113" s="60">
        <v>76</v>
      </c>
      <c r="G113" s="43">
        <v>165</v>
      </c>
      <c r="H113" s="58">
        <f>FactTransaction[[#This Row],[RNS]]*FactTransaction[[#This Row],[ADR]]</f>
        <v>12540</v>
      </c>
      <c r="I113" s="51">
        <f>DATE(FactTransaction[[#This Row],['#Year]],FactTransaction[[#This Row],['#Month]],1)</f>
        <v>43831</v>
      </c>
      <c r="J113" s="48"/>
    </row>
    <row r="114" spans="1:10" x14ac:dyDescent="0.4">
      <c r="A114" s="48" t="s">
        <v>86</v>
      </c>
      <c r="B114" s="48" t="s">
        <v>75</v>
      </c>
      <c r="C114" s="48">
        <v>2020</v>
      </c>
      <c r="D114" s="48" t="s">
        <v>6</v>
      </c>
      <c r="E114" s="48">
        <v>2</v>
      </c>
      <c r="F114" s="60">
        <v>130</v>
      </c>
      <c r="G114" s="43">
        <v>123</v>
      </c>
      <c r="H114" s="58">
        <f>FactTransaction[[#This Row],[RNS]]*FactTransaction[[#This Row],[ADR]]</f>
        <v>15990</v>
      </c>
      <c r="I114" s="51">
        <f>DATE(FactTransaction[[#This Row],['#Year]],FactTransaction[[#This Row],['#Month]],1)</f>
        <v>43862</v>
      </c>
      <c r="J114" s="48"/>
    </row>
    <row r="115" spans="1:10" x14ac:dyDescent="0.4">
      <c r="A115" s="48" t="s">
        <v>86</v>
      </c>
      <c r="B115" s="48" t="s">
        <v>75</v>
      </c>
      <c r="C115" s="48">
        <v>2020</v>
      </c>
      <c r="D115" s="48" t="s">
        <v>7</v>
      </c>
      <c r="E115" s="48">
        <v>2</v>
      </c>
      <c r="F115" s="60">
        <v>114</v>
      </c>
      <c r="G115" s="43">
        <v>153</v>
      </c>
      <c r="H115" s="58">
        <f>FactTransaction[[#This Row],[RNS]]*FactTransaction[[#This Row],[ADR]]</f>
        <v>17442</v>
      </c>
      <c r="I115" s="51">
        <f>DATE(FactTransaction[[#This Row],['#Year]],FactTransaction[[#This Row],['#Month]],1)</f>
        <v>43862</v>
      </c>
      <c r="J115" s="48"/>
    </row>
    <row r="116" spans="1:10" x14ac:dyDescent="0.4">
      <c r="A116" s="48" t="s">
        <v>86</v>
      </c>
      <c r="B116" s="48" t="s">
        <v>75</v>
      </c>
      <c r="C116" s="48">
        <v>2020</v>
      </c>
      <c r="D116" s="48" t="s">
        <v>8</v>
      </c>
      <c r="E116" s="48">
        <v>2</v>
      </c>
      <c r="F116" s="60">
        <v>40</v>
      </c>
      <c r="G116" s="43">
        <v>121</v>
      </c>
      <c r="H116" s="58">
        <f>FactTransaction[[#This Row],[RNS]]*FactTransaction[[#This Row],[ADR]]</f>
        <v>4840</v>
      </c>
      <c r="I116" s="51">
        <f>DATE(FactTransaction[[#This Row],['#Year]],FactTransaction[[#This Row],['#Month]],1)</f>
        <v>43862</v>
      </c>
      <c r="J116" s="48"/>
    </row>
    <row r="117" spans="1:10" x14ac:dyDescent="0.4">
      <c r="A117" s="48" t="s">
        <v>86</v>
      </c>
      <c r="B117" s="48" t="s">
        <v>75</v>
      </c>
      <c r="C117" s="48">
        <v>2020</v>
      </c>
      <c r="D117" s="48" t="s">
        <v>3</v>
      </c>
      <c r="E117" s="48">
        <v>2</v>
      </c>
      <c r="F117" s="60">
        <v>61</v>
      </c>
      <c r="G117" s="43">
        <v>133</v>
      </c>
      <c r="H117" s="58">
        <f>FactTransaction[[#This Row],[RNS]]*FactTransaction[[#This Row],[ADR]]</f>
        <v>8113</v>
      </c>
      <c r="I117" s="51">
        <f>DATE(FactTransaction[[#This Row],['#Year]],FactTransaction[[#This Row],['#Month]],1)</f>
        <v>43862</v>
      </c>
      <c r="J117" s="48"/>
    </row>
    <row r="118" spans="1:10" x14ac:dyDescent="0.4">
      <c r="A118" s="48" t="s">
        <v>86</v>
      </c>
      <c r="B118" s="48" t="s">
        <v>75</v>
      </c>
      <c r="C118" s="48">
        <v>2020</v>
      </c>
      <c r="D118" s="48" t="s">
        <v>6</v>
      </c>
      <c r="E118" s="48">
        <v>3</v>
      </c>
      <c r="F118" s="60">
        <v>132</v>
      </c>
      <c r="G118" s="43">
        <v>160</v>
      </c>
      <c r="H118" s="58">
        <f>FactTransaction[[#This Row],[RNS]]*FactTransaction[[#This Row],[ADR]]</f>
        <v>21120</v>
      </c>
      <c r="I118" s="51">
        <f>DATE(FactTransaction[[#This Row],['#Year]],FactTransaction[[#This Row],['#Month]],1)</f>
        <v>43891</v>
      </c>
      <c r="J118" s="48"/>
    </row>
    <row r="119" spans="1:10" x14ac:dyDescent="0.4">
      <c r="A119" s="48" t="s">
        <v>86</v>
      </c>
      <c r="B119" s="48" t="s">
        <v>75</v>
      </c>
      <c r="C119" s="48">
        <v>2020</v>
      </c>
      <c r="D119" s="48" t="s">
        <v>7</v>
      </c>
      <c r="E119" s="48">
        <v>3</v>
      </c>
      <c r="F119" s="60">
        <v>36</v>
      </c>
      <c r="G119" s="43">
        <v>131</v>
      </c>
      <c r="H119" s="58">
        <f>FactTransaction[[#This Row],[RNS]]*FactTransaction[[#This Row],[ADR]]</f>
        <v>4716</v>
      </c>
      <c r="I119" s="51">
        <f>DATE(FactTransaction[[#This Row],['#Year]],FactTransaction[[#This Row],['#Month]],1)</f>
        <v>43891</v>
      </c>
      <c r="J119" s="48"/>
    </row>
    <row r="120" spans="1:10" x14ac:dyDescent="0.4">
      <c r="A120" s="48" t="s">
        <v>86</v>
      </c>
      <c r="B120" s="48" t="s">
        <v>75</v>
      </c>
      <c r="C120" s="48">
        <v>2020</v>
      </c>
      <c r="D120" s="48" t="s">
        <v>8</v>
      </c>
      <c r="E120" s="48">
        <v>3</v>
      </c>
      <c r="F120" s="60">
        <v>51</v>
      </c>
      <c r="G120" s="43">
        <v>125</v>
      </c>
      <c r="H120" s="58">
        <f>FactTransaction[[#This Row],[RNS]]*FactTransaction[[#This Row],[ADR]]</f>
        <v>6375</v>
      </c>
      <c r="I120" s="51">
        <f>DATE(FactTransaction[[#This Row],['#Year]],FactTransaction[[#This Row],['#Month]],1)</f>
        <v>43891</v>
      </c>
      <c r="J120" s="48"/>
    </row>
    <row r="121" spans="1:10" x14ac:dyDescent="0.4">
      <c r="A121" s="48" t="s">
        <v>86</v>
      </c>
      <c r="B121" s="48" t="s">
        <v>75</v>
      </c>
      <c r="C121" s="48">
        <v>2020</v>
      </c>
      <c r="D121" s="48" t="s">
        <v>3</v>
      </c>
      <c r="E121" s="48">
        <v>3</v>
      </c>
      <c r="F121" s="60">
        <v>177</v>
      </c>
      <c r="G121" s="43">
        <v>135</v>
      </c>
      <c r="H121" s="58">
        <f>FactTransaction[[#This Row],[RNS]]*FactTransaction[[#This Row],[ADR]]</f>
        <v>23895</v>
      </c>
      <c r="I121" s="51">
        <f>DATE(FactTransaction[[#This Row],['#Year]],FactTransaction[[#This Row],['#Month]],1)</f>
        <v>43891</v>
      </c>
      <c r="J121" s="48"/>
    </row>
    <row r="122" spans="1:10" x14ac:dyDescent="0.4">
      <c r="A122" s="48" t="s">
        <v>86</v>
      </c>
      <c r="B122" s="48" t="s">
        <v>75</v>
      </c>
      <c r="C122" s="48">
        <v>2020</v>
      </c>
      <c r="D122" s="48" t="s">
        <v>6</v>
      </c>
      <c r="E122" s="48">
        <v>4</v>
      </c>
      <c r="F122" s="60">
        <v>0</v>
      </c>
      <c r="G122" s="43">
        <v>0</v>
      </c>
      <c r="H122" s="58">
        <f>FactTransaction[[#This Row],[RNS]]*FactTransaction[[#This Row],[ADR]]</f>
        <v>0</v>
      </c>
      <c r="I122" s="51">
        <f>DATE(FactTransaction[[#This Row],['#Year]],FactTransaction[[#This Row],['#Month]],1)</f>
        <v>43922</v>
      </c>
      <c r="J122" s="48"/>
    </row>
    <row r="123" spans="1:10" x14ac:dyDescent="0.4">
      <c r="A123" s="48" t="s">
        <v>86</v>
      </c>
      <c r="B123" s="48" t="s">
        <v>75</v>
      </c>
      <c r="C123" s="48">
        <v>2020</v>
      </c>
      <c r="D123" s="48" t="s">
        <v>7</v>
      </c>
      <c r="E123" s="48">
        <v>4</v>
      </c>
      <c r="F123" s="60">
        <v>0</v>
      </c>
      <c r="G123" s="43">
        <v>0</v>
      </c>
      <c r="H123" s="58">
        <f>FactTransaction[[#This Row],[RNS]]*FactTransaction[[#This Row],[ADR]]</f>
        <v>0</v>
      </c>
      <c r="I123" s="51">
        <f>DATE(FactTransaction[[#This Row],['#Year]],FactTransaction[[#This Row],['#Month]],1)</f>
        <v>43922</v>
      </c>
      <c r="J123" s="48"/>
    </row>
    <row r="124" spans="1:10" x14ac:dyDescent="0.4">
      <c r="A124" s="48" t="s">
        <v>86</v>
      </c>
      <c r="B124" s="48" t="s">
        <v>75</v>
      </c>
      <c r="C124" s="48">
        <v>2020</v>
      </c>
      <c r="D124" s="48" t="s">
        <v>8</v>
      </c>
      <c r="E124" s="48">
        <v>4</v>
      </c>
      <c r="F124" s="60">
        <v>0</v>
      </c>
      <c r="G124" s="43">
        <v>0</v>
      </c>
      <c r="H124" s="58">
        <f>FactTransaction[[#This Row],[RNS]]*FactTransaction[[#This Row],[ADR]]</f>
        <v>0</v>
      </c>
      <c r="I124" s="51">
        <f>DATE(FactTransaction[[#This Row],['#Year]],FactTransaction[[#This Row],['#Month]],1)</f>
        <v>43922</v>
      </c>
      <c r="J124" s="48"/>
    </row>
    <row r="125" spans="1:10" x14ac:dyDescent="0.4">
      <c r="A125" s="48" t="s">
        <v>86</v>
      </c>
      <c r="B125" s="48" t="s">
        <v>75</v>
      </c>
      <c r="C125" s="48">
        <v>2020</v>
      </c>
      <c r="D125" s="48" t="s">
        <v>3</v>
      </c>
      <c r="E125" s="48">
        <v>4</v>
      </c>
      <c r="F125" s="60">
        <v>0</v>
      </c>
      <c r="G125" s="43">
        <v>0</v>
      </c>
      <c r="H125" s="58">
        <f>FactTransaction[[#This Row],[RNS]]*FactTransaction[[#This Row],[ADR]]</f>
        <v>0</v>
      </c>
      <c r="I125" s="51">
        <f>DATE(FactTransaction[[#This Row],['#Year]],FactTransaction[[#This Row],['#Month]],1)</f>
        <v>43922</v>
      </c>
      <c r="J125" s="48"/>
    </row>
    <row r="126" spans="1:10" x14ac:dyDescent="0.4">
      <c r="A126" s="48" t="s">
        <v>86</v>
      </c>
      <c r="B126" s="48" t="s">
        <v>75</v>
      </c>
      <c r="C126" s="48">
        <v>2020</v>
      </c>
      <c r="D126" s="48" t="s">
        <v>6</v>
      </c>
      <c r="E126" s="48">
        <v>5</v>
      </c>
      <c r="F126" s="60">
        <v>0</v>
      </c>
      <c r="G126" s="43">
        <v>0</v>
      </c>
      <c r="H126" s="58">
        <f>FactTransaction[[#This Row],[RNS]]*FactTransaction[[#This Row],[ADR]]</f>
        <v>0</v>
      </c>
      <c r="I126" s="51">
        <f>DATE(FactTransaction[[#This Row],['#Year]],FactTransaction[[#This Row],['#Month]],1)</f>
        <v>43952</v>
      </c>
      <c r="J126" s="48"/>
    </row>
    <row r="127" spans="1:10" x14ac:dyDescent="0.4">
      <c r="A127" s="48" t="s">
        <v>86</v>
      </c>
      <c r="B127" s="48" t="s">
        <v>75</v>
      </c>
      <c r="C127" s="48">
        <v>2020</v>
      </c>
      <c r="D127" s="48" t="s">
        <v>7</v>
      </c>
      <c r="E127" s="48">
        <v>5</v>
      </c>
      <c r="F127" s="60">
        <v>0</v>
      </c>
      <c r="G127" s="43">
        <v>0</v>
      </c>
      <c r="H127" s="58">
        <f>FactTransaction[[#This Row],[RNS]]*FactTransaction[[#This Row],[ADR]]</f>
        <v>0</v>
      </c>
      <c r="I127" s="51">
        <f>DATE(FactTransaction[[#This Row],['#Year]],FactTransaction[[#This Row],['#Month]],1)</f>
        <v>43952</v>
      </c>
      <c r="J127" s="48"/>
    </row>
    <row r="128" spans="1:10" x14ac:dyDescent="0.4">
      <c r="A128" s="48" t="s">
        <v>86</v>
      </c>
      <c r="B128" s="48" t="s">
        <v>75</v>
      </c>
      <c r="C128" s="48">
        <v>2020</v>
      </c>
      <c r="D128" s="48" t="s">
        <v>8</v>
      </c>
      <c r="E128" s="48">
        <v>5</v>
      </c>
      <c r="F128" s="60">
        <v>0</v>
      </c>
      <c r="G128" s="43">
        <v>0</v>
      </c>
      <c r="H128" s="58">
        <f>FactTransaction[[#This Row],[RNS]]*FactTransaction[[#This Row],[ADR]]</f>
        <v>0</v>
      </c>
      <c r="I128" s="51">
        <f>DATE(FactTransaction[[#This Row],['#Year]],FactTransaction[[#This Row],['#Month]],1)</f>
        <v>43952</v>
      </c>
      <c r="J128" s="48"/>
    </row>
    <row r="129" spans="1:10" x14ac:dyDescent="0.4">
      <c r="A129" s="48" t="s">
        <v>86</v>
      </c>
      <c r="B129" s="48" t="s">
        <v>75</v>
      </c>
      <c r="C129" s="48">
        <v>2020</v>
      </c>
      <c r="D129" s="48" t="s">
        <v>3</v>
      </c>
      <c r="E129" s="48">
        <v>5</v>
      </c>
      <c r="F129" s="60">
        <v>0</v>
      </c>
      <c r="G129" s="43">
        <v>0</v>
      </c>
      <c r="H129" s="58">
        <f>FactTransaction[[#This Row],[RNS]]*FactTransaction[[#This Row],[ADR]]</f>
        <v>0</v>
      </c>
      <c r="I129" s="51">
        <f>DATE(FactTransaction[[#This Row],['#Year]],FactTransaction[[#This Row],['#Month]],1)</f>
        <v>43952</v>
      </c>
      <c r="J129" s="48"/>
    </row>
    <row r="130" spans="1:10" x14ac:dyDescent="0.4">
      <c r="A130" s="48" t="s">
        <v>86</v>
      </c>
      <c r="B130" s="48" t="s">
        <v>75</v>
      </c>
      <c r="C130" s="48">
        <v>2020</v>
      </c>
      <c r="D130" s="48" t="s">
        <v>6</v>
      </c>
      <c r="E130" s="48">
        <v>6</v>
      </c>
      <c r="F130" s="60">
        <v>0</v>
      </c>
      <c r="G130" s="43">
        <v>0</v>
      </c>
      <c r="H130" s="58">
        <f>FactTransaction[[#This Row],[RNS]]*FactTransaction[[#This Row],[ADR]]</f>
        <v>0</v>
      </c>
      <c r="I130" s="51">
        <f>DATE(FactTransaction[[#This Row],['#Year]],FactTransaction[[#This Row],['#Month]],1)</f>
        <v>43983</v>
      </c>
      <c r="J130" s="48"/>
    </row>
    <row r="131" spans="1:10" x14ac:dyDescent="0.4">
      <c r="A131" s="48" t="s">
        <v>86</v>
      </c>
      <c r="B131" s="48" t="s">
        <v>75</v>
      </c>
      <c r="C131" s="48">
        <v>2020</v>
      </c>
      <c r="D131" s="48" t="s">
        <v>7</v>
      </c>
      <c r="E131" s="48">
        <v>6</v>
      </c>
      <c r="F131" s="60">
        <v>0</v>
      </c>
      <c r="G131" s="43">
        <v>0</v>
      </c>
      <c r="H131" s="58">
        <f>FactTransaction[[#This Row],[RNS]]*FactTransaction[[#This Row],[ADR]]</f>
        <v>0</v>
      </c>
      <c r="I131" s="51">
        <f>DATE(FactTransaction[[#This Row],['#Year]],FactTransaction[[#This Row],['#Month]],1)</f>
        <v>43983</v>
      </c>
      <c r="J131" s="48"/>
    </row>
    <row r="132" spans="1:10" x14ac:dyDescent="0.4">
      <c r="A132" s="48" t="s">
        <v>86</v>
      </c>
      <c r="B132" s="48" t="s">
        <v>75</v>
      </c>
      <c r="C132" s="48">
        <v>2020</v>
      </c>
      <c r="D132" s="48" t="s">
        <v>8</v>
      </c>
      <c r="E132" s="48">
        <v>6</v>
      </c>
      <c r="F132" s="60">
        <v>0</v>
      </c>
      <c r="G132" s="43">
        <v>0</v>
      </c>
      <c r="H132" s="58">
        <f>FactTransaction[[#This Row],[RNS]]*FactTransaction[[#This Row],[ADR]]</f>
        <v>0</v>
      </c>
      <c r="I132" s="51">
        <f>DATE(FactTransaction[[#This Row],['#Year]],FactTransaction[[#This Row],['#Month]],1)</f>
        <v>43983</v>
      </c>
      <c r="J132" s="48"/>
    </row>
    <row r="133" spans="1:10" x14ac:dyDescent="0.4">
      <c r="A133" s="48" t="s">
        <v>86</v>
      </c>
      <c r="B133" s="48" t="s">
        <v>75</v>
      </c>
      <c r="C133" s="48">
        <v>2020</v>
      </c>
      <c r="D133" s="48" t="s">
        <v>3</v>
      </c>
      <c r="E133" s="48">
        <v>6</v>
      </c>
      <c r="F133" s="60">
        <v>0</v>
      </c>
      <c r="G133" s="43">
        <v>0</v>
      </c>
      <c r="H133" s="58">
        <f>FactTransaction[[#This Row],[RNS]]*FactTransaction[[#This Row],[ADR]]</f>
        <v>0</v>
      </c>
      <c r="I133" s="51">
        <f>DATE(FactTransaction[[#This Row],['#Year]],FactTransaction[[#This Row],['#Month]],1)</f>
        <v>43983</v>
      </c>
      <c r="J133" s="48"/>
    </row>
    <row r="134" spans="1:10" x14ac:dyDescent="0.4">
      <c r="A134" s="48" t="s">
        <v>86</v>
      </c>
      <c r="B134" s="48" t="s">
        <v>75</v>
      </c>
      <c r="C134" s="48">
        <v>2020</v>
      </c>
      <c r="D134" s="48" t="s">
        <v>6</v>
      </c>
      <c r="E134" s="48">
        <v>7</v>
      </c>
      <c r="F134" s="60">
        <v>0</v>
      </c>
      <c r="G134" s="43">
        <v>0</v>
      </c>
      <c r="H134" s="58">
        <f>FactTransaction[[#This Row],[RNS]]*FactTransaction[[#This Row],[ADR]]</f>
        <v>0</v>
      </c>
      <c r="I134" s="51">
        <f>DATE(FactTransaction[[#This Row],['#Year]],FactTransaction[[#This Row],['#Month]],1)</f>
        <v>44013</v>
      </c>
      <c r="J134" s="48"/>
    </row>
    <row r="135" spans="1:10" x14ac:dyDescent="0.4">
      <c r="A135" s="48" t="s">
        <v>86</v>
      </c>
      <c r="B135" s="48" t="s">
        <v>75</v>
      </c>
      <c r="C135" s="48">
        <v>2020</v>
      </c>
      <c r="D135" s="48" t="s">
        <v>7</v>
      </c>
      <c r="E135" s="48">
        <v>7</v>
      </c>
      <c r="F135" s="60">
        <v>0</v>
      </c>
      <c r="G135" s="43">
        <v>0</v>
      </c>
      <c r="H135" s="58">
        <f>FactTransaction[[#This Row],[RNS]]*FactTransaction[[#This Row],[ADR]]</f>
        <v>0</v>
      </c>
      <c r="I135" s="51">
        <f>DATE(FactTransaction[[#This Row],['#Year]],FactTransaction[[#This Row],['#Month]],1)</f>
        <v>44013</v>
      </c>
      <c r="J135" s="48"/>
    </row>
    <row r="136" spans="1:10" x14ac:dyDescent="0.4">
      <c r="A136" s="48" t="s">
        <v>86</v>
      </c>
      <c r="B136" s="48" t="s">
        <v>75</v>
      </c>
      <c r="C136" s="48">
        <v>2020</v>
      </c>
      <c r="D136" s="48" t="s">
        <v>8</v>
      </c>
      <c r="E136" s="48">
        <v>7</v>
      </c>
      <c r="F136" s="60">
        <v>0</v>
      </c>
      <c r="G136" s="43">
        <v>0</v>
      </c>
      <c r="H136" s="58">
        <f>FactTransaction[[#This Row],[RNS]]*FactTransaction[[#This Row],[ADR]]</f>
        <v>0</v>
      </c>
      <c r="I136" s="51">
        <f>DATE(FactTransaction[[#This Row],['#Year]],FactTransaction[[#This Row],['#Month]],1)</f>
        <v>44013</v>
      </c>
      <c r="J136" s="48"/>
    </row>
    <row r="137" spans="1:10" x14ac:dyDescent="0.4">
      <c r="A137" s="48" t="s">
        <v>86</v>
      </c>
      <c r="B137" s="48" t="s">
        <v>75</v>
      </c>
      <c r="C137" s="48">
        <v>2020</v>
      </c>
      <c r="D137" s="48" t="s">
        <v>3</v>
      </c>
      <c r="E137" s="48">
        <v>7</v>
      </c>
      <c r="F137" s="60">
        <v>0</v>
      </c>
      <c r="G137" s="43">
        <v>0</v>
      </c>
      <c r="H137" s="58">
        <f>FactTransaction[[#This Row],[RNS]]*FactTransaction[[#This Row],[ADR]]</f>
        <v>0</v>
      </c>
      <c r="I137" s="51">
        <f>DATE(FactTransaction[[#This Row],['#Year]],FactTransaction[[#This Row],['#Month]],1)</f>
        <v>44013</v>
      </c>
      <c r="J137" s="48"/>
    </row>
    <row r="138" spans="1:10" x14ac:dyDescent="0.4">
      <c r="A138" s="48" t="s">
        <v>86</v>
      </c>
      <c r="B138" s="48" t="s">
        <v>75</v>
      </c>
      <c r="C138" s="48">
        <v>2020</v>
      </c>
      <c r="D138" s="48" t="s">
        <v>6</v>
      </c>
      <c r="E138" s="48">
        <v>8</v>
      </c>
      <c r="F138" s="60">
        <v>0</v>
      </c>
      <c r="G138" s="43">
        <v>0</v>
      </c>
      <c r="H138" s="58">
        <f>FactTransaction[[#This Row],[RNS]]*FactTransaction[[#This Row],[ADR]]</f>
        <v>0</v>
      </c>
      <c r="I138" s="51">
        <f>DATE(FactTransaction[[#This Row],['#Year]],FactTransaction[[#This Row],['#Month]],1)</f>
        <v>44044</v>
      </c>
      <c r="J138" s="48"/>
    </row>
    <row r="139" spans="1:10" x14ac:dyDescent="0.4">
      <c r="A139" s="48" t="s">
        <v>86</v>
      </c>
      <c r="B139" s="48" t="s">
        <v>75</v>
      </c>
      <c r="C139" s="48">
        <v>2020</v>
      </c>
      <c r="D139" s="48" t="s">
        <v>7</v>
      </c>
      <c r="E139" s="48">
        <v>8</v>
      </c>
      <c r="F139" s="60">
        <v>0</v>
      </c>
      <c r="G139" s="43">
        <v>0</v>
      </c>
      <c r="H139" s="58">
        <f>FactTransaction[[#This Row],[RNS]]*FactTransaction[[#This Row],[ADR]]</f>
        <v>0</v>
      </c>
      <c r="I139" s="51">
        <f>DATE(FactTransaction[[#This Row],['#Year]],FactTransaction[[#This Row],['#Month]],1)</f>
        <v>44044</v>
      </c>
      <c r="J139" s="48"/>
    </row>
    <row r="140" spans="1:10" x14ac:dyDescent="0.4">
      <c r="A140" s="48" t="s">
        <v>86</v>
      </c>
      <c r="B140" s="48" t="s">
        <v>75</v>
      </c>
      <c r="C140" s="48">
        <v>2020</v>
      </c>
      <c r="D140" s="48" t="s">
        <v>8</v>
      </c>
      <c r="E140" s="48">
        <v>8</v>
      </c>
      <c r="F140" s="60">
        <v>0</v>
      </c>
      <c r="G140" s="43">
        <v>0</v>
      </c>
      <c r="H140" s="58">
        <f>FactTransaction[[#This Row],[RNS]]*FactTransaction[[#This Row],[ADR]]</f>
        <v>0</v>
      </c>
      <c r="I140" s="51">
        <f>DATE(FactTransaction[[#This Row],['#Year]],FactTransaction[[#This Row],['#Month]],1)</f>
        <v>44044</v>
      </c>
      <c r="J140" s="48"/>
    </row>
    <row r="141" spans="1:10" x14ac:dyDescent="0.4">
      <c r="A141" s="48" t="s">
        <v>86</v>
      </c>
      <c r="B141" s="48" t="s">
        <v>75</v>
      </c>
      <c r="C141" s="48">
        <v>2020</v>
      </c>
      <c r="D141" s="48" t="s">
        <v>3</v>
      </c>
      <c r="E141" s="48">
        <v>8</v>
      </c>
      <c r="F141" s="60">
        <v>0</v>
      </c>
      <c r="G141" s="43">
        <v>0</v>
      </c>
      <c r="H141" s="58">
        <f>FactTransaction[[#This Row],[RNS]]*FactTransaction[[#This Row],[ADR]]</f>
        <v>0</v>
      </c>
      <c r="I141" s="51">
        <f>DATE(FactTransaction[[#This Row],['#Year]],FactTransaction[[#This Row],['#Month]],1)</f>
        <v>44044</v>
      </c>
      <c r="J141" s="48"/>
    </row>
    <row r="142" spans="1:10" x14ac:dyDescent="0.4">
      <c r="A142" s="48" t="s">
        <v>86</v>
      </c>
      <c r="B142" s="48" t="s">
        <v>75</v>
      </c>
      <c r="C142" s="48">
        <v>2020</v>
      </c>
      <c r="D142" s="48" t="s">
        <v>6</v>
      </c>
      <c r="E142" s="48">
        <v>9</v>
      </c>
      <c r="F142" s="60">
        <v>0</v>
      </c>
      <c r="G142" s="43">
        <v>0</v>
      </c>
      <c r="H142" s="58">
        <f>FactTransaction[[#This Row],[RNS]]*FactTransaction[[#This Row],[ADR]]</f>
        <v>0</v>
      </c>
      <c r="I142" s="51">
        <f>DATE(FactTransaction[[#This Row],['#Year]],FactTransaction[[#This Row],['#Month]],1)</f>
        <v>44075</v>
      </c>
      <c r="J142" s="48"/>
    </row>
    <row r="143" spans="1:10" x14ac:dyDescent="0.4">
      <c r="A143" s="48" t="s">
        <v>86</v>
      </c>
      <c r="B143" s="48" t="s">
        <v>75</v>
      </c>
      <c r="C143" s="48">
        <v>2020</v>
      </c>
      <c r="D143" s="48" t="s">
        <v>7</v>
      </c>
      <c r="E143" s="48">
        <v>9</v>
      </c>
      <c r="F143" s="60">
        <v>0</v>
      </c>
      <c r="G143" s="43">
        <v>0</v>
      </c>
      <c r="H143" s="58">
        <f>FactTransaction[[#This Row],[RNS]]*FactTransaction[[#This Row],[ADR]]</f>
        <v>0</v>
      </c>
      <c r="I143" s="51">
        <f>DATE(FactTransaction[[#This Row],['#Year]],FactTransaction[[#This Row],['#Month]],1)</f>
        <v>44075</v>
      </c>
      <c r="J143" s="48"/>
    </row>
    <row r="144" spans="1:10" x14ac:dyDescent="0.4">
      <c r="A144" s="48" t="s">
        <v>86</v>
      </c>
      <c r="B144" s="48" t="s">
        <v>75</v>
      </c>
      <c r="C144" s="48">
        <v>2020</v>
      </c>
      <c r="D144" s="48" t="s">
        <v>8</v>
      </c>
      <c r="E144" s="48">
        <v>9</v>
      </c>
      <c r="F144" s="60">
        <v>0</v>
      </c>
      <c r="G144" s="43">
        <v>0</v>
      </c>
      <c r="H144" s="58">
        <f>FactTransaction[[#This Row],[RNS]]*FactTransaction[[#This Row],[ADR]]</f>
        <v>0</v>
      </c>
      <c r="I144" s="51">
        <f>DATE(FactTransaction[[#This Row],['#Year]],FactTransaction[[#This Row],['#Month]],1)</f>
        <v>44075</v>
      </c>
      <c r="J144" s="48"/>
    </row>
    <row r="145" spans="1:10" x14ac:dyDescent="0.4">
      <c r="A145" s="48" t="s">
        <v>86</v>
      </c>
      <c r="B145" s="48" t="s">
        <v>75</v>
      </c>
      <c r="C145" s="48">
        <v>2020</v>
      </c>
      <c r="D145" s="48" t="s">
        <v>3</v>
      </c>
      <c r="E145" s="48">
        <v>9</v>
      </c>
      <c r="F145" s="60">
        <v>0</v>
      </c>
      <c r="G145" s="43">
        <v>0</v>
      </c>
      <c r="H145" s="58">
        <f>FactTransaction[[#This Row],[RNS]]*FactTransaction[[#This Row],[ADR]]</f>
        <v>0</v>
      </c>
      <c r="I145" s="51">
        <f>DATE(FactTransaction[[#This Row],['#Year]],FactTransaction[[#This Row],['#Month]],1)</f>
        <v>44075</v>
      </c>
      <c r="J145" s="48"/>
    </row>
    <row r="146" spans="1:10" x14ac:dyDescent="0.4">
      <c r="A146" s="48" t="s">
        <v>86</v>
      </c>
      <c r="B146" s="48" t="s">
        <v>75</v>
      </c>
      <c r="C146" s="48">
        <v>2020</v>
      </c>
      <c r="D146" s="48" t="s">
        <v>6</v>
      </c>
      <c r="E146" s="48">
        <v>10</v>
      </c>
      <c r="F146" s="60">
        <v>0</v>
      </c>
      <c r="G146" s="43">
        <v>0</v>
      </c>
      <c r="H146" s="58">
        <f>FactTransaction[[#This Row],[RNS]]*FactTransaction[[#This Row],[ADR]]</f>
        <v>0</v>
      </c>
      <c r="I146" s="51">
        <f>DATE(FactTransaction[[#This Row],['#Year]],FactTransaction[[#This Row],['#Month]],1)</f>
        <v>44105</v>
      </c>
      <c r="J146" s="48"/>
    </row>
    <row r="147" spans="1:10" x14ac:dyDescent="0.4">
      <c r="A147" s="48" t="s">
        <v>86</v>
      </c>
      <c r="B147" s="48" t="s">
        <v>75</v>
      </c>
      <c r="C147" s="48">
        <v>2020</v>
      </c>
      <c r="D147" s="48" t="s">
        <v>7</v>
      </c>
      <c r="E147" s="48">
        <v>10</v>
      </c>
      <c r="F147" s="60">
        <v>0</v>
      </c>
      <c r="G147" s="43">
        <v>0</v>
      </c>
      <c r="H147" s="58">
        <f>FactTransaction[[#This Row],[RNS]]*FactTransaction[[#This Row],[ADR]]</f>
        <v>0</v>
      </c>
      <c r="I147" s="51">
        <f>DATE(FactTransaction[[#This Row],['#Year]],FactTransaction[[#This Row],['#Month]],1)</f>
        <v>44105</v>
      </c>
      <c r="J147" s="48"/>
    </row>
    <row r="148" spans="1:10" x14ac:dyDescent="0.4">
      <c r="A148" s="48" t="s">
        <v>86</v>
      </c>
      <c r="B148" s="48" t="s">
        <v>75</v>
      </c>
      <c r="C148" s="48">
        <v>2020</v>
      </c>
      <c r="D148" s="48" t="s">
        <v>8</v>
      </c>
      <c r="E148" s="48">
        <v>10</v>
      </c>
      <c r="F148" s="60">
        <v>0</v>
      </c>
      <c r="G148" s="43">
        <v>0</v>
      </c>
      <c r="H148" s="58">
        <f>FactTransaction[[#This Row],[RNS]]*FactTransaction[[#This Row],[ADR]]</f>
        <v>0</v>
      </c>
      <c r="I148" s="51">
        <f>DATE(FactTransaction[[#This Row],['#Year]],FactTransaction[[#This Row],['#Month]],1)</f>
        <v>44105</v>
      </c>
      <c r="J148" s="48"/>
    </row>
    <row r="149" spans="1:10" x14ac:dyDescent="0.4">
      <c r="A149" s="48" t="s">
        <v>86</v>
      </c>
      <c r="B149" s="48" t="s">
        <v>75</v>
      </c>
      <c r="C149" s="48">
        <v>2020</v>
      </c>
      <c r="D149" s="48" t="s">
        <v>3</v>
      </c>
      <c r="E149" s="48">
        <v>10</v>
      </c>
      <c r="F149" s="60">
        <v>0</v>
      </c>
      <c r="G149" s="43">
        <v>0</v>
      </c>
      <c r="H149" s="58">
        <f>FactTransaction[[#This Row],[RNS]]*FactTransaction[[#This Row],[ADR]]</f>
        <v>0</v>
      </c>
      <c r="I149" s="51">
        <f>DATE(FactTransaction[[#This Row],['#Year]],FactTransaction[[#This Row],['#Month]],1)</f>
        <v>44105</v>
      </c>
      <c r="J149" s="48"/>
    </row>
    <row r="150" spans="1:10" x14ac:dyDescent="0.4">
      <c r="A150" s="48" t="s">
        <v>86</v>
      </c>
      <c r="B150" s="48" t="s">
        <v>75</v>
      </c>
      <c r="C150" s="48">
        <v>2020</v>
      </c>
      <c r="D150" s="48" t="s">
        <v>6</v>
      </c>
      <c r="E150" s="48">
        <v>11</v>
      </c>
      <c r="F150" s="60">
        <v>0</v>
      </c>
      <c r="G150" s="43">
        <v>0</v>
      </c>
      <c r="H150" s="58">
        <f>FactTransaction[[#This Row],[RNS]]*FactTransaction[[#This Row],[ADR]]</f>
        <v>0</v>
      </c>
      <c r="I150" s="51">
        <f>DATE(FactTransaction[[#This Row],['#Year]],FactTransaction[[#This Row],['#Month]],1)</f>
        <v>44136</v>
      </c>
      <c r="J150" s="48"/>
    </row>
    <row r="151" spans="1:10" x14ac:dyDescent="0.4">
      <c r="A151" s="48" t="s">
        <v>86</v>
      </c>
      <c r="B151" s="48" t="s">
        <v>75</v>
      </c>
      <c r="C151" s="48">
        <v>2020</v>
      </c>
      <c r="D151" s="48" t="s">
        <v>7</v>
      </c>
      <c r="E151" s="48">
        <v>11</v>
      </c>
      <c r="F151" s="60">
        <v>0</v>
      </c>
      <c r="G151" s="43">
        <v>0</v>
      </c>
      <c r="H151" s="58">
        <f>FactTransaction[[#This Row],[RNS]]*FactTransaction[[#This Row],[ADR]]</f>
        <v>0</v>
      </c>
      <c r="I151" s="51">
        <f>DATE(FactTransaction[[#This Row],['#Year]],FactTransaction[[#This Row],['#Month]],1)</f>
        <v>44136</v>
      </c>
      <c r="J151" s="48"/>
    </row>
    <row r="152" spans="1:10" x14ac:dyDescent="0.4">
      <c r="A152" s="48" t="s">
        <v>86</v>
      </c>
      <c r="B152" s="48" t="s">
        <v>75</v>
      </c>
      <c r="C152" s="48">
        <v>2020</v>
      </c>
      <c r="D152" s="48" t="s">
        <v>8</v>
      </c>
      <c r="E152" s="48">
        <v>11</v>
      </c>
      <c r="F152" s="60">
        <v>0</v>
      </c>
      <c r="G152" s="43">
        <v>0</v>
      </c>
      <c r="H152" s="58">
        <f>FactTransaction[[#This Row],[RNS]]*FactTransaction[[#This Row],[ADR]]</f>
        <v>0</v>
      </c>
      <c r="I152" s="51">
        <f>DATE(FactTransaction[[#This Row],['#Year]],FactTransaction[[#This Row],['#Month]],1)</f>
        <v>44136</v>
      </c>
      <c r="J152" s="48"/>
    </row>
    <row r="153" spans="1:10" x14ac:dyDescent="0.4">
      <c r="A153" s="48" t="s">
        <v>86</v>
      </c>
      <c r="B153" s="48" t="s">
        <v>75</v>
      </c>
      <c r="C153" s="48">
        <v>2020</v>
      </c>
      <c r="D153" s="48" t="s">
        <v>3</v>
      </c>
      <c r="E153" s="48">
        <v>11</v>
      </c>
      <c r="F153" s="60">
        <v>0</v>
      </c>
      <c r="G153" s="43">
        <v>0</v>
      </c>
      <c r="H153" s="58">
        <f>FactTransaction[[#This Row],[RNS]]*FactTransaction[[#This Row],[ADR]]</f>
        <v>0</v>
      </c>
      <c r="I153" s="51">
        <f>DATE(FactTransaction[[#This Row],['#Year]],FactTransaction[[#This Row],['#Month]],1)</f>
        <v>44136</v>
      </c>
      <c r="J153" s="48"/>
    </row>
    <row r="154" spans="1:10" x14ac:dyDescent="0.4">
      <c r="A154" s="48" t="s">
        <v>86</v>
      </c>
      <c r="B154" s="48" t="s">
        <v>75</v>
      </c>
      <c r="C154" s="48">
        <v>2020</v>
      </c>
      <c r="D154" s="48" t="s">
        <v>6</v>
      </c>
      <c r="E154" s="48">
        <v>12</v>
      </c>
      <c r="F154" s="60">
        <v>0</v>
      </c>
      <c r="G154" s="43">
        <v>0</v>
      </c>
      <c r="H154" s="58">
        <f>FactTransaction[[#This Row],[RNS]]*FactTransaction[[#This Row],[ADR]]</f>
        <v>0</v>
      </c>
      <c r="I154" s="51">
        <f>DATE(FactTransaction[[#This Row],['#Year]],FactTransaction[[#This Row],['#Month]],1)</f>
        <v>44166</v>
      </c>
      <c r="J154" s="48"/>
    </row>
    <row r="155" spans="1:10" x14ac:dyDescent="0.4">
      <c r="A155" s="48" t="s">
        <v>86</v>
      </c>
      <c r="B155" s="48" t="s">
        <v>75</v>
      </c>
      <c r="C155" s="48">
        <v>2020</v>
      </c>
      <c r="D155" s="48" t="s">
        <v>7</v>
      </c>
      <c r="E155" s="48">
        <v>12</v>
      </c>
      <c r="F155" s="60">
        <v>0</v>
      </c>
      <c r="G155" s="43">
        <v>0</v>
      </c>
      <c r="H155" s="58">
        <f>FactTransaction[[#This Row],[RNS]]*FactTransaction[[#This Row],[ADR]]</f>
        <v>0</v>
      </c>
      <c r="I155" s="51">
        <f>DATE(FactTransaction[[#This Row],['#Year]],FactTransaction[[#This Row],['#Month]],1)</f>
        <v>44166</v>
      </c>
      <c r="J155" s="48"/>
    </row>
    <row r="156" spans="1:10" x14ac:dyDescent="0.4">
      <c r="A156" s="48" t="s">
        <v>86</v>
      </c>
      <c r="B156" s="48" t="s">
        <v>75</v>
      </c>
      <c r="C156" s="48">
        <v>2020</v>
      </c>
      <c r="D156" s="48" t="s">
        <v>8</v>
      </c>
      <c r="E156" s="48">
        <v>12</v>
      </c>
      <c r="F156" s="60">
        <v>0</v>
      </c>
      <c r="G156" s="43">
        <v>0</v>
      </c>
      <c r="H156" s="58">
        <f>FactTransaction[[#This Row],[RNS]]*FactTransaction[[#This Row],[ADR]]</f>
        <v>0</v>
      </c>
      <c r="I156" s="51">
        <f>DATE(FactTransaction[[#This Row],['#Year]],FactTransaction[[#This Row],['#Month]],1)</f>
        <v>44166</v>
      </c>
      <c r="J156" s="48"/>
    </row>
    <row r="157" spans="1:10" x14ac:dyDescent="0.4">
      <c r="A157" s="48" t="s">
        <v>86</v>
      </c>
      <c r="B157" s="48" t="s">
        <v>75</v>
      </c>
      <c r="C157" s="48">
        <v>2020</v>
      </c>
      <c r="D157" s="48" t="s">
        <v>3</v>
      </c>
      <c r="E157" s="48">
        <v>12</v>
      </c>
      <c r="F157" s="60">
        <v>0</v>
      </c>
      <c r="G157" s="43">
        <v>0</v>
      </c>
      <c r="H157" s="58">
        <f>FactTransaction[[#This Row],[RNS]]*FactTransaction[[#This Row],[ADR]]</f>
        <v>0</v>
      </c>
      <c r="I157" s="51">
        <f>DATE(FactTransaction[[#This Row],['#Year]],FactTransaction[[#This Row],['#Month]],1)</f>
        <v>44166</v>
      </c>
      <c r="J157" s="48"/>
    </row>
    <row r="158" spans="1:10" x14ac:dyDescent="0.4">
      <c r="A158" s="48" t="s">
        <v>86</v>
      </c>
      <c r="B158" s="48" t="s">
        <v>74</v>
      </c>
      <c r="C158" s="48">
        <v>2020</v>
      </c>
      <c r="D158" s="48" t="s">
        <v>6</v>
      </c>
      <c r="E158" s="48">
        <v>1</v>
      </c>
      <c r="F158" s="60">
        <v>46</v>
      </c>
      <c r="G158" s="43">
        <v>120</v>
      </c>
      <c r="H158" s="58">
        <f>FactTransaction[[#This Row],[RNS]]*FactTransaction[[#This Row],[ADR]]</f>
        <v>5520</v>
      </c>
      <c r="I158" s="51">
        <f>DATE(FactTransaction[[#This Row],['#Year]],FactTransaction[[#This Row],['#Month]],1)</f>
        <v>43831</v>
      </c>
      <c r="J158" s="48"/>
    </row>
    <row r="159" spans="1:10" x14ac:dyDescent="0.4">
      <c r="A159" s="48" t="s">
        <v>86</v>
      </c>
      <c r="B159" s="48" t="s">
        <v>74</v>
      </c>
      <c r="C159" s="48">
        <v>2020</v>
      </c>
      <c r="D159" s="48" t="s">
        <v>7</v>
      </c>
      <c r="E159" s="48">
        <v>1</v>
      </c>
      <c r="F159" s="60">
        <v>169</v>
      </c>
      <c r="G159" s="43">
        <v>155</v>
      </c>
      <c r="H159" s="58">
        <f>FactTransaction[[#This Row],[RNS]]*FactTransaction[[#This Row],[ADR]]</f>
        <v>26195</v>
      </c>
      <c r="I159" s="51">
        <f>DATE(FactTransaction[[#This Row],['#Year]],FactTransaction[[#This Row],['#Month]],1)</f>
        <v>43831</v>
      </c>
      <c r="J159" s="48"/>
    </row>
    <row r="160" spans="1:10" x14ac:dyDescent="0.4">
      <c r="A160" s="48" t="s">
        <v>86</v>
      </c>
      <c r="B160" s="48" t="s">
        <v>74</v>
      </c>
      <c r="C160" s="48">
        <v>2020</v>
      </c>
      <c r="D160" s="48" t="s">
        <v>8</v>
      </c>
      <c r="E160" s="48">
        <v>1</v>
      </c>
      <c r="F160" s="60">
        <v>142</v>
      </c>
      <c r="G160" s="43">
        <v>127</v>
      </c>
      <c r="H160" s="58">
        <f>FactTransaction[[#This Row],[RNS]]*FactTransaction[[#This Row],[ADR]]</f>
        <v>18034</v>
      </c>
      <c r="I160" s="51">
        <f>DATE(FactTransaction[[#This Row],['#Year]],FactTransaction[[#This Row],['#Month]],1)</f>
        <v>43831</v>
      </c>
      <c r="J160" s="48"/>
    </row>
    <row r="161" spans="1:10" x14ac:dyDescent="0.4">
      <c r="A161" s="48" t="s">
        <v>86</v>
      </c>
      <c r="B161" s="48" t="s">
        <v>74</v>
      </c>
      <c r="C161" s="48">
        <v>2020</v>
      </c>
      <c r="D161" s="48" t="s">
        <v>3</v>
      </c>
      <c r="E161" s="48">
        <v>1</v>
      </c>
      <c r="F161" s="60">
        <v>113</v>
      </c>
      <c r="G161" s="43">
        <v>125</v>
      </c>
      <c r="H161" s="58">
        <f>FactTransaction[[#This Row],[RNS]]*FactTransaction[[#This Row],[ADR]]</f>
        <v>14125</v>
      </c>
      <c r="I161" s="51">
        <f>DATE(FactTransaction[[#This Row],['#Year]],FactTransaction[[#This Row],['#Month]],1)</f>
        <v>43831</v>
      </c>
      <c r="J161" s="48"/>
    </row>
    <row r="162" spans="1:10" x14ac:dyDescent="0.4">
      <c r="A162" s="48" t="s">
        <v>86</v>
      </c>
      <c r="B162" s="48" t="s">
        <v>74</v>
      </c>
      <c r="C162" s="48">
        <v>2020</v>
      </c>
      <c r="D162" s="48" t="s">
        <v>6</v>
      </c>
      <c r="E162" s="48">
        <v>2</v>
      </c>
      <c r="F162" s="60">
        <v>26</v>
      </c>
      <c r="G162" s="43">
        <v>133</v>
      </c>
      <c r="H162" s="58">
        <f>FactTransaction[[#This Row],[RNS]]*FactTransaction[[#This Row],[ADR]]</f>
        <v>3458</v>
      </c>
      <c r="I162" s="51">
        <f>DATE(FactTransaction[[#This Row],['#Year]],FactTransaction[[#This Row],['#Month]],1)</f>
        <v>43862</v>
      </c>
      <c r="J162" s="48"/>
    </row>
    <row r="163" spans="1:10" x14ac:dyDescent="0.4">
      <c r="A163" s="48" t="s">
        <v>86</v>
      </c>
      <c r="B163" s="48" t="s">
        <v>74</v>
      </c>
      <c r="C163" s="48">
        <v>2020</v>
      </c>
      <c r="D163" s="48" t="s">
        <v>7</v>
      </c>
      <c r="E163" s="48">
        <v>2</v>
      </c>
      <c r="F163" s="60">
        <v>101</v>
      </c>
      <c r="G163" s="43">
        <v>148</v>
      </c>
      <c r="H163" s="58">
        <f>FactTransaction[[#This Row],[RNS]]*FactTransaction[[#This Row],[ADR]]</f>
        <v>14948</v>
      </c>
      <c r="I163" s="51">
        <f>DATE(FactTransaction[[#This Row],['#Year]],FactTransaction[[#This Row],['#Month]],1)</f>
        <v>43862</v>
      </c>
      <c r="J163" s="48"/>
    </row>
    <row r="164" spans="1:10" x14ac:dyDescent="0.4">
      <c r="A164" s="48" t="s">
        <v>86</v>
      </c>
      <c r="B164" s="48" t="s">
        <v>74</v>
      </c>
      <c r="C164" s="48">
        <v>2020</v>
      </c>
      <c r="D164" s="48" t="s">
        <v>8</v>
      </c>
      <c r="E164" s="48">
        <v>2</v>
      </c>
      <c r="F164" s="60">
        <v>156</v>
      </c>
      <c r="G164" s="43">
        <v>161</v>
      </c>
      <c r="H164" s="58">
        <f>FactTransaction[[#This Row],[RNS]]*FactTransaction[[#This Row],[ADR]]</f>
        <v>25116</v>
      </c>
      <c r="I164" s="51">
        <f>DATE(FactTransaction[[#This Row],['#Year]],FactTransaction[[#This Row],['#Month]],1)</f>
        <v>43862</v>
      </c>
      <c r="J164" s="48"/>
    </row>
    <row r="165" spans="1:10" x14ac:dyDescent="0.4">
      <c r="A165" s="48" t="s">
        <v>86</v>
      </c>
      <c r="B165" s="48" t="s">
        <v>74</v>
      </c>
      <c r="C165" s="48">
        <v>2020</v>
      </c>
      <c r="D165" s="48" t="s">
        <v>3</v>
      </c>
      <c r="E165" s="48">
        <v>2</v>
      </c>
      <c r="F165" s="60">
        <v>32</v>
      </c>
      <c r="G165" s="43">
        <v>139</v>
      </c>
      <c r="H165" s="58">
        <f>FactTransaction[[#This Row],[RNS]]*FactTransaction[[#This Row],[ADR]]</f>
        <v>4448</v>
      </c>
      <c r="I165" s="51">
        <f>DATE(FactTransaction[[#This Row],['#Year]],FactTransaction[[#This Row],['#Month]],1)</f>
        <v>43862</v>
      </c>
      <c r="J165" s="48"/>
    </row>
    <row r="166" spans="1:10" x14ac:dyDescent="0.4">
      <c r="A166" s="48" t="s">
        <v>86</v>
      </c>
      <c r="B166" s="48" t="s">
        <v>74</v>
      </c>
      <c r="C166" s="48">
        <v>2020</v>
      </c>
      <c r="D166" s="48" t="s">
        <v>6</v>
      </c>
      <c r="E166" s="48">
        <v>3</v>
      </c>
      <c r="F166" s="60">
        <v>137</v>
      </c>
      <c r="G166" s="43">
        <v>170</v>
      </c>
      <c r="H166" s="58">
        <f>FactTransaction[[#This Row],[RNS]]*FactTransaction[[#This Row],[ADR]]</f>
        <v>23290</v>
      </c>
      <c r="I166" s="51">
        <f>DATE(FactTransaction[[#This Row],['#Year]],FactTransaction[[#This Row],['#Month]],1)</f>
        <v>43891</v>
      </c>
      <c r="J166" s="48"/>
    </row>
    <row r="167" spans="1:10" x14ac:dyDescent="0.4">
      <c r="A167" s="48" t="s">
        <v>86</v>
      </c>
      <c r="B167" s="48" t="s">
        <v>74</v>
      </c>
      <c r="C167" s="48">
        <v>2020</v>
      </c>
      <c r="D167" s="48" t="s">
        <v>7</v>
      </c>
      <c r="E167" s="48">
        <v>3</v>
      </c>
      <c r="F167" s="60">
        <v>106</v>
      </c>
      <c r="G167" s="43">
        <v>146</v>
      </c>
      <c r="H167" s="58">
        <f>FactTransaction[[#This Row],[RNS]]*FactTransaction[[#This Row],[ADR]]</f>
        <v>15476</v>
      </c>
      <c r="I167" s="51">
        <f>DATE(FactTransaction[[#This Row],['#Year]],FactTransaction[[#This Row],['#Month]],1)</f>
        <v>43891</v>
      </c>
      <c r="J167" s="48"/>
    </row>
    <row r="168" spans="1:10" x14ac:dyDescent="0.4">
      <c r="A168" s="48" t="s">
        <v>86</v>
      </c>
      <c r="B168" s="48" t="s">
        <v>74</v>
      </c>
      <c r="C168" s="48">
        <v>2020</v>
      </c>
      <c r="D168" s="48" t="s">
        <v>8</v>
      </c>
      <c r="E168" s="48">
        <v>3</v>
      </c>
      <c r="F168" s="60">
        <v>158</v>
      </c>
      <c r="G168" s="43">
        <v>129</v>
      </c>
      <c r="H168" s="58">
        <f>FactTransaction[[#This Row],[RNS]]*FactTransaction[[#This Row],[ADR]]</f>
        <v>20382</v>
      </c>
      <c r="I168" s="51">
        <f>DATE(FactTransaction[[#This Row],['#Year]],FactTransaction[[#This Row],['#Month]],1)</f>
        <v>43891</v>
      </c>
      <c r="J168" s="48"/>
    </row>
    <row r="169" spans="1:10" x14ac:dyDescent="0.4">
      <c r="A169" s="48" t="s">
        <v>86</v>
      </c>
      <c r="B169" s="48" t="s">
        <v>74</v>
      </c>
      <c r="C169" s="48">
        <v>2020</v>
      </c>
      <c r="D169" s="48" t="s">
        <v>3</v>
      </c>
      <c r="E169" s="48">
        <v>3</v>
      </c>
      <c r="F169" s="60">
        <v>56</v>
      </c>
      <c r="G169" s="43">
        <v>171</v>
      </c>
      <c r="H169" s="58">
        <f>FactTransaction[[#This Row],[RNS]]*FactTransaction[[#This Row],[ADR]]</f>
        <v>9576</v>
      </c>
      <c r="I169" s="51">
        <f>DATE(FactTransaction[[#This Row],['#Year]],FactTransaction[[#This Row],['#Month]],1)</f>
        <v>43891</v>
      </c>
      <c r="J169" s="48"/>
    </row>
    <row r="170" spans="1:10" x14ac:dyDescent="0.4">
      <c r="A170" s="48" t="s">
        <v>86</v>
      </c>
      <c r="B170" s="48" t="s">
        <v>74</v>
      </c>
      <c r="C170" s="48">
        <v>2020</v>
      </c>
      <c r="D170" s="48" t="s">
        <v>6</v>
      </c>
      <c r="E170" s="48">
        <v>4</v>
      </c>
      <c r="F170" s="60">
        <v>0</v>
      </c>
      <c r="G170" s="43">
        <v>0</v>
      </c>
      <c r="H170" s="58">
        <f>FactTransaction[[#This Row],[RNS]]*FactTransaction[[#This Row],[ADR]]</f>
        <v>0</v>
      </c>
      <c r="I170" s="51">
        <f>DATE(FactTransaction[[#This Row],['#Year]],FactTransaction[[#This Row],['#Month]],1)</f>
        <v>43922</v>
      </c>
      <c r="J170" s="48"/>
    </row>
    <row r="171" spans="1:10" x14ac:dyDescent="0.4">
      <c r="A171" s="48" t="s">
        <v>86</v>
      </c>
      <c r="B171" s="48" t="s">
        <v>74</v>
      </c>
      <c r="C171" s="48">
        <v>2020</v>
      </c>
      <c r="D171" s="48" t="s">
        <v>7</v>
      </c>
      <c r="E171" s="48">
        <v>4</v>
      </c>
      <c r="F171" s="60">
        <v>0</v>
      </c>
      <c r="G171" s="43">
        <v>0</v>
      </c>
      <c r="H171" s="58">
        <f>FactTransaction[[#This Row],[RNS]]*FactTransaction[[#This Row],[ADR]]</f>
        <v>0</v>
      </c>
      <c r="I171" s="51">
        <f>DATE(FactTransaction[[#This Row],['#Year]],FactTransaction[[#This Row],['#Month]],1)</f>
        <v>43922</v>
      </c>
      <c r="J171" s="48"/>
    </row>
    <row r="172" spans="1:10" x14ac:dyDescent="0.4">
      <c r="A172" s="48" t="s">
        <v>86</v>
      </c>
      <c r="B172" s="48" t="s">
        <v>74</v>
      </c>
      <c r="C172" s="48">
        <v>2020</v>
      </c>
      <c r="D172" s="48" t="s">
        <v>8</v>
      </c>
      <c r="E172" s="48">
        <v>4</v>
      </c>
      <c r="F172" s="60">
        <v>0</v>
      </c>
      <c r="G172" s="43">
        <v>0</v>
      </c>
      <c r="H172" s="58">
        <f>FactTransaction[[#This Row],[RNS]]*FactTransaction[[#This Row],[ADR]]</f>
        <v>0</v>
      </c>
      <c r="I172" s="51">
        <f>DATE(FactTransaction[[#This Row],['#Year]],FactTransaction[[#This Row],['#Month]],1)</f>
        <v>43922</v>
      </c>
      <c r="J172" s="48"/>
    </row>
    <row r="173" spans="1:10" x14ac:dyDescent="0.4">
      <c r="A173" s="48" t="s">
        <v>86</v>
      </c>
      <c r="B173" s="48" t="s">
        <v>74</v>
      </c>
      <c r="C173" s="48">
        <v>2020</v>
      </c>
      <c r="D173" s="48" t="s">
        <v>3</v>
      </c>
      <c r="E173" s="48">
        <v>4</v>
      </c>
      <c r="F173" s="60">
        <v>0</v>
      </c>
      <c r="G173" s="43">
        <v>0</v>
      </c>
      <c r="H173" s="58">
        <f>FactTransaction[[#This Row],[RNS]]*FactTransaction[[#This Row],[ADR]]</f>
        <v>0</v>
      </c>
      <c r="I173" s="51">
        <f>DATE(FactTransaction[[#This Row],['#Year]],FactTransaction[[#This Row],['#Month]],1)</f>
        <v>43922</v>
      </c>
      <c r="J173" s="48"/>
    </row>
    <row r="174" spans="1:10" x14ac:dyDescent="0.4">
      <c r="A174" s="48" t="s">
        <v>86</v>
      </c>
      <c r="B174" s="48" t="s">
        <v>74</v>
      </c>
      <c r="C174" s="48">
        <v>2020</v>
      </c>
      <c r="D174" s="48" t="s">
        <v>6</v>
      </c>
      <c r="E174" s="48">
        <v>5</v>
      </c>
      <c r="F174" s="60">
        <v>0</v>
      </c>
      <c r="G174" s="43">
        <v>0</v>
      </c>
      <c r="H174" s="58">
        <f>FactTransaction[[#This Row],[RNS]]*FactTransaction[[#This Row],[ADR]]</f>
        <v>0</v>
      </c>
      <c r="I174" s="51">
        <f>DATE(FactTransaction[[#This Row],['#Year]],FactTransaction[[#This Row],['#Month]],1)</f>
        <v>43952</v>
      </c>
      <c r="J174" s="48"/>
    </row>
    <row r="175" spans="1:10" x14ac:dyDescent="0.4">
      <c r="A175" s="48" t="s">
        <v>86</v>
      </c>
      <c r="B175" s="48" t="s">
        <v>74</v>
      </c>
      <c r="C175" s="48">
        <v>2020</v>
      </c>
      <c r="D175" s="48" t="s">
        <v>7</v>
      </c>
      <c r="E175" s="48">
        <v>5</v>
      </c>
      <c r="F175" s="60">
        <v>0</v>
      </c>
      <c r="G175" s="43">
        <v>0</v>
      </c>
      <c r="H175" s="58">
        <f>FactTransaction[[#This Row],[RNS]]*FactTransaction[[#This Row],[ADR]]</f>
        <v>0</v>
      </c>
      <c r="I175" s="51">
        <f>DATE(FactTransaction[[#This Row],['#Year]],FactTransaction[[#This Row],['#Month]],1)</f>
        <v>43952</v>
      </c>
      <c r="J175" s="48"/>
    </row>
    <row r="176" spans="1:10" x14ac:dyDescent="0.4">
      <c r="A176" s="48" t="s">
        <v>86</v>
      </c>
      <c r="B176" s="48" t="s">
        <v>74</v>
      </c>
      <c r="C176" s="48">
        <v>2020</v>
      </c>
      <c r="D176" s="48" t="s">
        <v>8</v>
      </c>
      <c r="E176" s="48">
        <v>5</v>
      </c>
      <c r="F176" s="60">
        <v>0</v>
      </c>
      <c r="G176" s="43">
        <v>0</v>
      </c>
      <c r="H176" s="58">
        <f>FactTransaction[[#This Row],[RNS]]*FactTransaction[[#This Row],[ADR]]</f>
        <v>0</v>
      </c>
      <c r="I176" s="51">
        <f>DATE(FactTransaction[[#This Row],['#Year]],FactTransaction[[#This Row],['#Month]],1)</f>
        <v>43952</v>
      </c>
      <c r="J176" s="48"/>
    </row>
    <row r="177" spans="1:10" x14ac:dyDescent="0.4">
      <c r="A177" s="48" t="s">
        <v>86</v>
      </c>
      <c r="B177" s="48" t="s">
        <v>74</v>
      </c>
      <c r="C177" s="48">
        <v>2020</v>
      </c>
      <c r="D177" s="48" t="s">
        <v>3</v>
      </c>
      <c r="E177" s="48">
        <v>5</v>
      </c>
      <c r="F177" s="60">
        <v>0</v>
      </c>
      <c r="G177" s="43">
        <v>0</v>
      </c>
      <c r="H177" s="58">
        <f>FactTransaction[[#This Row],[RNS]]*FactTransaction[[#This Row],[ADR]]</f>
        <v>0</v>
      </c>
      <c r="I177" s="51">
        <f>DATE(FactTransaction[[#This Row],['#Year]],FactTransaction[[#This Row],['#Month]],1)</f>
        <v>43952</v>
      </c>
      <c r="J177" s="48"/>
    </row>
    <row r="178" spans="1:10" x14ac:dyDescent="0.4">
      <c r="A178" s="48" t="s">
        <v>86</v>
      </c>
      <c r="B178" s="48" t="s">
        <v>74</v>
      </c>
      <c r="C178" s="48">
        <v>2020</v>
      </c>
      <c r="D178" s="48" t="s">
        <v>6</v>
      </c>
      <c r="E178" s="48">
        <v>6</v>
      </c>
      <c r="F178" s="60">
        <v>0</v>
      </c>
      <c r="G178" s="43">
        <v>0</v>
      </c>
      <c r="H178" s="58">
        <f>FactTransaction[[#This Row],[RNS]]*FactTransaction[[#This Row],[ADR]]</f>
        <v>0</v>
      </c>
      <c r="I178" s="51">
        <f>DATE(FactTransaction[[#This Row],['#Year]],FactTransaction[[#This Row],['#Month]],1)</f>
        <v>43983</v>
      </c>
      <c r="J178" s="48"/>
    </row>
    <row r="179" spans="1:10" x14ac:dyDescent="0.4">
      <c r="A179" s="48" t="s">
        <v>86</v>
      </c>
      <c r="B179" s="48" t="s">
        <v>74</v>
      </c>
      <c r="C179" s="48">
        <v>2020</v>
      </c>
      <c r="D179" s="48" t="s">
        <v>7</v>
      </c>
      <c r="E179" s="48">
        <v>6</v>
      </c>
      <c r="F179" s="60">
        <v>0</v>
      </c>
      <c r="G179" s="43">
        <v>0</v>
      </c>
      <c r="H179" s="58">
        <f>FactTransaction[[#This Row],[RNS]]*FactTransaction[[#This Row],[ADR]]</f>
        <v>0</v>
      </c>
      <c r="I179" s="51">
        <f>DATE(FactTransaction[[#This Row],['#Year]],FactTransaction[[#This Row],['#Month]],1)</f>
        <v>43983</v>
      </c>
      <c r="J179" s="48"/>
    </row>
    <row r="180" spans="1:10" x14ac:dyDescent="0.4">
      <c r="A180" s="48" t="s">
        <v>86</v>
      </c>
      <c r="B180" s="48" t="s">
        <v>74</v>
      </c>
      <c r="C180" s="48">
        <v>2020</v>
      </c>
      <c r="D180" s="48" t="s">
        <v>8</v>
      </c>
      <c r="E180" s="48">
        <v>6</v>
      </c>
      <c r="F180" s="60">
        <v>0</v>
      </c>
      <c r="G180" s="43">
        <v>0</v>
      </c>
      <c r="H180" s="58">
        <f>FactTransaction[[#This Row],[RNS]]*FactTransaction[[#This Row],[ADR]]</f>
        <v>0</v>
      </c>
      <c r="I180" s="51">
        <f>DATE(FactTransaction[[#This Row],['#Year]],FactTransaction[[#This Row],['#Month]],1)</f>
        <v>43983</v>
      </c>
      <c r="J180" s="48"/>
    </row>
    <row r="181" spans="1:10" x14ac:dyDescent="0.4">
      <c r="A181" s="48" t="s">
        <v>86</v>
      </c>
      <c r="B181" s="48" t="s">
        <v>74</v>
      </c>
      <c r="C181" s="48">
        <v>2020</v>
      </c>
      <c r="D181" s="48" t="s">
        <v>3</v>
      </c>
      <c r="E181" s="48">
        <v>6</v>
      </c>
      <c r="F181" s="60">
        <v>0</v>
      </c>
      <c r="G181" s="43">
        <v>0</v>
      </c>
      <c r="H181" s="58">
        <f>FactTransaction[[#This Row],[RNS]]*FactTransaction[[#This Row],[ADR]]</f>
        <v>0</v>
      </c>
      <c r="I181" s="51">
        <f>DATE(FactTransaction[[#This Row],['#Year]],FactTransaction[[#This Row],['#Month]],1)</f>
        <v>43983</v>
      </c>
      <c r="J181" s="48"/>
    </row>
    <row r="182" spans="1:10" x14ac:dyDescent="0.4">
      <c r="A182" s="48" t="s">
        <v>86</v>
      </c>
      <c r="B182" s="48" t="s">
        <v>74</v>
      </c>
      <c r="C182" s="48">
        <v>2020</v>
      </c>
      <c r="D182" s="48" t="s">
        <v>6</v>
      </c>
      <c r="E182" s="48">
        <v>7</v>
      </c>
      <c r="F182" s="60">
        <v>0</v>
      </c>
      <c r="G182" s="43">
        <v>0</v>
      </c>
      <c r="H182" s="58">
        <f>FactTransaction[[#This Row],[RNS]]*FactTransaction[[#This Row],[ADR]]</f>
        <v>0</v>
      </c>
      <c r="I182" s="51">
        <f>DATE(FactTransaction[[#This Row],['#Year]],FactTransaction[[#This Row],['#Month]],1)</f>
        <v>44013</v>
      </c>
      <c r="J182" s="48"/>
    </row>
    <row r="183" spans="1:10" x14ac:dyDescent="0.4">
      <c r="A183" s="48" t="s">
        <v>86</v>
      </c>
      <c r="B183" s="48" t="s">
        <v>74</v>
      </c>
      <c r="C183" s="48">
        <v>2020</v>
      </c>
      <c r="D183" s="48" t="s">
        <v>7</v>
      </c>
      <c r="E183" s="48">
        <v>7</v>
      </c>
      <c r="F183" s="60">
        <v>0</v>
      </c>
      <c r="G183" s="43">
        <v>0</v>
      </c>
      <c r="H183" s="58">
        <f>FactTransaction[[#This Row],[RNS]]*FactTransaction[[#This Row],[ADR]]</f>
        <v>0</v>
      </c>
      <c r="I183" s="51">
        <f>DATE(FactTransaction[[#This Row],['#Year]],FactTransaction[[#This Row],['#Month]],1)</f>
        <v>44013</v>
      </c>
      <c r="J183" s="48"/>
    </row>
    <row r="184" spans="1:10" x14ac:dyDescent="0.4">
      <c r="A184" s="48" t="s">
        <v>86</v>
      </c>
      <c r="B184" s="48" t="s">
        <v>74</v>
      </c>
      <c r="C184" s="48">
        <v>2020</v>
      </c>
      <c r="D184" s="48" t="s">
        <v>8</v>
      </c>
      <c r="E184" s="48">
        <v>7</v>
      </c>
      <c r="F184" s="60">
        <v>0</v>
      </c>
      <c r="G184" s="43">
        <v>0</v>
      </c>
      <c r="H184" s="58">
        <f>FactTransaction[[#This Row],[RNS]]*FactTransaction[[#This Row],[ADR]]</f>
        <v>0</v>
      </c>
      <c r="I184" s="51">
        <f>DATE(FactTransaction[[#This Row],['#Year]],FactTransaction[[#This Row],['#Month]],1)</f>
        <v>44013</v>
      </c>
      <c r="J184" s="48"/>
    </row>
    <row r="185" spans="1:10" x14ac:dyDescent="0.4">
      <c r="A185" s="48" t="s">
        <v>86</v>
      </c>
      <c r="B185" s="48" t="s">
        <v>74</v>
      </c>
      <c r="C185" s="48">
        <v>2020</v>
      </c>
      <c r="D185" s="48" t="s">
        <v>3</v>
      </c>
      <c r="E185" s="48">
        <v>7</v>
      </c>
      <c r="F185" s="60">
        <v>0</v>
      </c>
      <c r="G185" s="43">
        <v>0</v>
      </c>
      <c r="H185" s="58">
        <f>FactTransaction[[#This Row],[RNS]]*FactTransaction[[#This Row],[ADR]]</f>
        <v>0</v>
      </c>
      <c r="I185" s="51">
        <f>DATE(FactTransaction[[#This Row],['#Year]],FactTransaction[[#This Row],['#Month]],1)</f>
        <v>44013</v>
      </c>
      <c r="J185" s="48"/>
    </row>
    <row r="186" spans="1:10" x14ac:dyDescent="0.4">
      <c r="A186" s="48" t="s">
        <v>86</v>
      </c>
      <c r="B186" s="48" t="s">
        <v>74</v>
      </c>
      <c r="C186" s="48">
        <v>2020</v>
      </c>
      <c r="D186" s="48" t="s">
        <v>6</v>
      </c>
      <c r="E186" s="48">
        <v>8</v>
      </c>
      <c r="F186" s="60">
        <v>0</v>
      </c>
      <c r="G186" s="43">
        <v>0</v>
      </c>
      <c r="H186" s="58">
        <f>FactTransaction[[#This Row],[RNS]]*FactTransaction[[#This Row],[ADR]]</f>
        <v>0</v>
      </c>
      <c r="I186" s="51">
        <f>DATE(FactTransaction[[#This Row],['#Year]],FactTransaction[[#This Row],['#Month]],1)</f>
        <v>44044</v>
      </c>
      <c r="J186" s="48"/>
    </row>
    <row r="187" spans="1:10" x14ac:dyDescent="0.4">
      <c r="A187" s="48" t="s">
        <v>86</v>
      </c>
      <c r="B187" s="48" t="s">
        <v>74</v>
      </c>
      <c r="C187" s="48">
        <v>2020</v>
      </c>
      <c r="D187" s="48" t="s">
        <v>7</v>
      </c>
      <c r="E187" s="48">
        <v>8</v>
      </c>
      <c r="F187" s="60">
        <v>0</v>
      </c>
      <c r="G187" s="43">
        <v>0</v>
      </c>
      <c r="H187" s="58">
        <f>FactTransaction[[#This Row],[RNS]]*FactTransaction[[#This Row],[ADR]]</f>
        <v>0</v>
      </c>
      <c r="I187" s="51">
        <f>DATE(FactTransaction[[#This Row],['#Year]],FactTransaction[[#This Row],['#Month]],1)</f>
        <v>44044</v>
      </c>
      <c r="J187" s="48"/>
    </row>
    <row r="188" spans="1:10" x14ac:dyDescent="0.4">
      <c r="A188" s="48" t="s">
        <v>86</v>
      </c>
      <c r="B188" s="48" t="s">
        <v>74</v>
      </c>
      <c r="C188" s="48">
        <v>2020</v>
      </c>
      <c r="D188" s="48" t="s">
        <v>8</v>
      </c>
      <c r="E188" s="48">
        <v>8</v>
      </c>
      <c r="F188" s="60">
        <v>0</v>
      </c>
      <c r="G188" s="43">
        <v>0</v>
      </c>
      <c r="H188" s="58">
        <f>FactTransaction[[#This Row],[RNS]]*FactTransaction[[#This Row],[ADR]]</f>
        <v>0</v>
      </c>
      <c r="I188" s="51">
        <f>DATE(FactTransaction[[#This Row],['#Year]],FactTransaction[[#This Row],['#Month]],1)</f>
        <v>44044</v>
      </c>
      <c r="J188" s="48"/>
    </row>
    <row r="189" spans="1:10" x14ac:dyDescent="0.4">
      <c r="A189" s="48" t="s">
        <v>86</v>
      </c>
      <c r="B189" s="48" t="s">
        <v>74</v>
      </c>
      <c r="C189" s="48">
        <v>2020</v>
      </c>
      <c r="D189" s="48" t="s">
        <v>3</v>
      </c>
      <c r="E189" s="48">
        <v>8</v>
      </c>
      <c r="F189" s="60">
        <v>0</v>
      </c>
      <c r="G189" s="43">
        <v>0</v>
      </c>
      <c r="H189" s="58">
        <f>FactTransaction[[#This Row],[RNS]]*FactTransaction[[#This Row],[ADR]]</f>
        <v>0</v>
      </c>
      <c r="I189" s="51">
        <f>DATE(FactTransaction[[#This Row],['#Year]],FactTransaction[[#This Row],['#Month]],1)</f>
        <v>44044</v>
      </c>
      <c r="J189" s="48"/>
    </row>
    <row r="190" spans="1:10" x14ac:dyDescent="0.4">
      <c r="A190" s="48" t="s">
        <v>86</v>
      </c>
      <c r="B190" s="48" t="s">
        <v>74</v>
      </c>
      <c r="C190" s="48">
        <v>2020</v>
      </c>
      <c r="D190" s="48" t="s">
        <v>6</v>
      </c>
      <c r="E190" s="48">
        <v>9</v>
      </c>
      <c r="F190" s="60">
        <v>0</v>
      </c>
      <c r="G190" s="43">
        <v>0</v>
      </c>
      <c r="H190" s="58">
        <f>FactTransaction[[#This Row],[RNS]]*FactTransaction[[#This Row],[ADR]]</f>
        <v>0</v>
      </c>
      <c r="I190" s="51">
        <f>DATE(FactTransaction[[#This Row],['#Year]],FactTransaction[[#This Row],['#Month]],1)</f>
        <v>44075</v>
      </c>
      <c r="J190" s="48"/>
    </row>
    <row r="191" spans="1:10" x14ac:dyDescent="0.4">
      <c r="A191" s="48" t="s">
        <v>86</v>
      </c>
      <c r="B191" s="48" t="s">
        <v>74</v>
      </c>
      <c r="C191" s="48">
        <v>2020</v>
      </c>
      <c r="D191" s="48" t="s">
        <v>7</v>
      </c>
      <c r="E191" s="48">
        <v>9</v>
      </c>
      <c r="F191" s="60">
        <v>0</v>
      </c>
      <c r="G191" s="43">
        <v>0</v>
      </c>
      <c r="H191" s="58">
        <f>FactTransaction[[#This Row],[RNS]]*FactTransaction[[#This Row],[ADR]]</f>
        <v>0</v>
      </c>
      <c r="I191" s="51">
        <f>DATE(FactTransaction[[#This Row],['#Year]],FactTransaction[[#This Row],['#Month]],1)</f>
        <v>44075</v>
      </c>
      <c r="J191" s="48"/>
    </row>
    <row r="192" spans="1:10" x14ac:dyDescent="0.4">
      <c r="A192" s="48" t="s">
        <v>86</v>
      </c>
      <c r="B192" s="48" t="s">
        <v>74</v>
      </c>
      <c r="C192" s="48">
        <v>2020</v>
      </c>
      <c r="D192" s="48" t="s">
        <v>8</v>
      </c>
      <c r="E192" s="48">
        <v>9</v>
      </c>
      <c r="F192" s="60">
        <v>0</v>
      </c>
      <c r="G192" s="43">
        <v>0</v>
      </c>
      <c r="H192" s="58">
        <f>FactTransaction[[#This Row],[RNS]]*FactTransaction[[#This Row],[ADR]]</f>
        <v>0</v>
      </c>
      <c r="I192" s="51">
        <f>DATE(FactTransaction[[#This Row],['#Year]],FactTransaction[[#This Row],['#Month]],1)</f>
        <v>44075</v>
      </c>
      <c r="J192" s="48"/>
    </row>
    <row r="193" spans="1:10" x14ac:dyDescent="0.4">
      <c r="A193" s="48" t="s">
        <v>86</v>
      </c>
      <c r="B193" s="48" t="s">
        <v>74</v>
      </c>
      <c r="C193" s="48">
        <v>2020</v>
      </c>
      <c r="D193" s="48" t="s">
        <v>3</v>
      </c>
      <c r="E193" s="48">
        <v>9</v>
      </c>
      <c r="F193" s="60">
        <v>0</v>
      </c>
      <c r="G193" s="43">
        <v>0</v>
      </c>
      <c r="H193" s="58">
        <f>FactTransaction[[#This Row],[RNS]]*FactTransaction[[#This Row],[ADR]]</f>
        <v>0</v>
      </c>
      <c r="I193" s="51">
        <f>DATE(FactTransaction[[#This Row],['#Year]],FactTransaction[[#This Row],['#Month]],1)</f>
        <v>44075</v>
      </c>
      <c r="J193" s="48"/>
    </row>
    <row r="194" spans="1:10" x14ac:dyDescent="0.4">
      <c r="A194" s="48" t="s">
        <v>86</v>
      </c>
      <c r="B194" s="48" t="s">
        <v>74</v>
      </c>
      <c r="C194" s="48">
        <v>2020</v>
      </c>
      <c r="D194" s="48" t="s">
        <v>6</v>
      </c>
      <c r="E194" s="48">
        <v>10</v>
      </c>
      <c r="F194" s="60">
        <v>0</v>
      </c>
      <c r="G194" s="43">
        <v>0</v>
      </c>
      <c r="H194" s="58">
        <f>FactTransaction[[#This Row],[RNS]]*FactTransaction[[#This Row],[ADR]]</f>
        <v>0</v>
      </c>
      <c r="I194" s="51">
        <f>DATE(FactTransaction[[#This Row],['#Year]],FactTransaction[[#This Row],['#Month]],1)</f>
        <v>44105</v>
      </c>
      <c r="J194" s="48"/>
    </row>
    <row r="195" spans="1:10" x14ac:dyDescent="0.4">
      <c r="A195" s="48" t="s">
        <v>86</v>
      </c>
      <c r="B195" s="48" t="s">
        <v>74</v>
      </c>
      <c r="C195" s="48">
        <v>2020</v>
      </c>
      <c r="D195" s="48" t="s">
        <v>7</v>
      </c>
      <c r="E195" s="48">
        <v>10</v>
      </c>
      <c r="F195" s="60">
        <v>0</v>
      </c>
      <c r="G195" s="43">
        <v>0</v>
      </c>
      <c r="H195" s="58">
        <f>FactTransaction[[#This Row],[RNS]]*FactTransaction[[#This Row],[ADR]]</f>
        <v>0</v>
      </c>
      <c r="I195" s="51">
        <f>DATE(FactTransaction[[#This Row],['#Year]],FactTransaction[[#This Row],['#Month]],1)</f>
        <v>44105</v>
      </c>
      <c r="J195" s="48"/>
    </row>
    <row r="196" spans="1:10" x14ac:dyDescent="0.4">
      <c r="A196" s="48" t="s">
        <v>86</v>
      </c>
      <c r="B196" s="48" t="s">
        <v>74</v>
      </c>
      <c r="C196" s="48">
        <v>2020</v>
      </c>
      <c r="D196" s="48" t="s">
        <v>8</v>
      </c>
      <c r="E196" s="48">
        <v>10</v>
      </c>
      <c r="F196" s="60">
        <v>0</v>
      </c>
      <c r="G196" s="43">
        <v>0</v>
      </c>
      <c r="H196" s="58">
        <f>FactTransaction[[#This Row],[RNS]]*FactTransaction[[#This Row],[ADR]]</f>
        <v>0</v>
      </c>
      <c r="I196" s="51">
        <f>DATE(FactTransaction[[#This Row],['#Year]],FactTransaction[[#This Row],['#Month]],1)</f>
        <v>44105</v>
      </c>
      <c r="J196" s="48"/>
    </row>
    <row r="197" spans="1:10" x14ac:dyDescent="0.4">
      <c r="A197" s="48" t="s">
        <v>86</v>
      </c>
      <c r="B197" s="48" t="s">
        <v>74</v>
      </c>
      <c r="C197" s="48">
        <v>2020</v>
      </c>
      <c r="D197" s="48" t="s">
        <v>3</v>
      </c>
      <c r="E197" s="48">
        <v>10</v>
      </c>
      <c r="F197" s="60">
        <v>0</v>
      </c>
      <c r="G197" s="43">
        <v>0</v>
      </c>
      <c r="H197" s="58">
        <f>FactTransaction[[#This Row],[RNS]]*FactTransaction[[#This Row],[ADR]]</f>
        <v>0</v>
      </c>
      <c r="I197" s="51">
        <f>DATE(FactTransaction[[#This Row],['#Year]],FactTransaction[[#This Row],['#Month]],1)</f>
        <v>44105</v>
      </c>
      <c r="J197" s="48"/>
    </row>
    <row r="198" spans="1:10" x14ac:dyDescent="0.4">
      <c r="A198" s="48" t="s">
        <v>86</v>
      </c>
      <c r="B198" s="48" t="s">
        <v>74</v>
      </c>
      <c r="C198" s="48">
        <v>2020</v>
      </c>
      <c r="D198" s="48" t="s">
        <v>6</v>
      </c>
      <c r="E198" s="48">
        <v>11</v>
      </c>
      <c r="F198" s="60">
        <v>0</v>
      </c>
      <c r="G198" s="43">
        <v>0</v>
      </c>
      <c r="H198" s="58">
        <f>FactTransaction[[#This Row],[RNS]]*FactTransaction[[#This Row],[ADR]]</f>
        <v>0</v>
      </c>
      <c r="I198" s="51">
        <f>DATE(FactTransaction[[#This Row],['#Year]],FactTransaction[[#This Row],['#Month]],1)</f>
        <v>44136</v>
      </c>
      <c r="J198" s="48"/>
    </row>
    <row r="199" spans="1:10" x14ac:dyDescent="0.4">
      <c r="A199" s="48" t="s">
        <v>86</v>
      </c>
      <c r="B199" s="48" t="s">
        <v>74</v>
      </c>
      <c r="C199" s="48">
        <v>2020</v>
      </c>
      <c r="D199" s="48" t="s">
        <v>7</v>
      </c>
      <c r="E199" s="48">
        <v>11</v>
      </c>
      <c r="F199" s="60">
        <v>0</v>
      </c>
      <c r="G199" s="43">
        <v>0</v>
      </c>
      <c r="H199" s="58">
        <f>FactTransaction[[#This Row],[RNS]]*FactTransaction[[#This Row],[ADR]]</f>
        <v>0</v>
      </c>
      <c r="I199" s="51">
        <f>DATE(FactTransaction[[#This Row],['#Year]],FactTransaction[[#This Row],['#Month]],1)</f>
        <v>44136</v>
      </c>
      <c r="J199" s="48"/>
    </row>
    <row r="200" spans="1:10" x14ac:dyDescent="0.4">
      <c r="A200" s="48" t="s">
        <v>86</v>
      </c>
      <c r="B200" s="48" t="s">
        <v>74</v>
      </c>
      <c r="C200" s="48">
        <v>2020</v>
      </c>
      <c r="D200" s="48" t="s">
        <v>8</v>
      </c>
      <c r="E200" s="48">
        <v>11</v>
      </c>
      <c r="F200" s="60">
        <v>0</v>
      </c>
      <c r="G200" s="43">
        <v>0</v>
      </c>
      <c r="H200" s="58">
        <f>FactTransaction[[#This Row],[RNS]]*FactTransaction[[#This Row],[ADR]]</f>
        <v>0</v>
      </c>
      <c r="I200" s="51">
        <f>DATE(FactTransaction[[#This Row],['#Year]],FactTransaction[[#This Row],['#Month]],1)</f>
        <v>44136</v>
      </c>
      <c r="J200" s="48"/>
    </row>
    <row r="201" spans="1:10" x14ac:dyDescent="0.4">
      <c r="A201" s="48" t="s">
        <v>86</v>
      </c>
      <c r="B201" s="48" t="s">
        <v>74</v>
      </c>
      <c r="C201" s="48">
        <v>2020</v>
      </c>
      <c r="D201" s="48" t="s">
        <v>3</v>
      </c>
      <c r="E201" s="48">
        <v>11</v>
      </c>
      <c r="F201" s="60">
        <v>0</v>
      </c>
      <c r="G201" s="43">
        <v>0</v>
      </c>
      <c r="H201" s="58">
        <f>FactTransaction[[#This Row],[RNS]]*FactTransaction[[#This Row],[ADR]]</f>
        <v>0</v>
      </c>
      <c r="I201" s="51">
        <f>DATE(FactTransaction[[#This Row],['#Year]],FactTransaction[[#This Row],['#Month]],1)</f>
        <v>44136</v>
      </c>
      <c r="J201" s="48"/>
    </row>
    <row r="202" spans="1:10" x14ac:dyDescent="0.4">
      <c r="A202" s="48" t="s">
        <v>86</v>
      </c>
      <c r="B202" s="48" t="s">
        <v>74</v>
      </c>
      <c r="C202" s="48">
        <v>2020</v>
      </c>
      <c r="D202" s="48" t="s">
        <v>6</v>
      </c>
      <c r="E202" s="48">
        <v>12</v>
      </c>
      <c r="F202" s="60">
        <v>0</v>
      </c>
      <c r="G202" s="43">
        <v>0</v>
      </c>
      <c r="H202" s="58">
        <f>FactTransaction[[#This Row],[RNS]]*FactTransaction[[#This Row],[ADR]]</f>
        <v>0</v>
      </c>
      <c r="I202" s="51">
        <f>DATE(FactTransaction[[#This Row],['#Year]],FactTransaction[[#This Row],['#Month]],1)</f>
        <v>44166</v>
      </c>
      <c r="J202" s="48"/>
    </row>
    <row r="203" spans="1:10" x14ac:dyDescent="0.4">
      <c r="A203" s="48" t="s">
        <v>86</v>
      </c>
      <c r="B203" s="48" t="s">
        <v>74</v>
      </c>
      <c r="C203" s="48">
        <v>2020</v>
      </c>
      <c r="D203" s="48" t="s">
        <v>7</v>
      </c>
      <c r="E203" s="48">
        <v>12</v>
      </c>
      <c r="F203" s="60">
        <v>0</v>
      </c>
      <c r="G203" s="43">
        <v>0</v>
      </c>
      <c r="H203" s="58">
        <f>FactTransaction[[#This Row],[RNS]]*FactTransaction[[#This Row],[ADR]]</f>
        <v>0</v>
      </c>
      <c r="I203" s="51">
        <f>DATE(FactTransaction[[#This Row],['#Year]],FactTransaction[[#This Row],['#Month]],1)</f>
        <v>44166</v>
      </c>
      <c r="J203" s="48"/>
    </row>
    <row r="204" spans="1:10" x14ac:dyDescent="0.4">
      <c r="A204" s="48" t="s">
        <v>86</v>
      </c>
      <c r="B204" s="48" t="s">
        <v>74</v>
      </c>
      <c r="C204" s="48">
        <v>2020</v>
      </c>
      <c r="D204" s="48" t="s">
        <v>8</v>
      </c>
      <c r="E204" s="48">
        <v>12</v>
      </c>
      <c r="F204" s="60">
        <v>0</v>
      </c>
      <c r="G204" s="43">
        <v>0</v>
      </c>
      <c r="H204" s="58">
        <f>FactTransaction[[#This Row],[RNS]]*FactTransaction[[#This Row],[ADR]]</f>
        <v>0</v>
      </c>
      <c r="I204" s="51">
        <f>DATE(FactTransaction[[#This Row],['#Year]],FactTransaction[[#This Row],['#Month]],1)</f>
        <v>44166</v>
      </c>
      <c r="J204" s="48"/>
    </row>
    <row r="205" spans="1:10" x14ac:dyDescent="0.4">
      <c r="A205" s="48" t="s">
        <v>86</v>
      </c>
      <c r="B205" s="48" t="s">
        <v>74</v>
      </c>
      <c r="C205" s="48">
        <v>2020</v>
      </c>
      <c r="D205" s="48" t="s">
        <v>3</v>
      </c>
      <c r="E205" s="48">
        <v>12</v>
      </c>
      <c r="F205" s="60">
        <v>0</v>
      </c>
      <c r="G205" s="43">
        <v>0</v>
      </c>
      <c r="H205" s="58">
        <f>FactTransaction[[#This Row],[RNS]]*FactTransaction[[#This Row],[ADR]]</f>
        <v>0</v>
      </c>
      <c r="I205" s="51">
        <f>DATE(FactTransaction[[#This Row],['#Year]],FactTransaction[[#This Row],['#Month]],1)</f>
        <v>44166</v>
      </c>
      <c r="J205" s="48"/>
    </row>
    <row r="206" spans="1:10" x14ac:dyDescent="0.4">
      <c r="A206" s="48" t="s">
        <v>86</v>
      </c>
      <c r="B206" s="48" t="s">
        <v>75</v>
      </c>
      <c r="C206" s="48">
        <v>2021</v>
      </c>
      <c r="D206" s="48" t="s">
        <v>6</v>
      </c>
      <c r="E206" s="48">
        <v>1</v>
      </c>
      <c r="F206" s="60">
        <v>0</v>
      </c>
      <c r="G206" s="43">
        <v>0</v>
      </c>
      <c r="H206" s="58">
        <f>FactTransaction[[#This Row],[RNS]]*FactTransaction[[#This Row],[ADR]]</f>
        <v>0</v>
      </c>
      <c r="I206" s="51">
        <f>DATE(FactTransaction[[#This Row],['#Year]],FactTransaction[[#This Row],['#Month]],1)</f>
        <v>44197</v>
      </c>
      <c r="J206" s="48"/>
    </row>
    <row r="207" spans="1:10" x14ac:dyDescent="0.4">
      <c r="A207" s="48" t="s">
        <v>86</v>
      </c>
      <c r="B207" s="48" t="s">
        <v>75</v>
      </c>
      <c r="C207" s="48">
        <v>2021</v>
      </c>
      <c r="D207" s="48" t="s">
        <v>7</v>
      </c>
      <c r="E207" s="48">
        <v>1</v>
      </c>
      <c r="F207" s="60">
        <v>0</v>
      </c>
      <c r="G207" s="43">
        <v>0</v>
      </c>
      <c r="H207" s="58">
        <f>FactTransaction[[#This Row],[RNS]]*FactTransaction[[#This Row],[ADR]]</f>
        <v>0</v>
      </c>
      <c r="I207" s="51">
        <f>DATE(FactTransaction[[#This Row],['#Year]],FactTransaction[[#This Row],['#Month]],1)</f>
        <v>44197</v>
      </c>
      <c r="J207" s="48"/>
    </row>
    <row r="208" spans="1:10" x14ac:dyDescent="0.4">
      <c r="A208" s="48" t="s">
        <v>86</v>
      </c>
      <c r="B208" s="48" t="s">
        <v>75</v>
      </c>
      <c r="C208" s="48">
        <v>2021</v>
      </c>
      <c r="D208" s="48" t="s">
        <v>8</v>
      </c>
      <c r="E208" s="48">
        <v>1</v>
      </c>
      <c r="F208" s="60">
        <v>0</v>
      </c>
      <c r="G208" s="43">
        <v>0</v>
      </c>
      <c r="H208" s="58">
        <f>FactTransaction[[#This Row],[RNS]]*FactTransaction[[#This Row],[ADR]]</f>
        <v>0</v>
      </c>
      <c r="I208" s="51">
        <f>DATE(FactTransaction[[#This Row],['#Year]],FactTransaction[[#This Row],['#Month]],1)</f>
        <v>44197</v>
      </c>
      <c r="J208" s="48"/>
    </row>
    <row r="209" spans="1:10" x14ac:dyDescent="0.4">
      <c r="A209" s="48" t="s">
        <v>86</v>
      </c>
      <c r="B209" s="48" t="s">
        <v>75</v>
      </c>
      <c r="C209" s="48">
        <v>2021</v>
      </c>
      <c r="D209" s="48" t="s">
        <v>3</v>
      </c>
      <c r="E209" s="48">
        <v>1</v>
      </c>
      <c r="F209" s="60">
        <v>0</v>
      </c>
      <c r="G209" s="43">
        <v>0</v>
      </c>
      <c r="H209" s="58">
        <f>FactTransaction[[#This Row],[RNS]]*FactTransaction[[#This Row],[ADR]]</f>
        <v>0</v>
      </c>
      <c r="I209" s="51">
        <f>DATE(FactTransaction[[#This Row],['#Year]],FactTransaction[[#This Row],['#Month]],1)</f>
        <v>44197</v>
      </c>
      <c r="J209" s="48"/>
    </row>
    <row r="210" spans="1:10" x14ac:dyDescent="0.4">
      <c r="A210" s="48" t="s">
        <v>86</v>
      </c>
      <c r="B210" s="48" t="s">
        <v>75</v>
      </c>
      <c r="C210" s="48">
        <v>2021</v>
      </c>
      <c r="D210" s="48" t="s">
        <v>6</v>
      </c>
      <c r="E210" s="48">
        <v>2</v>
      </c>
      <c r="F210" s="60">
        <v>0</v>
      </c>
      <c r="G210" s="43">
        <v>0</v>
      </c>
      <c r="H210" s="58">
        <f>FactTransaction[[#This Row],[RNS]]*FactTransaction[[#This Row],[ADR]]</f>
        <v>0</v>
      </c>
      <c r="I210" s="51">
        <f>DATE(FactTransaction[[#This Row],['#Year]],FactTransaction[[#This Row],['#Month]],1)</f>
        <v>44228</v>
      </c>
      <c r="J210" s="48"/>
    </row>
    <row r="211" spans="1:10" x14ac:dyDescent="0.4">
      <c r="A211" s="48" t="s">
        <v>86</v>
      </c>
      <c r="B211" s="48" t="s">
        <v>75</v>
      </c>
      <c r="C211" s="48">
        <v>2021</v>
      </c>
      <c r="D211" s="48" t="s">
        <v>7</v>
      </c>
      <c r="E211" s="48">
        <v>2</v>
      </c>
      <c r="F211" s="60">
        <v>0</v>
      </c>
      <c r="G211" s="43">
        <v>0</v>
      </c>
      <c r="H211" s="58">
        <f>FactTransaction[[#This Row],[RNS]]*FactTransaction[[#This Row],[ADR]]</f>
        <v>0</v>
      </c>
      <c r="I211" s="51">
        <f>DATE(FactTransaction[[#This Row],['#Year]],FactTransaction[[#This Row],['#Month]],1)</f>
        <v>44228</v>
      </c>
      <c r="J211" s="48"/>
    </row>
    <row r="212" spans="1:10" x14ac:dyDescent="0.4">
      <c r="A212" s="48" t="s">
        <v>86</v>
      </c>
      <c r="B212" s="48" t="s">
        <v>75</v>
      </c>
      <c r="C212" s="48">
        <v>2021</v>
      </c>
      <c r="D212" s="48" t="s">
        <v>8</v>
      </c>
      <c r="E212" s="48">
        <v>2</v>
      </c>
      <c r="F212" s="60">
        <v>0</v>
      </c>
      <c r="G212" s="43">
        <v>0</v>
      </c>
      <c r="H212" s="58">
        <f>FactTransaction[[#This Row],[RNS]]*FactTransaction[[#This Row],[ADR]]</f>
        <v>0</v>
      </c>
      <c r="I212" s="51">
        <f>DATE(FactTransaction[[#This Row],['#Year]],FactTransaction[[#This Row],['#Month]],1)</f>
        <v>44228</v>
      </c>
      <c r="J212" s="48"/>
    </row>
    <row r="213" spans="1:10" x14ac:dyDescent="0.4">
      <c r="A213" s="48" t="s">
        <v>86</v>
      </c>
      <c r="B213" s="48" t="s">
        <v>75</v>
      </c>
      <c r="C213" s="48">
        <v>2021</v>
      </c>
      <c r="D213" s="48" t="s">
        <v>3</v>
      </c>
      <c r="E213" s="48">
        <v>2</v>
      </c>
      <c r="F213" s="60">
        <v>0</v>
      </c>
      <c r="G213" s="43">
        <v>0</v>
      </c>
      <c r="H213" s="58">
        <f>FactTransaction[[#This Row],[RNS]]*FactTransaction[[#This Row],[ADR]]</f>
        <v>0</v>
      </c>
      <c r="I213" s="51">
        <f>DATE(FactTransaction[[#This Row],['#Year]],FactTransaction[[#This Row],['#Month]],1)</f>
        <v>44228</v>
      </c>
      <c r="J213" s="48"/>
    </row>
    <row r="214" spans="1:10" x14ac:dyDescent="0.4">
      <c r="A214" s="48" t="s">
        <v>86</v>
      </c>
      <c r="B214" s="48" t="s">
        <v>75</v>
      </c>
      <c r="C214" s="48">
        <v>2021</v>
      </c>
      <c r="D214" s="48" t="s">
        <v>6</v>
      </c>
      <c r="E214" s="48">
        <v>3</v>
      </c>
      <c r="F214" s="60">
        <v>0</v>
      </c>
      <c r="G214" s="43">
        <v>0</v>
      </c>
      <c r="H214" s="58">
        <f>FactTransaction[[#This Row],[RNS]]*FactTransaction[[#This Row],[ADR]]</f>
        <v>0</v>
      </c>
      <c r="I214" s="51">
        <f>DATE(FactTransaction[[#This Row],['#Year]],FactTransaction[[#This Row],['#Month]],1)</f>
        <v>44256</v>
      </c>
      <c r="J214" s="48"/>
    </row>
    <row r="215" spans="1:10" x14ac:dyDescent="0.4">
      <c r="A215" s="48" t="s">
        <v>86</v>
      </c>
      <c r="B215" s="48" t="s">
        <v>75</v>
      </c>
      <c r="C215" s="48">
        <v>2021</v>
      </c>
      <c r="D215" s="48" t="s">
        <v>7</v>
      </c>
      <c r="E215" s="48">
        <v>3</v>
      </c>
      <c r="F215" s="60">
        <v>0</v>
      </c>
      <c r="G215" s="43">
        <v>0</v>
      </c>
      <c r="H215" s="58">
        <f>FactTransaction[[#This Row],[RNS]]*FactTransaction[[#This Row],[ADR]]</f>
        <v>0</v>
      </c>
      <c r="I215" s="51">
        <f>DATE(FactTransaction[[#This Row],['#Year]],FactTransaction[[#This Row],['#Month]],1)</f>
        <v>44256</v>
      </c>
      <c r="J215" s="48"/>
    </row>
    <row r="216" spans="1:10" x14ac:dyDescent="0.4">
      <c r="A216" s="48" t="s">
        <v>86</v>
      </c>
      <c r="B216" s="48" t="s">
        <v>75</v>
      </c>
      <c r="C216" s="48">
        <v>2021</v>
      </c>
      <c r="D216" s="48" t="s">
        <v>8</v>
      </c>
      <c r="E216" s="48">
        <v>3</v>
      </c>
      <c r="F216" s="60">
        <v>0</v>
      </c>
      <c r="G216" s="43">
        <v>0</v>
      </c>
      <c r="H216" s="58">
        <f>FactTransaction[[#This Row],[RNS]]*FactTransaction[[#This Row],[ADR]]</f>
        <v>0</v>
      </c>
      <c r="I216" s="51">
        <f>DATE(FactTransaction[[#This Row],['#Year]],FactTransaction[[#This Row],['#Month]],1)</f>
        <v>44256</v>
      </c>
      <c r="J216" s="48"/>
    </row>
    <row r="217" spans="1:10" x14ac:dyDescent="0.4">
      <c r="A217" s="48" t="s">
        <v>86</v>
      </c>
      <c r="B217" s="48" t="s">
        <v>75</v>
      </c>
      <c r="C217" s="48">
        <v>2021</v>
      </c>
      <c r="D217" s="48" t="s">
        <v>3</v>
      </c>
      <c r="E217" s="48">
        <v>3</v>
      </c>
      <c r="F217" s="60">
        <v>0</v>
      </c>
      <c r="G217" s="43">
        <v>0</v>
      </c>
      <c r="H217" s="58">
        <f>FactTransaction[[#This Row],[RNS]]*FactTransaction[[#This Row],[ADR]]</f>
        <v>0</v>
      </c>
      <c r="I217" s="51">
        <f>DATE(FactTransaction[[#This Row],['#Year]],FactTransaction[[#This Row],['#Month]],1)</f>
        <v>44256</v>
      </c>
      <c r="J217" s="48"/>
    </row>
    <row r="218" spans="1:10" x14ac:dyDescent="0.4">
      <c r="A218" s="48" t="s">
        <v>86</v>
      </c>
      <c r="B218" s="48" t="s">
        <v>75</v>
      </c>
      <c r="C218" s="48">
        <v>2021</v>
      </c>
      <c r="D218" s="48" t="s">
        <v>6</v>
      </c>
      <c r="E218" s="48">
        <v>4</v>
      </c>
      <c r="F218" s="60">
        <v>0</v>
      </c>
      <c r="G218" s="43">
        <v>0</v>
      </c>
      <c r="H218" s="58">
        <f>FactTransaction[[#This Row],[RNS]]*FactTransaction[[#This Row],[ADR]]</f>
        <v>0</v>
      </c>
      <c r="I218" s="51">
        <f>DATE(FactTransaction[[#This Row],['#Year]],FactTransaction[[#This Row],['#Month]],1)</f>
        <v>44287</v>
      </c>
      <c r="J218" s="48"/>
    </row>
    <row r="219" spans="1:10" x14ac:dyDescent="0.4">
      <c r="A219" s="48" t="s">
        <v>86</v>
      </c>
      <c r="B219" s="48" t="s">
        <v>75</v>
      </c>
      <c r="C219" s="48">
        <v>2021</v>
      </c>
      <c r="D219" s="48" t="s">
        <v>7</v>
      </c>
      <c r="E219" s="48">
        <v>4</v>
      </c>
      <c r="F219" s="60">
        <v>0</v>
      </c>
      <c r="G219" s="43">
        <v>0</v>
      </c>
      <c r="H219" s="58">
        <f>FactTransaction[[#This Row],[RNS]]*FactTransaction[[#This Row],[ADR]]</f>
        <v>0</v>
      </c>
      <c r="I219" s="51">
        <f>DATE(FactTransaction[[#This Row],['#Year]],FactTransaction[[#This Row],['#Month]],1)</f>
        <v>44287</v>
      </c>
      <c r="J219" s="48"/>
    </row>
    <row r="220" spans="1:10" x14ac:dyDescent="0.4">
      <c r="A220" s="48" t="s">
        <v>86</v>
      </c>
      <c r="B220" s="48" t="s">
        <v>75</v>
      </c>
      <c r="C220" s="48">
        <v>2021</v>
      </c>
      <c r="D220" s="48" t="s">
        <v>8</v>
      </c>
      <c r="E220" s="48">
        <v>4</v>
      </c>
      <c r="F220" s="60">
        <v>0</v>
      </c>
      <c r="G220" s="43">
        <v>0</v>
      </c>
      <c r="H220" s="58">
        <f>FactTransaction[[#This Row],[RNS]]*FactTransaction[[#This Row],[ADR]]</f>
        <v>0</v>
      </c>
      <c r="I220" s="51">
        <f>DATE(FactTransaction[[#This Row],['#Year]],FactTransaction[[#This Row],['#Month]],1)</f>
        <v>44287</v>
      </c>
      <c r="J220" s="48"/>
    </row>
    <row r="221" spans="1:10" x14ac:dyDescent="0.4">
      <c r="A221" s="48" t="s">
        <v>86</v>
      </c>
      <c r="B221" s="48" t="s">
        <v>75</v>
      </c>
      <c r="C221" s="48">
        <v>2021</v>
      </c>
      <c r="D221" s="48" t="s">
        <v>3</v>
      </c>
      <c r="E221" s="48">
        <v>4</v>
      </c>
      <c r="F221" s="60">
        <v>0</v>
      </c>
      <c r="G221" s="43">
        <v>0</v>
      </c>
      <c r="H221" s="58">
        <f>FactTransaction[[#This Row],[RNS]]*FactTransaction[[#This Row],[ADR]]</f>
        <v>0</v>
      </c>
      <c r="I221" s="51">
        <f>DATE(FactTransaction[[#This Row],['#Year]],FactTransaction[[#This Row],['#Month]],1)</f>
        <v>44287</v>
      </c>
      <c r="J221" s="48"/>
    </row>
    <row r="222" spans="1:10" x14ac:dyDescent="0.4">
      <c r="A222" s="48" t="s">
        <v>86</v>
      </c>
      <c r="B222" s="48" t="s">
        <v>75</v>
      </c>
      <c r="C222" s="48">
        <v>2021</v>
      </c>
      <c r="D222" s="48" t="s">
        <v>6</v>
      </c>
      <c r="E222" s="48">
        <v>5</v>
      </c>
      <c r="F222" s="60">
        <v>0</v>
      </c>
      <c r="G222" s="43">
        <v>0</v>
      </c>
      <c r="H222" s="58">
        <f>FactTransaction[[#This Row],[RNS]]*FactTransaction[[#This Row],[ADR]]</f>
        <v>0</v>
      </c>
      <c r="I222" s="51">
        <f>DATE(FactTransaction[[#This Row],['#Year]],FactTransaction[[#This Row],['#Month]],1)</f>
        <v>44317</v>
      </c>
      <c r="J222" s="48"/>
    </row>
    <row r="223" spans="1:10" x14ac:dyDescent="0.4">
      <c r="A223" s="48" t="s">
        <v>86</v>
      </c>
      <c r="B223" s="48" t="s">
        <v>75</v>
      </c>
      <c r="C223" s="48">
        <v>2021</v>
      </c>
      <c r="D223" s="48" t="s">
        <v>7</v>
      </c>
      <c r="E223" s="48">
        <v>5</v>
      </c>
      <c r="F223" s="60">
        <v>0</v>
      </c>
      <c r="G223" s="43">
        <v>0</v>
      </c>
      <c r="H223" s="58">
        <f>FactTransaction[[#This Row],[RNS]]*FactTransaction[[#This Row],[ADR]]</f>
        <v>0</v>
      </c>
      <c r="I223" s="51">
        <f>DATE(FactTransaction[[#This Row],['#Year]],FactTransaction[[#This Row],['#Month]],1)</f>
        <v>44317</v>
      </c>
      <c r="J223" s="48"/>
    </row>
    <row r="224" spans="1:10" x14ac:dyDescent="0.4">
      <c r="A224" s="48" t="s">
        <v>86</v>
      </c>
      <c r="B224" s="48" t="s">
        <v>75</v>
      </c>
      <c r="C224" s="48">
        <v>2021</v>
      </c>
      <c r="D224" s="48" t="s">
        <v>8</v>
      </c>
      <c r="E224" s="48">
        <v>5</v>
      </c>
      <c r="F224" s="60">
        <v>0</v>
      </c>
      <c r="G224" s="43">
        <v>0</v>
      </c>
      <c r="H224" s="58">
        <f>FactTransaction[[#This Row],[RNS]]*FactTransaction[[#This Row],[ADR]]</f>
        <v>0</v>
      </c>
      <c r="I224" s="51">
        <f>DATE(FactTransaction[[#This Row],['#Year]],FactTransaction[[#This Row],['#Month]],1)</f>
        <v>44317</v>
      </c>
      <c r="J224" s="48"/>
    </row>
    <row r="225" spans="1:10" x14ac:dyDescent="0.4">
      <c r="A225" s="48" t="s">
        <v>86</v>
      </c>
      <c r="B225" s="48" t="s">
        <v>75</v>
      </c>
      <c r="C225" s="48">
        <v>2021</v>
      </c>
      <c r="D225" s="48" t="s">
        <v>3</v>
      </c>
      <c r="E225" s="48">
        <v>5</v>
      </c>
      <c r="F225" s="60">
        <v>0</v>
      </c>
      <c r="G225" s="43">
        <v>0</v>
      </c>
      <c r="H225" s="58">
        <f>FactTransaction[[#This Row],[RNS]]*FactTransaction[[#This Row],[ADR]]</f>
        <v>0</v>
      </c>
      <c r="I225" s="51">
        <f>DATE(FactTransaction[[#This Row],['#Year]],FactTransaction[[#This Row],['#Month]],1)</f>
        <v>44317</v>
      </c>
      <c r="J225" s="48"/>
    </row>
    <row r="226" spans="1:10" x14ac:dyDescent="0.4">
      <c r="A226" s="48" t="s">
        <v>86</v>
      </c>
      <c r="B226" s="48" t="s">
        <v>75</v>
      </c>
      <c r="C226" s="48">
        <v>2021</v>
      </c>
      <c r="D226" s="48" t="s">
        <v>6</v>
      </c>
      <c r="E226" s="48">
        <v>6</v>
      </c>
      <c r="F226" s="60">
        <v>0</v>
      </c>
      <c r="G226" s="43">
        <v>0</v>
      </c>
      <c r="H226" s="58">
        <f>FactTransaction[[#This Row],[RNS]]*FactTransaction[[#This Row],[ADR]]</f>
        <v>0</v>
      </c>
      <c r="I226" s="51">
        <f>DATE(FactTransaction[[#This Row],['#Year]],FactTransaction[[#This Row],['#Month]],1)</f>
        <v>44348</v>
      </c>
      <c r="J226" s="48"/>
    </row>
    <row r="227" spans="1:10" x14ac:dyDescent="0.4">
      <c r="A227" s="48" t="s">
        <v>86</v>
      </c>
      <c r="B227" s="48" t="s">
        <v>75</v>
      </c>
      <c r="C227" s="48">
        <v>2021</v>
      </c>
      <c r="D227" s="48" t="s">
        <v>7</v>
      </c>
      <c r="E227" s="48">
        <v>6</v>
      </c>
      <c r="F227" s="60">
        <v>0</v>
      </c>
      <c r="G227" s="43">
        <v>0</v>
      </c>
      <c r="H227" s="58">
        <f>FactTransaction[[#This Row],[RNS]]*FactTransaction[[#This Row],[ADR]]</f>
        <v>0</v>
      </c>
      <c r="I227" s="51">
        <f>DATE(FactTransaction[[#This Row],['#Year]],FactTransaction[[#This Row],['#Month]],1)</f>
        <v>44348</v>
      </c>
      <c r="J227" s="48"/>
    </row>
    <row r="228" spans="1:10" x14ac:dyDescent="0.4">
      <c r="A228" s="48" t="s">
        <v>86</v>
      </c>
      <c r="B228" s="48" t="s">
        <v>75</v>
      </c>
      <c r="C228" s="48">
        <v>2021</v>
      </c>
      <c r="D228" s="48" t="s">
        <v>8</v>
      </c>
      <c r="E228" s="48">
        <v>6</v>
      </c>
      <c r="F228" s="60">
        <v>0</v>
      </c>
      <c r="G228" s="43">
        <v>0</v>
      </c>
      <c r="H228" s="58">
        <f>FactTransaction[[#This Row],[RNS]]*FactTransaction[[#This Row],[ADR]]</f>
        <v>0</v>
      </c>
      <c r="I228" s="51">
        <f>DATE(FactTransaction[[#This Row],['#Year]],FactTransaction[[#This Row],['#Month]],1)</f>
        <v>44348</v>
      </c>
      <c r="J228" s="48"/>
    </row>
    <row r="229" spans="1:10" x14ac:dyDescent="0.4">
      <c r="A229" s="48" t="s">
        <v>86</v>
      </c>
      <c r="B229" s="48" t="s">
        <v>75</v>
      </c>
      <c r="C229" s="48">
        <v>2021</v>
      </c>
      <c r="D229" s="48" t="s">
        <v>3</v>
      </c>
      <c r="E229" s="48">
        <v>6</v>
      </c>
      <c r="F229" s="60">
        <v>0</v>
      </c>
      <c r="G229" s="43">
        <v>0</v>
      </c>
      <c r="H229" s="58">
        <f>FactTransaction[[#This Row],[RNS]]*FactTransaction[[#This Row],[ADR]]</f>
        <v>0</v>
      </c>
      <c r="I229" s="51">
        <f>DATE(FactTransaction[[#This Row],['#Year]],FactTransaction[[#This Row],['#Month]],1)</f>
        <v>44348</v>
      </c>
      <c r="J229" s="48"/>
    </row>
    <row r="230" spans="1:10" x14ac:dyDescent="0.4">
      <c r="A230" s="48" t="s">
        <v>86</v>
      </c>
      <c r="B230" s="48" t="s">
        <v>75</v>
      </c>
      <c r="C230" s="48">
        <v>2021</v>
      </c>
      <c r="D230" s="48" t="s">
        <v>6</v>
      </c>
      <c r="E230" s="48">
        <v>7</v>
      </c>
      <c r="F230" s="60">
        <v>0</v>
      </c>
      <c r="G230" s="43">
        <v>0</v>
      </c>
      <c r="H230" s="58">
        <f>FactTransaction[[#This Row],[RNS]]*FactTransaction[[#This Row],[ADR]]</f>
        <v>0</v>
      </c>
      <c r="I230" s="51">
        <f>DATE(FactTransaction[[#This Row],['#Year]],FactTransaction[[#This Row],['#Month]],1)</f>
        <v>44378</v>
      </c>
      <c r="J230" s="48"/>
    </row>
    <row r="231" spans="1:10" x14ac:dyDescent="0.4">
      <c r="A231" s="48" t="s">
        <v>86</v>
      </c>
      <c r="B231" s="48" t="s">
        <v>75</v>
      </c>
      <c r="C231" s="48">
        <v>2021</v>
      </c>
      <c r="D231" s="48" t="s">
        <v>7</v>
      </c>
      <c r="E231" s="48">
        <v>7</v>
      </c>
      <c r="F231" s="60">
        <v>0</v>
      </c>
      <c r="G231" s="43">
        <v>0</v>
      </c>
      <c r="H231" s="58">
        <f>FactTransaction[[#This Row],[RNS]]*FactTransaction[[#This Row],[ADR]]</f>
        <v>0</v>
      </c>
      <c r="I231" s="51">
        <f>DATE(FactTransaction[[#This Row],['#Year]],FactTransaction[[#This Row],['#Month]],1)</f>
        <v>44378</v>
      </c>
      <c r="J231" s="48"/>
    </row>
    <row r="232" spans="1:10" x14ac:dyDescent="0.4">
      <c r="A232" s="48" t="s">
        <v>86</v>
      </c>
      <c r="B232" s="48" t="s">
        <v>75</v>
      </c>
      <c r="C232" s="48">
        <v>2021</v>
      </c>
      <c r="D232" s="48" t="s">
        <v>8</v>
      </c>
      <c r="E232" s="48">
        <v>7</v>
      </c>
      <c r="F232" s="60">
        <v>0</v>
      </c>
      <c r="G232" s="43">
        <v>0</v>
      </c>
      <c r="H232" s="58">
        <f>FactTransaction[[#This Row],[RNS]]*FactTransaction[[#This Row],[ADR]]</f>
        <v>0</v>
      </c>
      <c r="I232" s="51">
        <f>DATE(FactTransaction[[#This Row],['#Year]],FactTransaction[[#This Row],['#Month]],1)</f>
        <v>44378</v>
      </c>
      <c r="J232" s="48"/>
    </row>
    <row r="233" spans="1:10" x14ac:dyDescent="0.4">
      <c r="A233" s="48" t="s">
        <v>86</v>
      </c>
      <c r="B233" s="48" t="s">
        <v>75</v>
      </c>
      <c r="C233" s="48">
        <v>2021</v>
      </c>
      <c r="D233" s="48" t="s">
        <v>3</v>
      </c>
      <c r="E233" s="48">
        <v>7</v>
      </c>
      <c r="F233" s="60">
        <v>0</v>
      </c>
      <c r="G233" s="43">
        <v>0</v>
      </c>
      <c r="H233" s="58">
        <f>FactTransaction[[#This Row],[RNS]]*FactTransaction[[#This Row],[ADR]]</f>
        <v>0</v>
      </c>
      <c r="I233" s="51">
        <f>DATE(FactTransaction[[#This Row],['#Year]],FactTransaction[[#This Row],['#Month]],1)</f>
        <v>44378</v>
      </c>
      <c r="J233" s="48"/>
    </row>
    <row r="234" spans="1:10" x14ac:dyDescent="0.4">
      <c r="A234" s="48" t="s">
        <v>86</v>
      </c>
      <c r="B234" s="48" t="s">
        <v>75</v>
      </c>
      <c r="C234" s="48">
        <v>2021</v>
      </c>
      <c r="D234" s="48" t="s">
        <v>6</v>
      </c>
      <c r="E234" s="48">
        <v>8</v>
      </c>
      <c r="F234" s="60">
        <v>0</v>
      </c>
      <c r="G234" s="43">
        <v>0</v>
      </c>
      <c r="H234" s="58">
        <f>FactTransaction[[#This Row],[RNS]]*FactTransaction[[#This Row],[ADR]]</f>
        <v>0</v>
      </c>
      <c r="I234" s="51">
        <f>DATE(FactTransaction[[#This Row],['#Year]],FactTransaction[[#This Row],['#Month]],1)</f>
        <v>44409</v>
      </c>
      <c r="J234" s="48"/>
    </row>
    <row r="235" spans="1:10" x14ac:dyDescent="0.4">
      <c r="A235" s="48" t="s">
        <v>86</v>
      </c>
      <c r="B235" s="48" t="s">
        <v>75</v>
      </c>
      <c r="C235" s="48">
        <v>2021</v>
      </c>
      <c r="D235" s="48" t="s">
        <v>7</v>
      </c>
      <c r="E235" s="48">
        <v>8</v>
      </c>
      <c r="F235" s="60">
        <v>0</v>
      </c>
      <c r="G235" s="43">
        <v>0</v>
      </c>
      <c r="H235" s="58">
        <f>FactTransaction[[#This Row],[RNS]]*FactTransaction[[#This Row],[ADR]]</f>
        <v>0</v>
      </c>
      <c r="I235" s="51">
        <f>DATE(FactTransaction[[#This Row],['#Year]],FactTransaction[[#This Row],['#Month]],1)</f>
        <v>44409</v>
      </c>
      <c r="J235" s="48"/>
    </row>
    <row r="236" spans="1:10" x14ac:dyDescent="0.4">
      <c r="A236" s="48" t="s">
        <v>86</v>
      </c>
      <c r="B236" s="48" t="s">
        <v>75</v>
      </c>
      <c r="C236" s="48">
        <v>2021</v>
      </c>
      <c r="D236" s="48" t="s">
        <v>8</v>
      </c>
      <c r="E236" s="48">
        <v>8</v>
      </c>
      <c r="F236" s="60">
        <v>0</v>
      </c>
      <c r="G236" s="43">
        <v>0</v>
      </c>
      <c r="H236" s="58">
        <f>FactTransaction[[#This Row],[RNS]]*FactTransaction[[#This Row],[ADR]]</f>
        <v>0</v>
      </c>
      <c r="I236" s="51">
        <f>DATE(FactTransaction[[#This Row],['#Year]],FactTransaction[[#This Row],['#Month]],1)</f>
        <v>44409</v>
      </c>
      <c r="J236" s="48"/>
    </row>
    <row r="237" spans="1:10" x14ac:dyDescent="0.4">
      <c r="A237" s="48" t="s">
        <v>86</v>
      </c>
      <c r="B237" s="48" t="s">
        <v>75</v>
      </c>
      <c r="C237" s="48">
        <v>2021</v>
      </c>
      <c r="D237" s="48" t="s">
        <v>3</v>
      </c>
      <c r="E237" s="48">
        <v>8</v>
      </c>
      <c r="F237" s="60">
        <v>0</v>
      </c>
      <c r="G237" s="43">
        <v>0</v>
      </c>
      <c r="H237" s="58">
        <f>FactTransaction[[#This Row],[RNS]]*FactTransaction[[#This Row],[ADR]]</f>
        <v>0</v>
      </c>
      <c r="I237" s="51">
        <f>DATE(FactTransaction[[#This Row],['#Year]],FactTransaction[[#This Row],['#Month]],1)</f>
        <v>44409</v>
      </c>
      <c r="J237" s="48"/>
    </row>
    <row r="238" spans="1:10" x14ac:dyDescent="0.4">
      <c r="A238" s="48" t="s">
        <v>86</v>
      </c>
      <c r="B238" s="48" t="s">
        <v>75</v>
      </c>
      <c r="C238" s="48">
        <v>2021</v>
      </c>
      <c r="D238" s="48" t="s">
        <v>6</v>
      </c>
      <c r="E238" s="48">
        <v>9</v>
      </c>
      <c r="F238" s="60">
        <v>0</v>
      </c>
      <c r="G238" s="43">
        <v>0</v>
      </c>
      <c r="H238" s="58">
        <f>FactTransaction[[#This Row],[RNS]]*FactTransaction[[#This Row],[ADR]]</f>
        <v>0</v>
      </c>
      <c r="I238" s="51">
        <f>DATE(FactTransaction[[#This Row],['#Year]],FactTransaction[[#This Row],['#Month]],1)</f>
        <v>44440</v>
      </c>
      <c r="J238" s="48"/>
    </row>
    <row r="239" spans="1:10" x14ac:dyDescent="0.4">
      <c r="A239" s="48" t="s">
        <v>86</v>
      </c>
      <c r="B239" s="48" t="s">
        <v>75</v>
      </c>
      <c r="C239" s="48">
        <v>2021</v>
      </c>
      <c r="D239" s="48" t="s">
        <v>7</v>
      </c>
      <c r="E239" s="48">
        <v>9</v>
      </c>
      <c r="F239" s="60">
        <v>0</v>
      </c>
      <c r="G239" s="43">
        <v>0</v>
      </c>
      <c r="H239" s="58">
        <f>FactTransaction[[#This Row],[RNS]]*FactTransaction[[#This Row],[ADR]]</f>
        <v>0</v>
      </c>
      <c r="I239" s="51">
        <f>DATE(FactTransaction[[#This Row],['#Year]],FactTransaction[[#This Row],['#Month]],1)</f>
        <v>44440</v>
      </c>
      <c r="J239" s="48"/>
    </row>
    <row r="240" spans="1:10" x14ac:dyDescent="0.4">
      <c r="A240" s="48" t="s">
        <v>86</v>
      </c>
      <c r="B240" s="48" t="s">
        <v>75</v>
      </c>
      <c r="C240" s="48">
        <v>2021</v>
      </c>
      <c r="D240" s="48" t="s">
        <v>8</v>
      </c>
      <c r="E240" s="48">
        <v>9</v>
      </c>
      <c r="F240" s="60">
        <v>0</v>
      </c>
      <c r="G240" s="43">
        <v>0</v>
      </c>
      <c r="H240" s="58">
        <f>FactTransaction[[#This Row],[RNS]]*FactTransaction[[#This Row],[ADR]]</f>
        <v>0</v>
      </c>
      <c r="I240" s="51">
        <f>DATE(FactTransaction[[#This Row],['#Year]],FactTransaction[[#This Row],['#Month]],1)</f>
        <v>44440</v>
      </c>
      <c r="J240" s="48"/>
    </row>
    <row r="241" spans="1:10" x14ac:dyDescent="0.4">
      <c r="A241" s="48" t="s">
        <v>86</v>
      </c>
      <c r="B241" s="48" t="s">
        <v>75</v>
      </c>
      <c r="C241" s="48">
        <v>2021</v>
      </c>
      <c r="D241" s="48" t="s">
        <v>3</v>
      </c>
      <c r="E241" s="48">
        <v>9</v>
      </c>
      <c r="F241" s="60">
        <v>0</v>
      </c>
      <c r="G241" s="43">
        <v>0</v>
      </c>
      <c r="H241" s="58">
        <f>FactTransaction[[#This Row],[RNS]]*FactTransaction[[#This Row],[ADR]]</f>
        <v>0</v>
      </c>
      <c r="I241" s="51">
        <f>DATE(FactTransaction[[#This Row],['#Year]],FactTransaction[[#This Row],['#Month]],1)</f>
        <v>44440</v>
      </c>
      <c r="J241" s="48"/>
    </row>
    <row r="242" spans="1:10" x14ac:dyDescent="0.4">
      <c r="A242" s="48" t="s">
        <v>86</v>
      </c>
      <c r="B242" s="48" t="s">
        <v>75</v>
      </c>
      <c r="C242" s="48">
        <v>2021</v>
      </c>
      <c r="D242" s="48" t="s">
        <v>6</v>
      </c>
      <c r="E242" s="48">
        <v>10</v>
      </c>
      <c r="F242" s="60">
        <v>0</v>
      </c>
      <c r="G242" s="43">
        <v>0</v>
      </c>
      <c r="H242" s="58">
        <f>FactTransaction[[#This Row],[RNS]]*FactTransaction[[#This Row],[ADR]]</f>
        <v>0</v>
      </c>
      <c r="I242" s="51">
        <f>DATE(FactTransaction[[#This Row],['#Year]],FactTransaction[[#This Row],['#Month]],1)</f>
        <v>44470</v>
      </c>
      <c r="J242" s="48"/>
    </row>
    <row r="243" spans="1:10" x14ac:dyDescent="0.4">
      <c r="A243" s="48" t="s">
        <v>86</v>
      </c>
      <c r="B243" s="48" t="s">
        <v>75</v>
      </c>
      <c r="C243" s="48">
        <v>2021</v>
      </c>
      <c r="D243" s="48" t="s">
        <v>7</v>
      </c>
      <c r="E243" s="48">
        <v>10</v>
      </c>
      <c r="F243" s="60">
        <v>0</v>
      </c>
      <c r="G243" s="43">
        <v>0</v>
      </c>
      <c r="H243" s="58">
        <f>FactTransaction[[#This Row],[RNS]]*FactTransaction[[#This Row],[ADR]]</f>
        <v>0</v>
      </c>
      <c r="I243" s="51">
        <f>DATE(FactTransaction[[#This Row],['#Year]],FactTransaction[[#This Row],['#Month]],1)</f>
        <v>44470</v>
      </c>
      <c r="J243" s="48"/>
    </row>
    <row r="244" spans="1:10" x14ac:dyDescent="0.4">
      <c r="A244" s="48" t="s">
        <v>86</v>
      </c>
      <c r="B244" s="48" t="s">
        <v>75</v>
      </c>
      <c r="C244" s="48">
        <v>2021</v>
      </c>
      <c r="D244" s="48" t="s">
        <v>8</v>
      </c>
      <c r="E244" s="48">
        <v>10</v>
      </c>
      <c r="F244" s="60">
        <v>0</v>
      </c>
      <c r="G244" s="43">
        <v>0</v>
      </c>
      <c r="H244" s="58">
        <f>FactTransaction[[#This Row],[RNS]]*FactTransaction[[#This Row],[ADR]]</f>
        <v>0</v>
      </c>
      <c r="I244" s="51">
        <f>DATE(FactTransaction[[#This Row],['#Year]],FactTransaction[[#This Row],['#Month]],1)</f>
        <v>44470</v>
      </c>
      <c r="J244" s="48"/>
    </row>
    <row r="245" spans="1:10" x14ac:dyDescent="0.4">
      <c r="A245" s="48" t="s">
        <v>86</v>
      </c>
      <c r="B245" s="48" t="s">
        <v>75</v>
      </c>
      <c r="C245" s="48">
        <v>2021</v>
      </c>
      <c r="D245" s="48" t="s">
        <v>3</v>
      </c>
      <c r="E245" s="48">
        <v>10</v>
      </c>
      <c r="F245" s="60">
        <v>0</v>
      </c>
      <c r="G245" s="43">
        <v>0</v>
      </c>
      <c r="H245" s="58">
        <f>FactTransaction[[#This Row],[RNS]]*FactTransaction[[#This Row],[ADR]]</f>
        <v>0</v>
      </c>
      <c r="I245" s="51">
        <f>DATE(FactTransaction[[#This Row],['#Year]],FactTransaction[[#This Row],['#Month]],1)</f>
        <v>44470</v>
      </c>
      <c r="J245" s="48"/>
    </row>
    <row r="246" spans="1:10" x14ac:dyDescent="0.4">
      <c r="A246" s="48" t="s">
        <v>86</v>
      </c>
      <c r="B246" s="48" t="s">
        <v>75</v>
      </c>
      <c r="C246" s="48">
        <v>2021</v>
      </c>
      <c r="D246" s="48" t="s">
        <v>6</v>
      </c>
      <c r="E246" s="48">
        <v>11</v>
      </c>
      <c r="F246" s="60">
        <v>0</v>
      </c>
      <c r="G246" s="43">
        <v>0</v>
      </c>
      <c r="H246" s="58">
        <f>FactTransaction[[#This Row],[RNS]]*FactTransaction[[#This Row],[ADR]]</f>
        <v>0</v>
      </c>
      <c r="I246" s="51">
        <f>DATE(FactTransaction[[#This Row],['#Year]],FactTransaction[[#This Row],['#Month]],1)</f>
        <v>44501</v>
      </c>
      <c r="J246" s="48"/>
    </row>
    <row r="247" spans="1:10" x14ac:dyDescent="0.4">
      <c r="A247" s="48" t="s">
        <v>86</v>
      </c>
      <c r="B247" s="48" t="s">
        <v>75</v>
      </c>
      <c r="C247" s="48">
        <v>2021</v>
      </c>
      <c r="D247" s="48" t="s">
        <v>7</v>
      </c>
      <c r="E247" s="48">
        <v>11</v>
      </c>
      <c r="F247" s="60">
        <v>0</v>
      </c>
      <c r="G247" s="43">
        <v>0</v>
      </c>
      <c r="H247" s="58">
        <f>FactTransaction[[#This Row],[RNS]]*FactTransaction[[#This Row],[ADR]]</f>
        <v>0</v>
      </c>
      <c r="I247" s="51">
        <f>DATE(FactTransaction[[#This Row],['#Year]],FactTransaction[[#This Row],['#Month]],1)</f>
        <v>44501</v>
      </c>
      <c r="J247" s="48"/>
    </row>
    <row r="248" spans="1:10" x14ac:dyDescent="0.4">
      <c r="A248" s="48" t="s">
        <v>86</v>
      </c>
      <c r="B248" s="48" t="s">
        <v>75</v>
      </c>
      <c r="C248" s="48">
        <v>2021</v>
      </c>
      <c r="D248" s="48" t="s">
        <v>8</v>
      </c>
      <c r="E248" s="48">
        <v>11</v>
      </c>
      <c r="F248" s="60">
        <v>0</v>
      </c>
      <c r="G248" s="43">
        <v>0</v>
      </c>
      <c r="H248" s="58">
        <f>FactTransaction[[#This Row],[RNS]]*FactTransaction[[#This Row],[ADR]]</f>
        <v>0</v>
      </c>
      <c r="I248" s="51">
        <f>DATE(FactTransaction[[#This Row],['#Year]],FactTransaction[[#This Row],['#Month]],1)</f>
        <v>44501</v>
      </c>
      <c r="J248" s="48"/>
    </row>
    <row r="249" spans="1:10" x14ac:dyDescent="0.4">
      <c r="A249" s="48" t="s">
        <v>86</v>
      </c>
      <c r="B249" s="48" t="s">
        <v>75</v>
      </c>
      <c r="C249" s="48">
        <v>2021</v>
      </c>
      <c r="D249" s="48" t="s">
        <v>3</v>
      </c>
      <c r="E249" s="48">
        <v>11</v>
      </c>
      <c r="F249" s="60">
        <v>0</v>
      </c>
      <c r="G249" s="43">
        <v>0</v>
      </c>
      <c r="H249" s="58">
        <f>FactTransaction[[#This Row],[RNS]]*FactTransaction[[#This Row],[ADR]]</f>
        <v>0</v>
      </c>
      <c r="I249" s="51">
        <f>DATE(FactTransaction[[#This Row],['#Year]],FactTransaction[[#This Row],['#Month]],1)</f>
        <v>44501</v>
      </c>
      <c r="J249" s="48"/>
    </row>
    <row r="250" spans="1:10" x14ac:dyDescent="0.4">
      <c r="A250" s="48" t="s">
        <v>86</v>
      </c>
      <c r="B250" s="48" t="s">
        <v>75</v>
      </c>
      <c r="C250" s="48">
        <v>2021</v>
      </c>
      <c r="D250" s="48" t="s">
        <v>6</v>
      </c>
      <c r="E250" s="48">
        <v>12</v>
      </c>
      <c r="F250" s="60">
        <v>0</v>
      </c>
      <c r="G250" s="43">
        <v>0</v>
      </c>
      <c r="H250" s="58">
        <f>FactTransaction[[#This Row],[RNS]]*FactTransaction[[#This Row],[ADR]]</f>
        <v>0</v>
      </c>
      <c r="I250" s="51">
        <f>DATE(FactTransaction[[#This Row],['#Year]],FactTransaction[[#This Row],['#Month]],1)</f>
        <v>44531</v>
      </c>
      <c r="J250" s="48"/>
    </row>
    <row r="251" spans="1:10" x14ac:dyDescent="0.4">
      <c r="A251" s="48" t="s">
        <v>86</v>
      </c>
      <c r="B251" s="48" t="s">
        <v>75</v>
      </c>
      <c r="C251" s="48">
        <v>2021</v>
      </c>
      <c r="D251" s="48" t="s">
        <v>7</v>
      </c>
      <c r="E251" s="48">
        <v>12</v>
      </c>
      <c r="F251" s="60">
        <v>0</v>
      </c>
      <c r="G251" s="43">
        <v>0</v>
      </c>
      <c r="H251" s="58">
        <f>FactTransaction[[#This Row],[RNS]]*FactTransaction[[#This Row],[ADR]]</f>
        <v>0</v>
      </c>
      <c r="I251" s="51">
        <f>DATE(FactTransaction[[#This Row],['#Year]],FactTransaction[[#This Row],['#Month]],1)</f>
        <v>44531</v>
      </c>
      <c r="J251" s="48"/>
    </row>
    <row r="252" spans="1:10" x14ac:dyDescent="0.4">
      <c r="A252" s="48" t="s">
        <v>86</v>
      </c>
      <c r="B252" s="48" t="s">
        <v>75</v>
      </c>
      <c r="C252" s="48">
        <v>2021</v>
      </c>
      <c r="D252" s="48" t="s">
        <v>8</v>
      </c>
      <c r="E252" s="48">
        <v>12</v>
      </c>
      <c r="F252" s="60">
        <v>0</v>
      </c>
      <c r="G252" s="43">
        <v>0</v>
      </c>
      <c r="H252" s="58">
        <f>FactTransaction[[#This Row],[RNS]]*FactTransaction[[#This Row],[ADR]]</f>
        <v>0</v>
      </c>
      <c r="I252" s="51">
        <f>DATE(FactTransaction[[#This Row],['#Year]],FactTransaction[[#This Row],['#Month]],1)</f>
        <v>44531</v>
      </c>
      <c r="J252" s="48"/>
    </row>
    <row r="253" spans="1:10" x14ac:dyDescent="0.4">
      <c r="A253" s="48" t="s">
        <v>86</v>
      </c>
      <c r="B253" s="48" t="s">
        <v>75</v>
      </c>
      <c r="C253" s="48">
        <v>2021</v>
      </c>
      <c r="D253" s="48" t="s">
        <v>3</v>
      </c>
      <c r="E253" s="48">
        <v>12</v>
      </c>
      <c r="F253" s="60">
        <v>0</v>
      </c>
      <c r="G253" s="43">
        <v>0</v>
      </c>
      <c r="H253" s="58">
        <f>FactTransaction[[#This Row],[RNS]]*FactTransaction[[#This Row],[ADR]]</f>
        <v>0</v>
      </c>
      <c r="I253" s="51">
        <f>DATE(FactTransaction[[#This Row],['#Year]],FactTransaction[[#This Row],['#Month]],1)</f>
        <v>44531</v>
      </c>
      <c r="J253" s="48"/>
    </row>
    <row r="254" spans="1:10" x14ac:dyDescent="0.4">
      <c r="A254" s="48" t="s">
        <v>86</v>
      </c>
      <c r="B254" s="48" t="s">
        <v>74</v>
      </c>
      <c r="C254" s="48">
        <v>2021</v>
      </c>
      <c r="D254" s="48" t="s">
        <v>6</v>
      </c>
      <c r="E254" s="48">
        <v>1</v>
      </c>
      <c r="F254" s="60">
        <v>0</v>
      </c>
      <c r="G254" s="43">
        <v>0</v>
      </c>
      <c r="H254" s="58">
        <f>FactTransaction[[#This Row],[RNS]]*FactTransaction[[#This Row],[ADR]]</f>
        <v>0</v>
      </c>
      <c r="I254" s="51">
        <f>DATE(FactTransaction[[#This Row],['#Year]],FactTransaction[[#This Row],['#Month]],1)</f>
        <v>44197</v>
      </c>
      <c r="J254" s="48"/>
    </row>
    <row r="255" spans="1:10" x14ac:dyDescent="0.4">
      <c r="A255" s="48" t="s">
        <v>86</v>
      </c>
      <c r="B255" s="48" t="s">
        <v>74</v>
      </c>
      <c r="C255" s="48">
        <v>2021</v>
      </c>
      <c r="D255" s="48" t="s">
        <v>7</v>
      </c>
      <c r="E255" s="48">
        <v>1</v>
      </c>
      <c r="F255" s="60">
        <v>0</v>
      </c>
      <c r="G255" s="43">
        <v>0</v>
      </c>
      <c r="H255" s="58">
        <f>FactTransaction[[#This Row],[RNS]]*FactTransaction[[#This Row],[ADR]]</f>
        <v>0</v>
      </c>
      <c r="I255" s="51">
        <f>DATE(FactTransaction[[#This Row],['#Year]],FactTransaction[[#This Row],['#Month]],1)</f>
        <v>44197</v>
      </c>
      <c r="J255" s="48"/>
    </row>
    <row r="256" spans="1:10" x14ac:dyDescent="0.4">
      <c r="A256" s="48" t="s">
        <v>86</v>
      </c>
      <c r="B256" s="48" t="s">
        <v>74</v>
      </c>
      <c r="C256" s="48">
        <v>2021</v>
      </c>
      <c r="D256" s="48" t="s">
        <v>8</v>
      </c>
      <c r="E256" s="48">
        <v>1</v>
      </c>
      <c r="F256" s="60">
        <v>0</v>
      </c>
      <c r="G256" s="43">
        <v>0</v>
      </c>
      <c r="H256" s="58">
        <f>FactTransaction[[#This Row],[RNS]]*FactTransaction[[#This Row],[ADR]]</f>
        <v>0</v>
      </c>
      <c r="I256" s="51">
        <f>DATE(FactTransaction[[#This Row],['#Year]],FactTransaction[[#This Row],['#Month]],1)</f>
        <v>44197</v>
      </c>
      <c r="J256" s="48"/>
    </row>
    <row r="257" spans="1:10" x14ac:dyDescent="0.4">
      <c r="A257" s="48" t="s">
        <v>86</v>
      </c>
      <c r="B257" s="48" t="s">
        <v>74</v>
      </c>
      <c r="C257" s="48">
        <v>2021</v>
      </c>
      <c r="D257" s="48" t="s">
        <v>3</v>
      </c>
      <c r="E257" s="48">
        <v>1</v>
      </c>
      <c r="F257" s="60">
        <v>0</v>
      </c>
      <c r="G257" s="43">
        <v>0</v>
      </c>
      <c r="H257" s="58">
        <f>FactTransaction[[#This Row],[RNS]]*FactTransaction[[#This Row],[ADR]]</f>
        <v>0</v>
      </c>
      <c r="I257" s="51">
        <f>DATE(FactTransaction[[#This Row],['#Year]],FactTransaction[[#This Row],['#Month]],1)</f>
        <v>44197</v>
      </c>
      <c r="J257" s="48"/>
    </row>
    <row r="258" spans="1:10" x14ac:dyDescent="0.4">
      <c r="A258" s="48" t="s">
        <v>86</v>
      </c>
      <c r="B258" s="48" t="s">
        <v>74</v>
      </c>
      <c r="C258" s="48">
        <v>2021</v>
      </c>
      <c r="D258" s="48" t="s">
        <v>6</v>
      </c>
      <c r="E258" s="48">
        <v>2</v>
      </c>
      <c r="F258" s="60">
        <v>0</v>
      </c>
      <c r="G258" s="43">
        <v>0</v>
      </c>
      <c r="H258" s="58">
        <f>FactTransaction[[#This Row],[RNS]]*FactTransaction[[#This Row],[ADR]]</f>
        <v>0</v>
      </c>
      <c r="I258" s="51">
        <f>DATE(FactTransaction[[#This Row],['#Year]],FactTransaction[[#This Row],['#Month]],1)</f>
        <v>44228</v>
      </c>
      <c r="J258" s="48"/>
    </row>
    <row r="259" spans="1:10" x14ac:dyDescent="0.4">
      <c r="A259" s="48" t="s">
        <v>86</v>
      </c>
      <c r="B259" s="48" t="s">
        <v>74</v>
      </c>
      <c r="C259" s="48">
        <v>2021</v>
      </c>
      <c r="D259" s="48" t="s">
        <v>7</v>
      </c>
      <c r="E259" s="48">
        <v>2</v>
      </c>
      <c r="F259" s="60">
        <v>0</v>
      </c>
      <c r="G259" s="43">
        <v>0</v>
      </c>
      <c r="H259" s="58">
        <f>FactTransaction[[#This Row],[RNS]]*FactTransaction[[#This Row],[ADR]]</f>
        <v>0</v>
      </c>
      <c r="I259" s="51">
        <f>DATE(FactTransaction[[#This Row],['#Year]],FactTransaction[[#This Row],['#Month]],1)</f>
        <v>44228</v>
      </c>
      <c r="J259" s="48"/>
    </row>
    <row r="260" spans="1:10" x14ac:dyDescent="0.4">
      <c r="A260" s="48" t="s">
        <v>86</v>
      </c>
      <c r="B260" s="48" t="s">
        <v>74</v>
      </c>
      <c r="C260" s="48">
        <v>2021</v>
      </c>
      <c r="D260" s="48" t="s">
        <v>8</v>
      </c>
      <c r="E260" s="48">
        <v>2</v>
      </c>
      <c r="F260" s="60">
        <v>0</v>
      </c>
      <c r="G260" s="43">
        <v>0</v>
      </c>
      <c r="H260" s="58">
        <f>FactTransaction[[#This Row],[RNS]]*FactTransaction[[#This Row],[ADR]]</f>
        <v>0</v>
      </c>
      <c r="I260" s="51">
        <f>DATE(FactTransaction[[#This Row],['#Year]],FactTransaction[[#This Row],['#Month]],1)</f>
        <v>44228</v>
      </c>
      <c r="J260" s="48"/>
    </row>
    <row r="261" spans="1:10" x14ac:dyDescent="0.4">
      <c r="A261" s="48" t="s">
        <v>86</v>
      </c>
      <c r="B261" s="48" t="s">
        <v>74</v>
      </c>
      <c r="C261" s="48">
        <v>2021</v>
      </c>
      <c r="D261" s="48" t="s">
        <v>3</v>
      </c>
      <c r="E261" s="48">
        <v>2</v>
      </c>
      <c r="F261" s="60">
        <v>0</v>
      </c>
      <c r="G261" s="43">
        <v>0</v>
      </c>
      <c r="H261" s="58">
        <f>FactTransaction[[#This Row],[RNS]]*FactTransaction[[#This Row],[ADR]]</f>
        <v>0</v>
      </c>
      <c r="I261" s="51">
        <f>DATE(FactTransaction[[#This Row],['#Year]],FactTransaction[[#This Row],['#Month]],1)</f>
        <v>44228</v>
      </c>
      <c r="J261" s="48"/>
    </row>
    <row r="262" spans="1:10" x14ac:dyDescent="0.4">
      <c r="A262" s="48" t="s">
        <v>86</v>
      </c>
      <c r="B262" s="48" t="s">
        <v>74</v>
      </c>
      <c r="C262" s="48">
        <v>2021</v>
      </c>
      <c r="D262" s="48" t="s">
        <v>6</v>
      </c>
      <c r="E262" s="48">
        <v>3</v>
      </c>
      <c r="F262" s="60">
        <v>0</v>
      </c>
      <c r="G262" s="43">
        <v>0</v>
      </c>
      <c r="H262" s="58">
        <f>FactTransaction[[#This Row],[RNS]]*FactTransaction[[#This Row],[ADR]]</f>
        <v>0</v>
      </c>
      <c r="I262" s="51">
        <f>DATE(FactTransaction[[#This Row],['#Year]],FactTransaction[[#This Row],['#Month]],1)</f>
        <v>44256</v>
      </c>
      <c r="J262" s="48"/>
    </row>
    <row r="263" spans="1:10" x14ac:dyDescent="0.4">
      <c r="A263" s="48" t="s">
        <v>86</v>
      </c>
      <c r="B263" s="48" t="s">
        <v>74</v>
      </c>
      <c r="C263" s="48">
        <v>2021</v>
      </c>
      <c r="D263" s="48" t="s">
        <v>7</v>
      </c>
      <c r="E263" s="48">
        <v>3</v>
      </c>
      <c r="F263" s="60">
        <v>0</v>
      </c>
      <c r="G263" s="43">
        <v>0</v>
      </c>
      <c r="H263" s="58">
        <f>FactTransaction[[#This Row],[RNS]]*FactTransaction[[#This Row],[ADR]]</f>
        <v>0</v>
      </c>
      <c r="I263" s="51">
        <f>DATE(FactTransaction[[#This Row],['#Year]],FactTransaction[[#This Row],['#Month]],1)</f>
        <v>44256</v>
      </c>
      <c r="J263" s="48"/>
    </row>
    <row r="264" spans="1:10" x14ac:dyDescent="0.4">
      <c r="A264" s="48" t="s">
        <v>86</v>
      </c>
      <c r="B264" s="48" t="s">
        <v>74</v>
      </c>
      <c r="C264" s="48">
        <v>2021</v>
      </c>
      <c r="D264" s="48" t="s">
        <v>8</v>
      </c>
      <c r="E264" s="48">
        <v>3</v>
      </c>
      <c r="F264" s="60">
        <v>0</v>
      </c>
      <c r="G264" s="43">
        <v>0</v>
      </c>
      <c r="H264" s="58">
        <f>FactTransaction[[#This Row],[RNS]]*FactTransaction[[#This Row],[ADR]]</f>
        <v>0</v>
      </c>
      <c r="I264" s="51">
        <f>DATE(FactTransaction[[#This Row],['#Year]],FactTransaction[[#This Row],['#Month]],1)</f>
        <v>44256</v>
      </c>
      <c r="J264" s="48"/>
    </row>
    <row r="265" spans="1:10" x14ac:dyDescent="0.4">
      <c r="A265" s="48" t="s">
        <v>86</v>
      </c>
      <c r="B265" s="48" t="s">
        <v>74</v>
      </c>
      <c r="C265" s="48">
        <v>2021</v>
      </c>
      <c r="D265" s="48" t="s">
        <v>3</v>
      </c>
      <c r="E265" s="48">
        <v>3</v>
      </c>
      <c r="F265" s="60">
        <v>0</v>
      </c>
      <c r="G265" s="43">
        <v>0</v>
      </c>
      <c r="H265" s="58">
        <f>FactTransaction[[#This Row],[RNS]]*FactTransaction[[#This Row],[ADR]]</f>
        <v>0</v>
      </c>
      <c r="I265" s="51">
        <f>DATE(FactTransaction[[#This Row],['#Year]],FactTransaction[[#This Row],['#Month]],1)</f>
        <v>44256</v>
      </c>
      <c r="J265" s="48"/>
    </row>
    <row r="266" spans="1:10" x14ac:dyDescent="0.4">
      <c r="A266" s="48" t="s">
        <v>86</v>
      </c>
      <c r="B266" s="48" t="s">
        <v>74</v>
      </c>
      <c r="C266" s="48">
        <v>2021</v>
      </c>
      <c r="D266" s="48" t="s">
        <v>6</v>
      </c>
      <c r="E266" s="48">
        <v>4</v>
      </c>
      <c r="F266" s="60">
        <v>0</v>
      </c>
      <c r="G266" s="43">
        <v>0</v>
      </c>
      <c r="H266" s="58">
        <f>FactTransaction[[#This Row],[RNS]]*FactTransaction[[#This Row],[ADR]]</f>
        <v>0</v>
      </c>
      <c r="I266" s="51">
        <f>DATE(FactTransaction[[#This Row],['#Year]],FactTransaction[[#This Row],['#Month]],1)</f>
        <v>44287</v>
      </c>
      <c r="J266" s="48"/>
    </row>
    <row r="267" spans="1:10" x14ac:dyDescent="0.4">
      <c r="A267" s="48" t="s">
        <v>86</v>
      </c>
      <c r="B267" s="48" t="s">
        <v>74</v>
      </c>
      <c r="C267" s="48">
        <v>2021</v>
      </c>
      <c r="D267" s="48" t="s">
        <v>7</v>
      </c>
      <c r="E267" s="48">
        <v>4</v>
      </c>
      <c r="F267" s="60">
        <v>0</v>
      </c>
      <c r="G267" s="43">
        <v>0</v>
      </c>
      <c r="H267" s="58">
        <f>FactTransaction[[#This Row],[RNS]]*FactTransaction[[#This Row],[ADR]]</f>
        <v>0</v>
      </c>
      <c r="I267" s="51">
        <f>DATE(FactTransaction[[#This Row],['#Year]],FactTransaction[[#This Row],['#Month]],1)</f>
        <v>44287</v>
      </c>
      <c r="J267" s="48"/>
    </row>
    <row r="268" spans="1:10" x14ac:dyDescent="0.4">
      <c r="A268" s="48" t="s">
        <v>86</v>
      </c>
      <c r="B268" s="48" t="s">
        <v>74</v>
      </c>
      <c r="C268" s="48">
        <v>2021</v>
      </c>
      <c r="D268" s="48" t="s">
        <v>8</v>
      </c>
      <c r="E268" s="48">
        <v>4</v>
      </c>
      <c r="F268" s="60">
        <v>0</v>
      </c>
      <c r="G268" s="43">
        <v>0</v>
      </c>
      <c r="H268" s="58">
        <f>FactTransaction[[#This Row],[RNS]]*FactTransaction[[#This Row],[ADR]]</f>
        <v>0</v>
      </c>
      <c r="I268" s="51">
        <f>DATE(FactTransaction[[#This Row],['#Year]],FactTransaction[[#This Row],['#Month]],1)</f>
        <v>44287</v>
      </c>
      <c r="J268" s="48"/>
    </row>
    <row r="269" spans="1:10" x14ac:dyDescent="0.4">
      <c r="A269" s="48" t="s">
        <v>86</v>
      </c>
      <c r="B269" s="48" t="s">
        <v>74</v>
      </c>
      <c r="C269" s="48">
        <v>2021</v>
      </c>
      <c r="D269" s="48" t="s">
        <v>3</v>
      </c>
      <c r="E269" s="48">
        <v>4</v>
      </c>
      <c r="F269" s="60">
        <v>0</v>
      </c>
      <c r="G269" s="43">
        <v>0</v>
      </c>
      <c r="H269" s="58">
        <f>FactTransaction[[#This Row],[RNS]]*FactTransaction[[#This Row],[ADR]]</f>
        <v>0</v>
      </c>
      <c r="I269" s="51">
        <f>DATE(FactTransaction[[#This Row],['#Year]],FactTransaction[[#This Row],['#Month]],1)</f>
        <v>44287</v>
      </c>
      <c r="J269" s="48"/>
    </row>
    <row r="270" spans="1:10" x14ac:dyDescent="0.4">
      <c r="A270" s="48" t="s">
        <v>86</v>
      </c>
      <c r="B270" s="48" t="s">
        <v>74</v>
      </c>
      <c r="C270" s="48">
        <v>2021</v>
      </c>
      <c r="D270" s="48" t="s">
        <v>6</v>
      </c>
      <c r="E270" s="48">
        <v>5</v>
      </c>
      <c r="F270" s="60">
        <v>0</v>
      </c>
      <c r="G270" s="43">
        <v>0</v>
      </c>
      <c r="H270" s="58">
        <f>FactTransaction[[#This Row],[RNS]]*FactTransaction[[#This Row],[ADR]]</f>
        <v>0</v>
      </c>
      <c r="I270" s="51">
        <f>DATE(FactTransaction[[#This Row],['#Year]],FactTransaction[[#This Row],['#Month]],1)</f>
        <v>44317</v>
      </c>
      <c r="J270" s="48"/>
    </row>
    <row r="271" spans="1:10" x14ac:dyDescent="0.4">
      <c r="A271" s="48" t="s">
        <v>86</v>
      </c>
      <c r="B271" s="48" t="s">
        <v>74</v>
      </c>
      <c r="C271" s="48">
        <v>2021</v>
      </c>
      <c r="D271" s="48" t="s">
        <v>7</v>
      </c>
      <c r="E271" s="48">
        <v>5</v>
      </c>
      <c r="F271" s="60">
        <v>0</v>
      </c>
      <c r="G271" s="43">
        <v>0</v>
      </c>
      <c r="H271" s="58">
        <f>FactTransaction[[#This Row],[RNS]]*FactTransaction[[#This Row],[ADR]]</f>
        <v>0</v>
      </c>
      <c r="I271" s="51">
        <f>DATE(FactTransaction[[#This Row],['#Year]],FactTransaction[[#This Row],['#Month]],1)</f>
        <v>44317</v>
      </c>
      <c r="J271" s="48"/>
    </row>
    <row r="272" spans="1:10" x14ac:dyDescent="0.4">
      <c r="A272" s="48" t="s">
        <v>86</v>
      </c>
      <c r="B272" s="48" t="s">
        <v>74</v>
      </c>
      <c r="C272" s="48">
        <v>2021</v>
      </c>
      <c r="D272" s="48" t="s">
        <v>8</v>
      </c>
      <c r="E272" s="48">
        <v>5</v>
      </c>
      <c r="F272" s="60">
        <v>0</v>
      </c>
      <c r="G272" s="43">
        <v>0</v>
      </c>
      <c r="H272" s="58">
        <f>FactTransaction[[#This Row],[RNS]]*FactTransaction[[#This Row],[ADR]]</f>
        <v>0</v>
      </c>
      <c r="I272" s="51">
        <f>DATE(FactTransaction[[#This Row],['#Year]],FactTransaction[[#This Row],['#Month]],1)</f>
        <v>44317</v>
      </c>
      <c r="J272" s="48"/>
    </row>
    <row r="273" spans="1:10" x14ac:dyDescent="0.4">
      <c r="A273" s="48" t="s">
        <v>86</v>
      </c>
      <c r="B273" s="48" t="s">
        <v>74</v>
      </c>
      <c r="C273" s="48">
        <v>2021</v>
      </c>
      <c r="D273" s="48" t="s">
        <v>3</v>
      </c>
      <c r="E273" s="48">
        <v>5</v>
      </c>
      <c r="F273" s="60">
        <v>0</v>
      </c>
      <c r="G273" s="43">
        <v>0</v>
      </c>
      <c r="H273" s="58">
        <f>FactTransaction[[#This Row],[RNS]]*FactTransaction[[#This Row],[ADR]]</f>
        <v>0</v>
      </c>
      <c r="I273" s="51">
        <f>DATE(FactTransaction[[#This Row],['#Year]],FactTransaction[[#This Row],['#Month]],1)</f>
        <v>44317</v>
      </c>
      <c r="J273" s="48"/>
    </row>
    <row r="274" spans="1:10" x14ac:dyDescent="0.4">
      <c r="A274" s="48" t="s">
        <v>86</v>
      </c>
      <c r="B274" s="48" t="s">
        <v>74</v>
      </c>
      <c r="C274" s="48">
        <v>2021</v>
      </c>
      <c r="D274" s="48" t="s">
        <v>6</v>
      </c>
      <c r="E274" s="48">
        <v>6</v>
      </c>
      <c r="F274" s="60">
        <v>0</v>
      </c>
      <c r="G274" s="43">
        <v>0</v>
      </c>
      <c r="H274" s="58">
        <f>FactTransaction[[#This Row],[RNS]]*FactTransaction[[#This Row],[ADR]]</f>
        <v>0</v>
      </c>
      <c r="I274" s="51">
        <f>DATE(FactTransaction[[#This Row],['#Year]],FactTransaction[[#This Row],['#Month]],1)</f>
        <v>44348</v>
      </c>
      <c r="J274" s="48"/>
    </row>
    <row r="275" spans="1:10" x14ac:dyDescent="0.4">
      <c r="A275" s="48" t="s">
        <v>86</v>
      </c>
      <c r="B275" s="48" t="s">
        <v>74</v>
      </c>
      <c r="C275" s="48">
        <v>2021</v>
      </c>
      <c r="D275" s="48" t="s">
        <v>7</v>
      </c>
      <c r="E275" s="48">
        <v>6</v>
      </c>
      <c r="F275" s="60">
        <v>0</v>
      </c>
      <c r="G275" s="43">
        <v>0</v>
      </c>
      <c r="H275" s="58">
        <f>FactTransaction[[#This Row],[RNS]]*FactTransaction[[#This Row],[ADR]]</f>
        <v>0</v>
      </c>
      <c r="I275" s="51">
        <f>DATE(FactTransaction[[#This Row],['#Year]],FactTransaction[[#This Row],['#Month]],1)</f>
        <v>44348</v>
      </c>
      <c r="J275" s="48"/>
    </row>
    <row r="276" spans="1:10" x14ac:dyDescent="0.4">
      <c r="A276" s="48" t="s">
        <v>86</v>
      </c>
      <c r="B276" s="48" t="s">
        <v>74</v>
      </c>
      <c r="C276" s="48">
        <v>2021</v>
      </c>
      <c r="D276" s="48" t="s">
        <v>8</v>
      </c>
      <c r="E276" s="48">
        <v>6</v>
      </c>
      <c r="F276" s="60">
        <v>0</v>
      </c>
      <c r="G276" s="43">
        <v>0</v>
      </c>
      <c r="H276" s="58">
        <f>FactTransaction[[#This Row],[RNS]]*FactTransaction[[#This Row],[ADR]]</f>
        <v>0</v>
      </c>
      <c r="I276" s="51">
        <f>DATE(FactTransaction[[#This Row],['#Year]],FactTransaction[[#This Row],['#Month]],1)</f>
        <v>44348</v>
      </c>
      <c r="J276" s="48"/>
    </row>
    <row r="277" spans="1:10" x14ac:dyDescent="0.4">
      <c r="A277" s="48" t="s">
        <v>86</v>
      </c>
      <c r="B277" s="48" t="s">
        <v>74</v>
      </c>
      <c r="C277" s="48">
        <v>2021</v>
      </c>
      <c r="D277" s="48" t="s">
        <v>3</v>
      </c>
      <c r="E277" s="48">
        <v>6</v>
      </c>
      <c r="F277" s="60">
        <v>0</v>
      </c>
      <c r="G277" s="43">
        <v>0</v>
      </c>
      <c r="H277" s="58">
        <f>FactTransaction[[#This Row],[RNS]]*FactTransaction[[#This Row],[ADR]]</f>
        <v>0</v>
      </c>
      <c r="I277" s="51">
        <f>DATE(FactTransaction[[#This Row],['#Year]],FactTransaction[[#This Row],['#Month]],1)</f>
        <v>44348</v>
      </c>
      <c r="J277" s="48"/>
    </row>
    <row r="278" spans="1:10" x14ac:dyDescent="0.4">
      <c r="A278" s="48" t="s">
        <v>86</v>
      </c>
      <c r="B278" s="48" t="s">
        <v>74</v>
      </c>
      <c r="C278" s="48">
        <v>2021</v>
      </c>
      <c r="D278" s="48" t="s">
        <v>6</v>
      </c>
      <c r="E278" s="48">
        <v>7</v>
      </c>
      <c r="F278" s="60">
        <v>0</v>
      </c>
      <c r="G278" s="43">
        <v>0</v>
      </c>
      <c r="H278" s="58">
        <f>FactTransaction[[#This Row],[RNS]]*FactTransaction[[#This Row],[ADR]]</f>
        <v>0</v>
      </c>
      <c r="I278" s="51">
        <f>DATE(FactTransaction[[#This Row],['#Year]],FactTransaction[[#This Row],['#Month]],1)</f>
        <v>44378</v>
      </c>
      <c r="J278" s="48"/>
    </row>
    <row r="279" spans="1:10" x14ac:dyDescent="0.4">
      <c r="A279" s="48" t="s">
        <v>86</v>
      </c>
      <c r="B279" s="48" t="s">
        <v>74</v>
      </c>
      <c r="C279" s="48">
        <v>2021</v>
      </c>
      <c r="D279" s="48" t="s">
        <v>7</v>
      </c>
      <c r="E279" s="48">
        <v>7</v>
      </c>
      <c r="F279" s="60">
        <v>0</v>
      </c>
      <c r="G279" s="43">
        <v>0</v>
      </c>
      <c r="H279" s="58">
        <f>FactTransaction[[#This Row],[RNS]]*FactTransaction[[#This Row],[ADR]]</f>
        <v>0</v>
      </c>
      <c r="I279" s="51">
        <f>DATE(FactTransaction[[#This Row],['#Year]],FactTransaction[[#This Row],['#Month]],1)</f>
        <v>44378</v>
      </c>
      <c r="J279" s="48"/>
    </row>
    <row r="280" spans="1:10" x14ac:dyDescent="0.4">
      <c r="A280" s="48" t="s">
        <v>86</v>
      </c>
      <c r="B280" s="48" t="s">
        <v>74</v>
      </c>
      <c r="C280" s="48">
        <v>2021</v>
      </c>
      <c r="D280" s="48" t="s">
        <v>8</v>
      </c>
      <c r="E280" s="48">
        <v>7</v>
      </c>
      <c r="F280" s="60">
        <v>0</v>
      </c>
      <c r="G280" s="43">
        <v>0</v>
      </c>
      <c r="H280" s="58">
        <f>FactTransaction[[#This Row],[RNS]]*FactTransaction[[#This Row],[ADR]]</f>
        <v>0</v>
      </c>
      <c r="I280" s="51">
        <f>DATE(FactTransaction[[#This Row],['#Year]],FactTransaction[[#This Row],['#Month]],1)</f>
        <v>44378</v>
      </c>
      <c r="J280" s="48"/>
    </row>
    <row r="281" spans="1:10" x14ac:dyDescent="0.4">
      <c r="A281" s="48" t="s">
        <v>86</v>
      </c>
      <c r="B281" s="48" t="s">
        <v>74</v>
      </c>
      <c r="C281" s="48">
        <v>2021</v>
      </c>
      <c r="D281" s="48" t="s">
        <v>3</v>
      </c>
      <c r="E281" s="48">
        <v>7</v>
      </c>
      <c r="F281" s="60">
        <v>0</v>
      </c>
      <c r="G281" s="43">
        <v>0</v>
      </c>
      <c r="H281" s="58">
        <f>FactTransaction[[#This Row],[RNS]]*FactTransaction[[#This Row],[ADR]]</f>
        <v>0</v>
      </c>
      <c r="I281" s="51">
        <f>DATE(FactTransaction[[#This Row],['#Year]],FactTransaction[[#This Row],['#Month]],1)</f>
        <v>44378</v>
      </c>
      <c r="J281" s="48"/>
    </row>
    <row r="282" spans="1:10" x14ac:dyDescent="0.4">
      <c r="A282" s="48" t="s">
        <v>86</v>
      </c>
      <c r="B282" s="48" t="s">
        <v>74</v>
      </c>
      <c r="C282" s="48">
        <v>2021</v>
      </c>
      <c r="D282" s="48" t="s">
        <v>6</v>
      </c>
      <c r="E282" s="48">
        <v>8</v>
      </c>
      <c r="F282" s="60">
        <v>0</v>
      </c>
      <c r="G282" s="43">
        <v>0</v>
      </c>
      <c r="H282" s="58">
        <f>FactTransaction[[#This Row],[RNS]]*FactTransaction[[#This Row],[ADR]]</f>
        <v>0</v>
      </c>
      <c r="I282" s="51">
        <f>DATE(FactTransaction[[#This Row],['#Year]],FactTransaction[[#This Row],['#Month]],1)</f>
        <v>44409</v>
      </c>
      <c r="J282" s="48"/>
    </row>
    <row r="283" spans="1:10" x14ac:dyDescent="0.4">
      <c r="A283" s="48" t="s">
        <v>86</v>
      </c>
      <c r="B283" s="48" t="s">
        <v>74</v>
      </c>
      <c r="C283" s="48">
        <v>2021</v>
      </c>
      <c r="D283" s="48" t="s">
        <v>7</v>
      </c>
      <c r="E283" s="48">
        <v>8</v>
      </c>
      <c r="F283" s="60">
        <v>0</v>
      </c>
      <c r="G283" s="43">
        <v>0</v>
      </c>
      <c r="H283" s="58">
        <f>FactTransaction[[#This Row],[RNS]]*FactTransaction[[#This Row],[ADR]]</f>
        <v>0</v>
      </c>
      <c r="I283" s="51">
        <f>DATE(FactTransaction[[#This Row],['#Year]],FactTransaction[[#This Row],['#Month]],1)</f>
        <v>44409</v>
      </c>
      <c r="J283" s="48"/>
    </row>
    <row r="284" spans="1:10" x14ac:dyDescent="0.4">
      <c r="A284" s="48" t="s">
        <v>86</v>
      </c>
      <c r="B284" s="48" t="s">
        <v>74</v>
      </c>
      <c r="C284" s="48">
        <v>2021</v>
      </c>
      <c r="D284" s="48" t="s">
        <v>8</v>
      </c>
      <c r="E284" s="48">
        <v>8</v>
      </c>
      <c r="F284" s="60">
        <v>0</v>
      </c>
      <c r="G284" s="43">
        <v>0</v>
      </c>
      <c r="H284" s="58">
        <f>FactTransaction[[#This Row],[RNS]]*FactTransaction[[#This Row],[ADR]]</f>
        <v>0</v>
      </c>
      <c r="I284" s="51">
        <f>DATE(FactTransaction[[#This Row],['#Year]],FactTransaction[[#This Row],['#Month]],1)</f>
        <v>44409</v>
      </c>
      <c r="J284" s="48"/>
    </row>
    <row r="285" spans="1:10" x14ac:dyDescent="0.4">
      <c r="A285" s="48" t="s">
        <v>86</v>
      </c>
      <c r="B285" s="48" t="s">
        <v>74</v>
      </c>
      <c r="C285" s="48">
        <v>2021</v>
      </c>
      <c r="D285" s="48" t="s">
        <v>3</v>
      </c>
      <c r="E285" s="48">
        <v>8</v>
      </c>
      <c r="F285" s="60">
        <v>0</v>
      </c>
      <c r="G285" s="43">
        <v>0</v>
      </c>
      <c r="H285" s="58">
        <f>FactTransaction[[#This Row],[RNS]]*FactTransaction[[#This Row],[ADR]]</f>
        <v>0</v>
      </c>
      <c r="I285" s="51">
        <f>DATE(FactTransaction[[#This Row],['#Year]],FactTransaction[[#This Row],['#Month]],1)</f>
        <v>44409</v>
      </c>
      <c r="J285" s="48"/>
    </row>
    <row r="286" spans="1:10" x14ac:dyDescent="0.4">
      <c r="A286" s="48" t="s">
        <v>86</v>
      </c>
      <c r="B286" s="48" t="s">
        <v>74</v>
      </c>
      <c r="C286" s="48">
        <v>2021</v>
      </c>
      <c r="D286" s="48" t="s">
        <v>6</v>
      </c>
      <c r="E286" s="48">
        <v>9</v>
      </c>
      <c r="F286" s="60">
        <v>0</v>
      </c>
      <c r="G286" s="43">
        <v>0</v>
      </c>
      <c r="H286" s="58">
        <f>FactTransaction[[#This Row],[RNS]]*FactTransaction[[#This Row],[ADR]]</f>
        <v>0</v>
      </c>
      <c r="I286" s="51">
        <f>DATE(FactTransaction[[#This Row],['#Year]],FactTransaction[[#This Row],['#Month]],1)</f>
        <v>44440</v>
      </c>
      <c r="J286" s="48"/>
    </row>
    <row r="287" spans="1:10" x14ac:dyDescent="0.4">
      <c r="A287" s="48" t="s">
        <v>86</v>
      </c>
      <c r="B287" s="48" t="s">
        <v>74</v>
      </c>
      <c r="C287" s="48">
        <v>2021</v>
      </c>
      <c r="D287" s="48" t="s">
        <v>7</v>
      </c>
      <c r="E287" s="48">
        <v>9</v>
      </c>
      <c r="F287" s="60">
        <v>0</v>
      </c>
      <c r="G287" s="43">
        <v>0</v>
      </c>
      <c r="H287" s="58">
        <f>FactTransaction[[#This Row],[RNS]]*FactTransaction[[#This Row],[ADR]]</f>
        <v>0</v>
      </c>
      <c r="I287" s="51">
        <f>DATE(FactTransaction[[#This Row],['#Year]],FactTransaction[[#This Row],['#Month]],1)</f>
        <v>44440</v>
      </c>
      <c r="J287" s="48"/>
    </row>
    <row r="288" spans="1:10" x14ac:dyDescent="0.4">
      <c r="A288" s="48" t="s">
        <v>86</v>
      </c>
      <c r="B288" s="48" t="s">
        <v>74</v>
      </c>
      <c r="C288" s="48">
        <v>2021</v>
      </c>
      <c r="D288" s="48" t="s">
        <v>8</v>
      </c>
      <c r="E288" s="48">
        <v>9</v>
      </c>
      <c r="F288" s="60">
        <v>0</v>
      </c>
      <c r="G288" s="43">
        <v>0</v>
      </c>
      <c r="H288" s="58">
        <f>FactTransaction[[#This Row],[RNS]]*FactTransaction[[#This Row],[ADR]]</f>
        <v>0</v>
      </c>
      <c r="I288" s="51">
        <f>DATE(FactTransaction[[#This Row],['#Year]],FactTransaction[[#This Row],['#Month]],1)</f>
        <v>44440</v>
      </c>
      <c r="J288" s="48"/>
    </row>
    <row r="289" spans="1:10" x14ac:dyDescent="0.4">
      <c r="A289" s="48" t="s">
        <v>86</v>
      </c>
      <c r="B289" s="48" t="s">
        <v>74</v>
      </c>
      <c r="C289" s="48">
        <v>2021</v>
      </c>
      <c r="D289" s="48" t="s">
        <v>3</v>
      </c>
      <c r="E289" s="48">
        <v>9</v>
      </c>
      <c r="F289" s="60">
        <v>0</v>
      </c>
      <c r="G289" s="43">
        <v>0</v>
      </c>
      <c r="H289" s="58">
        <f>FactTransaction[[#This Row],[RNS]]*FactTransaction[[#This Row],[ADR]]</f>
        <v>0</v>
      </c>
      <c r="I289" s="51">
        <f>DATE(FactTransaction[[#This Row],['#Year]],FactTransaction[[#This Row],['#Month]],1)</f>
        <v>44440</v>
      </c>
      <c r="J289" s="48"/>
    </row>
    <row r="290" spans="1:10" x14ac:dyDescent="0.4">
      <c r="A290" s="48" t="s">
        <v>86</v>
      </c>
      <c r="B290" s="48" t="s">
        <v>74</v>
      </c>
      <c r="C290" s="48">
        <v>2021</v>
      </c>
      <c r="D290" s="48" t="s">
        <v>6</v>
      </c>
      <c r="E290" s="48">
        <v>10</v>
      </c>
      <c r="F290" s="60">
        <v>0</v>
      </c>
      <c r="G290" s="43">
        <v>0</v>
      </c>
      <c r="H290" s="58">
        <f>FactTransaction[[#This Row],[RNS]]*FactTransaction[[#This Row],[ADR]]</f>
        <v>0</v>
      </c>
      <c r="I290" s="51">
        <f>DATE(FactTransaction[[#This Row],['#Year]],FactTransaction[[#This Row],['#Month]],1)</f>
        <v>44470</v>
      </c>
      <c r="J290" s="48"/>
    </row>
    <row r="291" spans="1:10" x14ac:dyDescent="0.4">
      <c r="A291" s="48" t="s">
        <v>86</v>
      </c>
      <c r="B291" s="48" t="s">
        <v>74</v>
      </c>
      <c r="C291" s="48">
        <v>2021</v>
      </c>
      <c r="D291" s="48" t="s">
        <v>7</v>
      </c>
      <c r="E291" s="48">
        <v>10</v>
      </c>
      <c r="F291" s="60">
        <v>0</v>
      </c>
      <c r="G291" s="43">
        <v>0</v>
      </c>
      <c r="H291" s="58">
        <f>FactTransaction[[#This Row],[RNS]]*FactTransaction[[#This Row],[ADR]]</f>
        <v>0</v>
      </c>
      <c r="I291" s="51">
        <f>DATE(FactTransaction[[#This Row],['#Year]],FactTransaction[[#This Row],['#Month]],1)</f>
        <v>44470</v>
      </c>
      <c r="J291" s="48"/>
    </row>
    <row r="292" spans="1:10" x14ac:dyDescent="0.4">
      <c r="A292" s="48" t="s">
        <v>86</v>
      </c>
      <c r="B292" s="48" t="s">
        <v>74</v>
      </c>
      <c r="C292" s="48">
        <v>2021</v>
      </c>
      <c r="D292" s="48" t="s">
        <v>8</v>
      </c>
      <c r="E292" s="48">
        <v>10</v>
      </c>
      <c r="F292" s="60">
        <v>0</v>
      </c>
      <c r="G292" s="43">
        <v>0</v>
      </c>
      <c r="H292" s="58">
        <f>FactTransaction[[#This Row],[RNS]]*FactTransaction[[#This Row],[ADR]]</f>
        <v>0</v>
      </c>
      <c r="I292" s="51">
        <f>DATE(FactTransaction[[#This Row],['#Year]],FactTransaction[[#This Row],['#Month]],1)</f>
        <v>44470</v>
      </c>
      <c r="J292" s="48"/>
    </row>
    <row r="293" spans="1:10" x14ac:dyDescent="0.4">
      <c r="A293" s="48" t="s">
        <v>86</v>
      </c>
      <c r="B293" s="48" t="s">
        <v>74</v>
      </c>
      <c r="C293" s="48">
        <v>2021</v>
      </c>
      <c r="D293" s="48" t="s">
        <v>3</v>
      </c>
      <c r="E293" s="48">
        <v>10</v>
      </c>
      <c r="F293" s="60">
        <v>0</v>
      </c>
      <c r="G293" s="43">
        <v>0</v>
      </c>
      <c r="H293" s="58">
        <f>FactTransaction[[#This Row],[RNS]]*FactTransaction[[#This Row],[ADR]]</f>
        <v>0</v>
      </c>
      <c r="I293" s="51">
        <f>DATE(FactTransaction[[#This Row],['#Year]],FactTransaction[[#This Row],['#Month]],1)</f>
        <v>44470</v>
      </c>
      <c r="J293" s="48"/>
    </row>
    <row r="294" spans="1:10" x14ac:dyDescent="0.4">
      <c r="A294" s="48" t="s">
        <v>86</v>
      </c>
      <c r="B294" s="48" t="s">
        <v>74</v>
      </c>
      <c r="C294" s="48">
        <v>2021</v>
      </c>
      <c r="D294" s="48" t="s">
        <v>6</v>
      </c>
      <c r="E294" s="48">
        <v>11</v>
      </c>
      <c r="F294" s="60">
        <v>0</v>
      </c>
      <c r="G294" s="43">
        <v>0</v>
      </c>
      <c r="H294" s="58">
        <f>FactTransaction[[#This Row],[RNS]]*FactTransaction[[#This Row],[ADR]]</f>
        <v>0</v>
      </c>
      <c r="I294" s="51">
        <f>DATE(FactTransaction[[#This Row],['#Year]],FactTransaction[[#This Row],['#Month]],1)</f>
        <v>44501</v>
      </c>
      <c r="J294" s="48"/>
    </row>
    <row r="295" spans="1:10" x14ac:dyDescent="0.4">
      <c r="A295" s="48" t="s">
        <v>86</v>
      </c>
      <c r="B295" s="48" t="s">
        <v>74</v>
      </c>
      <c r="C295" s="48">
        <v>2021</v>
      </c>
      <c r="D295" s="48" t="s">
        <v>7</v>
      </c>
      <c r="E295" s="48">
        <v>11</v>
      </c>
      <c r="F295" s="60">
        <v>0</v>
      </c>
      <c r="G295" s="43">
        <v>0</v>
      </c>
      <c r="H295" s="58">
        <f>FactTransaction[[#This Row],[RNS]]*FactTransaction[[#This Row],[ADR]]</f>
        <v>0</v>
      </c>
      <c r="I295" s="51">
        <f>DATE(FactTransaction[[#This Row],['#Year]],FactTransaction[[#This Row],['#Month]],1)</f>
        <v>44501</v>
      </c>
      <c r="J295" s="48"/>
    </row>
    <row r="296" spans="1:10" x14ac:dyDescent="0.4">
      <c r="A296" s="48" t="s">
        <v>86</v>
      </c>
      <c r="B296" s="48" t="s">
        <v>74</v>
      </c>
      <c r="C296" s="48">
        <v>2021</v>
      </c>
      <c r="D296" s="48" t="s">
        <v>8</v>
      </c>
      <c r="E296" s="48">
        <v>11</v>
      </c>
      <c r="F296" s="60">
        <v>0</v>
      </c>
      <c r="G296" s="43">
        <v>0</v>
      </c>
      <c r="H296" s="58">
        <f>FactTransaction[[#This Row],[RNS]]*FactTransaction[[#This Row],[ADR]]</f>
        <v>0</v>
      </c>
      <c r="I296" s="51">
        <f>DATE(FactTransaction[[#This Row],['#Year]],FactTransaction[[#This Row],['#Month]],1)</f>
        <v>44501</v>
      </c>
      <c r="J296" s="48"/>
    </row>
    <row r="297" spans="1:10" x14ac:dyDescent="0.4">
      <c r="A297" s="48" t="s">
        <v>86</v>
      </c>
      <c r="B297" s="48" t="s">
        <v>74</v>
      </c>
      <c r="C297" s="48">
        <v>2021</v>
      </c>
      <c r="D297" s="48" t="s">
        <v>3</v>
      </c>
      <c r="E297" s="48">
        <v>11</v>
      </c>
      <c r="F297" s="60">
        <v>0</v>
      </c>
      <c r="G297" s="43">
        <v>0</v>
      </c>
      <c r="H297" s="58">
        <f>FactTransaction[[#This Row],[RNS]]*FactTransaction[[#This Row],[ADR]]</f>
        <v>0</v>
      </c>
      <c r="I297" s="51">
        <f>DATE(FactTransaction[[#This Row],['#Year]],FactTransaction[[#This Row],['#Month]],1)</f>
        <v>44501</v>
      </c>
      <c r="J297" s="48"/>
    </row>
    <row r="298" spans="1:10" x14ac:dyDescent="0.4">
      <c r="A298" s="48" t="s">
        <v>86</v>
      </c>
      <c r="B298" s="48" t="s">
        <v>74</v>
      </c>
      <c r="C298" s="48">
        <v>2021</v>
      </c>
      <c r="D298" s="48" t="s">
        <v>6</v>
      </c>
      <c r="E298" s="48">
        <v>12</v>
      </c>
      <c r="F298" s="60">
        <v>0</v>
      </c>
      <c r="G298" s="43">
        <v>0</v>
      </c>
      <c r="H298" s="58">
        <f>FactTransaction[[#This Row],[RNS]]*FactTransaction[[#This Row],[ADR]]</f>
        <v>0</v>
      </c>
      <c r="I298" s="51">
        <f>DATE(FactTransaction[[#This Row],['#Year]],FactTransaction[[#This Row],['#Month]],1)</f>
        <v>44531</v>
      </c>
      <c r="J298" s="48"/>
    </row>
    <row r="299" spans="1:10" x14ac:dyDescent="0.4">
      <c r="A299" s="48" t="s">
        <v>86</v>
      </c>
      <c r="B299" s="48" t="s">
        <v>74</v>
      </c>
      <c r="C299" s="48">
        <v>2021</v>
      </c>
      <c r="D299" s="48" t="s">
        <v>7</v>
      </c>
      <c r="E299" s="48">
        <v>12</v>
      </c>
      <c r="F299" s="60">
        <v>0</v>
      </c>
      <c r="G299" s="43">
        <v>0</v>
      </c>
      <c r="H299" s="58">
        <f>FactTransaction[[#This Row],[RNS]]*FactTransaction[[#This Row],[ADR]]</f>
        <v>0</v>
      </c>
      <c r="I299" s="51">
        <f>DATE(FactTransaction[[#This Row],['#Year]],FactTransaction[[#This Row],['#Month]],1)</f>
        <v>44531</v>
      </c>
      <c r="J299" s="48"/>
    </row>
    <row r="300" spans="1:10" x14ac:dyDescent="0.4">
      <c r="A300" s="48" t="s">
        <v>86</v>
      </c>
      <c r="B300" s="48" t="s">
        <v>74</v>
      </c>
      <c r="C300" s="48">
        <v>2021</v>
      </c>
      <c r="D300" s="48" t="s">
        <v>8</v>
      </c>
      <c r="E300" s="48">
        <v>12</v>
      </c>
      <c r="F300" s="60">
        <v>0</v>
      </c>
      <c r="G300" s="43">
        <v>0</v>
      </c>
      <c r="H300" s="58">
        <f>FactTransaction[[#This Row],[RNS]]*FactTransaction[[#This Row],[ADR]]</f>
        <v>0</v>
      </c>
      <c r="I300" s="51">
        <f>DATE(FactTransaction[[#This Row],['#Year]],FactTransaction[[#This Row],['#Month]],1)</f>
        <v>44531</v>
      </c>
      <c r="J300" s="48"/>
    </row>
    <row r="301" spans="1:10" x14ac:dyDescent="0.4">
      <c r="A301" s="48" t="s">
        <v>86</v>
      </c>
      <c r="B301" s="48" t="s">
        <v>74</v>
      </c>
      <c r="C301" s="48">
        <v>2021</v>
      </c>
      <c r="D301" s="48" t="s">
        <v>3</v>
      </c>
      <c r="E301" s="48">
        <v>12</v>
      </c>
      <c r="F301" s="60">
        <v>0</v>
      </c>
      <c r="G301" s="43">
        <v>0</v>
      </c>
      <c r="H301" s="58">
        <f>FactTransaction[[#This Row],[RNS]]*FactTransaction[[#This Row],[ADR]]</f>
        <v>0</v>
      </c>
      <c r="I301" s="51">
        <f>DATE(FactTransaction[[#This Row],['#Year]],FactTransaction[[#This Row],['#Month]],1)</f>
        <v>44531</v>
      </c>
      <c r="J301" s="48"/>
    </row>
    <row r="302" spans="1:10" x14ac:dyDescent="0.4">
      <c r="A302" s="48" t="s">
        <v>86</v>
      </c>
      <c r="B302" s="48" t="s">
        <v>75</v>
      </c>
      <c r="C302" s="48">
        <v>2022</v>
      </c>
      <c r="D302" s="48" t="s">
        <v>6</v>
      </c>
      <c r="E302" s="48">
        <v>1</v>
      </c>
      <c r="F302" s="60">
        <v>90</v>
      </c>
      <c r="G302" s="43">
        <v>174</v>
      </c>
      <c r="H302" s="58">
        <f>FactTransaction[[#This Row],[RNS]]*FactTransaction[[#This Row],[ADR]]</f>
        <v>15660</v>
      </c>
      <c r="I302" s="51">
        <f>DATE(FactTransaction[[#This Row],['#Year]],FactTransaction[[#This Row],['#Month]],1)</f>
        <v>44562</v>
      </c>
      <c r="J302" s="48"/>
    </row>
    <row r="303" spans="1:10" x14ac:dyDescent="0.4">
      <c r="A303" s="48" t="s">
        <v>86</v>
      </c>
      <c r="B303" s="48" t="s">
        <v>75</v>
      </c>
      <c r="C303" s="48">
        <v>2022</v>
      </c>
      <c r="D303" s="48" t="s">
        <v>7</v>
      </c>
      <c r="E303" s="48">
        <v>1</v>
      </c>
      <c r="F303" s="60">
        <v>116</v>
      </c>
      <c r="G303" s="43">
        <v>173</v>
      </c>
      <c r="H303" s="58">
        <f>FactTransaction[[#This Row],[RNS]]*FactTransaction[[#This Row],[ADR]]</f>
        <v>20068</v>
      </c>
      <c r="I303" s="51">
        <f>DATE(FactTransaction[[#This Row],['#Year]],FactTransaction[[#This Row],['#Month]],1)</f>
        <v>44562</v>
      </c>
      <c r="J303" s="48"/>
    </row>
    <row r="304" spans="1:10" x14ac:dyDescent="0.4">
      <c r="A304" s="48" t="s">
        <v>86</v>
      </c>
      <c r="B304" s="48" t="s">
        <v>75</v>
      </c>
      <c r="C304" s="48">
        <v>2022</v>
      </c>
      <c r="D304" s="48" t="s">
        <v>8</v>
      </c>
      <c r="E304" s="48">
        <v>1</v>
      </c>
      <c r="F304" s="60">
        <v>15</v>
      </c>
      <c r="G304" s="43">
        <v>134</v>
      </c>
      <c r="H304" s="58">
        <f>FactTransaction[[#This Row],[RNS]]*FactTransaction[[#This Row],[ADR]]</f>
        <v>2010</v>
      </c>
      <c r="I304" s="51">
        <f>DATE(FactTransaction[[#This Row],['#Year]],FactTransaction[[#This Row],['#Month]],1)</f>
        <v>44562</v>
      </c>
      <c r="J304" s="48"/>
    </row>
    <row r="305" spans="1:10" x14ac:dyDescent="0.4">
      <c r="A305" s="48" t="s">
        <v>86</v>
      </c>
      <c r="B305" s="48" t="s">
        <v>75</v>
      </c>
      <c r="C305" s="48">
        <v>2022</v>
      </c>
      <c r="D305" s="48" t="s">
        <v>3</v>
      </c>
      <c r="E305" s="48">
        <v>1</v>
      </c>
      <c r="F305" s="60">
        <v>126</v>
      </c>
      <c r="G305" s="43">
        <v>165</v>
      </c>
      <c r="H305" s="58">
        <f>FactTransaction[[#This Row],[RNS]]*FactTransaction[[#This Row],[ADR]]</f>
        <v>20790</v>
      </c>
      <c r="I305" s="51">
        <f>DATE(FactTransaction[[#This Row],['#Year]],FactTransaction[[#This Row],['#Month]],1)</f>
        <v>44562</v>
      </c>
      <c r="J305" s="48"/>
    </row>
    <row r="306" spans="1:10" x14ac:dyDescent="0.4">
      <c r="A306" s="48" t="s">
        <v>86</v>
      </c>
      <c r="B306" s="48" t="s">
        <v>75</v>
      </c>
      <c r="C306" s="48">
        <v>2022</v>
      </c>
      <c r="D306" s="48" t="s">
        <v>6</v>
      </c>
      <c r="E306" s="48">
        <v>2</v>
      </c>
      <c r="F306" s="60">
        <v>128</v>
      </c>
      <c r="G306" s="43">
        <v>153</v>
      </c>
      <c r="H306" s="58">
        <f>FactTransaction[[#This Row],[RNS]]*FactTransaction[[#This Row],[ADR]]</f>
        <v>19584</v>
      </c>
      <c r="I306" s="51">
        <f>DATE(FactTransaction[[#This Row],['#Year]],FactTransaction[[#This Row],['#Month]],1)</f>
        <v>44593</v>
      </c>
      <c r="J306" s="48"/>
    </row>
    <row r="307" spans="1:10" x14ac:dyDescent="0.4">
      <c r="A307" s="48" t="s">
        <v>86</v>
      </c>
      <c r="B307" s="48" t="s">
        <v>75</v>
      </c>
      <c r="C307" s="48">
        <v>2022</v>
      </c>
      <c r="D307" s="48" t="s">
        <v>7</v>
      </c>
      <c r="E307" s="48">
        <v>2</v>
      </c>
      <c r="F307" s="60">
        <v>48</v>
      </c>
      <c r="G307" s="43">
        <v>132</v>
      </c>
      <c r="H307" s="58">
        <f>FactTransaction[[#This Row],[RNS]]*FactTransaction[[#This Row],[ADR]]</f>
        <v>6336</v>
      </c>
      <c r="I307" s="51">
        <f>DATE(FactTransaction[[#This Row],['#Year]],FactTransaction[[#This Row],['#Month]],1)</f>
        <v>44593</v>
      </c>
      <c r="J307" s="48"/>
    </row>
    <row r="308" spans="1:10" x14ac:dyDescent="0.4">
      <c r="A308" s="48" t="s">
        <v>86</v>
      </c>
      <c r="B308" s="48" t="s">
        <v>75</v>
      </c>
      <c r="C308" s="48">
        <v>2022</v>
      </c>
      <c r="D308" s="48" t="s">
        <v>8</v>
      </c>
      <c r="E308" s="48">
        <v>2</v>
      </c>
      <c r="F308" s="60">
        <v>164</v>
      </c>
      <c r="G308" s="43">
        <v>136</v>
      </c>
      <c r="H308" s="58">
        <f>FactTransaction[[#This Row],[RNS]]*FactTransaction[[#This Row],[ADR]]</f>
        <v>22304</v>
      </c>
      <c r="I308" s="51">
        <f>DATE(FactTransaction[[#This Row],['#Year]],FactTransaction[[#This Row],['#Month]],1)</f>
        <v>44593</v>
      </c>
      <c r="J308" s="48"/>
    </row>
    <row r="309" spans="1:10" x14ac:dyDescent="0.4">
      <c r="A309" s="48" t="s">
        <v>86</v>
      </c>
      <c r="B309" s="48" t="s">
        <v>75</v>
      </c>
      <c r="C309" s="48">
        <v>2022</v>
      </c>
      <c r="D309" s="48" t="s">
        <v>3</v>
      </c>
      <c r="E309" s="48">
        <v>2</v>
      </c>
      <c r="F309" s="60">
        <v>153</v>
      </c>
      <c r="G309" s="43">
        <v>132</v>
      </c>
      <c r="H309" s="58">
        <f>FactTransaction[[#This Row],[RNS]]*FactTransaction[[#This Row],[ADR]]</f>
        <v>20196</v>
      </c>
      <c r="I309" s="51">
        <f>DATE(FactTransaction[[#This Row],['#Year]],FactTransaction[[#This Row],['#Month]],1)</f>
        <v>44593</v>
      </c>
      <c r="J309" s="48"/>
    </row>
    <row r="310" spans="1:10" x14ac:dyDescent="0.4">
      <c r="A310" s="48" t="s">
        <v>86</v>
      </c>
      <c r="B310" s="48" t="s">
        <v>75</v>
      </c>
      <c r="C310" s="48">
        <v>2022</v>
      </c>
      <c r="D310" s="48" t="s">
        <v>6</v>
      </c>
      <c r="E310" s="48">
        <v>3</v>
      </c>
      <c r="F310" s="60">
        <v>63</v>
      </c>
      <c r="G310" s="43">
        <v>137</v>
      </c>
      <c r="H310" s="58">
        <f>FactTransaction[[#This Row],[RNS]]*FactTransaction[[#This Row],[ADR]]</f>
        <v>8631</v>
      </c>
      <c r="I310" s="51">
        <f>DATE(FactTransaction[[#This Row],['#Year]],FactTransaction[[#This Row],['#Month]],1)</f>
        <v>44621</v>
      </c>
      <c r="J310" s="48"/>
    </row>
    <row r="311" spans="1:10" x14ac:dyDescent="0.4">
      <c r="A311" s="48" t="s">
        <v>86</v>
      </c>
      <c r="B311" s="48" t="s">
        <v>75</v>
      </c>
      <c r="C311" s="48">
        <v>2022</v>
      </c>
      <c r="D311" s="48" t="s">
        <v>7</v>
      </c>
      <c r="E311" s="48">
        <v>3</v>
      </c>
      <c r="F311" s="60">
        <v>120</v>
      </c>
      <c r="G311" s="43">
        <v>124</v>
      </c>
      <c r="H311" s="58">
        <f>FactTransaction[[#This Row],[RNS]]*FactTransaction[[#This Row],[ADR]]</f>
        <v>14880</v>
      </c>
      <c r="I311" s="51">
        <f>DATE(FactTransaction[[#This Row],['#Year]],FactTransaction[[#This Row],['#Month]],1)</f>
        <v>44621</v>
      </c>
      <c r="J311" s="48"/>
    </row>
    <row r="312" spans="1:10" x14ac:dyDescent="0.4">
      <c r="A312" s="48" t="s">
        <v>86</v>
      </c>
      <c r="B312" s="48" t="s">
        <v>75</v>
      </c>
      <c r="C312" s="48">
        <v>2022</v>
      </c>
      <c r="D312" s="48" t="s">
        <v>8</v>
      </c>
      <c r="E312" s="48">
        <v>3</v>
      </c>
      <c r="F312" s="60">
        <v>22</v>
      </c>
      <c r="G312" s="43">
        <v>162</v>
      </c>
      <c r="H312" s="58">
        <f>FactTransaction[[#This Row],[RNS]]*FactTransaction[[#This Row],[ADR]]</f>
        <v>3564</v>
      </c>
      <c r="I312" s="51">
        <f>DATE(FactTransaction[[#This Row],['#Year]],FactTransaction[[#This Row],['#Month]],1)</f>
        <v>44621</v>
      </c>
      <c r="J312" s="48"/>
    </row>
    <row r="313" spans="1:10" x14ac:dyDescent="0.4">
      <c r="A313" s="48" t="s">
        <v>86</v>
      </c>
      <c r="B313" s="48" t="s">
        <v>75</v>
      </c>
      <c r="C313" s="48">
        <v>2022</v>
      </c>
      <c r="D313" s="48" t="s">
        <v>3</v>
      </c>
      <c r="E313" s="48">
        <v>3</v>
      </c>
      <c r="F313" s="60">
        <v>92</v>
      </c>
      <c r="G313" s="43">
        <v>159</v>
      </c>
      <c r="H313" s="58">
        <f>FactTransaction[[#This Row],[RNS]]*FactTransaction[[#This Row],[ADR]]</f>
        <v>14628</v>
      </c>
      <c r="I313" s="51">
        <f>DATE(FactTransaction[[#This Row],['#Year]],FactTransaction[[#This Row],['#Month]],1)</f>
        <v>44621</v>
      </c>
      <c r="J313" s="48"/>
    </row>
    <row r="314" spans="1:10" x14ac:dyDescent="0.4">
      <c r="A314" s="48" t="s">
        <v>86</v>
      </c>
      <c r="B314" s="48" t="s">
        <v>75</v>
      </c>
      <c r="C314" s="48">
        <v>2022</v>
      </c>
      <c r="D314" s="48" t="s">
        <v>6</v>
      </c>
      <c r="E314" s="48">
        <v>4</v>
      </c>
      <c r="F314" s="60">
        <v>166</v>
      </c>
      <c r="G314" s="43">
        <v>158</v>
      </c>
      <c r="H314" s="58">
        <f>FactTransaction[[#This Row],[RNS]]*FactTransaction[[#This Row],[ADR]]</f>
        <v>26228</v>
      </c>
      <c r="I314" s="51">
        <f>DATE(FactTransaction[[#This Row],['#Year]],FactTransaction[[#This Row],['#Month]],1)</f>
        <v>44652</v>
      </c>
      <c r="J314" s="48"/>
    </row>
    <row r="315" spans="1:10" x14ac:dyDescent="0.4">
      <c r="A315" s="48" t="s">
        <v>86</v>
      </c>
      <c r="B315" s="48" t="s">
        <v>75</v>
      </c>
      <c r="C315" s="48">
        <v>2022</v>
      </c>
      <c r="D315" s="48" t="s">
        <v>7</v>
      </c>
      <c r="E315" s="48">
        <v>4</v>
      </c>
      <c r="F315" s="60">
        <v>63</v>
      </c>
      <c r="G315" s="43">
        <v>163</v>
      </c>
      <c r="H315" s="58">
        <f>FactTransaction[[#This Row],[RNS]]*FactTransaction[[#This Row],[ADR]]</f>
        <v>10269</v>
      </c>
      <c r="I315" s="51">
        <f>DATE(FactTransaction[[#This Row],['#Year]],FactTransaction[[#This Row],['#Month]],1)</f>
        <v>44652</v>
      </c>
      <c r="J315" s="48"/>
    </row>
    <row r="316" spans="1:10" x14ac:dyDescent="0.4">
      <c r="A316" s="48" t="s">
        <v>86</v>
      </c>
      <c r="B316" s="48" t="s">
        <v>75</v>
      </c>
      <c r="C316" s="48">
        <v>2022</v>
      </c>
      <c r="D316" s="48" t="s">
        <v>8</v>
      </c>
      <c r="E316" s="48">
        <v>4</v>
      </c>
      <c r="F316" s="60">
        <v>59</v>
      </c>
      <c r="G316" s="43">
        <v>140</v>
      </c>
      <c r="H316" s="58">
        <f>FactTransaction[[#This Row],[RNS]]*FactTransaction[[#This Row],[ADR]]</f>
        <v>8260</v>
      </c>
      <c r="I316" s="51">
        <f>DATE(FactTransaction[[#This Row],['#Year]],FactTransaction[[#This Row],['#Month]],1)</f>
        <v>44652</v>
      </c>
      <c r="J316" s="48"/>
    </row>
    <row r="317" spans="1:10" x14ac:dyDescent="0.4">
      <c r="A317" s="48" t="s">
        <v>86</v>
      </c>
      <c r="B317" s="48" t="s">
        <v>75</v>
      </c>
      <c r="C317" s="48">
        <v>2022</v>
      </c>
      <c r="D317" s="48" t="s">
        <v>3</v>
      </c>
      <c r="E317" s="48">
        <v>4</v>
      </c>
      <c r="F317" s="60">
        <v>120</v>
      </c>
      <c r="G317" s="43">
        <v>158</v>
      </c>
      <c r="H317" s="58">
        <f>FactTransaction[[#This Row],[RNS]]*FactTransaction[[#This Row],[ADR]]</f>
        <v>18960</v>
      </c>
      <c r="I317" s="51">
        <f>DATE(FactTransaction[[#This Row],['#Year]],FactTransaction[[#This Row],['#Month]],1)</f>
        <v>44652</v>
      </c>
      <c r="J317" s="48"/>
    </row>
    <row r="318" spans="1:10" x14ac:dyDescent="0.4">
      <c r="A318" s="48" t="s">
        <v>86</v>
      </c>
      <c r="B318" s="48" t="s">
        <v>75</v>
      </c>
      <c r="C318" s="48">
        <v>2022</v>
      </c>
      <c r="D318" s="48" t="s">
        <v>6</v>
      </c>
      <c r="E318" s="48">
        <v>5</v>
      </c>
      <c r="F318" s="60">
        <v>66</v>
      </c>
      <c r="G318" s="43">
        <v>141</v>
      </c>
      <c r="H318" s="58">
        <f>FactTransaction[[#This Row],[RNS]]*FactTransaction[[#This Row],[ADR]]</f>
        <v>9306</v>
      </c>
      <c r="I318" s="51">
        <f>DATE(FactTransaction[[#This Row],['#Year]],FactTransaction[[#This Row],['#Month]],1)</f>
        <v>44682</v>
      </c>
      <c r="J318" s="48"/>
    </row>
    <row r="319" spans="1:10" x14ac:dyDescent="0.4">
      <c r="A319" s="48" t="s">
        <v>86</v>
      </c>
      <c r="B319" s="48" t="s">
        <v>75</v>
      </c>
      <c r="C319" s="48">
        <v>2022</v>
      </c>
      <c r="D319" s="48" t="s">
        <v>7</v>
      </c>
      <c r="E319" s="48">
        <v>5</v>
      </c>
      <c r="F319" s="60">
        <v>102</v>
      </c>
      <c r="G319" s="43">
        <v>122</v>
      </c>
      <c r="H319" s="58">
        <f>FactTransaction[[#This Row],[RNS]]*FactTransaction[[#This Row],[ADR]]</f>
        <v>12444</v>
      </c>
      <c r="I319" s="51">
        <f>DATE(FactTransaction[[#This Row],['#Year]],FactTransaction[[#This Row],['#Month]],1)</f>
        <v>44682</v>
      </c>
      <c r="J319" s="48"/>
    </row>
    <row r="320" spans="1:10" x14ac:dyDescent="0.4">
      <c r="A320" s="48" t="s">
        <v>86</v>
      </c>
      <c r="B320" s="48" t="s">
        <v>75</v>
      </c>
      <c r="C320" s="48">
        <v>2022</v>
      </c>
      <c r="D320" s="48" t="s">
        <v>8</v>
      </c>
      <c r="E320" s="48">
        <v>5</v>
      </c>
      <c r="F320" s="60">
        <v>91</v>
      </c>
      <c r="G320" s="43">
        <v>124</v>
      </c>
      <c r="H320" s="58">
        <f>FactTransaction[[#This Row],[RNS]]*FactTransaction[[#This Row],[ADR]]</f>
        <v>11284</v>
      </c>
      <c r="I320" s="51">
        <f>DATE(FactTransaction[[#This Row],['#Year]],FactTransaction[[#This Row],['#Month]],1)</f>
        <v>44682</v>
      </c>
      <c r="J320" s="48"/>
    </row>
    <row r="321" spans="1:10" x14ac:dyDescent="0.4">
      <c r="A321" s="48" t="s">
        <v>86</v>
      </c>
      <c r="B321" s="48" t="s">
        <v>75</v>
      </c>
      <c r="C321" s="48">
        <v>2022</v>
      </c>
      <c r="D321" s="48" t="s">
        <v>3</v>
      </c>
      <c r="E321" s="48">
        <v>5</v>
      </c>
      <c r="F321" s="60">
        <v>126</v>
      </c>
      <c r="G321" s="43">
        <v>136</v>
      </c>
      <c r="H321" s="58">
        <f>FactTransaction[[#This Row],[RNS]]*FactTransaction[[#This Row],[ADR]]</f>
        <v>17136</v>
      </c>
      <c r="I321" s="51">
        <f>DATE(FactTransaction[[#This Row],['#Year]],FactTransaction[[#This Row],['#Month]],1)</f>
        <v>44682</v>
      </c>
      <c r="J321" s="48"/>
    </row>
    <row r="322" spans="1:10" x14ac:dyDescent="0.4">
      <c r="A322" s="48" t="s">
        <v>86</v>
      </c>
      <c r="B322" s="48" t="s">
        <v>75</v>
      </c>
      <c r="C322" s="48">
        <v>2022</v>
      </c>
      <c r="D322" s="48" t="s">
        <v>6</v>
      </c>
      <c r="E322" s="48">
        <v>6</v>
      </c>
      <c r="F322" s="60">
        <v>110</v>
      </c>
      <c r="G322" s="43">
        <v>147</v>
      </c>
      <c r="H322" s="58">
        <f>FactTransaction[[#This Row],[RNS]]*FactTransaction[[#This Row],[ADR]]</f>
        <v>16170</v>
      </c>
      <c r="I322" s="51">
        <f>DATE(FactTransaction[[#This Row],['#Year]],FactTransaction[[#This Row],['#Month]],1)</f>
        <v>44713</v>
      </c>
      <c r="J322" s="48"/>
    </row>
    <row r="323" spans="1:10" x14ac:dyDescent="0.4">
      <c r="A323" s="48" t="s">
        <v>86</v>
      </c>
      <c r="B323" s="48" t="s">
        <v>75</v>
      </c>
      <c r="C323" s="48">
        <v>2022</v>
      </c>
      <c r="D323" s="48" t="s">
        <v>7</v>
      </c>
      <c r="E323" s="48">
        <v>6</v>
      </c>
      <c r="F323" s="60">
        <v>129</v>
      </c>
      <c r="G323" s="43">
        <v>134</v>
      </c>
      <c r="H323" s="58">
        <f>FactTransaction[[#This Row],[RNS]]*FactTransaction[[#This Row],[ADR]]</f>
        <v>17286</v>
      </c>
      <c r="I323" s="51">
        <f>DATE(FactTransaction[[#This Row],['#Year]],FactTransaction[[#This Row],['#Month]],1)</f>
        <v>44713</v>
      </c>
      <c r="J323" s="48"/>
    </row>
    <row r="324" spans="1:10" x14ac:dyDescent="0.4">
      <c r="A324" s="48" t="s">
        <v>86</v>
      </c>
      <c r="B324" s="48" t="s">
        <v>75</v>
      </c>
      <c r="C324" s="48">
        <v>2022</v>
      </c>
      <c r="D324" s="48" t="s">
        <v>8</v>
      </c>
      <c r="E324" s="48">
        <v>6</v>
      </c>
      <c r="F324" s="60">
        <v>118</v>
      </c>
      <c r="G324" s="43">
        <v>123</v>
      </c>
      <c r="H324" s="58">
        <f>FactTransaction[[#This Row],[RNS]]*FactTransaction[[#This Row],[ADR]]</f>
        <v>14514</v>
      </c>
      <c r="I324" s="51">
        <f>DATE(FactTransaction[[#This Row],['#Year]],FactTransaction[[#This Row],['#Month]],1)</f>
        <v>44713</v>
      </c>
      <c r="J324" s="48"/>
    </row>
    <row r="325" spans="1:10" x14ac:dyDescent="0.4">
      <c r="A325" s="48" t="s">
        <v>86</v>
      </c>
      <c r="B325" s="48" t="s">
        <v>75</v>
      </c>
      <c r="C325" s="48">
        <v>2022</v>
      </c>
      <c r="D325" s="48" t="s">
        <v>3</v>
      </c>
      <c r="E325" s="48">
        <v>6</v>
      </c>
      <c r="F325" s="60">
        <v>24</v>
      </c>
      <c r="G325" s="43">
        <v>174</v>
      </c>
      <c r="H325" s="58">
        <f>FactTransaction[[#This Row],[RNS]]*FactTransaction[[#This Row],[ADR]]</f>
        <v>4176</v>
      </c>
      <c r="I325" s="51">
        <f>DATE(FactTransaction[[#This Row],['#Year]],FactTransaction[[#This Row],['#Month]],1)</f>
        <v>44713</v>
      </c>
      <c r="J325" s="48"/>
    </row>
    <row r="326" spans="1:10" x14ac:dyDescent="0.4">
      <c r="A326" s="48" t="s">
        <v>86</v>
      </c>
      <c r="B326" s="48" t="s">
        <v>75</v>
      </c>
      <c r="C326" s="48">
        <v>2022</v>
      </c>
      <c r="D326" s="48" t="s">
        <v>6</v>
      </c>
      <c r="E326" s="48">
        <v>7</v>
      </c>
      <c r="F326" s="60">
        <v>16</v>
      </c>
      <c r="G326" s="43">
        <v>169</v>
      </c>
      <c r="H326" s="58">
        <f>FactTransaction[[#This Row],[RNS]]*FactTransaction[[#This Row],[ADR]]</f>
        <v>2704</v>
      </c>
      <c r="I326" s="51">
        <f>DATE(FactTransaction[[#This Row],['#Year]],FactTransaction[[#This Row],['#Month]],1)</f>
        <v>44743</v>
      </c>
      <c r="J326" s="48"/>
    </row>
    <row r="327" spans="1:10" x14ac:dyDescent="0.4">
      <c r="A327" s="48" t="s">
        <v>86</v>
      </c>
      <c r="B327" s="48" t="s">
        <v>75</v>
      </c>
      <c r="C327" s="48">
        <v>2022</v>
      </c>
      <c r="D327" s="48" t="s">
        <v>7</v>
      </c>
      <c r="E327" s="48">
        <v>7</v>
      </c>
      <c r="F327" s="60">
        <v>116</v>
      </c>
      <c r="G327" s="43">
        <v>126</v>
      </c>
      <c r="H327" s="58">
        <f>FactTransaction[[#This Row],[RNS]]*FactTransaction[[#This Row],[ADR]]</f>
        <v>14616</v>
      </c>
      <c r="I327" s="51">
        <f>DATE(FactTransaction[[#This Row],['#Year]],FactTransaction[[#This Row],['#Month]],1)</f>
        <v>44743</v>
      </c>
      <c r="J327" s="48"/>
    </row>
    <row r="328" spans="1:10" x14ac:dyDescent="0.4">
      <c r="A328" s="48" t="s">
        <v>86</v>
      </c>
      <c r="B328" s="48" t="s">
        <v>75</v>
      </c>
      <c r="C328" s="48">
        <v>2022</v>
      </c>
      <c r="D328" s="48" t="s">
        <v>8</v>
      </c>
      <c r="E328" s="48">
        <v>7</v>
      </c>
      <c r="F328" s="60">
        <v>7</v>
      </c>
      <c r="G328" s="43">
        <v>168</v>
      </c>
      <c r="H328" s="58">
        <f>FactTransaction[[#This Row],[RNS]]*FactTransaction[[#This Row],[ADR]]</f>
        <v>1176</v>
      </c>
      <c r="I328" s="51">
        <f>DATE(FactTransaction[[#This Row],['#Year]],FactTransaction[[#This Row],['#Month]],1)</f>
        <v>44743</v>
      </c>
      <c r="J328" s="48"/>
    </row>
    <row r="329" spans="1:10" x14ac:dyDescent="0.4">
      <c r="A329" s="48" t="s">
        <v>86</v>
      </c>
      <c r="B329" s="48" t="s">
        <v>75</v>
      </c>
      <c r="C329" s="48">
        <v>2022</v>
      </c>
      <c r="D329" s="48" t="s">
        <v>3</v>
      </c>
      <c r="E329" s="48">
        <v>7</v>
      </c>
      <c r="F329" s="60">
        <v>12</v>
      </c>
      <c r="G329" s="43">
        <v>145</v>
      </c>
      <c r="H329" s="58">
        <f>FactTransaction[[#This Row],[RNS]]*FactTransaction[[#This Row],[ADR]]</f>
        <v>1740</v>
      </c>
      <c r="I329" s="51">
        <f>DATE(FactTransaction[[#This Row],['#Year]],FactTransaction[[#This Row],['#Month]],1)</f>
        <v>44743</v>
      </c>
      <c r="J329" s="48"/>
    </row>
    <row r="330" spans="1:10" x14ac:dyDescent="0.4">
      <c r="A330" s="48" t="s">
        <v>86</v>
      </c>
      <c r="B330" s="48" t="s">
        <v>75</v>
      </c>
      <c r="C330" s="48">
        <v>2022</v>
      </c>
      <c r="D330" s="48" t="s">
        <v>6</v>
      </c>
      <c r="E330" s="48">
        <v>8</v>
      </c>
      <c r="F330" s="60">
        <v>24</v>
      </c>
      <c r="G330" s="43">
        <v>161</v>
      </c>
      <c r="H330" s="58">
        <f>FactTransaction[[#This Row],[RNS]]*FactTransaction[[#This Row],[ADR]]</f>
        <v>3864</v>
      </c>
      <c r="I330" s="51">
        <f>DATE(FactTransaction[[#This Row],['#Year]],FactTransaction[[#This Row],['#Month]],1)</f>
        <v>44774</v>
      </c>
      <c r="J330" s="48"/>
    </row>
    <row r="331" spans="1:10" x14ac:dyDescent="0.4">
      <c r="A331" s="48" t="s">
        <v>86</v>
      </c>
      <c r="B331" s="48" t="s">
        <v>75</v>
      </c>
      <c r="C331" s="48">
        <v>2022</v>
      </c>
      <c r="D331" s="48" t="s">
        <v>7</v>
      </c>
      <c r="E331" s="48">
        <v>8</v>
      </c>
      <c r="F331" s="60">
        <v>13</v>
      </c>
      <c r="G331" s="43">
        <v>154</v>
      </c>
      <c r="H331" s="58">
        <f>FactTransaction[[#This Row],[RNS]]*FactTransaction[[#This Row],[ADR]]</f>
        <v>2002</v>
      </c>
      <c r="I331" s="51">
        <f>DATE(FactTransaction[[#This Row],['#Year]],FactTransaction[[#This Row],['#Month]],1)</f>
        <v>44774</v>
      </c>
      <c r="J331" s="48"/>
    </row>
    <row r="332" spans="1:10" x14ac:dyDescent="0.4">
      <c r="A332" s="48" t="s">
        <v>86</v>
      </c>
      <c r="B332" s="48" t="s">
        <v>75</v>
      </c>
      <c r="C332" s="48">
        <v>2022</v>
      </c>
      <c r="D332" s="48" t="s">
        <v>8</v>
      </c>
      <c r="E332" s="48">
        <v>8</v>
      </c>
      <c r="F332" s="60">
        <v>19</v>
      </c>
      <c r="G332" s="43">
        <v>160</v>
      </c>
      <c r="H332" s="58">
        <f>FactTransaction[[#This Row],[RNS]]*FactTransaction[[#This Row],[ADR]]</f>
        <v>3040</v>
      </c>
      <c r="I332" s="51">
        <f>DATE(FactTransaction[[#This Row],['#Year]],FactTransaction[[#This Row],['#Month]],1)</f>
        <v>44774</v>
      </c>
      <c r="J332" s="48"/>
    </row>
    <row r="333" spans="1:10" x14ac:dyDescent="0.4">
      <c r="A333" s="48" t="s">
        <v>86</v>
      </c>
      <c r="B333" s="48" t="s">
        <v>75</v>
      </c>
      <c r="C333" s="48">
        <v>2022</v>
      </c>
      <c r="D333" s="48" t="s">
        <v>3</v>
      </c>
      <c r="E333" s="48">
        <v>8</v>
      </c>
      <c r="F333" s="60">
        <v>174</v>
      </c>
      <c r="G333" s="43">
        <v>152</v>
      </c>
      <c r="H333" s="58">
        <f>FactTransaction[[#This Row],[RNS]]*FactTransaction[[#This Row],[ADR]]</f>
        <v>26448</v>
      </c>
      <c r="I333" s="51">
        <f>DATE(FactTransaction[[#This Row],['#Year]],FactTransaction[[#This Row],['#Month]],1)</f>
        <v>44774</v>
      </c>
      <c r="J333" s="48"/>
    </row>
    <row r="334" spans="1:10" x14ac:dyDescent="0.4">
      <c r="A334" s="48" t="s">
        <v>86</v>
      </c>
      <c r="B334" s="48" t="s">
        <v>75</v>
      </c>
      <c r="C334" s="48">
        <v>2022</v>
      </c>
      <c r="D334" s="48" t="s">
        <v>6</v>
      </c>
      <c r="E334" s="48">
        <v>9</v>
      </c>
      <c r="F334" s="60">
        <v>97</v>
      </c>
      <c r="G334" s="43">
        <v>158</v>
      </c>
      <c r="H334" s="58">
        <f>FactTransaction[[#This Row],[RNS]]*FactTransaction[[#This Row],[ADR]]</f>
        <v>15326</v>
      </c>
      <c r="I334" s="51">
        <f>DATE(FactTransaction[[#This Row],['#Year]],FactTransaction[[#This Row],['#Month]],1)</f>
        <v>44805</v>
      </c>
      <c r="J334" s="48"/>
    </row>
    <row r="335" spans="1:10" x14ac:dyDescent="0.4">
      <c r="A335" s="48" t="s">
        <v>86</v>
      </c>
      <c r="B335" s="48" t="s">
        <v>75</v>
      </c>
      <c r="C335" s="48">
        <v>2022</v>
      </c>
      <c r="D335" s="48" t="s">
        <v>7</v>
      </c>
      <c r="E335" s="48">
        <v>9</v>
      </c>
      <c r="F335" s="60">
        <v>87</v>
      </c>
      <c r="G335" s="43">
        <v>152</v>
      </c>
      <c r="H335" s="58">
        <f>FactTransaction[[#This Row],[RNS]]*FactTransaction[[#This Row],[ADR]]</f>
        <v>13224</v>
      </c>
      <c r="I335" s="51">
        <f>DATE(FactTransaction[[#This Row],['#Year]],FactTransaction[[#This Row],['#Month]],1)</f>
        <v>44805</v>
      </c>
      <c r="J335" s="48"/>
    </row>
    <row r="336" spans="1:10" x14ac:dyDescent="0.4">
      <c r="A336" s="48" t="s">
        <v>86</v>
      </c>
      <c r="B336" s="48" t="s">
        <v>75</v>
      </c>
      <c r="C336" s="48">
        <v>2022</v>
      </c>
      <c r="D336" s="48" t="s">
        <v>8</v>
      </c>
      <c r="E336" s="48">
        <v>9</v>
      </c>
      <c r="F336" s="60">
        <v>11</v>
      </c>
      <c r="G336" s="43">
        <v>123</v>
      </c>
      <c r="H336" s="58">
        <f>FactTransaction[[#This Row],[RNS]]*FactTransaction[[#This Row],[ADR]]</f>
        <v>1353</v>
      </c>
      <c r="I336" s="51">
        <f>DATE(FactTransaction[[#This Row],['#Year]],FactTransaction[[#This Row],['#Month]],1)</f>
        <v>44805</v>
      </c>
      <c r="J336" s="48"/>
    </row>
    <row r="337" spans="1:10" x14ac:dyDescent="0.4">
      <c r="A337" s="48" t="s">
        <v>86</v>
      </c>
      <c r="B337" s="48" t="s">
        <v>75</v>
      </c>
      <c r="C337" s="48">
        <v>2022</v>
      </c>
      <c r="D337" s="48" t="s">
        <v>3</v>
      </c>
      <c r="E337" s="48">
        <v>9</v>
      </c>
      <c r="F337" s="60">
        <v>108</v>
      </c>
      <c r="G337" s="43">
        <v>160</v>
      </c>
      <c r="H337" s="58">
        <f>FactTransaction[[#This Row],[RNS]]*FactTransaction[[#This Row],[ADR]]</f>
        <v>17280</v>
      </c>
      <c r="I337" s="51">
        <f>DATE(FactTransaction[[#This Row],['#Year]],FactTransaction[[#This Row],['#Month]],1)</f>
        <v>44805</v>
      </c>
      <c r="J337" s="48"/>
    </row>
    <row r="338" spans="1:10" x14ac:dyDescent="0.4">
      <c r="A338" s="48" t="s">
        <v>86</v>
      </c>
      <c r="B338" s="48" t="s">
        <v>75</v>
      </c>
      <c r="C338" s="48">
        <v>2022</v>
      </c>
      <c r="D338" s="48" t="s">
        <v>6</v>
      </c>
      <c r="E338" s="48">
        <v>10</v>
      </c>
      <c r="F338" s="60">
        <v>60</v>
      </c>
      <c r="G338" s="43">
        <v>163</v>
      </c>
      <c r="H338" s="58">
        <f>FactTransaction[[#This Row],[RNS]]*FactTransaction[[#This Row],[ADR]]</f>
        <v>9780</v>
      </c>
      <c r="I338" s="51">
        <f>DATE(FactTransaction[[#This Row],['#Year]],FactTransaction[[#This Row],['#Month]],1)</f>
        <v>44835</v>
      </c>
      <c r="J338" s="48"/>
    </row>
    <row r="339" spans="1:10" x14ac:dyDescent="0.4">
      <c r="A339" s="48" t="s">
        <v>86</v>
      </c>
      <c r="B339" s="48" t="s">
        <v>75</v>
      </c>
      <c r="C339" s="48">
        <v>2022</v>
      </c>
      <c r="D339" s="48" t="s">
        <v>7</v>
      </c>
      <c r="E339" s="48">
        <v>10</v>
      </c>
      <c r="F339" s="60">
        <v>33</v>
      </c>
      <c r="G339" s="43">
        <v>168</v>
      </c>
      <c r="H339" s="58">
        <f>FactTransaction[[#This Row],[RNS]]*FactTransaction[[#This Row],[ADR]]</f>
        <v>5544</v>
      </c>
      <c r="I339" s="51">
        <f>DATE(FactTransaction[[#This Row],['#Year]],FactTransaction[[#This Row],['#Month]],1)</f>
        <v>44835</v>
      </c>
      <c r="J339" s="48"/>
    </row>
    <row r="340" spans="1:10" x14ac:dyDescent="0.4">
      <c r="A340" s="48" t="s">
        <v>86</v>
      </c>
      <c r="B340" s="48" t="s">
        <v>75</v>
      </c>
      <c r="C340" s="48">
        <v>2022</v>
      </c>
      <c r="D340" s="48" t="s">
        <v>8</v>
      </c>
      <c r="E340" s="48">
        <v>10</v>
      </c>
      <c r="F340" s="60">
        <v>142</v>
      </c>
      <c r="G340" s="43">
        <v>127</v>
      </c>
      <c r="H340" s="58">
        <f>FactTransaction[[#This Row],[RNS]]*FactTransaction[[#This Row],[ADR]]</f>
        <v>18034</v>
      </c>
      <c r="I340" s="51">
        <f>DATE(FactTransaction[[#This Row],['#Year]],FactTransaction[[#This Row],['#Month]],1)</f>
        <v>44835</v>
      </c>
      <c r="J340" s="48"/>
    </row>
    <row r="341" spans="1:10" x14ac:dyDescent="0.4">
      <c r="A341" s="48" t="s">
        <v>86</v>
      </c>
      <c r="B341" s="48" t="s">
        <v>75</v>
      </c>
      <c r="C341" s="48">
        <v>2022</v>
      </c>
      <c r="D341" s="48" t="s">
        <v>3</v>
      </c>
      <c r="E341" s="48">
        <v>10</v>
      </c>
      <c r="F341" s="60">
        <v>111</v>
      </c>
      <c r="G341" s="43">
        <v>134</v>
      </c>
      <c r="H341" s="58">
        <f>FactTransaction[[#This Row],[RNS]]*FactTransaction[[#This Row],[ADR]]</f>
        <v>14874</v>
      </c>
      <c r="I341" s="51">
        <f>DATE(FactTransaction[[#This Row],['#Year]],FactTransaction[[#This Row],['#Month]],1)</f>
        <v>44835</v>
      </c>
      <c r="J341" s="48"/>
    </row>
    <row r="342" spans="1:10" x14ac:dyDescent="0.4">
      <c r="A342" s="48" t="s">
        <v>86</v>
      </c>
      <c r="B342" s="48" t="s">
        <v>75</v>
      </c>
      <c r="C342" s="48">
        <v>2022</v>
      </c>
      <c r="D342" s="48" t="s">
        <v>6</v>
      </c>
      <c r="E342" s="48">
        <v>11</v>
      </c>
      <c r="F342" s="60">
        <v>85</v>
      </c>
      <c r="G342" s="43">
        <v>127</v>
      </c>
      <c r="H342" s="58">
        <f>FactTransaction[[#This Row],[RNS]]*FactTransaction[[#This Row],[ADR]]</f>
        <v>10795</v>
      </c>
      <c r="I342" s="51">
        <f>DATE(FactTransaction[[#This Row],['#Year]],FactTransaction[[#This Row],['#Month]],1)</f>
        <v>44866</v>
      </c>
      <c r="J342" s="48"/>
    </row>
    <row r="343" spans="1:10" x14ac:dyDescent="0.4">
      <c r="A343" s="48" t="s">
        <v>86</v>
      </c>
      <c r="B343" s="48" t="s">
        <v>75</v>
      </c>
      <c r="C343" s="48">
        <v>2022</v>
      </c>
      <c r="D343" s="48" t="s">
        <v>7</v>
      </c>
      <c r="E343" s="48">
        <v>11</v>
      </c>
      <c r="F343" s="60">
        <v>85</v>
      </c>
      <c r="G343" s="43">
        <v>136</v>
      </c>
      <c r="H343" s="58">
        <f>FactTransaction[[#This Row],[RNS]]*FactTransaction[[#This Row],[ADR]]</f>
        <v>11560</v>
      </c>
      <c r="I343" s="51">
        <f>DATE(FactTransaction[[#This Row],['#Year]],FactTransaction[[#This Row],['#Month]],1)</f>
        <v>44866</v>
      </c>
      <c r="J343" s="48"/>
    </row>
    <row r="344" spans="1:10" x14ac:dyDescent="0.4">
      <c r="A344" s="48" t="s">
        <v>86</v>
      </c>
      <c r="B344" s="48" t="s">
        <v>75</v>
      </c>
      <c r="C344" s="48">
        <v>2022</v>
      </c>
      <c r="D344" s="48" t="s">
        <v>8</v>
      </c>
      <c r="E344" s="48">
        <v>11</v>
      </c>
      <c r="F344" s="60">
        <v>88</v>
      </c>
      <c r="G344" s="43">
        <v>142</v>
      </c>
      <c r="H344" s="58">
        <f>FactTransaction[[#This Row],[RNS]]*FactTransaction[[#This Row],[ADR]]</f>
        <v>12496</v>
      </c>
      <c r="I344" s="51">
        <f>DATE(FactTransaction[[#This Row],['#Year]],FactTransaction[[#This Row],['#Month]],1)</f>
        <v>44866</v>
      </c>
      <c r="J344" s="48"/>
    </row>
    <row r="345" spans="1:10" x14ac:dyDescent="0.4">
      <c r="A345" s="48" t="s">
        <v>86</v>
      </c>
      <c r="B345" s="48" t="s">
        <v>75</v>
      </c>
      <c r="C345" s="48">
        <v>2022</v>
      </c>
      <c r="D345" s="48" t="s">
        <v>3</v>
      </c>
      <c r="E345" s="48">
        <v>11</v>
      </c>
      <c r="F345" s="60">
        <v>78</v>
      </c>
      <c r="G345" s="43">
        <v>163</v>
      </c>
      <c r="H345" s="58">
        <f>FactTransaction[[#This Row],[RNS]]*FactTransaction[[#This Row],[ADR]]</f>
        <v>12714</v>
      </c>
      <c r="I345" s="51">
        <f>DATE(FactTransaction[[#This Row],['#Year]],FactTransaction[[#This Row],['#Month]],1)</f>
        <v>44866</v>
      </c>
      <c r="J345" s="48"/>
    </row>
    <row r="346" spans="1:10" x14ac:dyDescent="0.4">
      <c r="A346" s="48" t="s">
        <v>86</v>
      </c>
      <c r="B346" s="48" t="s">
        <v>75</v>
      </c>
      <c r="C346" s="48">
        <v>2022</v>
      </c>
      <c r="D346" s="48" t="s">
        <v>6</v>
      </c>
      <c r="E346" s="48">
        <v>12</v>
      </c>
      <c r="F346" s="60">
        <v>28</v>
      </c>
      <c r="G346" s="43">
        <v>154</v>
      </c>
      <c r="H346" s="58">
        <f>FactTransaction[[#This Row],[RNS]]*FactTransaction[[#This Row],[ADR]]</f>
        <v>4312</v>
      </c>
      <c r="I346" s="51">
        <f>DATE(FactTransaction[[#This Row],['#Year]],FactTransaction[[#This Row],['#Month]],1)</f>
        <v>44896</v>
      </c>
      <c r="J346" s="48"/>
    </row>
    <row r="347" spans="1:10" x14ac:dyDescent="0.4">
      <c r="A347" s="48" t="s">
        <v>86</v>
      </c>
      <c r="B347" s="48" t="s">
        <v>75</v>
      </c>
      <c r="C347" s="48">
        <v>2022</v>
      </c>
      <c r="D347" s="48" t="s">
        <v>7</v>
      </c>
      <c r="E347" s="48">
        <v>12</v>
      </c>
      <c r="F347" s="60">
        <v>116</v>
      </c>
      <c r="G347" s="43">
        <v>142</v>
      </c>
      <c r="H347" s="58">
        <f>FactTransaction[[#This Row],[RNS]]*FactTransaction[[#This Row],[ADR]]</f>
        <v>16472</v>
      </c>
      <c r="I347" s="51">
        <f>DATE(FactTransaction[[#This Row],['#Year]],FactTransaction[[#This Row],['#Month]],1)</f>
        <v>44896</v>
      </c>
      <c r="J347" s="48"/>
    </row>
    <row r="348" spans="1:10" x14ac:dyDescent="0.4">
      <c r="A348" s="48" t="s">
        <v>86</v>
      </c>
      <c r="B348" s="48" t="s">
        <v>75</v>
      </c>
      <c r="C348" s="48">
        <v>2022</v>
      </c>
      <c r="D348" s="48" t="s">
        <v>8</v>
      </c>
      <c r="E348" s="48">
        <v>12</v>
      </c>
      <c r="F348" s="60">
        <v>52</v>
      </c>
      <c r="G348" s="43">
        <v>155</v>
      </c>
      <c r="H348" s="58">
        <f>FactTransaction[[#This Row],[RNS]]*FactTransaction[[#This Row],[ADR]]</f>
        <v>8060</v>
      </c>
      <c r="I348" s="51">
        <f>DATE(FactTransaction[[#This Row],['#Year]],FactTransaction[[#This Row],['#Month]],1)</f>
        <v>44896</v>
      </c>
      <c r="J348" s="48"/>
    </row>
    <row r="349" spans="1:10" x14ac:dyDescent="0.4">
      <c r="A349" s="48" t="s">
        <v>86</v>
      </c>
      <c r="B349" s="48" t="s">
        <v>75</v>
      </c>
      <c r="C349" s="48">
        <v>2022</v>
      </c>
      <c r="D349" s="48" t="s">
        <v>3</v>
      </c>
      <c r="E349" s="48">
        <v>12</v>
      </c>
      <c r="F349" s="60">
        <v>126</v>
      </c>
      <c r="G349" s="43">
        <v>166</v>
      </c>
      <c r="H349" s="58">
        <f>FactTransaction[[#This Row],[RNS]]*FactTransaction[[#This Row],[ADR]]</f>
        <v>20916</v>
      </c>
      <c r="I349" s="51">
        <f>DATE(FactTransaction[[#This Row],['#Year]],FactTransaction[[#This Row],['#Month]],1)</f>
        <v>44896</v>
      </c>
      <c r="J349" s="48"/>
    </row>
    <row r="350" spans="1:10" x14ac:dyDescent="0.4">
      <c r="A350" s="48" t="s">
        <v>86</v>
      </c>
      <c r="B350" s="48" t="s">
        <v>74</v>
      </c>
      <c r="C350" s="48">
        <v>2022</v>
      </c>
      <c r="D350" s="48" t="s">
        <v>6</v>
      </c>
      <c r="E350" s="48">
        <v>1</v>
      </c>
      <c r="F350" s="60">
        <v>58</v>
      </c>
      <c r="G350" s="43">
        <v>152</v>
      </c>
      <c r="H350" s="58">
        <f>FactTransaction[[#This Row],[RNS]]*FactTransaction[[#This Row],[ADR]]</f>
        <v>8816</v>
      </c>
      <c r="I350" s="51">
        <f>DATE(FactTransaction[[#This Row],['#Year]],FactTransaction[[#This Row],['#Month]],1)</f>
        <v>44562</v>
      </c>
      <c r="J350" s="48"/>
    </row>
    <row r="351" spans="1:10" x14ac:dyDescent="0.4">
      <c r="A351" s="48" t="s">
        <v>86</v>
      </c>
      <c r="B351" s="48" t="s">
        <v>74</v>
      </c>
      <c r="C351" s="48">
        <v>2022</v>
      </c>
      <c r="D351" s="48" t="s">
        <v>7</v>
      </c>
      <c r="E351" s="48">
        <v>1</v>
      </c>
      <c r="F351" s="60">
        <v>99</v>
      </c>
      <c r="G351" s="43">
        <v>153</v>
      </c>
      <c r="H351" s="58">
        <f>FactTransaction[[#This Row],[RNS]]*FactTransaction[[#This Row],[ADR]]</f>
        <v>15147</v>
      </c>
      <c r="I351" s="51">
        <f>DATE(FactTransaction[[#This Row],['#Year]],FactTransaction[[#This Row],['#Month]],1)</f>
        <v>44562</v>
      </c>
      <c r="J351" s="48"/>
    </row>
    <row r="352" spans="1:10" x14ac:dyDescent="0.4">
      <c r="A352" s="48" t="s">
        <v>86</v>
      </c>
      <c r="B352" s="48" t="s">
        <v>74</v>
      </c>
      <c r="C352" s="48">
        <v>2022</v>
      </c>
      <c r="D352" s="48" t="s">
        <v>8</v>
      </c>
      <c r="E352" s="48">
        <v>1</v>
      </c>
      <c r="F352" s="60">
        <v>74</v>
      </c>
      <c r="G352" s="43">
        <v>148</v>
      </c>
      <c r="H352" s="58">
        <f>FactTransaction[[#This Row],[RNS]]*FactTransaction[[#This Row],[ADR]]</f>
        <v>10952</v>
      </c>
      <c r="I352" s="51">
        <f>DATE(FactTransaction[[#This Row],['#Year]],FactTransaction[[#This Row],['#Month]],1)</f>
        <v>44562</v>
      </c>
      <c r="J352" s="48"/>
    </row>
    <row r="353" spans="1:10" x14ac:dyDescent="0.4">
      <c r="A353" s="48" t="s">
        <v>86</v>
      </c>
      <c r="B353" s="48" t="s">
        <v>74</v>
      </c>
      <c r="C353" s="48">
        <v>2022</v>
      </c>
      <c r="D353" s="48" t="s">
        <v>3</v>
      </c>
      <c r="E353" s="48">
        <v>1</v>
      </c>
      <c r="F353" s="60">
        <v>42</v>
      </c>
      <c r="G353" s="43">
        <v>145</v>
      </c>
      <c r="H353" s="58">
        <f>FactTransaction[[#This Row],[RNS]]*FactTransaction[[#This Row],[ADR]]</f>
        <v>6090</v>
      </c>
      <c r="I353" s="51">
        <f>DATE(FactTransaction[[#This Row],['#Year]],FactTransaction[[#This Row],['#Month]],1)</f>
        <v>44562</v>
      </c>
      <c r="J353" s="48"/>
    </row>
    <row r="354" spans="1:10" x14ac:dyDescent="0.4">
      <c r="A354" s="48" t="s">
        <v>86</v>
      </c>
      <c r="B354" s="48" t="s">
        <v>74</v>
      </c>
      <c r="C354" s="48">
        <v>2022</v>
      </c>
      <c r="D354" s="48" t="s">
        <v>6</v>
      </c>
      <c r="E354" s="48">
        <v>2</v>
      </c>
      <c r="F354" s="60">
        <v>149</v>
      </c>
      <c r="G354" s="43">
        <v>152</v>
      </c>
      <c r="H354" s="58">
        <f>FactTransaction[[#This Row],[RNS]]*FactTransaction[[#This Row],[ADR]]</f>
        <v>22648</v>
      </c>
      <c r="I354" s="51">
        <f>DATE(FactTransaction[[#This Row],['#Year]],FactTransaction[[#This Row],['#Month]],1)</f>
        <v>44593</v>
      </c>
      <c r="J354" s="48"/>
    </row>
    <row r="355" spans="1:10" x14ac:dyDescent="0.4">
      <c r="A355" s="48" t="s">
        <v>86</v>
      </c>
      <c r="B355" s="48" t="s">
        <v>74</v>
      </c>
      <c r="C355" s="48">
        <v>2022</v>
      </c>
      <c r="D355" s="48" t="s">
        <v>7</v>
      </c>
      <c r="E355" s="48">
        <v>2</v>
      </c>
      <c r="F355" s="60">
        <v>112</v>
      </c>
      <c r="G355" s="43">
        <v>130</v>
      </c>
      <c r="H355" s="58">
        <f>FactTransaction[[#This Row],[RNS]]*FactTransaction[[#This Row],[ADR]]</f>
        <v>14560</v>
      </c>
      <c r="I355" s="51">
        <f>DATE(FactTransaction[[#This Row],['#Year]],FactTransaction[[#This Row],['#Month]],1)</f>
        <v>44593</v>
      </c>
      <c r="J355" s="48"/>
    </row>
    <row r="356" spans="1:10" x14ac:dyDescent="0.4">
      <c r="A356" s="48" t="s">
        <v>86</v>
      </c>
      <c r="B356" s="48" t="s">
        <v>74</v>
      </c>
      <c r="C356" s="48">
        <v>2022</v>
      </c>
      <c r="D356" s="48" t="s">
        <v>8</v>
      </c>
      <c r="E356" s="48">
        <v>2</v>
      </c>
      <c r="F356" s="60">
        <v>46</v>
      </c>
      <c r="G356" s="43">
        <v>149</v>
      </c>
      <c r="H356" s="58">
        <f>FactTransaction[[#This Row],[RNS]]*FactTransaction[[#This Row],[ADR]]</f>
        <v>6854</v>
      </c>
      <c r="I356" s="51">
        <f>DATE(FactTransaction[[#This Row],['#Year]],FactTransaction[[#This Row],['#Month]],1)</f>
        <v>44593</v>
      </c>
      <c r="J356" s="48"/>
    </row>
    <row r="357" spans="1:10" x14ac:dyDescent="0.4">
      <c r="A357" s="48" t="s">
        <v>86</v>
      </c>
      <c r="B357" s="48" t="s">
        <v>74</v>
      </c>
      <c r="C357" s="48">
        <v>2022</v>
      </c>
      <c r="D357" s="48" t="s">
        <v>3</v>
      </c>
      <c r="E357" s="48">
        <v>2</v>
      </c>
      <c r="F357" s="60">
        <v>48</v>
      </c>
      <c r="G357" s="43">
        <v>149</v>
      </c>
      <c r="H357" s="58">
        <f>FactTransaction[[#This Row],[RNS]]*FactTransaction[[#This Row],[ADR]]</f>
        <v>7152</v>
      </c>
      <c r="I357" s="51">
        <f>DATE(FactTransaction[[#This Row],['#Year]],FactTransaction[[#This Row],['#Month]],1)</f>
        <v>44593</v>
      </c>
      <c r="J357" s="48"/>
    </row>
    <row r="358" spans="1:10" x14ac:dyDescent="0.4">
      <c r="A358" s="48" t="s">
        <v>86</v>
      </c>
      <c r="B358" s="48" t="s">
        <v>74</v>
      </c>
      <c r="C358" s="48">
        <v>2022</v>
      </c>
      <c r="D358" s="48" t="s">
        <v>6</v>
      </c>
      <c r="E358" s="48">
        <v>3</v>
      </c>
      <c r="F358" s="60">
        <v>161</v>
      </c>
      <c r="G358" s="43">
        <v>168</v>
      </c>
      <c r="H358" s="58">
        <f>FactTransaction[[#This Row],[RNS]]*FactTransaction[[#This Row],[ADR]]</f>
        <v>27048</v>
      </c>
      <c r="I358" s="51">
        <f>DATE(FactTransaction[[#This Row],['#Year]],FactTransaction[[#This Row],['#Month]],1)</f>
        <v>44621</v>
      </c>
      <c r="J358" s="48"/>
    </row>
    <row r="359" spans="1:10" x14ac:dyDescent="0.4">
      <c r="A359" s="48" t="s">
        <v>86</v>
      </c>
      <c r="B359" s="48" t="s">
        <v>74</v>
      </c>
      <c r="C359" s="48">
        <v>2022</v>
      </c>
      <c r="D359" s="48" t="s">
        <v>7</v>
      </c>
      <c r="E359" s="48">
        <v>3</v>
      </c>
      <c r="F359" s="60">
        <v>15</v>
      </c>
      <c r="G359" s="43">
        <v>125</v>
      </c>
      <c r="H359" s="58">
        <f>FactTransaction[[#This Row],[RNS]]*FactTransaction[[#This Row],[ADR]]</f>
        <v>1875</v>
      </c>
      <c r="I359" s="51">
        <f>DATE(FactTransaction[[#This Row],['#Year]],FactTransaction[[#This Row],['#Month]],1)</f>
        <v>44621</v>
      </c>
      <c r="J359" s="48"/>
    </row>
    <row r="360" spans="1:10" x14ac:dyDescent="0.4">
      <c r="A360" s="48" t="s">
        <v>86</v>
      </c>
      <c r="B360" s="48" t="s">
        <v>74</v>
      </c>
      <c r="C360" s="48">
        <v>2022</v>
      </c>
      <c r="D360" s="48" t="s">
        <v>8</v>
      </c>
      <c r="E360" s="48">
        <v>3</v>
      </c>
      <c r="F360" s="60">
        <v>40</v>
      </c>
      <c r="G360" s="43">
        <v>141</v>
      </c>
      <c r="H360" s="58">
        <f>FactTransaction[[#This Row],[RNS]]*FactTransaction[[#This Row],[ADR]]</f>
        <v>5640</v>
      </c>
      <c r="I360" s="51">
        <f>DATE(FactTransaction[[#This Row],['#Year]],FactTransaction[[#This Row],['#Month]],1)</f>
        <v>44621</v>
      </c>
      <c r="J360" s="48"/>
    </row>
    <row r="361" spans="1:10" x14ac:dyDescent="0.4">
      <c r="A361" s="48" t="s">
        <v>86</v>
      </c>
      <c r="B361" s="48" t="s">
        <v>74</v>
      </c>
      <c r="C361" s="48">
        <v>2022</v>
      </c>
      <c r="D361" s="48" t="s">
        <v>3</v>
      </c>
      <c r="E361" s="48">
        <v>3</v>
      </c>
      <c r="F361" s="60">
        <v>61</v>
      </c>
      <c r="G361" s="43">
        <v>147</v>
      </c>
      <c r="H361" s="58">
        <f>FactTransaction[[#This Row],[RNS]]*FactTransaction[[#This Row],[ADR]]</f>
        <v>8967</v>
      </c>
      <c r="I361" s="51">
        <f>DATE(FactTransaction[[#This Row],['#Year]],FactTransaction[[#This Row],['#Month]],1)</f>
        <v>44621</v>
      </c>
      <c r="J361" s="48"/>
    </row>
    <row r="362" spans="1:10" x14ac:dyDescent="0.4">
      <c r="A362" s="48" t="s">
        <v>86</v>
      </c>
      <c r="B362" s="48" t="s">
        <v>74</v>
      </c>
      <c r="C362" s="48">
        <v>2022</v>
      </c>
      <c r="D362" s="48" t="s">
        <v>6</v>
      </c>
      <c r="E362" s="48">
        <v>4</v>
      </c>
      <c r="F362" s="60">
        <v>156</v>
      </c>
      <c r="G362" s="43">
        <v>153</v>
      </c>
      <c r="H362" s="58">
        <f>FactTransaction[[#This Row],[RNS]]*FactTransaction[[#This Row],[ADR]]</f>
        <v>23868</v>
      </c>
      <c r="I362" s="51">
        <f>DATE(FactTransaction[[#This Row],['#Year]],FactTransaction[[#This Row],['#Month]],1)</f>
        <v>44652</v>
      </c>
      <c r="J362" s="48"/>
    </row>
    <row r="363" spans="1:10" x14ac:dyDescent="0.4">
      <c r="A363" s="48" t="s">
        <v>86</v>
      </c>
      <c r="B363" s="48" t="s">
        <v>74</v>
      </c>
      <c r="C363" s="48">
        <v>2022</v>
      </c>
      <c r="D363" s="48" t="s">
        <v>7</v>
      </c>
      <c r="E363" s="48">
        <v>4</v>
      </c>
      <c r="F363" s="60">
        <v>157</v>
      </c>
      <c r="G363" s="43">
        <v>163</v>
      </c>
      <c r="H363" s="58">
        <f>FactTransaction[[#This Row],[RNS]]*FactTransaction[[#This Row],[ADR]]</f>
        <v>25591</v>
      </c>
      <c r="I363" s="51">
        <f>DATE(FactTransaction[[#This Row],['#Year]],FactTransaction[[#This Row],['#Month]],1)</f>
        <v>44652</v>
      </c>
      <c r="J363" s="48"/>
    </row>
    <row r="364" spans="1:10" x14ac:dyDescent="0.4">
      <c r="A364" s="48" t="s">
        <v>86</v>
      </c>
      <c r="B364" s="48" t="s">
        <v>74</v>
      </c>
      <c r="C364" s="48">
        <v>2022</v>
      </c>
      <c r="D364" s="48" t="s">
        <v>8</v>
      </c>
      <c r="E364" s="48">
        <v>4</v>
      </c>
      <c r="F364" s="60">
        <v>72</v>
      </c>
      <c r="G364" s="43">
        <v>155</v>
      </c>
      <c r="H364" s="58">
        <f>FactTransaction[[#This Row],[RNS]]*FactTransaction[[#This Row],[ADR]]</f>
        <v>11160</v>
      </c>
      <c r="I364" s="51">
        <f>DATE(FactTransaction[[#This Row],['#Year]],FactTransaction[[#This Row],['#Month]],1)</f>
        <v>44652</v>
      </c>
      <c r="J364" s="48"/>
    </row>
    <row r="365" spans="1:10" x14ac:dyDescent="0.4">
      <c r="A365" s="48" t="s">
        <v>86</v>
      </c>
      <c r="B365" s="48" t="s">
        <v>74</v>
      </c>
      <c r="C365" s="48">
        <v>2022</v>
      </c>
      <c r="D365" s="48" t="s">
        <v>3</v>
      </c>
      <c r="E365" s="48">
        <v>4</v>
      </c>
      <c r="F365" s="60">
        <v>106</v>
      </c>
      <c r="G365" s="43">
        <v>166</v>
      </c>
      <c r="H365" s="58">
        <f>FactTransaction[[#This Row],[RNS]]*FactTransaction[[#This Row],[ADR]]</f>
        <v>17596</v>
      </c>
      <c r="I365" s="51">
        <f>DATE(FactTransaction[[#This Row],['#Year]],FactTransaction[[#This Row],['#Month]],1)</f>
        <v>44652</v>
      </c>
      <c r="J365" s="48"/>
    </row>
    <row r="366" spans="1:10" x14ac:dyDescent="0.4">
      <c r="A366" s="48" t="s">
        <v>86</v>
      </c>
      <c r="B366" s="48" t="s">
        <v>74</v>
      </c>
      <c r="C366" s="48">
        <v>2022</v>
      </c>
      <c r="D366" s="48" t="s">
        <v>6</v>
      </c>
      <c r="E366" s="48">
        <v>5</v>
      </c>
      <c r="F366" s="60">
        <v>10</v>
      </c>
      <c r="G366" s="43">
        <v>154</v>
      </c>
      <c r="H366" s="58">
        <f>FactTransaction[[#This Row],[RNS]]*FactTransaction[[#This Row],[ADR]]</f>
        <v>1540</v>
      </c>
      <c r="I366" s="51">
        <f>DATE(FactTransaction[[#This Row],['#Year]],FactTransaction[[#This Row],['#Month]],1)</f>
        <v>44682</v>
      </c>
      <c r="J366" s="48"/>
    </row>
    <row r="367" spans="1:10" x14ac:dyDescent="0.4">
      <c r="A367" s="48" t="s">
        <v>86</v>
      </c>
      <c r="B367" s="48" t="s">
        <v>74</v>
      </c>
      <c r="C367" s="48">
        <v>2022</v>
      </c>
      <c r="D367" s="48" t="s">
        <v>7</v>
      </c>
      <c r="E367" s="48">
        <v>5</v>
      </c>
      <c r="F367" s="60">
        <v>123</v>
      </c>
      <c r="G367" s="43">
        <v>124</v>
      </c>
      <c r="H367" s="58">
        <f>FactTransaction[[#This Row],[RNS]]*FactTransaction[[#This Row],[ADR]]</f>
        <v>15252</v>
      </c>
      <c r="I367" s="51">
        <f>DATE(FactTransaction[[#This Row],['#Year]],FactTransaction[[#This Row],['#Month]],1)</f>
        <v>44682</v>
      </c>
      <c r="J367" s="48"/>
    </row>
    <row r="368" spans="1:10" x14ac:dyDescent="0.4">
      <c r="A368" s="48" t="s">
        <v>86</v>
      </c>
      <c r="B368" s="48" t="s">
        <v>74</v>
      </c>
      <c r="C368" s="48">
        <v>2022</v>
      </c>
      <c r="D368" s="48" t="s">
        <v>8</v>
      </c>
      <c r="E368" s="48">
        <v>5</v>
      </c>
      <c r="F368" s="60">
        <v>142</v>
      </c>
      <c r="G368" s="43">
        <v>138</v>
      </c>
      <c r="H368" s="58">
        <f>FactTransaction[[#This Row],[RNS]]*FactTransaction[[#This Row],[ADR]]</f>
        <v>19596</v>
      </c>
      <c r="I368" s="51">
        <f>DATE(FactTransaction[[#This Row],['#Year]],FactTransaction[[#This Row],['#Month]],1)</f>
        <v>44682</v>
      </c>
      <c r="J368" s="48"/>
    </row>
    <row r="369" spans="1:10" x14ac:dyDescent="0.4">
      <c r="A369" s="48" t="s">
        <v>86</v>
      </c>
      <c r="B369" s="48" t="s">
        <v>74</v>
      </c>
      <c r="C369" s="48">
        <v>2022</v>
      </c>
      <c r="D369" s="48" t="s">
        <v>3</v>
      </c>
      <c r="E369" s="48">
        <v>5</v>
      </c>
      <c r="F369" s="60">
        <v>62</v>
      </c>
      <c r="G369" s="43">
        <v>129</v>
      </c>
      <c r="H369" s="58">
        <f>FactTransaction[[#This Row],[RNS]]*FactTransaction[[#This Row],[ADR]]</f>
        <v>7998</v>
      </c>
      <c r="I369" s="51">
        <f>DATE(FactTransaction[[#This Row],['#Year]],FactTransaction[[#This Row],['#Month]],1)</f>
        <v>44682</v>
      </c>
      <c r="J369" s="48"/>
    </row>
    <row r="370" spans="1:10" x14ac:dyDescent="0.4">
      <c r="A370" s="48" t="s">
        <v>86</v>
      </c>
      <c r="B370" s="48" t="s">
        <v>74</v>
      </c>
      <c r="C370" s="48">
        <v>2022</v>
      </c>
      <c r="D370" s="48" t="s">
        <v>6</v>
      </c>
      <c r="E370" s="48">
        <v>6</v>
      </c>
      <c r="F370" s="60">
        <v>134</v>
      </c>
      <c r="G370" s="43">
        <v>121</v>
      </c>
      <c r="H370" s="58">
        <f>FactTransaction[[#This Row],[RNS]]*FactTransaction[[#This Row],[ADR]]</f>
        <v>16214</v>
      </c>
      <c r="I370" s="51">
        <f>DATE(FactTransaction[[#This Row],['#Year]],FactTransaction[[#This Row],['#Month]],1)</f>
        <v>44713</v>
      </c>
      <c r="J370" s="48"/>
    </row>
    <row r="371" spans="1:10" x14ac:dyDescent="0.4">
      <c r="A371" s="48" t="s">
        <v>86</v>
      </c>
      <c r="B371" s="48" t="s">
        <v>74</v>
      </c>
      <c r="C371" s="48">
        <v>2022</v>
      </c>
      <c r="D371" s="48" t="s">
        <v>7</v>
      </c>
      <c r="E371" s="48">
        <v>6</v>
      </c>
      <c r="F371" s="60">
        <v>104</v>
      </c>
      <c r="G371" s="43">
        <v>146</v>
      </c>
      <c r="H371" s="58">
        <f>FactTransaction[[#This Row],[RNS]]*FactTransaction[[#This Row],[ADR]]</f>
        <v>15184</v>
      </c>
      <c r="I371" s="51">
        <f>DATE(FactTransaction[[#This Row],['#Year]],FactTransaction[[#This Row],['#Month]],1)</f>
        <v>44713</v>
      </c>
      <c r="J371" s="48"/>
    </row>
    <row r="372" spans="1:10" x14ac:dyDescent="0.4">
      <c r="A372" s="48" t="s">
        <v>86</v>
      </c>
      <c r="B372" s="48" t="s">
        <v>74</v>
      </c>
      <c r="C372" s="48">
        <v>2022</v>
      </c>
      <c r="D372" s="48" t="s">
        <v>8</v>
      </c>
      <c r="E372" s="48">
        <v>6</v>
      </c>
      <c r="F372" s="60">
        <v>51</v>
      </c>
      <c r="G372" s="43">
        <v>134</v>
      </c>
      <c r="H372" s="58">
        <f>FactTransaction[[#This Row],[RNS]]*FactTransaction[[#This Row],[ADR]]</f>
        <v>6834</v>
      </c>
      <c r="I372" s="51">
        <f>DATE(FactTransaction[[#This Row],['#Year]],FactTransaction[[#This Row],['#Month]],1)</f>
        <v>44713</v>
      </c>
      <c r="J372" s="48"/>
    </row>
    <row r="373" spans="1:10" x14ac:dyDescent="0.4">
      <c r="A373" s="48" t="s">
        <v>86</v>
      </c>
      <c r="B373" s="48" t="s">
        <v>74</v>
      </c>
      <c r="C373" s="48">
        <v>2022</v>
      </c>
      <c r="D373" s="48" t="s">
        <v>3</v>
      </c>
      <c r="E373" s="48">
        <v>6</v>
      </c>
      <c r="F373" s="60">
        <v>61</v>
      </c>
      <c r="G373" s="43">
        <v>126</v>
      </c>
      <c r="H373" s="58">
        <f>FactTransaction[[#This Row],[RNS]]*FactTransaction[[#This Row],[ADR]]</f>
        <v>7686</v>
      </c>
      <c r="I373" s="51">
        <f>DATE(FactTransaction[[#This Row],['#Year]],FactTransaction[[#This Row],['#Month]],1)</f>
        <v>44713</v>
      </c>
      <c r="J373" s="48"/>
    </row>
    <row r="374" spans="1:10" x14ac:dyDescent="0.4">
      <c r="A374" s="48" t="s">
        <v>86</v>
      </c>
      <c r="B374" s="48" t="s">
        <v>74</v>
      </c>
      <c r="C374" s="48">
        <v>2022</v>
      </c>
      <c r="D374" s="48" t="s">
        <v>6</v>
      </c>
      <c r="E374" s="48">
        <v>7</v>
      </c>
      <c r="F374" s="60">
        <v>64</v>
      </c>
      <c r="G374" s="43">
        <v>126</v>
      </c>
      <c r="H374" s="58">
        <f>FactTransaction[[#This Row],[RNS]]*FactTransaction[[#This Row],[ADR]]</f>
        <v>8064</v>
      </c>
      <c r="I374" s="51">
        <f>DATE(FactTransaction[[#This Row],['#Year]],FactTransaction[[#This Row],['#Month]],1)</f>
        <v>44743</v>
      </c>
      <c r="J374" s="48"/>
    </row>
    <row r="375" spans="1:10" x14ac:dyDescent="0.4">
      <c r="A375" s="48" t="s">
        <v>86</v>
      </c>
      <c r="B375" s="48" t="s">
        <v>74</v>
      </c>
      <c r="C375" s="48">
        <v>2022</v>
      </c>
      <c r="D375" s="48" t="s">
        <v>7</v>
      </c>
      <c r="E375" s="48">
        <v>7</v>
      </c>
      <c r="F375" s="60">
        <v>146</v>
      </c>
      <c r="G375" s="43">
        <v>166</v>
      </c>
      <c r="H375" s="58">
        <f>FactTransaction[[#This Row],[RNS]]*FactTransaction[[#This Row],[ADR]]</f>
        <v>24236</v>
      </c>
      <c r="I375" s="51">
        <f>DATE(FactTransaction[[#This Row],['#Year]],FactTransaction[[#This Row],['#Month]],1)</f>
        <v>44743</v>
      </c>
      <c r="J375" s="48"/>
    </row>
    <row r="376" spans="1:10" x14ac:dyDescent="0.4">
      <c r="A376" s="48" t="s">
        <v>86</v>
      </c>
      <c r="B376" s="48" t="s">
        <v>74</v>
      </c>
      <c r="C376" s="48">
        <v>2022</v>
      </c>
      <c r="D376" s="48" t="s">
        <v>8</v>
      </c>
      <c r="E376" s="48">
        <v>7</v>
      </c>
      <c r="F376" s="60">
        <v>76</v>
      </c>
      <c r="G376" s="43">
        <v>169</v>
      </c>
      <c r="H376" s="58">
        <f>FactTransaction[[#This Row],[RNS]]*FactTransaction[[#This Row],[ADR]]</f>
        <v>12844</v>
      </c>
      <c r="I376" s="51">
        <f>DATE(FactTransaction[[#This Row],['#Year]],FactTransaction[[#This Row],['#Month]],1)</f>
        <v>44743</v>
      </c>
      <c r="J376" s="48"/>
    </row>
    <row r="377" spans="1:10" x14ac:dyDescent="0.4">
      <c r="A377" s="48" t="s">
        <v>86</v>
      </c>
      <c r="B377" s="48" t="s">
        <v>74</v>
      </c>
      <c r="C377" s="48">
        <v>2022</v>
      </c>
      <c r="D377" s="48" t="s">
        <v>3</v>
      </c>
      <c r="E377" s="48">
        <v>7</v>
      </c>
      <c r="F377" s="60">
        <v>176</v>
      </c>
      <c r="G377" s="43">
        <v>142</v>
      </c>
      <c r="H377" s="58">
        <f>FactTransaction[[#This Row],[RNS]]*FactTransaction[[#This Row],[ADR]]</f>
        <v>24992</v>
      </c>
      <c r="I377" s="51">
        <f>DATE(FactTransaction[[#This Row],['#Year]],FactTransaction[[#This Row],['#Month]],1)</f>
        <v>44743</v>
      </c>
      <c r="J377" s="48"/>
    </row>
    <row r="378" spans="1:10" x14ac:dyDescent="0.4">
      <c r="A378" s="48" t="s">
        <v>86</v>
      </c>
      <c r="B378" s="48" t="s">
        <v>74</v>
      </c>
      <c r="C378" s="48">
        <v>2022</v>
      </c>
      <c r="D378" s="48" t="s">
        <v>6</v>
      </c>
      <c r="E378" s="48">
        <v>8</v>
      </c>
      <c r="F378" s="60">
        <v>125</v>
      </c>
      <c r="G378" s="43">
        <v>150</v>
      </c>
      <c r="H378" s="58">
        <f>FactTransaction[[#This Row],[RNS]]*FactTransaction[[#This Row],[ADR]]</f>
        <v>18750</v>
      </c>
      <c r="I378" s="51">
        <f>DATE(FactTransaction[[#This Row],['#Year]],FactTransaction[[#This Row],['#Month]],1)</f>
        <v>44774</v>
      </c>
      <c r="J378" s="48"/>
    </row>
    <row r="379" spans="1:10" x14ac:dyDescent="0.4">
      <c r="A379" s="48" t="s">
        <v>86</v>
      </c>
      <c r="B379" s="48" t="s">
        <v>74</v>
      </c>
      <c r="C379" s="48">
        <v>2022</v>
      </c>
      <c r="D379" s="48" t="s">
        <v>7</v>
      </c>
      <c r="E379" s="48">
        <v>8</v>
      </c>
      <c r="F379" s="60">
        <v>59</v>
      </c>
      <c r="G379" s="43">
        <v>174</v>
      </c>
      <c r="H379" s="58">
        <f>FactTransaction[[#This Row],[RNS]]*FactTransaction[[#This Row],[ADR]]</f>
        <v>10266</v>
      </c>
      <c r="I379" s="51">
        <f>DATE(FactTransaction[[#This Row],['#Year]],FactTransaction[[#This Row],['#Month]],1)</f>
        <v>44774</v>
      </c>
      <c r="J379" s="48"/>
    </row>
    <row r="380" spans="1:10" x14ac:dyDescent="0.4">
      <c r="A380" s="48" t="s">
        <v>86</v>
      </c>
      <c r="B380" s="48" t="s">
        <v>74</v>
      </c>
      <c r="C380" s="48">
        <v>2022</v>
      </c>
      <c r="D380" s="48" t="s">
        <v>8</v>
      </c>
      <c r="E380" s="48">
        <v>8</v>
      </c>
      <c r="F380" s="60">
        <v>159</v>
      </c>
      <c r="G380" s="43">
        <v>152</v>
      </c>
      <c r="H380" s="58">
        <f>FactTransaction[[#This Row],[RNS]]*FactTransaction[[#This Row],[ADR]]</f>
        <v>24168</v>
      </c>
      <c r="I380" s="51">
        <f>DATE(FactTransaction[[#This Row],['#Year]],FactTransaction[[#This Row],['#Month]],1)</f>
        <v>44774</v>
      </c>
      <c r="J380" s="48"/>
    </row>
    <row r="381" spans="1:10" x14ac:dyDescent="0.4">
      <c r="A381" s="48" t="s">
        <v>86</v>
      </c>
      <c r="B381" s="48" t="s">
        <v>74</v>
      </c>
      <c r="C381" s="48">
        <v>2022</v>
      </c>
      <c r="D381" s="48" t="s">
        <v>3</v>
      </c>
      <c r="E381" s="48">
        <v>8</v>
      </c>
      <c r="F381" s="60">
        <v>137</v>
      </c>
      <c r="G381" s="43">
        <v>174</v>
      </c>
      <c r="H381" s="58">
        <f>FactTransaction[[#This Row],[RNS]]*FactTransaction[[#This Row],[ADR]]</f>
        <v>23838</v>
      </c>
      <c r="I381" s="51">
        <f>DATE(FactTransaction[[#This Row],['#Year]],FactTransaction[[#This Row],['#Month]],1)</f>
        <v>44774</v>
      </c>
      <c r="J381" s="48"/>
    </row>
    <row r="382" spans="1:10" x14ac:dyDescent="0.4">
      <c r="A382" s="48" t="s">
        <v>86</v>
      </c>
      <c r="B382" s="48" t="s">
        <v>74</v>
      </c>
      <c r="C382" s="48">
        <v>2022</v>
      </c>
      <c r="D382" s="48" t="s">
        <v>6</v>
      </c>
      <c r="E382" s="48">
        <v>9</v>
      </c>
      <c r="F382" s="60">
        <v>160</v>
      </c>
      <c r="G382" s="43">
        <v>144</v>
      </c>
      <c r="H382" s="58">
        <f>FactTransaction[[#This Row],[RNS]]*FactTransaction[[#This Row],[ADR]]</f>
        <v>23040</v>
      </c>
      <c r="I382" s="51">
        <f>DATE(FactTransaction[[#This Row],['#Year]],FactTransaction[[#This Row],['#Month]],1)</f>
        <v>44805</v>
      </c>
      <c r="J382" s="48"/>
    </row>
    <row r="383" spans="1:10" x14ac:dyDescent="0.4">
      <c r="A383" s="48" t="s">
        <v>86</v>
      </c>
      <c r="B383" s="48" t="s">
        <v>74</v>
      </c>
      <c r="C383" s="48">
        <v>2022</v>
      </c>
      <c r="D383" s="48" t="s">
        <v>7</v>
      </c>
      <c r="E383" s="48">
        <v>9</v>
      </c>
      <c r="F383" s="60">
        <v>141</v>
      </c>
      <c r="G383" s="43">
        <v>128</v>
      </c>
      <c r="H383" s="58">
        <f>FactTransaction[[#This Row],[RNS]]*FactTransaction[[#This Row],[ADR]]</f>
        <v>18048</v>
      </c>
      <c r="I383" s="51">
        <f>DATE(FactTransaction[[#This Row],['#Year]],FactTransaction[[#This Row],['#Month]],1)</f>
        <v>44805</v>
      </c>
      <c r="J383" s="48"/>
    </row>
    <row r="384" spans="1:10" x14ac:dyDescent="0.4">
      <c r="A384" s="48" t="s">
        <v>86</v>
      </c>
      <c r="B384" s="48" t="s">
        <v>74</v>
      </c>
      <c r="C384" s="48">
        <v>2022</v>
      </c>
      <c r="D384" s="48" t="s">
        <v>8</v>
      </c>
      <c r="E384" s="48">
        <v>9</v>
      </c>
      <c r="F384" s="60">
        <v>146</v>
      </c>
      <c r="G384" s="43">
        <v>167</v>
      </c>
      <c r="H384" s="58">
        <f>FactTransaction[[#This Row],[RNS]]*FactTransaction[[#This Row],[ADR]]</f>
        <v>24382</v>
      </c>
      <c r="I384" s="51">
        <f>DATE(FactTransaction[[#This Row],['#Year]],FactTransaction[[#This Row],['#Month]],1)</f>
        <v>44805</v>
      </c>
      <c r="J384" s="48"/>
    </row>
    <row r="385" spans="1:10" x14ac:dyDescent="0.4">
      <c r="A385" s="48" t="s">
        <v>86</v>
      </c>
      <c r="B385" s="48" t="s">
        <v>74</v>
      </c>
      <c r="C385" s="48">
        <v>2022</v>
      </c>
      <c r="D385" s="48" t="s">
        <v>3</v>
      </c>
      <c r="E385" s="48">
        <v>9</v>
      </c>
      <c r="F385" s="60">
        <v>139</v>
      </c>
      <c r="G385" s="43">
        <v>138</v>
      </c>
      <c r="H385" s="58">
        <f>FactTransaction[[#This Row],[RNS]]*FactTransaction[[#This Row],[ADR]]</f>
        <v>19182</v>
      </c>
      <c r="I385" s="51">
        <f>DATE(FactTransaction[[#This Row],['#Year]],FactTransaction[[#This Row],['#Month]],1)</f>
        <v>44805</v>
      </c>
      <c r="J385" s="48"/>
    </row>
    <row r="386" spans="1:10" x14ac:dyDescent="0.4">
      <c r="A386" s="48" t="s">
        <v>86</v>
      </c>
      <c r="B386" s="48" t="s">
        <v>74</v>
      </c>
      <c r="C386" s="48">
        <v>2022</v>
      </c>
      <c r="D386" s="48" t="s">
        <v>6</v>
      </c>
      <c r="E386" s="48">
        <v>10</v>
      </c>
      <c r="F386" s="60">
        <v>7</v>
      </c>
      <c r="G386" s="43">
        <v>166</v>
      </c>
      <c r="H386" s="58">
        <f>FactTransaction[[#This Row],[RNS]]*FactTransaction[[#This Row],[ADR]]</f>
        <v>1162</v>
      </c>
      <c r="I386" s="51">
        <f>DATE(FactTransaction[[#This Row],['#Year]],FactTransaction[[#This Row],['#Month]],1)</f>
        <v>44835</v>
      </c>
      <c r="J386" s="48"/>
    </row>
    <row r="387" spans="1:10" x14ac:dyDescent="0.4">
      <c r="A387" s="48" t="s">
        <v>86</v>
      </c>
      <c r="B387" s="48" t="s">
        <v>74</v>
      </c>
      <c r="C387" s="48">
        <v>2022</v>
      </c>
      <c r="D387" s="48" t="s">
        <v>7</v>
      </c>
      <c r="E387" s="48">
        <v>10</v>
      </c>
      <c r="F387" s="60">
        <v>14</v>
      </c>
      <c r="G387" s="43">
        <v>160</v>
      </c>
      <c r="H387" s="58">
        <f>FactTransaction[[#This Row],[RNS]]*FactTransaction[[#This Row],[ADR]]</f>
        <v>2240</v>
      </c>
      <c r="I387" s="51">
        <f>DATE(FactTransaction[[#This Row],['#Year]],FactTransaction[[#This Row],['#Month]],1)</f>
        <v>44835</v>
      </c>
      <c r="J387" s="48"/>
    </row>
    <row r="388" spans="1:10" x14ac:dyDescent="0.4">
      <c r="A388" s="48" t="s">
        <v>86</v>
      </c>
      <c r="B388" s="48" t="s">
        <v>74</v>
      </c>
      <c r="C388" s="48">
        <v>2022</v>
      </c>
      <c r="D388" s="48" t="s">
        <v>8</v>
      </c>
      <c r="E388" s="48">
        <v>10</v>
      </c>
      <c r="F388" s="60">
        <v>166</v>
      </c>
      <c r="G388" s="43">
        <v>148</v>
      </c>
      <c r="H388" s="58">
        <f>FactTransaction[[#This Row],[RNS]]*FactTransaction[[#This Row],[ADR]]</f>
        <v>24568</v>
      </c>
      <c r="I388" s="51">
        <f>DATE(FactTransaction[[#This Row],['#Year]],FactTransaction[[#This Row],['#Month]],1)</f>
        <v>44835</v>
      </c>
      <c r="J388" s="48"/>
    </row>
    <row r="389" spans="1:10" x14ac:dyDescent="0.4">
      <c r="A389" s="48" t="s">
        <v>86</v>
      </c>
      <c r="B389" s="48" t="s">
        <v>74</v>
      </c>
      <c r="C389" s="48">
        <v>2022</v>
      </c>
      <c r="D389" s="48" t="s">
        <v>3</v>
      </c>
      <c r="E389" s="48">
        <v>10</v>
      </c>
      <c r="F389" s="60">
        <v>149</v>
      </c>
      <c r="G389" s="43">
        <v>167</v>
      </c>
      <c r="H389" s="58">
        <f>FactTransaction[[#This Row],[RNS]]*FactTransaction[[#This Row],[ADR]]</f>
        <v>24883</v>
      </c>
      <c r="I389" s="51">
        <f>DATE(FactTransaction[[#This Row],['#Year]],FactTransaction[[#This Row],['#Month]],1)</f>
        <v>44835</v>
      </c>
      <c r="J389" s="48"/>
    </row>
    <row r="390" spans="1:10" x14ac:dyDescent="0.4">
      <c r="A390" s="48" t="s">
        <v>86</v>
      </c>
      <c r="B390" s="48" t="s">
        <v>74</v>
      </c>
      <c r="C390" s="48">
        <v>2022</v>
      </c>
      <c r="D390" s="48" t="s">
        <v>6</v>
      </c>
      <c r="E390" s="48">
        <v>11</v>
      </c>
      <c r="F390" s="60">
        <v>37</v>
      </c>
      <c r="G390" s="43">
        <v>128</v>
      </c>
      <c r="H390" s="58">
        <f>FactTransaction[[#This Row],[RNS]]*FactTransaction[[#This Row],[ADR]]</f>
        <v>4736</v>
      </c>
      <c r="I390" s="51">
        <f>DATE(FactTransaction[[#This Row],['#Year]],FactTransaction[[#This Row],['#Month]],1)</f>
        <v>44866</v>
      </c>
      <c r="J390" s="48"/>
    </row>
    <row r="391" spans="1:10" x14ac:dyDescent="0.4">
      <c r="A391" s="48" t="s">
        <v>86</v>
      </c>
      <c r="B391" s="48" t="s">
        <v>74</v>
      </c>
      <c r="C391" s="48">
        <v>2022</v>
      </c>
      <c r="D391" s="48" t="s">
        <v>7</v>
      </c>
      <c r="E391" s="48">
        <v>11</v>
      </c>
      <c r="F391" s="60">
        <v>179</v>
      </c>
      <c r="G391" s="43">
        <v>134</v>
      </c>
      <c r="H391" s="58">
        <f>FactTransaction[[#This Row],[RNS]]*FactTransaction[[#This Row],[ADR]]</f>
        <v>23986</v>
      </c>
      <c r="I391" s="51">
        <f>DATE(FactTransaction[[#This Row],['#Year]],FactTransaction[[#This Row],['#Month]],1)</f>
        <v>44866</v>
      </c>
      <c r="J391" s="48"/>
    </row>
    <row r="392" spans="1:10" x14ac:dyDescent="0.4">
      <c r="A392" s="48" t="s">
        <v>86</v>
      </c>
      <c r="B392" s="48" t="s">
        <v>74</v>
      </c>
      <c r="C392" s="48">
        <v>2022</v>
      </c>
      <c r="D392" s="48" t="s">
        <v>8</v>
      </c>
      <c r="E392" s="48">
        <v>11</v>
      </c>
      <c r="F392" s="60">
        <v>62</v>
      </c>
      <c r="G392" s="43">
        <v>173</v>
      </c>
      <c r="H392" s="58">
        <f>FactTransaction[[#This Row],[RNS]]*FactTransaction[[#This Row],[ADR]]</f>
        <v>10726</v>
      </c>
      <c r="I392" s="51">
        <f>DATE(FactTransaction[[#This Row],['#Year]],FactTransaction[[#This Row],['#Month]],1)</f>
        <v>44866</v>
      </c>
      <c r="J392" s="48"/>
    </row>
    <row r="393" spans="1:10" x14ac:dyDescent="0.4">
      <c r="A393" s="48" t="s">
        <v>86</v>
      </c>
      <c r="B393" s="48" t="s">
        <v>74</v>
      </c>
      <c r="C393" s="48">
        <v>2022</v>
      </c>
      <c r="D393" s="48" t="s">
        <v>3</v>
      </c>
      <c r="E393" s="48">
        <v>11</v>
      </c>
      <c r="F393" s="60">
        <v>121</v>
      </c>
      <c r="G393" s="43">
        <v>157</v>
      </c>
      <c r="H393" s="58">
        <f>FactTransaction[[#This Row],[RNS]]*FactTransaction[[#This Row],[ADR]]</f>
        <v>18997</v>
      </c>
      <c r="I393" s="51">
        <f>DATE(FactTransaction[[#This Row],['#Year]],FactTransaction[[#This Row],['#Month]],1)</f>
        <v>44866</v>
      </c>
      <c r="J393" s="48"/>
    </row>
    <row r="394" spans="1:10" x14ac:dyDescent="0.4">
      <c r="A394" s="48" t="s">
        <v>86</v>
      </c>
      <c r="B394" s="48" t="s">
        <v>74</v>
      </c>
      <c r="C394" s="48">
        <v>2022</v>
      </c>
      <c r="D394" s="48" t="s">
        <v>6</v>
      </c>
      <c r="E394" s="48">
        <v>12</v>
      </c>
      <c r="F394" s="60">
        <v>75</v>
      </c>
      <c r="G394" s="43">
        <v>158</v>
      </c>
      <c r="H394" s="58">
        <f>FactTransaction[[#This Row],[RNS]]*FactTransaction[[#This Row],[ADR]]</f>
        <v>11850</v>
      </c>
      <c r="I394" s="51">
        <f>DATE(FactTransaction[[#This Row],['#Year]],FactTransaction[[#This Row],['#Month]],1)</f>
        <v>44896</v>
      </c>
      <c r="J394" s="48"/>
    </row>
    <row r="395" spans="1:10" x14ac:dyDescent="0.4">
      <c r="A395" s="48" t="s">
        <v>86</v>
      </c>
      <c r="B395" s="48" t="s">
        <v>74</v>
      </c>
      <c r="C395" s="48">
        <v>2022</v>
      </c>
      <c r="D395" s="48" t="s">
        <v>7</v>
      </c>
      <c r="E395" s="48">
        <v>12</v>
      </c>
      <c r="F395" s="60">
        <v>139</v>
      </c>
      <c r="G395" s="43">
        <v>135</v>
      </c>
      <c r="H395" s="58">
        <f>FactTransaction[[#This Row],[RNS]]*FactTransaction[[#This Row],[ADR]]</f>
        <v>18765</v>
      </c>
      <c r="I395" s="51">
        <f>DATE(FactTransaction[[#This Row],['#Year]],FactTransaction[[#This Row],['#Month]],1)</f>
        <v>44896</v>
      </c>
      <c r="J395" s="48"/>
    </row>
    <row r="396" spans="1:10" x14ac:dyDescent="0.4">
      <c r="A396" s="48" t="s">
        <v>86</v>
      </c>
      <c r="B396" s="48" t="s">
        <v>74</v>
      </c>
      <c r="C396" s="48">
        <v>2022</v>
      </c>
      <c r="D396" s="48" t="s">
        <v>8</v>
      </c>
      <c r="E396" s="48">
        <v>12</v>
      </c>
      <c r="F396" s="60">
        <v>145</v>
      </c>
      <c r="G396" s="43">
        <v>151</v>
      </c>
      <c r="H396" s="58">
        <f>FactTransaction[[#This Row],[RNS]]*FactTransaction[[#This Row],[ADR]]</f>
        <v>21895</v>
      </c>
      <c r="I396" s="51">
        <f>DATE(FactTransaction[[#This Row],['#Year]],FactTransaction[[#This Row],['#Month]],1)</f>
        <v>44896</v>
      </c>
      <c r="J396" s="48"/>
    </row>
    <row r="397" spans="1:10" x14ac:dyDescent="0.4">
      <c r="A397" s="48" t="s">
        <v>86</v>
      </c>
      <c r="B397" s="48" t="s">
        <v>74</v>
      </c>
      <c r="C397" s="48">
        <v>2022</v>
      </c>
      <c r="D397" s="48" t="s">
        <v>3</v>
      </c>
      <c r="E397" s="48">
        <v>12</v>
      </c>
      <c r="F397" s="60">
        <v>177</v>
      </c>
      <c r="G397" s="43">
        <v>134</v>
      </c>
      <c r="H397" s="58">
        <f>FactTransaction[[#This Row],[RNS]]*FactTransaction[[#This Row],[ADR]]</f>
        <v>23718</v>
      </c>
      <c r="I397" s="51">
        <f>DATE(FactTransaction[[#This Row],['#Year]],FactTransaction[[#This Row],['#Month]],1)</f>
        <v>44896</v>
      </c>
      <c r="J397" s="48"/>
    </row>
    <row r="398" spans="1:10" x14ac:dyDescent="0.4">
      <c r="A398" s="48" t="s">
        <v>86</v>
      </c>
      <c r="B398" s="48" t="s">
        <v>75</v>
      </c>
      <c r="C398" s="48">
        <v>2023</v>
      </c>
      <c r="D398" s="48" t="s">
        <v>6</v>
      </c>
      <c r="E398" s="48">
        <v>1</v>
      </c>
      <c r="F398" s="60">
        <v>54</v>
      </c>
      <c r="G398" s="43">
        <v>152</v>
      </c>
      <c r="H398" s="58">
        <f>FactTransaction[[#This Row],[RNS]]*FactTransaction[[#This Row],[ADR]]</f>
        <v>8208</v>
      </c>
      <c r="I398" s="51">
        <f>DATE(FactTransaction[[#This Row],['#Year]],FactTransaction[[#This Row],['#Month]],1)</f>
        <v>44927</v>
      </c>
      <c r="J398" s="48"/>
    </row>
    <row r="399" spans="1:10" x14ac:dyDescent="0.4">
      <c r="A399" s="48" t="s">
        <v>86</v>
      </c>
      <c r="B399" s="48" t="s">
        <v>75</v>
      </c>
      <c r="C399" s="48">
        <v>2023</v>
      </c>
      <c r="D399" s="48" t="s">
        <v>7</v>
      </c>
      <c r="E399" s="48">
        <v>1</v>
      </c>
      <c r="F399" s="60">
        <v>101</v>
      </c>
      <c r="G399" s="43">
        <v>139</v>
      </c>
      <c r="H399" s="58">
        <f>FactTransaction[[#This Row],[RNS]]*FactTransaction[[#This Row],[ADR]]</f>
        <v>14039</v>
      </c>
      <c r="I399" s="51">
        <f>DATE(FactTransaction[[#This Row],['#Year]],FactTransaction[[#This Row],['#Month]],1)</f>
        <v>44927</v>
      </c>
      <c r="J399" s="48"/>
    </row>
    <row r="400" spans="1:10" x14ac:dyDescent="0.4">
      <c r="A400" s="48" t="s">
        <v>86</v>
      </c>
      <c r="B400" s="48" t="s">
        <v>75</v>
      </c>
      <c r="C400" s="48">
        <v>2023</v>
      </c>
      <c r="D400" s="48" t="s">
        <v>8</v>
      </c>
      <c r="E400" s="48">
        <v>1</v>
      </c>
      <c r="F400" s="60">
        <v>66</v>
      </c>
      <c r="G400" s="43">
        <v>132</v>
      </c>
      <c r="H400" s="58">
        <f>FactTransaction[[#This Row],[RNS]]*FactTransaction[[#This Row],[ADR]]</f>
        <v>8712</v>
      </c>
      <c r="I400" s="51">
        <f>DATE(FactTransaction[[#This Row],['#Year]],FactTransaction[[#This Row],['#Month]],1)</f>
        <v>44927</v>
      </c>
      <c r="J400" s="48"/>
    </row>
    <row r="401" spans="1:10" x14ac:dyDescent="0.4">
      <c r="A401" s="48" t="s">
        <v>86</v>
      </c>
      <c r="B401" s="48" t="s">
        <v>75</v>
      </c>
      <c r="C401" s="48">
        <v>2023</v>
      </c>
      <c r="D401" s="48" t="s">
        <v>3</v>
      </c>
      <c r="E401" s="48">
        <v>1</v>
      </c>
      <c r="F401" s="60">
        <v>8</v>
      </c>
      <c r="G401" s="43">
        <v>121</v>
      </c>
      <c r="H401" s="58">
        <f>FactTransaction[[#This Row],[RNS]]*FactTransaction[[#This Row],[ADR]]</f>
        <v>968</v>
      </c>
      <c r="I401" s="51">
        <f>DATE(FactTransaction[[#This Row],['#Year]],FactTransaction[[#This Row],['#Month]],1)</f>
        <v>44927</v>
      </c>
      <c r="J401" s="48"/>
    </row>
    <row r="402" spans="1:10" x14ac:dyDescent="0.4">
      <c r="A402" s="48" t="s">
        <v>86</v>
      </c>
      <c r="B402" s="48" t="s">
        <v>75</v>
      </c>
      <c r="C402" s="48">
        <v>2023</v>
      </c>
      <c r="D402" s="48" t="s">
        <v>6</v>
      </c>
      <c r="E402" s="48">
        <v>2</v>
      </c>
      <c r="F402" s="60">
        <v>35</v>
      </c>
      <c r="G402" s="43">
        <v>171</v>
      </c>
      <c r="H402" s="58">
        <f>FactTransaction[[#This Row],[RNS]]*FactTransaction[[#This Row],[ADR]]</f>
        <v>5985</v>
      </c>
      <c r="I402" s="51">
        <f>DATE(FactTransaction[[#This Row],['#Year]],FactTransaction[[#This Row],['#Month]],1)</f>
        <v>44958</v>
      </c>
      <c r="J402" s="48"/>
    </row>
    <row r="403" spans="1:10" x14ac:dyDescent="0.4">
      <c r="A403" s="48" t="s">
        <v>86</v>
      </c>
      <c r="B403" s="48" t="s">
        <v>75</v>
      </c>
      <c r="C403" s="48">
        <v>2023</v>
      </c>
      <c r="D403" s="48" t="s">
        <v>7</v>
      </c>
      <c r="E403" s="48">
        <v>2</v>
      </c>
      <c r="F403" s="60">
        <v>76</v>
      </c>
      <c r="G403" s="43">
        <v>174</v>
      </c>
      <c r="H403" s="58">
        <f>FactTransaction[[#This Row],[RNS]]*FactTransaction[[#This Row],[ADR]]</f>
        <v>13224</v>
      </c>
      <c r="I403" s="51">
        <f>DATE(FactTransaction[[#This Row],['#Year]],FactTransaction[[#This Row],['#Month]],1)</f>
        <v>44958</v>
      </c>
      <c r="J403" s="48"/>
    </row>
    <row r="404" spans="1:10" x14ac:dyDescent="0.4">
      <c r="A404" s="48" t="s">
        <v>86</v>
      </c>
      <c r="B404" s="48" t="s">
        <v>75</v>
      </c>
      <c r="C404" s="48">
        <v>2023</v>
      </c>
      <c r="D404" s="48" t="s">
        <v>8</v>
      </c>
      <c r="E404" s="48">
        <v>2</v>
      </c>
      <c r="F404" s="60">
        <v>149</v>
      </c>
      <c r="G404" s="43">
        <v>144</v>
      </c>
      <c r="H404" s="58">
        <f>FactTransaction[[#This Row],[RNS]]*FactTransaction[[#This Row],[ADR]]</f>
        <v>21456</v>
      </c>
      <c r="I404" s="51">
        <f>DATE(FactTransaction[[#This Row],['#Year]],FactTransaction[[#This Row],['#Month]],1)</f>
        <v>44958</v>
      </c>
      <c r="J404" s="48"/>
    </row>
    <row r="405" spans="1:10" x14ac:dyDescent="0.4">
      <c r="A405" s="48" t="s">
        <v>86</v>
      </c>
      <c r="B405" s="48" t="s">
        <v>75</v>
      </c>
      <c r="C405" s="48">
        <v>2023</v>
      </c>
      <c r="D405" s="48" t="s">
        <v>3</v>
      </c>
      <c r="E405" s="48">
        <v>2</v>
      </c>
      <c r="F405" s="60">
        <v>159</v>
      </c>
      <c r="G405" s="43">
        <v>150</v>
      </c>
      <c r="H405" s="58">
        <f>FactTransaction[[#This Row],[RNS]]*FactTransaction[[#This Row],[ADR]]</f>
        <v>23850</v>
      </c>
      <c r="I405" s="51">
        <f>DATE(FactTransaction[[#This Row],['#Year]],FactTransaction[[#This Row],['#Month]],1)</f>
        <v>44958</v>
      </c>
      <c r="J405" s="48"/>
    </row>
    <row r="406" spans="1:10" x14ac:dyDescent="0.4">
      <c r="A406" s="48" t="s">
        <v>86</v>
      </c>
      <c r="B406" s="48" t="s">
        <v>75</v>
      </c>
      <c r="C406" s="48">
        <v>2023</v>
      </c>
      <c r="D406" s="48" t="s">
        <v>6</v>
      </c>
      <c r="E406" s="48">
        <v>3</v>
      </c>
      <c r="F406" s="60">
        <v>112</v>
      </c>
      <c r="G406" s="43">
        <v>127</v>
      </c>
      <c r="H406" s="58">
        <f>FactTransaction[[#This Row],[RNS]]*FactTransaction[[#This Row],[ADR]]</f>
        <v>14224</v>
      </c>
      <c r="I406" s="51">
        <f>DATE(FactTransaction[[#This Row],['#Year]],FactTransaction[[#This Row],['#Month]],1)</f>
        <v>44986</v>
      </c>
      <c r="J406" s="48"/>
    </row>
    <row r="407" spans="1:10" x14ac:dyDescent="0.4">
      <c r="A407" s="48" t="s">
        <v>86</v>
      </c>
      <c r="B407" s="48" t="s">
        <v>75</v>
      </c>
      <c r="C407" s="48">
        <v>2023</v>
      </c>
      <c r="D407" s="48" t="s">
        <v>7</v>
      </c>
      <c r="E407" s="48">
        <v>3</v>
      </c>
      <c r="F407" s="60">
        <v>70</v>
      </c>
      <c r="G407" s="43">
        <v>126</v>
      </c>
      <c r="H407" s="58">
        <f>FactTransaction[[#This Row],[RNS]]*FactTransaction[[#This Row],[ADR]]</f>
        <v>8820</v>
      </c>
      <c r="I407" s="51">
        <f>DATE(FactTransaction[[#This Row],['#Year]],FactTransaction[[#This Row],['#Month]],1)</f>
        <v>44986</v>
      </c>
      <c r="J407" s="48"/>
    </row>
    <row r="408" spans="1:10" x14ac:dyDescent="0.4">
      <c r="A408" s="48" t="s">
        <v>86</v>
      </c>
      <c r="B408" s="48" t="s">
        <v>75</v>
      </c>
      <c r="C408" s="48">
        <v>2023</v>
      </c>
      <c r="D408" s="48" t="s">
        <v>8</v>
      </c>
      <c r="E408" s="48">
        <v>3</v>
      </c>
      <c r="F408" s="60">
        <v>80</v>
      </c>
      <c r="G408" s="43">
        <v>133</v>
      </c>
      <c r="H408" s="58">
        <f>FactTransaction[[#This Row],[RNS]]*FactTransaction[[#This Row],[ADR]]</f>
        <v>10640</v>
      </c>
      <c r="I408" s="51">
        <f>DATE(FactTransaction[[#This Row],['#Year]],FactTransaction[[#This Row],['#Month]],1)</f>
        <v>44986</v>
      </c>
      <c r="J408" s="48"/>
    </row>
    <row r="409" spans="1:10" x14ac:dyDescent="0.4">
      <c r="A409" s="48" t="s">
        <v>86</v>
      </c>
      <c r="B409" s="48" t="s">
        <v>75</v>
      </c>
      <c r="C409" s="48">
        <v>2023</v>
      </c>
      <c r="D409" s="48" t="s">
        <v>3</v>
      </c>
      <c r="E409" s="48">
        <v>3</v>
      </c>
      <c r="F409" s="60">
        <v>33</v>
      </c>
      <c r="G409" s="43">
        <v>153</v>
      </c>
      <c r="H409" s="58">
        <f>FactTransaction[[#This Row],[RNS]]*FactTransaction[[#This Row],[ADR]]</f>
        <v>5049</v>
      </c>
      <c r="I409" s="51">
        <f>DATE(FactTransaction[[#This Row],['#Year]],FactTransaction[[#This Row],['#Month]],1)</f>
        <v>44986</v>
      </c>
      <c r="J409" s="48"/>
    </row>
    <row r="410" spans="1:10" x14ac:dyDescent="0.4">
      <c r="A410" s="48" t="s">
        <v>86</v>
      </c>
      <c r="B410" s="48" t="s">
        <v>75</v>
      </c>
      <c r="C410" s="48">
        <v>2023</v>
      </c>
      <c r="D410" s="48" t="s">
        <v>6</v>
      </c>
      <c r="E410" s="48">
        <v>4</v>
      </c>
      <c r="F410" s="60">
        <v>179</v>
      </c>
      <c r="G410" s="43">
        <v>166</v>
      </c>
      <c r="H410" s="58">
        <f>FactTransaction[[#This Row],[RNS]]*FactTransaction[[#This Row],[ADR]]</f>
        <v>29714</v>
      </c>
      <c r="I410" s="51">
        <f>DATE(FactTransaction[[#This Row],['#Year]],FactTransaction[[#This Row],['#Month]],1)</f>
        <v>45017</v>
      </c>
      <c r="J410" s="48"/>
    </row>
    <row r="411" spans="1:10" x14ac:dyDescent="0.4">
      <c r="A411" s="48" t="s">
        <v>86</v>
      </c>
      <c r="B411" s="48" t="s">
        <v>75</v>
      </c>
      <c r="C411" s="48">
        <v>2023</v>
      </c>
      <c r="D411" s="48" t="s">
        <v>7</v>
      </c>
      <c r="E411" s="48">
        <v>4</v>
      </c>
      <c r="F411" s="60">
        <v>136</v>
      </c>
      <c r="G411" s="43">
        <v>132</v>
      </c>
      <c r="H411" s="58">
        <f>FactTransaction[[#This Row],[RNS]]*FactTransaction[[#This Row],[ADR]]</f>
        <v>17952</v>
      </c>
      <c r="I411" s="51">
        <f>DATE(FactTransaction[[#This Row],['#Year]],FactTransaction[[#This Row],['#Month]],1)</f>
        <v>45017</v>
      </c>
      <c r="J411" s="48"/>
    </row>
    <row r="412" spans="1:10" x14ac:dyDescent="0.4">
      <c r="A412" s="48" t="s">
        <v>86</v>
      </c>
      <c r="B412" s="48" t="s">
        <v>75</v>
      </c>
      <c r="C412" s="48">
        <v>2023</v>
      </c>
      <c r="D412" s="48" t="s">
        <v>8</v>
      </c>
      <c r="E412" s="48">
        <v>4</v>
      </c>
      <c r="F412" s="60">
        <v>174</v>
      </c>
      <c r="G412" s="43">
        <v>164</v>
      </c>
      <c r="H412" s="58">
        <f>FactTransaction[[#This Row],[RNS]]*FactTransaction[[#This Row],[ADR]]</f>
        <v>28536</v>
      </c>
      <c r="I412" s="51">
        <f>DATE(FactTransaction[[#This Row],['#Year]],FactTransaction[[#This Row],['#Month]],1)</f>
        <v>45017</v>
      </c>
      <c r="J412" s="48"/>
    </row>
    <row r="413" spans="1:10" x14ac:dyDescent="0.4">
      <c r="A413" s="48" t="s">
        <v>86</v>
      </c>
      <c r="B413" s="48" t="s">
        <v>75</v>
      </c>
      <c r="C413" s="48">
        <v>2023</v>
      </c>
      <c r="D413" s="48" t="s">
        <v>3</v>
      </c>
      <c r="E413" s="48">
        <v>4</v>
      </c>
      <c r="F413" s="60">
        <v>148</v>
      </c>
      <c r="G413" s="43">
        <v>141</v>
      </c>
      <c r="H413" s="58">
        <f>FactTransaction[[#This Row],[RNS]]*FactTransaction[[#This Row],[ADR]]</f>
        <v>20868</v>
      </c>
      <c r="I413" s="51">
        <f>DATE(FactTransaction[[#This Row],['#Year]],FactTransaction[[#This Row],['#Month]],1)</f>
        <v>45017</v>
      </c>
      <c r="J413" s="48"/>
    </row>
    <row r="414" spans="1:10" x14ac:dyDescent="0.4">
      <c r="A414" s="48" t="s">
        <v>86</v>
      </c>
      <c r="B414" s="48" t="s">
        <v>75</v>
      </c>
      <c r="C414" s="48">
        <v>2023</v>
      </c>
      <c r="D414" s="48" t="s">
        <v>6</v>
      </c>
      <c r="E414" s="48">
        <v>5</v>
      </c>
      <c r="F414" s="60">
        <v>65</v>
      </c>
      <c r="G414" s="43">
        <v>153</v>
      </c>
      <c r="H414" s="58">
        <f>FactTransaction[[#This Row],[RNS]]*FactTransaction[[#This Row],[ADR]]</f>
        <v>9945</v>
      </c>
      <c r="I414" s="51">
        <f>DATE(FactTransaction[[#This Row],['#Year]],FactTransaction[[#This Row],['#Month]],1)</f>
        <v>45047</v>
      </c>
      <c r="J414" s="48"/>
    </row>
    <row r="415" spans="1:10" x14ac:dyDescent="0.4">
      <c r="A415" s="48" t="s">
        <v>86</v>
      </c>
      <c r="B415" s="48" t="s">
        <v>75</v>
      </c>
      <c r="C415" s="48">
        <v>2023</v>
      </c>
      <c r="D415" s="48" t="s">
        <v>7</v>
      </c>
      <c r="E415" s="48">
        <v>5</v>
      </c>
      <c r="F415" s="60">
        <v>40</v>
      </c>
      <c r="G415" s="43">
        <v>135</v>
      </c>
      <c r="H415" s="58">
        <f>FactTransaction[[#This Row],[RNS]]*FactTransaction[[#This Row],[ADR]]</f>
        <v>5400</v>
      </c>
      <c r="I415" s="51">
        <f>DATE(FactTransaction[[#This Row],['#Year]],FactTransaction[[#This Row],['#Month]],1)</f>
        <v>45047</v>
      </c>
      <c r="J415" s="48"/>
    </row>
    <row r="416" spans="1:10" x14ac:dyDescent="0.4">
      <c r="A416" s="48" t="s">
        <v>86</v>
      </c>
      <c r="B416" s="48" t="s">
        <v>75</v>
      </c>
      <c r="C416" s="48">
        <v>2023</v>
      </c>
      <c r="D416" s="48" t="s">
        <v>8</v>
      </c>
      <c r="E416" s="48">
        <v>5</v>
      </c>
      <c r="F416" s="60">
        <v>57</v>
      </c>
      <c r="G416" s="43">
        <v>133</v>
      </c>
      <c r="H416" s="58">
        <f>FactTransaction[[#This Row],[RNS]]*FactTransaction[[#This Row],[ADR]]</f>
        <v>7581</v>
      </c>
      <c r="I416" s="51">
        <f>DATE(FactTransaction[[#This Row],['#Year]],FactTransaction[[#This Row],['#Month]],1)</f>
        <v>45047</v>
      </c>
      <c r="J416" s="48"/>
    </row>
    <row r="417" spans="1:10" x14ac:dyDescent="0.4">
      <c r="A417" s="48" t="s">
        <v>86</v>
      </c>
      <c r="B417" s="48" t="s">
        <v>75</v>
      </c>
      <c r="C417" s="48">
        <v>2023</v>
      </c>
      <c r="D417" s="48" t="s">
        <v>3</v>
      </c>
      <c r="E417" s="48">
        <v>5</v>
      </c>
      <c r="F417" s="60">
        <v>71</v>
      </c>
      <c r="G417" s="43">
        <v>143</v>
      </c>
      <c r="H417" s="58">
        <f>FactTransaction[[#This Row],[RNS]]*FactTransaction[[#This Row],[ADR]]</f>
        <v>10153</v>
      </c>
      <c r="I417" s="51">
        <f>DATE(FactTransaction[[#This Row],['#Year]],FactTransaction[[#This Row],['#Month]],1)</f>
        <v>45047</v>
      </c>
      <c r="J417" s="48"/>
    </row>
    <row r="418" spans="1:10" x14ac:dyDescent="0.4">
      <c r="A418" s="48" t="s">
        <v>86</v>
      </c>
      <c r="B418" s="48" t="s">
        <v>75</v>
      </c>
      <c r="C418" s="48">
        <v>2023</v>
      </c>
      <c r="D418" s="48" t="s">
        <v>6</v>
      </c>
      <c r="E418" s="48">
        <v>6</v>
      </c>
      <c r="F418" s="60">
        <v>156</v>
      </c>
      <c r="G418" s="43">
        <v>162</v>
      </c>
      <c r="H418" s="58">
        <f>FactTransaction[[#This Row],[RNS]]*FactTransaction[[#This Row],[ADR]]</f>
        <v>25272</v>
      </c>
      <c r="I418" s="51">
        <f>DATE(FactTransaction[[#This Row],['#Year]],FactTransaction[[#This Row],['#Month]],1)</f>
        <v>45078</v>
      </c>
      <c r="J418" s="48"/>
    </row>
    <row r="419" spans="1:10" x14ac:dyDescent="0.4">
      <c r="A419" s="48" t="s">
        <v>86</v>
      </c>
      <c r="B419" s="48" t="s">
        <v>75</v>
      </c>
      <c r="C419" s="48">
        <v>2023</v>
      </c>
      <c r="D419" s="48" t="s">
        <v>7</v>
      </c>
      <c r="E419" s="48">
        <v>6</v>
      </c>
      <c r="F419" s="60">
        <v>36</v>
      </c>
      <c r="G419" s="43">
        <v>173</v>
      </c>
      <c r="H419" s="58">
        <f>FactTransaction[[#This Row],[RNS]]*FactTransaction[[#This Row],[ADR]]</f>
        <v>6228</v>
      </c>
      <c r="I419" s="51">
        <f>DATE(FactTransaction[[#This Row],['#Year]],FactTransaction[[#This Row],['#Month]],1)</f>
        <v>45078</v>
      </c>
      <c r="J419" s="48"/>
    </row>
    <row r="420" spans="1:10" x14ac:dyDescent="0.4">
      <c r="A420" s="48" t="s">
        <v>86</v>
      </c>
      <c r="B420" s="48" t="s">
        <v>75</v>
      </c>
      <c r="C420" s="48">
        <v>2023</v>
      </c>
      <c r="D420" s="48" t="s">
        <v>8</v>
      </c>
      <c r="E420" s="48">
        <v>6</v>
      </c>
      <c r="F420" s="60">
        <v>21</v>
      </c>
      <c r="G420" s="43">
        <v>161</v>
      </c>
      <c r="H420" s="58">
        <f>FactTransaction[[#This Row],[RNS]]*FactTransaction[[#This Row],[ADR]]</f>
        <v>3381</v>
      </c>
      <c r="I420" s="51">
        <f>DATE(FactTransaction[[#This Row],['#Year]],FactTransaction[[#This Row],['#Month]],1)</f>
        <v>45078</v>
      </c>
      <c r="J420" s="48"/>
    </row>
    <row r="421" spans="1:10" x14ac:dyDescent="0.4">
      <c r="A421" s="48" t="s">
        <v>86</v>
      </c>
      <c r="B421" s="48" t="s">
        <v>75</v>
      </c>
      <c r="C421" s="48">
        <v>2023</v>
      </c>
      <c r="D421" s="48" t="s">
        <v>3</v>
      </c>
      <c r="E421" s="48">
        <v>6</v>
      </c>
      <c r="F421" s="60">
        <v>96</v>
      </c>
      <c r="G421" s="43">
        <v>157</v>
      </c>
      <c r="H421" s="58">
        <f>FactTransaction[[#This Row],[RNS]]*FactTransaction[[#This Row],[ADR]]</f>
        <v>15072</v>
      </c>
      <c r="I421" s="51">
        <f>DATE(FactTransaction[[#This Row],['#Year]],FactTransaction[[#This Row],['#Month]],1)</f>
        <v>45078</v>
      </c>
      <c r="J421" s="48"/>
    </row>
    <row r="422" spans="1:10" x14ac:dyDescent="0.4">
      <c r="A422" s="48" t="s">
        <v>86</v>
      </c>
      <c r="B422" s="48" t="s">
        <v>75</v>
      </c>
      <c r="C422" s="48">
        <v>2023</v>
      </c>
      <c r="D422" s="48" t="s">
        <v>6</v>
      </c>
      <c r="E422" s="48">
        <v>7</v>
      </c>
      <c r="F422" s="60">
        <v>137</v>
      </c>
      <c r="G422" s="43">
        <v>126</v>
      </c>
      <c r="H422" s="58">
        <f>FactTransaction[[#This Row],[RNS]]*FactTransaction[[#This Row],[ADR]]</f>
        <v>17262</v>
      </c>
      <c r="I422" s="51">
        <f>DATE(FactTransaction[[#This Row],['#Year]],FactTransaction[[#This Row],['#Month]],1)</f>
        <v>45108</v>
      </c>
      <c r="J422" s="48"/>
    </row>
    <row r="423" spans="1:10" x14ac:dyDescent="0.4">
      <c r="A423" s="48" t="s">
        <v>86</v>
      </c>
      <c r="B423" s="48" t="s">
        <v>75</v>
      </c>
      <c r="C423" s="48">
        <v>2023</v>
      </c>
      <c r="D423" s="48" t="s">
        <v>7</v>
      </c>
      <c r="E423" s="48">
        <v>7</v>
      </c>
      <c r="F423" s="60">
        <v>137</v>
      </c>
      <c r="G423" s="43">
        <v>121</v>
      </c>
      <c r="H423" s="58">
        <f>FactTransaction[[#This Row],[RNS]]*FactTransaction[[#This Row],[ADR]]</f>
        <v>16577</v>
      </c>
      <c r="I423" s="51">
        <f>DATE(FactTransaction[[#This Row],['#Year]],FactTransaction[[#This Row],['#Month]],1)</f>
        <v>45108</v>
      </c>
      <c r="J423" s="48"/>
    </row>
    <row r="424" spans="1:10" x14ac:dyDescent="0.4">
      <c r="A424" s="48" t="s">
        <v>86</v>
      </c>
      <c r="B424" s="48" t="s">
        <v>75</v>
      </c>
      <c r="C424" s="48">
        <v>2023</v>
      </c>
      <c r="D424" s="48" t="s">
        <v>8</v>
      </c>
      <c r="E424" s="48">
        <v>7</v>
      </c>
      <c r="F424" s="60">
        <v>68</v>
      </c>
      <c r="G424" s="43">
        <v>172</v>
      </c>
      <c r="H424" s="58">
        <f>FactTransaction[[#This Row],[RNS]]*FactTransaction[[#This Row],[ADR]]</f>
        <v>11696</v>
      </c>
      <c r="I424" s="51">
        <f>DATE(FactTransaction[[#This Row],['#Year]],FactTransaction[[#This Row],['#Month]],1)</f>
        <v>45108</v>
      </c>
      <c r="J424" s="48"/>
    </row>
    <row r="425" spans="1:10" x14ac:dyDescent="0.4">
      <c r="A425" s="48" t="s">
        <v>86</v>
      </c>
      <c r="B425" s="48" t="s">
        <v>75</v>
      </c>
      <c r="C425" s="48">
        <v>2023</v>
      </c>
      <c r="D425" s="48" t="s">
        <v>3</v>
      </c>
      <c r="E425" s="48">
        <v>7</v>
      </c>
      <c r="F425" s="60">
        <v>164</v>
      </c>
      <c r="G425" s="43">
        <v>154</v>
      </c>
      <c r="H425" s="58">
        <f>FactTransaction[[#This Row],[RNS]]*FactTransaction[[#This Row],[ADR]]</f>
        <v>25256</v>
      </c>
      <c r="I425" s="51">
        <f>DATE(FactTransaction[[#This Row],['#Year]],FactTransaction[[#This Row],['#Month]],1)</f>
        <v>45108</v>
      </c>
      <c r="J425" s="48"/>
    </row>
    <row r="426" spans="1:10" x14ac:dyDescent="0.4">
      <c r="A426" s="48" t="s">
        <v>86</v>
      </c>
      <c r="B426" s="48" t="s">
        <v>75</v>
      </c>
      <c r="C426" s="48">
        <v>2023</v>
      </c>
      <c r="D426" s="48" t="s">
        <v>6</v>
      </c>
      <c r="E426" s="48">
        <v>8</v>
      </c>
      <c r="F426" s="60">
        <v>153</v>
      </c>
      <c r="G426" s="43">
        <v>154</v>
      </c>
      <c r="H426" s="58">
        <f>FactTransaction[[#This Row],[RNS]]*FactTransaction[[#This Row],[ADR]]</f>
        <v>23562</v>
      </c>
      <c r="I426" s="51">
        <f>DATE(FactTransaction[[#This Row],['#Year]],FactTransaction[[#This Row],['#Month]],1)</f>
        <v>45139</v>
      </c>
      <c r="J426" s="48"/>
    </row>
    <row r="427" spans="1:10" x14ac:dyDescent="0.4">
      <c r="A427" s="48" t="s">
        <v>86</v>
      </c>
      <c r="B427" s="48" t="s">
        <v>75</v>
      </c>
      <c r="C427" s="48">
        <v>2023</v>
      </c>
      <c r="D427" s="48" t="s">
        <v>7</v>
      </c>
      <c r="E427" s="48">
        <v>8</v>
      </c>
      <c r="F427" s="60">
        <v>94</v>
      </c>
      <c r="G427" s="43">
        <v>171</v>
      </c>
      <c r="H427" s="58">
        <f>FactTransaction[[#This Row],[RNS]]*FactTransaction[[#This Row],[ADR]]</f>
        <v>16074</v>
      </c>
      <c r="I427" s="51">
        <f>DATE(FactTransaction[[#This Row],['#Year]],FactTransaction[[#This Row],['#Month]],1)</f>
        <v>45139</v>
      </c>
      <c r="J427" s="48"/>
    </row>
    <row r="428" spans="1:10" x14ac:dyDescent="0.4">
      <c r="A428" s="48" t="s">
        <v>86</v>
      </c>
      <c r="B428" s="48" t="s">
        <v>75</v>
      </c>
      <c r="C428" s="48">
        <v>2023</v>
      </c>
      <c r="D428" s="48" t="s">
        <v>8</v>
      </c>
      <c r="E428" s="48">
        <v>8</v>
      </c>
      <c r="F428" s="60">
        <v>11</v>
      </c>
      <c r="G428" s="43">
        <v>134</v>
      </c>
      <c r="H428" s="58">
        <f>FactTransaction[[#This Row],[RNS]]*FactTransaction[[#This Row],[ADR]]</f>
        <v>1474</v>
      </c>
      <c r="I428" s="51">
        <f>DATE(FactTransaction[[#This Row],['#Year]],FactTransaction[[#This Row],['#Month]],1)</f>
        <v>45139</v>
      </c>
      <c r="J428" s="48"/>
    </row>
    <row r="429" spans="1:10" x14ac:dyDescent="0.4">
      <c r="A429" s="48" t="s">
        <v>86</v>
      </c>
      <c r="B429" s="48" t="s">
        <v>75</v>
      </c>
      <c r="C429" s="48">
        <v>2023</v>
      </c>
      <c r="D429" s="48" t="s">
        <v>3</v>
      </c>
      <c r="E429" s="48">
        <v>8</v>
      </c>
      <c r="F429" s="60">
        <v>109</v>
      </c>
      <c r="G429" s="43">
        <v>141</v>
      </c>
      <c r="H429" s="58">
        <f>FactTransaction[[#This Row],[RNS]]*FactTransaction[[#This Row],[ADR]]</f>
        <v>15369</v>
      </c>
      <c r="I429" s="51">
        <f>DATE(FactTransaction[[#This Row],['#Year]],FactTransaction[[#This Row],['#Month]],1)</f>
        <v>45139</v>
      </c>
      <c r="J429" s="48"/>
    </row>
    <row r="430" spans="1:10" x14ac:dyDescent="0.4">
      <c r="A430" s="48" t="s">
        <v>86</v>
      </c>
      <c r="B430" s="48" t="s">
        <v>75</v>
      </c>
      <c r="C430" s="48">
        <v>2023</v>
      </c>
      <c r="D430" s="48" t="s">
        <v>6</v>
      </c>
      <c r="E430" s="48">
        <v>9</v>
      </c>
      <c r="F430" s="60">
        <v>134</v>
      </c>
      <c r="G430" s="43">
        <v>174</v>
      </c>
      <c r="H430" s="58">
        <f>FactTransaction[[#This Row],[RNS]]*FactTransaction[[#This Row],[ADR]]</f>
        <v>23316</v>
      </c>
      <c r="I430" s="51">
        <f>DATE(FactTransaction[[#This Row],['#Year]],FactTransaction[[#This Row],['#Month]],1)</f>
        <v>45170</v>
      </c>
      <c r="J430" s="48"/>
    </row>
    <row r="431" spans="1:10" x14ac:dyDescent="0.4">
      <c r="A431" s="48" t="s">
        <v>86</v>
      </c>
      <c r="B431" s="48" t="s">
        <v>75</v>
      </c>
      <c r="C431" s="48">
        <v>2023</v>
      </c>
      <c r="D431" s="48" t="s">
        <v>7</v>
      </c>
      <c r="E431" s="48">
        <v>9</v>
      </c>
      <c r="F431" s="60">
        <v>176</v>
      </c>
      <c r="G431" s="43">
        <v>123</v>
      </c>
      <c r="H431" s="58">
        <f>FactTransaction[[#This Row],[RNS]]*FactTransaction[[#This Row],[ADR]]</f>
        <v>21648</v>
      </c>
      <c r="I431" s="51">
        <f>DATE(FactTransaction[[#This Row],['#Year]],FactTransaction[[#This Row],['#Month]],1)</f>
        <v>45170</v>
      </c>
      <c r="J431" s="48"/>
    </row>
    <row r="432" spans="1:10" x14ac:dyDescent="0.4">
      <c r="A432" s="48" t="s">
        <v>86</v>
      </c>
      <c r="B432" s="48" t="s">
        <v>75</v>
      </c>
      <c r="C432" s="48">
        <v>2023</v>
      </c>
      <c r="D432" s="48" t="s">
        <v>8</v>
      </c>
      <c r="E432" s="48">
        <v>9</v>
      </c>
      <c r="F432" s="60">
        <v>135</v>
      </c>
      <c r="G432" s="43">
        <v>139</v>
      </c>
      <c r="H432" s="58">
        <f>FactTransaction[[#This Row],[RNS]]*FactTransaction[[#This Row],[ADR]]</f>
        <v>18765</v>
      </c>
      <c r="I432" s="51">
        <f>DATE(FactTransaction[[#This Row],['#Year]],FactTransaction[[#This Row],['#Month]],1)</f>
        <v>45170</v>
      </c>
      <c r="J432" s="48"/>
    </row>
    <row r="433" spans="1:10" x14ac:dyDescent="0.4">
      <c r="A433" s="48" t="s">
        <v>86</v>
      </c>
      <c r="B433" s="48" t="s">
        <v>75</v>
      </c>
      <c r="C433" s="48">
        <v>2023</v>
      </c>
      <c r="D433" s="48" t="s">
        <v>3</v>
      </c>
      <c r="E433" s="48">
        <v>9</v>
      </c>
      <c r="F433" s="60">
        <v>138</v>
      </c>
      <c r="G433" s="43">
        <v>134</v>
      </c>
      <c r="H433" s="58">
        <f>FactTransaction[[#This Row],[RNS]]*FactTransaction[[#This Row],[ADR]]</f>
        <v>18492</v>
      </c>
      <c r="I433" s="51">
        <f>DATE(FactTransaction[[#This Row],['#Year]],FactTransaction[[#This Row],['#Month]],1)</f>
        <v>45170</v>
      </c>
      <c r="J433" s="48"/>
    </row>
    <row r="434" spans="1:10" x14ac:dyDescent="0.4">
      <c r="A434" s="48" t="s">
        <v>86</v>
      </c>
      <c r="B434" s="48" t="s">
        <v>75</v>
      </c>
      <c r="C434" s="48">
        <v>2023</v>
      </c>
      <c r="D434" s="48" t="s">
        <v>6</v>
      </c>
      <c r="E434" s="48">
        <v>10</v>
      </c>
      <c r="F434" s="60">
        <v>46</v>
      </c>
      <c r="G434" s="43">
        <v>121</v>
      </c>
      <c r="H434" s="58">
        <f>FactTransaction[[#This Row],[RNS]]*FactTransaction[[#This Row],[ADR]]</f>
        <v>5566</v>
      </c>
      <c r="I434" s="51">
        <f>DATE(FactTransaction[[#This Row],['#Year]],FactTransaction[[#This Row],['#Month]],1)</f>
        <v>45200</v>
      </c>
      <c r="J434" s="48"/>
    </row>
    <row r="435" spans="1:10" x14ac:dyDescent="0.4">
      <c r="A435" s="48" t="s">
        <v>86</v>
      </c>
      <c r="B435" s="48" t="s">
        <v>75</v>
      </c>
      <c r="C435" s="48">
        <v>2023</v>
      </c>
      <c r="D435" s="48" t="s">
        <v>7</v>
      </c>
      <c r="E435" s="48">
        <v>10</v>
      </c>
      <c r="F435" s="60">
        <v>55</v>
      </c>
      <c r="G435" s="43">
        <v>136</v>
      </c>
      <c r="H435" s="58">
        <f>FactTransaction[[#This Row],[RNS]]*FactTransaction[[#This Row],[ADR]]</f>
        <v>7480</v>
      </c>
      <c r="I435" s="51">
        <f>DATE(FactTransaction[[#This Row],['#Year]],FactTransaction[[#This Row],['#Month]],1)</f>
        <v>45200</v>
      </c>
      <c r="J435" s="48"/>
    </row>
    <row r="436" spans="1:10" x14ac:dyDescent="0.4">
      <c r="A436" s="48" t="s">
        <v>86</v>
      </c>
      <c r="B436" s="48" t="s">
        <v>75</v>
      </c>
      <c r="C436" s="48">
        <v>2023</v>
      </c>
      <c r="D436" s="48" t="s">
        <v>8</v>
      </c>
      <c r="E436" s="48">
        <v>10</v>
      </c>
      <c r="F436" s="60">
        <v>175</v>
      </c>
      <c r="G436" s="43">
        <v>139</v>
      </c>
      <c r="H436" s="58">
        <f>FactTransaction[[#This Row],[RNS]]*FactTransaction[[#This Row],[ADR]]</f>
        <v>24325</v>
      </c>
      <c r="I436" s="51">
        <f>DATE(FactTransaction[[#This Row],['#Year]],FactTransaction[[#This Row],['#Month]],1)</f>
        <v>45200</v>
      </c>
      <c r="J436" s="48"/>
    </row>
    <row r="437" spans="1:10" x14ac:dyDescent="0.4">
      <c r="A437" s="48" t="s">
        <v>86</v>
      </c>
      <c r="B437" s="48" t="s">
        <v>75</v>
      </c>
      <c r="C437" s="48">
        <v>2023</v>
      </c>
      <c r="D437" s="48" t="s">
        <v>3</v>
      </c>
      <c r="E437" s="48">
        <v>10</v>
      </c>
      <c r="F437" s="60">
        <v>168</v>
      </c>
      <c r="G437" s="43">
        <v>121</v>
      </c>
      <c r="H437" s="58">
        <f>FactTransaction[[#This Row],[RNS]]*FactTransaction[[#This Row],[ADR]]</f>
        <v>20328</v>
      </c>
      <c r="I437" s="51">
        <f>DATE(FactTransaction[[#This Row],['#Year]],FactTransaction[[#This Row],['#Month]],1)</f>
        <v>45200</v>
      </c>
      <c r="J437" s="48"/>
    </row>
    <row r="438" spans="1:10" x14ac:dyDescent="0.4">
      <c r="A438" s="48" t="s">
        <v>86</v>
      </c>
      <c r="B438" s="48" t="s">
        <v>75</v>
      </c>
      <c r="C438" s="48">
        <v>2023</v>
      </c>
      <c r="D438" s="48" t="s">
        <v>6</v>
      </c>
      <c r="E438" s="48">
        <v>11</v>
      </c>
      <c r="F438" s="60">
        <v>34</v>
      </c>
      <c r="G438" s="43">
        <v>163</v>
      </c>
      <c r="H438" s="58">
        <f>FactTransaction[[#This Row],[RNS]]*FactTransaction[[#This Row],[ADR]]</f>
        <v>5542</v>
      </c>
      <c r="I438" s="51">
        <f>DATE(FactTransaction[[#This Row],['#Year]],FactTransaction[[#This Row],['#Month]],1)</f>
        <v>45231</v>
      </c>
      <c r="J438" s="48"/>
    </row>
    <row r="439" spans="1:10" x14ac:dyDescent="0.4">
      <c r="A439" s="48" t="s">
        <v>86</v>
      </c>
      <c r="B439" s="48" t="s">
        <v>75</v>
      </c>
      <c r="C439" s="48">
        <v>2023</v>
      </c>
      <c r="D439" s="48" t="s">
        <v>7</v>
      </c>
      <c r="E439" s="48">
        <v>11</v>
      </c>
      <c r="F439" s="60">
        <v>145</v>
      </c>
      <c r="G439" s="43">
        <v>156</v>
      </c>
      <c r="H439" s="58">
        <f>FactTransaction[[#This Row],[RNS]]*FactTransaction[[#This Row],[ADR]]</f>
        <v>22620</v>
      </c>
      <c r="I439" s="51">
        <f>DATE(FactTransaction[[#This Row],['#Year]],FactTransaction[[#This Row],['#Month]],1)</f>
        <v>45231</v>
      </c>
      <c r="J439" s="48"/>
    </row>
    <row r="440" spans="1:10" x14ac:dyDescent="0.4">
      <c r="A440" s="48" t="s">
        <v>86</v>
      </c>
      <c r="B440" s="48" t="s">
        <v>75</v>
      </c>
      <c r="C440" s="48">
        <v>2023</v>
      </c>
      <c r="D440" s="48" t="s">
        <v>8</v>
      </c>
      <c r="E440" s="48">
        <v>11</v>
      </c>
      <c r="F440" s="60">
        <v>35</v>
      </c>
      <c r="G440" s="43">
        <v>121</v>
      </c>
      <c r="H440" s="58">
        <f>FactTransaction[[#This Row],[RNS]]*FactTransaction[[#This Row],[ADR]]</f>
        <v>4235</v>
      </c>
      <c r="I440" s="51">
        <f>DATE(FactTransaction[[#This Row],['#Year]],FactTransaction[[#This Row],['#Month]],1)</f>
        <v>45231</v>
      </c>
      <c r="J440" s="48"/>
    </row>
    <row r="441" spans="1:10" x14ac:dyDescent="0.4">
      <c r="A441" s="48" t="s">
        <v>86</v>
      </c>
      <c r="B441" s="48" t="s">
        <v>75</v>
      </c>
      <c r="C441" s="48">
        <v>2023</v>
      </c>
      <c r="D441" s="48" t="s">
        <v>3</v>
      </c>
      <c r="E441" s="48">
        <v>11</v>
      </c>
      <c r="F441" s="60">
        <v>88</v>
      </c>
      <c r="G441" s="43">
        <v>151</v>
      </c>
      <c r="H441" s="58">
        <f>FactTransaction[[#This Row],[RNS]]*FactTransaction[[#This Row],[ADR]]</f>
        <v>13288</v>
      </c>
      <c r="I441" s="51">
        <f>DATE(FactTransaction[[#This Row],['#Year]],FactTransaction[[#This Row],['#Month]],1)</f>
        <v>45231</v>
      </c>
      <c r="J441" s="48"/>
    </row>
    <row r="442" spans="1:10" x14ac:dyDescent="0.4">
      <c r="A442" s="48" t="s">
        <v>86</v>
      </c>
      <c r="B442" s="48" t="s">
        <v>75</v>
      </c>
      <c r="C442" s="48">
        <v>2023</v>
      </c>
      <c r="D442" s="48" t="s">
        <v>6</v>
      </c>
      <c r="E442" s="48">
        <v>12</v>
      </c>
      <c r="F442" s="60">
        <v>142</v>
      </c>
      <c r="G442" s="43">
        <v>162</v>
      </c>
      <c r="H442" s="58">
        <f>FactTransaction[[#This Row],[RNS]]*FactTransaction[[#This Row],[ADR]]</f>
        <v>23004</v>
      </c>
      <c r="I442" s="51">
        <f>DATE(FactTransaction[[#This Row],['#Year]],FactTransaction[[#This Row],['#Month]],1)</f>
        <v>45261</v>
      </c>
      <c r="J442" s="48"/>
    </row>
    <row r="443" spans="1:10" x14ac:dyDescent="0.4">
      <c r="A443" s="48" t="s">
        <v>86</v>
      </c>
      <c r="B443" s="48" t="s">
        <v>75</v>
      </c>
      <c r="C443" s="48">
        <v>2023</v>
      </c>
      <c r="D443" s="48" t="s">
        <v>7</v>
      </c>
      <c r="E443" s="48">
        <v>12</v>
      </c>
      <c r="F443" s="60">
        <v>37</v>
      </c>
      <c r="G443" s="43">
        <v>136</v>
      </c>
      <c r="H443" s="58">
        <f>FactTransaction[[#This Row],[RNS]]*FactTransaction[[#This Row],[ADR]]</f>
        <v>5032</v>
      </c>
      <c r="I443" s="51">
        <f>DATE(FactTransaction[[#This Row],['#Year]],FactTransaction[[#This Row],['#Month]],1)</f>
        <v>45261</v>
      </c>
      <c r="J443" s="48"/>
    </row>
    <row r="444" spans="1:10" x14ac:dyDescent="0.4">
      <c r="A444" s="48" t="s">
        <v>86</v>
      </c>
      <c r="B444" s="48" t="s">
        <v>75</v>
      </c>
      <c r="C444" s="48">
        <v>2023</v>
      </c>
      <c r="D444" s="48" t="s">
        <v>8</v>
      </c>
      <c r="E444" s="48">
        <v>12</v>
      </c>
      <c r="F444" s="60">
        <v>30</v>
      </c>
      <c r="G444" s="43">
        <v>167</v>
      </c>
      <c r="H444" s="58">
        <f>FactTransaction[[#This Row],[RNS]]*FactTransaction[[#This Row],[ADR]]</f>
        <v>5010</v>
      </c>
      <c r="I444" s="51">
        <f>DATE(FactTransaction[[#This Row],['#Year]],FactTransaction[[#This Row],['#Month]],1)</f>
        <v>45261</v>
      </c>
      <c r="J444" s="48"/>
    </row>
    <row r="445" spans="1:10" x14ac:dyDescent="0.4">
      <c r="A445" s="48" t="s">
        <v>86</v>
      </c>
      <c r="B445" s="48" t="s">
        <v>75</v>
      </c>
      <c r="C445" s="48">
        <v>2023</v>
      </c>
      <c r="D445" s="48" t="s">
        <v>3</v>
      </c>
      <c r="E445" s="48">
        <v>12</v>
      </c>
      <c r="F445" s="60">
        <v>127</v>
      </c>
      <c r="G445" s="43">
        <v>175</v>
      </c>
      <c r="H445" s="58">
        <f>FactTransaction[[#This Row],[RNS]]*FactTransaction[[#This Row],[ADR]]</f>
        <v>22225</v>
      </c>
      <c r="I445" s="51">
        <f>DATE(FactTransaction[[#This Row],['#Year]],FactTransaction[[#This Row],['#Month]],1)</f>
        <v>45261</v>
      </c>
      <c r="J445" s="48"/>
    </row>
    <row r="446" spans="1:10" x14ac:dyDescent="0.4">
      <c r="A446" s="48" t="s">
        <v>86</v>
      </c>
      <c r="B446" s="48" t="s">
        <v>74</v>
      </c>
      <c r="C446" s="48">
        <v>2023</v>
      </c>
      <c r="D446" s="48" t="s">
        <v>6</v>
      </c>
      <c r="E446" s="48">
        <v>1</v>
      </c>
      <c r="F446" s="60">
        <v>179</v>
      </c>
      <c r="G446" s="43">
        <v>157</v>
      </c>
      <c r="H446" s="58">
        <f>FactTransaction[[#This Row],[RNS]]*FactTransaction[[#This Row],[ADR]]</f>
        <v>28103</v>
      </c>
      <c r="I446" s="51">
        <f>DATE(FactTransaction[[#This Row],['#Year]],FactTransaction[[#This Row],['#Month]],1)</f>
        <v>44927</v>
      </c>
      <c r="J446" s="48"/>
    </row>
    <row r="447" spans="1:10" x14ac:dyDescent="0.4">
      <c r="A447" s="48" t="s">
        <v>86</v>
      </c>
      <c r="B447" s="48" t="s">
        <v>74</v>
      </c>
      <c r="C447" s="48">
        <v>2023</v>
      </c>
      <c r="D447" s="48" t="s">
        <v>7</v>
      </c>
      <c r="E447" s="48">
        <v>1</v>
      </c>
      <c r="F447" s="60">
        <v>52</v>
      </c>
      <c r="G447" s="43">
        <v>147</v>
      </c>
      <c r="H447" s="58">
        <f>FactTransaction[[#This Row],[RNS]]*FactTransaction[[#This Row],[ADR]]</f>
        <v>7644</v>
      </c>
      <c r="I447" s="51">
        <f>DATE(FactTransaction[[#This Row],['#Year]],FactTransaction[[#This Row],['#Month]],1)</f>
        <v>44927</v>
      </c>
      <c r="J447" s="48"/>
    </row>
    <row r="448" spans="1:10" x14ac:dyDescent="0.4">
      <c r="A448" s="48" t="s">
        <v>86</v>
      </c>
      <c r="B448" s="48" t="s">
        <v>74</v>
      </c>
      <c r="C448" s="48">
        <v>2023</v>
      </c>
      <c r="D448" s="48" t="s">
        <v>8</v>
      </c>
      <c r="E448" s="48">
        <v>1</v>
      </c>
      <c r="F448" s="60">
        <v>84</v>
      </c>
      <c r="G448" s="43">
        <v>171</v>
      </c>
      <c r="H448" s="58">
        <f>FactTransaction[[#This Row],[RNS]]*FactTransaction[[#This Row],[ADR]]</f>
        <v>14364</v>
      </c>
      <c r="I448" s="51">
        <f>DATE(FactTransaction[[#This Row],['#Year]],FactTransaction[[#This Row],['#Month]],1)</f>
        <v>44927</v>
      </c>
      <c r="J448" s="48"/>
    </row>
    <row r="449" spans="1:10" x14ac:dyDescent="0.4">
      <c r="A449" s="48" t="s">
        <v>86</v>
      </c>
      <c r="B449" s="48" t="s">
        <v>74</v>
      </c>
      <c r="C449" s="48">
        <v>2023</v>
      </c>
      <c r="D449" s="48" t="s">
        <v>3</v>
      </c>
      <c r="E449" s="48">
        <v>1</v>
      </c>
      <c r="F449" s="60">
        <v>156</v>
      </c>
      <c r="G449" s="43">
        <v>171</v>
      </c>
      <c r="H449" s="58">
        <f>FactTransaction[[#This Row],[RNS]]*FactTransaction[[#This Row],[ADR]]</f>
        <v>26676</v>
      </c>
      <c r="I449" s="51">
        <f>DATE(FactTransaction[[#This Row],['#Year]],FactTransaction[[#This Row],['#Month]],1)</f>
        <v>44927</v>
      </c>
      <c r="J449" s="48"/>
    </row>
    <row r="450" spans="1:10" x14ac:dyDescent="0.4">
      <c r="A450" s="48" t="s">
        <v>86</v>
      </c>
      <c r="B450" s="48" t="s">
        <v>74</v>
      </c>
      <c r="C450" s="48">
        <v>2023</v>
      </c>
      <c r="D450" s="48" t="s">
        <v>6</v>
      </c>
      <c r="E450" s="48">
        <v>2</v>
      </c>
      <c r="F450" s="60">
        <v>20</v>
      </c>
      <c r="G450" s="43">
        <v>143</v>
      </c>
      <c r="H450" s="58">
        <f>FactTransaction[[#This Row],[RNS]]*FactTransaction[[#This Row],[ADR]]</f>
        <v>2860</v>
      </c>
      <c r="I450" s="51">
        <f>DATE(FactTransaction[[#This Row],['#Year]],FactTransaction[[#This Row],['#Month]],1)</f>
        <v>44958</v>
      </c>
      <c r="J450" s="48"/>
    </row>
    <row r="451" spans="1:10" x14ac:dyDescent="0.4">
      <c r="A451" s="48" t="s">
        <v>86</v>
      </c>
      <c r="B451" s="48" t="s">
        <v>74</v>
      </c>
      <c r="C451" s="48">
        <v>2023</v>
      </c>
      <c r="D451" s="48" t="s">
        <v>7</v>
      </c>
      <c r="E451" s="48">
        <v>2</v>
      </c>
      <c r="F451" s="60">
        <v>45</v>
      </c>
      <c r="G451" s="43">
        <v>169</v>
      </c>
      <c r="H451" s="58">
        <f>FactTransaction[[#This Row],[RNS]]*FactTransaction[[#This Row],[ADR]]</f>
        <v>7605</v>
      </c>
      <c r="I451" s="51">
        <f>DATE(FactTransaction[[#This Row],['#Year]],FactTransaction[[#This Row],['#Month]],1)</f>
        <v>44958</v>
      </c>
      <c r="J451" s="48"/>
    </row>
    <row r="452" spans="1:10" x14ac:dyDescent="0.4">
      <c r="A452" s="48" t="s">
        <v>86</v>
      </c>
      <c r="B452" s="48" t="s">
        <v>74</v>
      </c>
      <c r="C452" s="48">
        <v>2023</v>
      </c>
      <c r="D452" s="48" t="s">
        <v>8</v>
      </c>
      <c r="E452" s="48">
        <v>2</v>
      </c>
      <c r="F452" s="60">
        <v>119</v>
      </c>
      <c r="G452" s="43">
        <v>148</v>
      </c>
      <c r="H452" s="58">
        <f>FactTransaction[[#This Row],[RNS]]*FactTransaction[[#This Row],[ADR]]</f>
        <v>17612</v>
      </c>
      <c r="I452" s="51">
        <f>DATE(FactTransaction[[#This Row],['#Year]],FactTransaction[[#This Row],['#Month]],1)</f>
        <v>44958</v>
      </c>
      <c r="J452" s="48"/>
    </row>
    <row r="453" spans="1:10" x14ac:dyDescent="0.4">
      <c r="A453" s="48" t="s">
        <v>86</v>
      </c>
      <c r="B453" s="48" t="s">
        <v>74</v>
      </c>
      <c r="C453" s="48">
        <v>2023</v>
      </c>
      <c r="D453" s="48" t="s">
        <v>3</v>
      </c>
      <c r="E453" s="48">
        <v>2</v>
      </c>
      <c r="F453" s="60">
        <v>142</v>
      </c>
      <c r="G453" s="43">
        <v>120</v>
      </c>
      <c r="H453" s="58">
        <f>FactTransaction[[#This Row],[RNS]]*FactTransaction[[#This Row],[ADR]]</f>
        <v>17040</v>
      </c>
      <c r="I453" s="51">
        <f>DATE(FactTransaction[[#This Row],['#Year]],FactTransaction[[#This Row],['#Month]],1)</f>
        <v>44958</v>
      </c>
      <c r="J453" s="48"/>
    </row>
    <row r="454" spans="1:10" x14ac:dyDescent="0.4">
      <c r="A454" s="48" t="s">
        <v>86</v>
      </c>
      <c r="B454" s="48" t="s">
        <v>74</v>
      </c>
      <c r="C454" s="48">
        <v>2023</v>
      </c>
      <c r="D454" s="48" t="s">
        <v>6</v>
      </c>
      <c r="E454" s="48">
        <v>3</v>
      </c>
      <c r="F454" s="60">
        <v>134</v>
      </c>
      <c r="G454" s="43">
        <v>173</v>
      </c>
      <c r="H454" s="58">
        <f>FactTransaction[[#This Row],[RNS]]*FactTransaction[[#This Row],[ADR]]</f>
        <v>23182</v>
      </c>
      <c r="I454" s="51">
        <f>DATE(FactTransaction[[#This Row],['#Year]],FactTransaction[[#This Row],['#Month]],1)</f>
        <v>44986</v>
      </c>
      <c r="J454" s="48"/>
    </row>
    <row r="455" spans="1:10" x14ac:dyDescent="0.4">
      <c r="A455" s="48" t="s">
        <v>86</v>
      </c>
      <c r="B455" s="48" t="s">
        <v>74</v>
      </c>
      <c r="C455" s="48">
        <v>2023</v>
      </c>
      <c r="D455" s="48" t="s">
        <v>7</v>
      </c>
      <c r="E455" s="48">
        <v>3</v>
      </c>
      <c r="F455" s="60">
        <v>113</v>
      </c>
      <c r="G455" s="43">
        <v>133</v>
      </c>
      <c r="H455" s="58">
        <f>FactTransaction[[#This Row],[RNS]]*FactTransaction[[#This Row],[ADR]]</f>
        <v>15029</v>
      </c>
      <c r="I455" s="51">
        <f>DATE(FactTransaction[[#This Row],['#Year]],FactTransaction[[#This Row],['#Month]],1)</f>
        <v>44986</v>
      </c>
      <c r="J455" s="48"/>
    </row>
    <row r="456" spans="1:10" x14ac:dyDescent="0.4">
      <c r="A456" s="48" t="s">
        <v>86</v>
      </c>
      <c r="B456" s="48" t="s">
        <v>74</v>
      </c>
      <c r="C456" s="48">
        <v>2023</v>
      </c>
      <c r="D456" s="48" t="s">
        <v>8</v>
      </c>
      <c r="E456" s="48">
        <v>3</v>
      </c>
      <c r="F456" s="60">
        <v>40</v>
      </c>
      <c r="G456" s="43">
        <v>134</v>
      </c>
      <c r="H456" s="58">
        <f>FactTransaction[[#This Row],[RNS]]*FactTransaction[[#This Row],[ADR]]</f>
        <v>5360</v>
      </c>
      <c r="I456" s="51">
        <f>DATE(FactTransaction[[#This Row],['#Year]],FactTransaction[[#This Row],['#Month]],1)</f>
        <v>44986</v>
      </c>
      <c r="J456" s="48"/>
    </row>
    <row r="457" spans="1:10" x14ac:dyDescent="0.4">
      <c r="A457" s="48" t="s">
        <v>86</v>
      </c>
      <c r="B457" s="48" t="s">
        <v>74</v>
      </c>
      <c r="C457" s="48">
        <v>2023</v>
      </c>
      <c r="D457" s="48" t="s">
        <v>3</v>
      </c>
      <c r="E457" s="48">
        <v>3</v>
      </c>
      <c r="F457" s="60">
        <v>162</v>
      </c>
      <c r="G457" s="43">
        <v>120</v>
      </c>
      <c r="H457" s="58">
        <f>FactTransaction[[#This Row],[RNS]]*FactTransaction[[#This Row],[ADR]]</f>
        <v>19440</v>
      </c>
      <c r="I457" s="51">
        <f>DATE(FactTransaction[[#This Row],['#Year]],FactTransaction[[#This Row],['#Month]],1)</f>
        <v>44986</v>
      </c>
      <c r="J457" s="48"/>
    </row>
    <row r="458" spans="1:10" x14ac:dyDescent="0.4">
      <c r="A458" s="48" t="s">
        <v>86</v>
      </c>
      <c r="B458" s="48" t="s">
        <v>74</v>
      </c>
      <c r="C458" s="48">
        <v>2023</v>
      </c>
      <c r="D458" s="48" t="s">
        <v>6</v>
      </c>
      <c r="E458" s="48">
        <v>4</v>
      </c>
      <c r="F458" s="60">
        <v>13</v>
      </c>
      <c r="G458" s="43">
        <v>161</v>
      </c>
      <c r="H458" s="58">
        <f>FactTransaction[[#This Row],[RNS]]*FactTransaction[[#This Row],[ADR]]</f>
        <v>2093</v>
      </c>
      <c r="I458" s="51">
        <f>DATE(FactTransaction[[#This Row],['#Year]],FactTransaction[[#This Row],['#Month]],1)</f>
        <v>45017</v>
      </c>
      <c r="J458" s="48"/>
    </row>
    <row r="459" spans="1:10" x14ac:dyDescent="0.4">
      <c r="A459" s="48" t="s">
        <v>86</v>
      </c>
      <c r="B459" s="48" t="s">
        <v>74</v>
      </c>
      <c r="C459" s="48">
        <v>2023</v>
      </c>
      <c r="D459" s="48" t="s">
        <v>7</v>
      </c>
      <c r="E459" s="48">
        <v>4</v>
      </c>
      <c r="F459" s="60">
        <v>38</v>
      </c>
      <c r="G459" s="43">
        <v>151</v>
      </c>
      <c r="H459" s="58">
        <f>FactTransaction[[#This Row],[RNS]]*FactTransaction[[#This Row],[ADR]]</f>
        <v>5738</v>
      </c>
      <c r="I459" s="51">
        <f>DATE(FactTransaction[[#This Row],['#Year]],FactTransaction[[#This Row],['#Month]],1)</f>
        <v>45017</v>
      </c>
      <c r="J459" s="48"/>
    </row>
    <row r="460" spans="1:10" x14ac:dyDescent="0.4">
      <c r="A460" s="48" t="s">
        <v>86</v>
      </c>
      <c r="B460" s="48" t="s">
        <v>74</v>
      </c>
      <c r="C460" s="48">
        <v>2023</v>
      </c>
      <c r="D460" s="48" t="s">
        <v>8</v>
      </c>
      <c r="E460" s="48">
        <v>4</v>
      </c>
      <c r="F460" s="60">
        <v>145</v>
      </c>
      <c r="G460" s="43">
        <v>136</v>
      </c>
      <c r="H460" s="58">
        <f>FactTransaction[[#This Row],[RNS]]*FactTransaction[[#This Row],[ADR]]</f>
        <v>19720</v>
      </c>
      <c r="I460" s="51">
        <f>DATE(FactTransaction[[#This Row],['#Year]],FactTransaction[[#This Row],['#Month]],1)</f>
        <v>45017</v>
      </c>
      <c r="J460" s="48"/>
    </row>
    <row r="461" spans="1:10" x14ac:dyDescent="0.4">
      <c r="A461" s="48" t="s">
        <v>86</v>
      </c>
      <c r="B461" s="48" t="s">
        <v>74</v>
      </c>
      <c r="C461" s="48">
        <v>2023</v>
      </c>
      <c r="D461" s="48" t="s">
        <v>3</v>
      </c>
      <c r="E461" s="48">
        <v>4</v>
      </c>
      <c r="F461" s="60">
        <v>94</v>
      </c>
      <c r="G461" s="43">
        <v>131</v>
      </c>
      <c r="H461" s="58">
        <f>FactTransaction[[#This Row],[RNS]]*FactTransaction[[#This Row],[ADR]]</f>
        <v>12314</v>
      </c>
      <c r="I461" s="51">
        <f>DATE(FactTransaction[[#This Row],['#Year]],FactTransaction[[#This Row],['#Month]],1)</f>
        <v>45017</v>
      </c>
      <c r="J461" s="48"/>
    </row>
    <row r="462" spans="1:10" x14ac:dyDescent="0.4">
      <c r="A462" s="48" t="s">
        <v>86</v>
      </c>
      <c r="B462" s="48" t="s">
        <v>74</v>
      </c>
      <c r="C462" s="48">
        <v>2023</v>
      </c>
      <c r="D462" s="48" t="s">
        <v>6</v>
      </c>
      <c r="E462" s="48">
        <v>5</v>
      </c>
      <c r="F462" s="60">
        <v>74</v>
      </c>
      <c r="G462" s="43">
        <v>157</v>
      </c>
      <c r="H462" s="58">
        <f>FactTransaction[[#This Row],[RNS]]*FactTransaction[[#This Row],[ADR]]</f>
        <v>11618</v>
      </c>
      <c r="I462" s="51">
        <f>DATE(FactTransaction[[#This Row],['#Year]],FactTransaction[[#This Row],['#Month]],1)</f>
        <v>45047</v>
      </c>
      <c r="J462" s="48"/>
    </row>
    <row r="463" spans="1:10" x14ac:dyDescent="0.4">
      <c r="A463" s="48" t="s">
        <v>86</v>
      </c>
      <c r="B463" s="48" t="s">
        <v>74</v>
      </c>
      <c r="C463" s="48">
        <v>2023</v>
      </c>
      <c r="D463" s="48" t="s">
        <v>7</v>
      </c>
      <c r="E463" s="48">
        <v>5</v>
      </c>
      <c r="F463" s="60">
        <v>77</v>
      </c>
      <c r="G463" s="43">
        <v>126</v>
      </c>
      <c r="H463" s="58">
        <f>FactTransaction[[#This Row],[RNS]]*FactTransaction[[#This Row],[ADR]]</f>
        <v>9702</v>
      </c>
      <c r="I463" s="51">
        <f>DATE(FactTransaction[[#This Row],['#Year]],FactTransaction[[#This Row],['#Month]],1)</f>
        <v>45047</v>
      </c>
      <c r="J463" s="48"/>
    </row>
    <row r="464" spans="1:10" x14ac:dyDescent="0.4">
      <c r="A464" s="48" t="s">
        <v>86</v>
      </c>
      <c r="B464" s="48" t="s">
        <v>74</v>
      </c>
      <c r="C464" s="48">
        <v>2023</v>
      </c>
      <c r="D464" s="48" t="s">
        <v>8</v>
      </c>
      <c r="E464" s="48">
        <v>5</v>
      </c>
      <c r="F464" s="60">
        <v>122</v>
      </c>
      <c r="G464" s="43">
        <v>133</v>
      </c>
      <c r="H464" s="58">
        <f>FactTransaction[[#This Row],[RNS]]*FactTransaction[[#This Row],[ADR]]</f>
        <v>16226</v>
      </c>
      <c r="I464" s="51">
        <f>DATE(FactTransaction[[#This Row],['#Year]],FactTransaction[[#This Row],['#Month]],1)</f>
        <v>45047</v>
      </c>
      <c r="J464" s="48"/>
    </row>
    <row r="465" spans="1:10" x14ac:dyDescent="0.4">
      <c r="A465" s="48" t="s">
        <v>86</v>
      </c>
      <c r="B465" s="48" t="s">
        <v>74</v>
      </c>
      <c r="C465" s="48">
        <v>2023</v>
      </c>
      <c r="D465" s="48" t="s">
        <v>3</v>
      </c>
      <c r="E465" s="48">
        <v>5</v>
      </c>
      <c r="F465" s="60">
        <v>130</v>
      </c>
      <c r="G465" s="43">
        <v>145</v>
      </c>
      <c r="H465" s="58">
        <f>FactTransaction[[#This Row],[RNS]]*FactTransaction[[#This Row],[ADR]]</f>
        <v>18850</v>
      </c>
      <c r="I465" s="51">
        <f>DATE(FactTransaction[[#This Row],['#Year]],FactTransaction[[#This Row],['#Month]],1)</f>
        <v>45047</v>
      </c>
      <c r="J465" s="48"/>
    </row>
    <row r="466" spans="1:10" x14ac:dyDescent="0.4">
      <c r="A466" s="48" t="s">
        <v>86</v>
      </c>
      <c r="B466" s="48" t="s">
        <v>74</v>
      </c>
      <c r="C466" s="48">
        <v>2023</v>
      </c>
      <c r="D466" s="48" t="s">
        <v>6</v>
      </c>
      <c r="E466" s="48">
        <v>6</v>
      </c>
      <c r="F466" s="60">
        <v>117</v>
      </c>
      <c r="G466" s="43">
        <v>152</v>
      </c>
      <c r="H466" s="58">
        <f>FactTransaction[[#This Row],[RNS]]*FactTransaction[[#This Row],[ADR]]</f>
        <v>17784</v>
      </c>
      <c r="I466" s="51">
        <f>DATE(FactTransaction[[#This Row],['#Year]],FactTransaction[[#This Row],['#Month]],1)</f>
        <v>45078</v>
      </c>
      <c r="J466" s="48"/>
    </row>
    <row r="467" spans="1:10" x14ac:dyDescent="0.4">
      <c r="A467" s="48" t="s">
        <v>86</v>
      </c>
      <c r="B467" s="48" t="s">
        <v>74</v>
      </c>
      <c r="C467" s="48">
        <v>2023</v>
      </c>
      <c r="D467" s="48" t="s">
        <v>7</v>
      </c>
      <c r="E467" s="48">
        <v>6</v>
      </c>
      <c r="F467" s="60">
        <v>101</v>
      </c>
      <c r="G467" s="43">
        <v>173</v>
      </c>
      <c r="H467" s="58">
        <f>FactTransaction[[#This Row],[RNS]]*FactTransaction[[#This Row],[ADR]]</f>
        <v>17473</v>
      </c>
      <c r="I467" s="51">
        <f>DATE(FactTransaction[[#This Row],['#Year]],FactTransaction[[#This Row],['#Month]],1)</f>
        <v>45078</v>
      </c>
      <c r="J467" s="48"/>
    </row>
    <row r="468" spans="1:10" x14ac:dyDescent="0.4">
      <c r="A468" s="48" t="s">
        <v>86</v>
      </c>
      <c r="B468" s="48" t="s">
        <v>74</v>
      </c>
      <c r="C468" s="48">
        <v>2023</v>
      </c>
      <c r="D468" s="48" t="s">
        <v>8</v>
      </c>
      <c r="E468" s="48">
        <v>6</v>
      </c>
      <c r="F468" s="60">
        <v>23</v>
      </c>
      <c r="G468" s="43">
        <v>129</v>
      </c>
      <c r="H468" s="58">
        <f>FactTransaction[[#This Row],[RNS]]*FactTransaction[[#This Row],[ADR]]</f>
        <v>2967</v>
      </c>
      <c r="I468" s="51">
        <f>DATE(FactTransaction[[#This Row],['#Year]],FactTransaction[[#This Row],['#Month]],1)</f>
        <v>45078</v>
      </c>
      <c r="J468" s="48"/>
    </row>
    <row r="469" spans="1:10" x14ac:dyDescent="0.4">
      <c r="A469" s="48" t="s">
        <v>86</v>
      </c>
      <c r="B469" s="48" t="s">
        <v>74</v>
      </c>
      <c r="C469" s="48">
        <v>2023</v>
      </c>
      <c r="D469" s="48" t="s">
        <v>3</v>
      </c>
      <c r="E469" s="48">
        <v>6</v>
      </c>
      <c r="F469" s="60">
        <v>111</v>
      </c>
      <c r="G469" s="43">
        <v>128</v>
      </c>
      <c r="H469" s="58">
        <f>FactTransaction[[#This Row],[RNS]]*FactTransaction[[#This Row],[ADR]]</f>
        <v>14208</v>
      </c>
      <c r="I469" s="51">
        <f>DATE(FactTransaction[[#This Row],['#Year]],FactTransaction[[#This Row],['#Month]],1)</f>
        <v>45078</v>
      </c>
      <c r="J469" s="48"/>
    </row>
    <row r="470" spans="1:10" x14ac:dyDescent="0.4">
      <c r="A470" s="48" t="s">
        <v>86</v>
      </c>
      <c r="B470" s="48" t="s">
        <v>74</v>
      </c>
      <c r="C470" s="48">
        <v>2023</v>
      </c>
      <c r="D470" s="48" t="s">
        <v>6</v>
      </c>
      <c r="E470" s="48">
        <v>7</v>
      </c>
      <c r="F470" s="60">
        <v>156</v>
      </c>
      <c r="G470" s="43">
        <v>148</v>
      </c>
      <c r="H470" s="58">
        <f>FactTransaction[[#This Row],[RNS]]*FactTransaction[[#This Row],[ADR]]</f>
        <v>23088</v>
      </c>
      <c r="I470" s="51">
        <f>DATE(FactTransaction[[#This Row],['#Year]],FactTransaction[[#This Row],['#Month]],1)</f>
        <v>45108</v>
      </c>
      <c r="J470" s="48"/>
    </row>
    <row r="471" spans="1:10" x14ac:dyDescent="0.4">
      <c r="A471" s="48" t="s">
        <v>86</v>
      </c>
      <c r="B471" s="48" t="s">
        <v>74</v>
      </c>
      <c r="C471" s="48">
        <v>2023</v>
      </c>
      <c r="D471" s="48" t="s">
        <v>7</v>
      </c>
      <c r="E471" s="48">
        <v>7</v>
      </c>
      <c r="F471" s="60">
        <v>41</v>
      </c>
      <c r="G471" s="43">
        <v>120</v>
      </c>
      <c r="H471" s="58">
        <f>FactTransaction[[#This Row],[RNS]]*FactTransaction[[#This Row],[ADR]]</f>
        <v>4920</v>
      </c>
      <c r="I471" s="51">
        <f>DATE(FactTransaction[[#This Row],['#Year]],FactTransaction[[#This Row],['#Month]],1)</f>
        <v>45108</v>
      </c>
      <c r="J471" s="48"/>
    </row>
    <row r="472" spans="1:10" x14ac:dyDescent="0.4">
      <c r="A472" s="48" t="s">
        <v>86</v>
      </c>
      <c r="B472" s="48" t="s">
        <v>74</v>
      </c>
      <c r="C472" s="48">
        <v>2023</v>
      </c>
      <c r="D472" s="48" t="s">
        <v>8</v>
      </c>
      <c r="E472" s="48">
        <v>7</v>
      </c>
      <c r="F472" s="60">
        <v>29</v>
      </c>
      <c r="G472" s="43">
        <v>141</v>
      </c>
      <c r="H472" s="58">
        <f>FactTransaction[[#This Row],[RNS]]*FactTransaction[[#This Row],[ADR]]</f>
        <v>4089</v>
      </c>
      <c r="I472" s="51">
        <f>DATE(FactTransaction[[#This Row],['#Year]],FactTransaction[[#This Row],['#Month]],1)</f>
        <v>45108</v>
      </c>
      <c r="J472" s="48"/>
    </row>
    <row r="473" spans="1:10" x14ac:dyDescent="0.4">
      <c r="A473" s="48" t="s">
        <v>86</v>
      </c>
      <c r="B473" s="48" t="s">
        <v>74</v>
      </c>
      <c r="C473" s="48">
        <v>2023</v>
      </c>
      <c r="D473" s="48" t="s">
        <v>3</v>
      </c>
      <c r="E473" s="48">
        <v>7</v>
      </c>
      <c r="F473" s="60">
        <v>19</v>
      </c>
      <c r="G473" s="43">
        <v>132</v>
      </c>
      <c r="H473" s="58">
        <f>FactTransaction[[#This Row],[RNS]]*FactTransaction[[#This Row],[ADR]]</f>
        <v>2508</v>
      </c>
      <c r="I473" s="51">
        <f>DATE(FactTransaction[[#This Row],['#Year]],FactTransaction[[#This Row],['#Month]],1)</f>
        <v>45108</v>
      </c>
      <c r="J473" s="48"/>
    </row>
    <row r="474" spans="1:10" x14ac:dyDescent="0.4">
      <c r="A474" s="48" t="s">
        <v>86</v>
      </c>
      <c r="B474" s="48" t="s">
        <v>74</v>
      </c>
      <c r="C474" s="48">
        <v>2023</v>
      </c>
      <c r="D474" s="48" t="s">
        <v>6</v>
      </c>
      <c r="E474" s="48">
        <v>8</v>
      </c>
      <c r="F474" s="60">
        <v>109</v>
      </c>
      <c r="G474" s="43">
        <v>148</v>
      </c>
      <c r="H474" s="58">
        <f>FactTransaction[[#This Row],[RNS]]*FactTransaction[[#This Row],[ADR]]</f>
        <v>16132</v>
      </c>
      <c r="I474" s="51">
        <f>DATE(FactTransaction[[#This Row],['#Year]],FactTransaction[[#This Row],['#Month]],1)</f>
        <v>45139</v>
      </c>
      <c r="J474" s="48"/>
    </row>
    <row r="475" spans="1:10" x14ac:dyDescent="0.4">
      <c r="A475" s="48" t="s">
        <v>86</v>
      </c>
      <c r="B475" s="48" t="s">
        <v>74</v>
      </c>
      <c r="C475" s="48">
        <v>2023</v>
      </c>
      <c r="D475" s="48" t="s">
        <v>7</v>
      </c>
      <c r="E475" s="48">
        <v>8</v>
      </c>
      <c r="F475" s="60">
        <v>125</v>
      </c>
      <c r="G475" s="43">
        <v>158</v>
      </c>
      <c r="H475" s="58">
        <f>FactTransaction[[#This Row],[RNS]]*FactTransaction[[#This Row],[ADR]]</f>
        <v>19750</v>
      </c>
      <c r="I475" s="51">
        <f>DATE(FactTransaction[[#This Row],['#Year]],FactTransaction[[#This Row],['#Month]],1)</f>
        <v>45139</v>
      </c>
      <c r="J475" s="48"/>
    </row>
    <row r="476" spans="1:10" x14ac:dyDescent="0.4">
      <c r="A476" s="48" t="s">
        <v>86</v>
      </c>
      <c r="B476" s="48" t="s">
        <v>74</v>
      </c>
      <c r="C476" s="48">
        <v>2023</v>
      </c>
      <c r="D476" s="48" t="s">
        <v>8</v>
      </c>
      <c r="E476" s="48">
        <v>8</v>
      </c>
      <c r="F476" s="60">
        <v>173</v>
      </c>
      <c r="G476" s="43">
        <v>130</v>
      </c>
      <c r="H476" s="58">
        <f>FactTransaction[[#This Row],[RNS]]*FactTransaction[[#This Row],[ADR]]</f>
        <v>22490</v>
      </c>
      <c r="I476" s="51">
        <f>DATE(FactTransaction[[#This Row],['#Year]],FactTransaction[[#This Row],['#Month]],1)</f>
        <v>45139</v>
      </c>
      <c r="J476" s="48"/>
    </row>
    <row r="477" spans="1:10" x14ac:dyDescent="0.4">
      <c r="A477" s="48" t="s">
        <v>86</v>
      </c>
      <c r="B477" s="48" t="s">
        <v>74</v>
      </c>
      <c r="C477" s="48">
        <v>2023</v>
      </c>
      <c r="D477" s="48" t="s">
        <v>3</v>
      </c>
      <c r="E477" s="48">
        <v>8</v>
      </c>
      <c r="F477" s="60">
        <v>14</v>
      </c>
      <c r="G477" s="43">
        <v>149</v>
      </c>
      <c r="H477" s="58">
        <f>FactTransaction[[#This Row],[RNS]]*FactTransaction[[#This Row],[ADR]]</f>
        <v>2086</v>
      </c>
      <c r="I477" s="51">
        <f>DATE(FactTransaction[[#This Row],['#Year]],FactTransaction[[#This Row],['#Month]],1)</f>
        <v>45139</v>
      </c>
      <c r="J477" s="48"/>
    </row>
    <row r="478" spans="1:10" x14ac:dyDescent="0.4">
      <c r="A478" s="48" t="s">
        <v>86</v>
      </c>
      <c r="B478" s="48" t="s">
        <v>74</v>
      </c>
      <c r="C478" s="48">
        <v>2023</v>
      </c>
      <c r="D478" s="48" t="s">
        <v>6</v>
      </c>
      <c r="E478" s="48">
        <v>9</v>
      </c>
      <c r="F478" s="60">
        <v>60</v>
      </c>
      <c r="G478" s="43">
        <v>158</v>
      </c>
      <c r="H478" s="58">
        <f>FactTransaction[[#This Row],[RNS]]*FactTransaction[[#This Row],[ADR]]</f>
        <v>9480</v>
      </c>
      <c r="I478" s="51">
        <f>DATE(FactTransaction[[#This Row],['#Year]],FactTransaction[[#This Row],['#Month]],1)</f>
        <v>45170</v>
      </c>
      <c r="J478" s="48"/>
    </row>
    <row r="479" spans="1:10" x14ac:dyDescent="0.4">
      <c r="A479" s="48" t="s">
        <v>86</v>
      </c>
      <c r="B479" s="48" t="s">
        <v>74</v>
      </c>
      <c r="C479" s="48">
        <v>2023</v>
      </c>
      <c r="D479" s="48" t="s">
        <v>7</v>
      </c>
      <c r="E479" s="48">
        <v>9</v>
      </c>
      <c r="F479" s="60">
        <v>180</v>
      </c>
      <c r="G479" s="43">
        <v>156</v>
      </c>
      <c r="H479" s="58">
        <f>FactTransaction[[#This Row],[RNS]]*FactTransaction[[#This Row],[ADR]]</f>
        <v>28080</v>
      </c>
      <c r="I479" s="51">
        <f>DATE(FactTransaction[[#This Row],['#Year]],FactTransaction[[#This Row],['#Month]],1)</f>
        <v>45170</v>
      </c>
      <c r="J479" s="48"/>
    </row>
    <row r="480" spans="1:10" x14ac:dyDescent="0.4">
      <c r="A480" s="48" t="s">
        <v>86</v>
      </c>
      <c r="B480" s="48" t="s">
        <v>74</v>
      </c>
      <c r="C480" s="48">
        <v>2023</v>
      </c>
      <c r="D480" s="48" t="s">
        <v>8</v>
      </c>
      <c r="E480" s="48">
        <v>9</v>
      </c>
      <c r="F480" s="60">
        <v>180</v>
      </c>
      <c r="G480" s="43">
        <v>133</v>
      </c>
      <c r="H480" s="58">
        <f>FactTransaction[[#This Row],[RNS]]*FactTransaction[[#This Row],[ADR]]</f>
        <v>23940</v>
      </c>
      <c r="I480" s="51">
        <f>DATE(FactTransaction[[#This Row],['#Year]],FactTransaction[[#This Row],['#Month]],1)</f>
        <v>45170</v>
      </c>
      <c r="J480" s="48"/>
    </row>
    <row r="481" spans="1:10" x14ac:dyDescent="0.4">
      <c r="A481" s="48" t="s">
        <v>86</v>
      </c>
      <c r="B481" s="48" t="s">
        <v>74</v>
      </c>
      <c r="C481" s="48">
        <v>2023</v>
      </c>
      <c r="D481" s="48" t="s">
        <v>3</v>
      </c>
      <c r="E481" s="48">
        <v>9</v>
      </c>
      <c r="F481" s="60">
        <v>90</v>
      </c>
      <c r="G481" s="43">
        <v>172</v>
      </c>
      <c r="H481" s="58">
        <f>FactTransaction[[#This Row],[RNS]]*FactTransaction[[#This Row],[ADR]]</f>
        <v>15480</v>
      </c>
      <c r="I481" s="51">
        <f>DATE(FactTransaction[[#This Row],['#Year]],FactTransaction[[#This Row],['#Month]],1)</f>
        <v>45170</v>
      </c>
      <c r="J481" s="48"/>
    </row>
    <row r="482" spans="1:10" x14ac:dyDescent="0.4">
      <c r="A482" s="48" t="s">
        <v>86</v>
      </c>
      <c r="B482" s="48" t="s">
        <v>74</v>
      </c>
      <c r="C482" s="48">
        <v>2023</v>
      </c>
      <c r="D482" s="48" t="s">
        <v>6</v>
      </c>
      <c r="E482" s="48">
        <v>10</v>
      </c>
      <c r="F482" s="60">
        <v>121</v>
      </c>
      <c r="G482" s="43">
        <v>122</v>
      </c>
      <c r="H482" s="58">
        <f>FactTransaction[[#This Row],[RNS]]*FactTransaction[[#This Row],[ADR]]</f>
        <v>14762</v>
      </c>
      <c r="I482" s="51">
        <f>DATE(FactTransaction[[#This Row],['#Year]],FactTransaction[[#This Row],['#Month]],1)</f>
        <v>45200</v>
      </c>
      <c r="J482" s="48"/>
    </row>
    <row r="483" spans="1:10" x14ac:dyDescent="0.4">
      <c r="A483" s="48" t="s">
        <v>86</v>
      </c>
      <c r="B483" s="48" t="s">
        <v>74</v>
      </c>
      <c r="C483" s="48">
        <v>2023</v>
      </c>
      <c r="D483" s="48" t="s">
        <v>7</v>
      </c>
      <c r="E483" s="48">
        <v>10</v>
      </c>
      <c r="F483" s="60">
        <v>28</v>
      </c>
      <c r="G483" s="43">
        <v>147</v>
      </c>
      <c r="H483" s="58">
        <f>FactTransaction[[#This Row],[RNS]]*FactTransaction[[#This Row],[ADR]]</f>
        <v>4116</v>
      </c>
      <c r="I483" s="51">
        <f>DATE(FactTransaction[[#This Row],['#Year]],FactTransaction[[#This Row],['#Month]],1)</f>
        <v>45200</v>
      </c>
      <c r="J483" s="48"/>
    </row>
    <row r="484" spans="1:10" x14ac:dyDescent="0.4">
      <c r="A484" s="48" t="s">
        <v>86</v>
      </c>
      <c r="B484" s="48" t="s">
        <v>74</v>
      </c>
      <c r="C484" s="48">
        <v>2023</v>
      </c>
      <c r="D484" s="48" t="s">
        <v>8</v>
      </c>
      <c r="E484" s="48">
        <v>10</v>
      </c>
      <c r="F484" s="60">
        <v>77</v>
      </c>
      <c r="G484" s="43">
        <v>160</v>
      </c>
      <c r="H484" s="58">
        <f>FactTransaction[[#This Row],[RNS]]*FactTransaction[[#This Row],[ADR]]</f>
        <v>12320</v>
      </c>
      <c r="I484" s="51">
        <f>DATE(FactTransaction[[#This Row],['#Year]],FactTransaction[[#This Row],['#Month]],1)</f>
        <v>45200</v>
      </c>
      <c r="J484" s="48"/>
    </row>
    <row r="485" spans="1:10" x14ac:dyDescent="0.4">
      <c r="A485" s="48" t="s">
        <v>86</v>
      </c>
      <c r="B485" s="48" t="s">
        <v>74</v>
      </c>
      <c r="C485" s="48">
        <v>2023</v>
      </c>
      <c r="D485" s="48" t="s">
        <v>3</v>
      </c>
      <c r="E485" s="48">
        <v>10</v>
      </c>
      <c r="F485" s="60">
        <v>56</v>
      </c>
      <c r="G485" s="43">
        <v>124</v>
      </c>
      <c r="H485" s="58">
        <f>FactTransaction[[#This Row],[RNS]]*FactTransaction[[#This Row],[ADR]]</f>
        <v>6944</v>
      </c>
      <c r="I485" s="51">
        <f>DATE(FactTransaction[[#This Row],['#Year]],FactTransaction[[#This Row],['#Month]],1)</f>
        <v>45200</v>
      </c>
      <c r="J485" s="48"/>
    </row>
    <row r="486" spans="1:10" x14ac:dyDescent="0.4">
      <c r="A486" s="48" t="s">
        <v>86</v>
      </c>
      <c r="B486" s="48" t="s">
        <v>74</v>
      </c>
      <c r="C486" s="48">
        <v>2023</v>
      </c>
      <c r="D486" s="48" t="s">
        <v>6</v>
      </c>
      <c r="E486" s="48">
        <v>11</v>
      </c>
      <c r="F486" s="60">
        <v>120</v>
      </c>
      <c r="G486" s="43">
        <v>156</v>
      </c>
      <c r="H486" s="58">
        <f>FactTransaction[[#This Row],[RNS]]*FactTransaction[[#This Row],[ADR]]</f>
        <v>18720</v>
      </c>
      <c r="I486" s="51">
        <f>DATE(FactTransaction[[#This Row],['#Year]],FactTransaction[[#This Row],['#Month]],1)</f>
        <v>45231</v>
      </c>
      <c r="J486" s="48"/>
    </row>
    <row r="487" spans="1:10" x14ac:dyDescent="0.4">
      <c r="A487" s="48" t="s">
        <v>86</v>
      </c>
      <c r="B487" s="48" t="s">
        <v>74</v>
      </c>
      <c r="C487" s="48">
        <v>2023</v>
      </c>
      <c r="D487" s="48" t="s">
        <v>7</v>
      </c>
      <c r="E487" s="48">
        <v>11</v>
      </c>
      <c r="F487" s="60">
        <v>121</v>
      </c>
      <c r="G487" s="43">
        <v>143</v>
      </c>
      <c r="H487" s="58">
        <f>FactTransaction[[#This Row],[RNS]]*FactTransaction[[#This Row],[ADR]]</f>
        <v>17303</v>
      </c>
      <c r="I487" s="51">
        <f>DATE(FactTransaction[[#This Row],['#Year]],FactTransaction[[#This Row],['#Month]],1)</f>
        <v>45231</v>
      </c>
      <c r="J487" s="48"/>
    </row>
    <row r="488" spans="1:10" x14ac:dyDescent="0.4">
      <c r="A488" s="48" t="s">
        <v>86</v>
      </c>
      <c r="B488" s="48" t="s">
        <v>74</v>
      </c>
      <c r="C488" s="48">
        <v>2023</v>
      </c>
      <c r="D488" s="48" t="s">
        <v>8</v>
      </c>
      <c r="E488" s="48">
        <v>11</v>
      </c>
      <c r="F488" s="60">
        <v>150</v>
      </c>
      <c r="G488" s="43">
        <v>156</v>
      </c>
      <c r="H488" s="58">
        <f>FactTransaction[[#This Row],[RNS]]*FactTransaction[[#This Row],[ADR]]</f>
        <v>23400</v>
      </c>
      <c r="I488" s="51">
        <f>DATE(FactTransaction[[#This Row],['#Year]],FactTransaction[[#This Row],['#Month]],1)</f>
        <v>45231</v>
      </c>
      <c r="J488" s="48"/>
    </row>
    <row r="489" spans="1:10" x14ac:dyDescent="0.4">
      <c r="A489" s="48" t="s">
        <v>86</v>
      </c>
      <c r="B489" s="48" t="s">
        <v>74</v>
      </c>
      <c r="C489" s="48">
        <v>2023</v>
      </c>
      <c r="D489" s="48" t="s">
        <v>3</v>
      </c>
      <c r="E489" s="48">
        <v>11</v>
      </c>
      <c r="F489" s="60">
        <v>171</v>
      </c>
      <c r="G489" s="43">
        <v>152</v>
      </c>
      <c r="H489" s="58">
        <f>FactTransaction[[#This Row],[RNS]]*FactTransaction[[#This Row],[ADR]]</f>
        <v>25992</v>
      </c>
      <c r="I489" s="51">
        <f>DATE(FactTransaction[[#This Row],['#Year]],FactTransaction[[#This Row],['#Month]],1)</f>
        <v>45231</v>
      </c>
      <c r="J489" s="48"/>
    </row>
    <row r="490" spans="1:10" x14ac:dyDescent="0.4">
      <c r="A490" s="48" t="s">
        <v>86</v>
      </c>
      <c r="B490" s="48" t="s">
        <v>74</v>
      </c>
      <c r="C490" s="48">
        <v>2023</v>
      </c>
      <c r="D490" s="48" t="s">
        <v>6</v>
      </c>
      <c r="E490" s="48">
        <v>12</v>
      </c>
      <c r="F490" s="60">
        <v>26</v>
      </c>
      <c r="G490" s="43">
        <v>164</v>
      </c>
      <c r="H490" s="58">
        <f>FactTransaction[[#This Row],[RNS]]*FactTransaction[[#This Row],[ADR]]</f>
        <v>4264</v>
      </c>
      <c r="I490" s="51">
        <f>DATE(FactTransaction[[#This Row],['#Year]],FactTransaction[[#This Row],['#Month]],1)</f>
        <v>45261</v>
      </c>
      <c r="J490" s="48"/>
    </row>
    <row r="491" spans="1:10" x14ac:dyDescent="0.4">
      <c r="A491" s="48" t="s">
        <v>86</v>
      </c>
      <c r="B491" s="48" t="s">
        <v>74</v>
      </c>
      <c r="C491" s="48">
        <v>2023</v>
      </c>
      <c r="D491" s="48" t="s">
        <v>7</v>
      </c>
      <c r="E491" s="48">
        <v>12</v>
      </c>
      <c r="F491" s="60">
        <v>73</v>
      </c>
      <c r="G491" s="43">
        <v>167</v>
      </c>
      <c r="H491" s="58">
        <f>FactTransaction[[#This Row],[RNS]]*FactTransaction[[#This Row],[ADR]]</f>
        <v>12191</v>
      </c>
      <c r="I491" s="51">
        <f>DATE(FactTransaction[[#This Row],['#Year]],FactTransaction[[#This Row],['#Month]],1)</f>
        <v>45261</v>
      </c>
      <c r="J491" s="48"/>
    </row>
    <row r="492" spans="1:10" x14ac:dyDescent="0.4">
      <c r="A492" s="48" t="s">
        <v>86</v>
      </c>
      <c r="B492" s="48" t="s">
        <v>74</v>
      </c>
      <c r="C492" s="48">
        <v>2023</v>
      </c>
      <c r="D492" s="48" t="s">
        <v>8</v>
      </c>
      <c r="E492" s="48">
        <v>12</v>
      </c>
      <c r="F492" s="60">
        <v>113</v>
      </c>
      <c r="G492" s="43">
        <v>131</v>
      </c>
      <c r="H492" s="58">
        <f>FactTransaction[[#This Row],[RNS]]*FactTransaction[[#This Row],[ADR]]</f>
        <v>14803</v>
      </c>
      <c r="I492" s="51">
        <f>DATE(FactTransaction[[#This Row],['#Year]],FactTransaction[[#This Row],['#Month]],1)</f>
        <v>45261</v>
      </c>
      <c r="J492" s="48"/>
    </row>
    <row r="493" spans="1:10" x14ac:dyDescent="0.4">
      <c r="A493" s="48" t="s">
        <v>86</v>
      </c>
      <c r="B493" s="48" t="s">
        <v>74</v>
      </c>
      <c r="C493" s="48">
        <v>2023</v>
      </c>
      <c r="D493" s="48" t="s">
        <v>3</v>
      </c>
      <c r="E493" s="48">
        <v>12</v>
      </c>
      <c r="F493" s="60">
        <v>159</v>
      </c>
      <c r="G493" s="43">
        <v>151</v>
      </c>
      <c r="H493" s="58">
        <f>FactTransaction[[#This Row],[RNS]]*FactTransaction[[#This Row],[ADR]]</f>
        <v>24009</v>
      </c>
      <c r="I493" s="51">
        <f>DATE(FactTransaction[[#This Row],['#Year]],FactTransaction[[#This Row],['#Month]],1)</f>
        <v>45261</v>
      </c>
      <c r="J493" s="48"/>
    </row>
    <row r="494" spans="1:10" x14ac:dyDescent="0.4">
      <c r="A494" s="48" t="s">
        <v>86</v>
      </c>
      <c r="B494" s="48" t="s">
        <v>75</v>
      </c>
      <c r="C494" s="48">
        <v>2024</v>
      </c>
      <c r="D494" s="48" t="s">
        <v>6</v>
      </c>
      <c r="E494" s="48">
        <v>1</v>
      </c>
      <c r="F494" s="60">
        <v>33</v>
      </c>
      <c r="G494" s="43">
        <v>146</v>
      </c>
      <c r="H494" s="58">
        <f>FactTransaction[[#This Row],[RNS]]*FactTransaction[[#This Row],[ADR]]</f>
        <v>4818</v>
      </c>
      <c r="I494" s="51">
        <f>DATE(FactTransaction[[#This Row],['#Year]],FactTransaction[[#This Row],['#Month]],1)</f>
        <v>45292</v>
      </c>
      <c r="J494" s="48"/>
    </row>
    <row r="495" spans="1:10" x14ac:dyDescent="0.4">
      <c r="A495" s="48" t="s">
        <v>86</v>
      </c>
      <c r="B495" s="48" t="s">
        <v>75</v>
      </c>
      <c r="C495" s="48">
        <v>2024</v>
      </c>
      <c r="D495" s="48" t="s">
        <v>7</v>
      </c>
      <c r="E495" s="48">
        <v>1</v>
      </c>
      <c r="F495" s="60">
        <v>117</v>
      </c>
      <c r="G495" s="43">
        <v>171</v>
      </c>
      <c r="H495" s="58">
        <f>FactTransaction[[#This Row],[RNS]]*FactTransaction[[#This Row],[ADR]]</f>
        <v>20007</v>
      </c>
      <c r="I495" s="51">
        <f>DATE(FactTransaction[[#This Row],['#Year]],FactTransaction[[#This Row],['#Month]],1)</f>
        <v>45292</v>
      </c>
      <c r="J495" s="48"/>
    </row>
    <row r="496" spans="1:10" x14ac:dyDescent="0.4">
      <c r="A496" s="48" t="s">
        <v>86</v>
      </c>
      <c r="B496" s="48" t="s">
        <v>75</v>
      </c>
      <c r="C496" s="48">
        <v>2024</v>
      </c>
      <c r="D496" s="48" t="s">
        <v>8</v>
      </c>
      <c r="E496" s="48">
        <v>1</v>
      </c>
      <c r="F496" s="60">
        <v>101</v>
      </c>
      <c r="G496" s="43">
        <v>153</v>
      </c>
      <c r="H496" s="58">
        <f>FactTransaction[[#This Row],[RNS]]*FactTransaction[[#This Row],[ADR]]</f>
        <v>15453</v>
      </c>
      <c r="I496" s="51">
        <f>DATE(FactTransaction[[#This Row],['#Year]],FactTransaction[[#This Row],['#Month]],1)</f>
        <v>45292</v>
      </c>
      <c r="J496" s="48"/>
    </row>
    <row r="497" spans="1:10" x14ac:dyDescent="0.4">
      <c r="A497" s="48" t="s">
        <v>86</v>
      </c>
      <c r="B497" s="48" t="s">
        <v>75</v>
      </c>
      <c r="C497" s="48">
        <v>2024</v>
      </c>
      <c r="D497" s="48" t="s">
        <v>3</v>
      </c>
      <c r="E497" s="48">
        <v>1</v>
      </c>
      <c r="F497" s="60">
        <v>160</v>
      </c>
      <c r="G497" s="43">
        <v>130</v>
      </c>
      <c r="H497" s="58">
        <f>FactTransaction[[#This Row],[RNS]]*FactTransaction[[#This Row],[ADR]]</f>
        <v>20800</v>
      </c>
      <c r="I497" s="51">
        <f>DATE(FactTransaction[[#This Row],['#Year]],FactTransaction[[#This Row],['#Month]],1)</f>
        <v>45292</v>
      </c>
      <c r="J497" s="48"/>
    </row>
    <row r="498" spans="1:10" x14ac:dyDescent="0.4">
      <c r="A498" s="48" t="s">
        <v>86</v>
      </c>
      <c r="B498" s="48" t="s">
        <v>75</v>
      </c>
      <c r="C498" s="48">
        <v>2024</v>
      </c>
      <c r="D498" s="48" t="s">
        <v>6</v>
      </c>
      <c r="E498" s="48">
        <v>2</v>
      </c>
      <c r="F498" s="60">
        <v>73</v>
      </c>
      <c r="G498" s="43">
        <v>167</v>
      </c>
      <c r="H498" s="58">
        <f>FactTransaction[[#This Row],[RNS]]*FactTransaction[[#This Row],[ADR]]</f>
        <v>12191</v>
      </c>
      <c r="I498" s="51">
        <f>DATE(FactTransaction[[#This Row],['#Year]],FactTransaction[[#This Row],['#Month]],1)</f>
        <v>45323</v>
      </c>
      <c r="J498" s="48"/>
    </row>
    <row r="499" spans="1:10" x14ac:dyDescent="0.4">
      <c r="A499" s="48" t="s">
        <v>86</v>
      </c>
      <c r="B499" s="48" t="s">
        <v>75</v>
      </c>
      <c r="C499" s="48">
        <v>2024</v>
      </c>
      <c r="D499" s="48" t="s">
        <v>7</v>
      </c>
      <c r="E499" s="48">
        <v>2</v>
      </c>
      <c r="F499" s="60">
        <v>133</v>
      </c>
      <c r="G499" s="43">
        <v>128</v>
      </c>
      <c r="H499" s="58">
        <f>FactTransaction[[#This Row],[RNS]]*FactTransaction[[#This Row],[ADR]]</f>
        <v>17024</v>
      </c>
      <c r="I499" s="51">
        <f>DATE(FactTransaction[[#This Row],['#Year]],FactTransaction[[#This Row],['#Month]],1)</f>
        <v>45323</v>
      </c>
      <c r="J499" s="48"/>
    </row>
    <row r="500" spans="1:10" x14ac:dyDescent="0.4">
      <c r="A500" s="48" t="s">
        <v>86</v>
      </c>
      <c r="B500" s="48" t="s">
        <v>75</v>
      </c>
      <c r="C500" s="48">
        <v>2024</v>
      </c>
      <c r="D500" s="48" t="s">
        <v>8</v>
      </c>
      <c r="E500" s="48">
        <v>2</v>
      </c>
      <c r="F500" s="60">
        <v>44</v>
      </c>
      <c r="G500" s="43">
        <v>128</v>
      </c>
      <c r="H500" s="58">
        <f>FactTransaction[[#This Row],[RNS]]*FactTransaction[[#This Row],[ADR]]</f>
        <v>5632</v>
      </c>
      <c r="I500" s="51">
        <f>DATE(FactTransaction[[#This Row],['#Year]],FactTransaction[[#This Row],['#Month]],1)</f>
        <v>45323</v>
      </c>
      <c r="J500" s="48"/>
    </row>
    <row r="501" spans="1:10" x14ac:dyDescent="0.4">
      <c r="A501" s="48" t="s">
        <v>86</v>
      </c>
      <c r="B501" s="48" t="s">
        <v>75</v>
      </c>
      <c r="C501" s="48">
        <v>2024</v>
      </c>
      <c r="D501" s="48" t="s">
        <v>3</v>
      </c>
      <c r="E501" s="48">
        <v>2</v>
      </c>
      <c r="F501" s="60">
        <v>179</v>
      </c>
      <c r="G501" s="43">
        <v>143</v>
      </c>
      <c r="H501" s="58">
        <f>FactTransaction[[#This Row],[RNS]]*FactTransaction[[#This Row],[ADR]]</f>
        <v>25597</v>
      </c>
      <c r="I501" s="51">
        <f>DATE(FactTransaction[[#This Row],['#Year]],FactTransaction[[#This Row],['#Month]],1)</f>
        <v>45323</v>
      </c>
      <c r="J501" s="48"/>
    </row>
    <row r="502" spans="1:10" x14ac:dyDescent="0.4">
      <c r="A502" s="48" t="s">
        <v>86</v>
      </c>
      <c r="B502" s="48" t="s">
        <v>75</v>
      </c>
      <c r="C502" s="48">
        <v>2024</v>
      </c>
      <c r="D502" s="48" t="s">
        <v>6</v>
      </c>
      <c r="E502" s="48">
        <v>3</v>
      </c>
      <c r="F502" s="60">
        <v>52</v>
      </c>
      <c r="G502" s="43">
        <v>145</v>
      </c>
      <c r="H502" s="58">
        <f>FactTransaction[[#This Row],[RNS]]*FactTransaction[[#This Row],[ADR]]</f>
        <v>7540</v>
      </c>
      <c r="I502" s="51">
        <f>DATE(FactTransaction[[#This Row],['#Year]],FactTransaction[[#This Row],['#Month]],1)</f>
        <v>45352</v>
      </c>
      <c r="J502" s="48"/>
    </row>
    <row r="503" spans="1:10" x14ac:dyDescent="0.4">
      <c r="A503" s="48" t="s">
        <v>86</v>
      </c>
      <c r="B503" s="48" t="s">
        <v>75</v>
      </c>
      <c r="C503" s="48">
        <v>2024</v>
      </c>
      <c r="D503" s="48" t="s">
        <v>7</v>
      </c>
      <c r="E503" s="48">
        <v>3</v>
      </c>
      <c r="F503" s="60">
        <v>95</v>
      </c>
      <c r="G503" s="43">
        <v>151</v>
      </c>
      <c r="H503" s="58">
        <f>FactTransaction[[#This Row],[RNS]]*FactTransaction[[#This Row],[ADR]]</f>
        <v>14345</v>
      </c>
      <c r="I503" s="51">
        <f>DATE(FactTransaction[[#This Row],['#Year]],FactTransaction[[#This Row],['#Month]],1)</f>
        <v>45352</v>
      </c>
      <c r="J503" s="48"/>
    </row>
    <row r="504" spans="1:10" x14ac:dyDescent="0.4">
      <c r="A504" s="48" t="s">
        <v>86</v>
      </c>
      <c r="B504" s="48" t="s">
        <v>75</v>
      </c>
      <c r="C504" s="48">
        <v>2024</v>
      </c>
      <c r="D504" s="48" t="s">
        <v>8</v>
      </c>
      <c r="E504" s="48">
        <v>3</v>
      </c>
      <c r="F504" s="60">
        <v>117</v>
      </c>
      <c r="G504" s="43">
        <v>124</v>
      </c>
      <c r="H504" s="58">
        <f>FactTransaction[[#This Row],[RNS]]*FactTransaction[[#This Row],[ADR]]</f>
        <v>14508</v>
      </c>
      <c r="I504" s="51">
        <f>DATE(FactTransaction[[#This Row],['#Year]],FactTransaction[[#This Row],['#Month]],1)</f>
        <v>45352</v>
      </c>
      <c r="J504" s="48"/>
    </row>
    <row r="505" spans="1:10" x14ac:dyDescent="0.4">
      <c r="A505" s="48" t="s">
        <v>86</v>
      </c>
      <c r="B505" s="48" t="s">
        <v>75</v>
      </c>
      <c r="C505" s="48">
        <v>2024</v>
      </c>
      <c r="D505" s="48" t="s">
        <v>3</v>
      </c>
      <c r="E505" s="48">
        <v>3</v>
      </c>
      <c r="F505" s="60">
        <v>33</v>
      </c>
      <c r="G505" s="43">
        <v>130</v>
      </c>
      <c r="H505" s="58">
        <f>FactTransaction[[#This Row],[RNS]]*FactTransaction[[#This Row],[ADR]]</f>
        <v>4290</v>
      </c>
      <c r="I505" s="51">
        <f>DATE(FactTransaction[[#This Row],['#Year]],FactTransaction[[#This Row],['#Month]],1)</f>
        <v>45352</v>
      </c>
      <c r="J505" s="48"/>
    </row>
    <row r="506" spans="1:10" x14ac:dyDescent="0.4">
      <c r="A506" s="48" t="s">
        <v>86</v>
      </c>
      <c r="B506" s="48" t="s">
        <v>75</v>
      </c>
      <c r="C506" s="48">
        <v>2024</v>
      </c>
      <c r="D506" s="48" t="s">
        <v>6</v>
      </c>
      <c r="E506" s="48">
        <v>4</v>
      </c>
      <c r="F506" s="60">
        <v>123</v>
      </c>
      <c r="G506" s="43">
        <v>140</v>
      </c>
      <c r="H506" s="58">
        <f>FactTransaction[[#This Row],[RNS]]*FactTransaction[[#This Row],[ADR]]</f>
        <v>17220</v>
      </c>
      <c r="I506" s="51">
        <f>DATE(FactTransaction[[#This Row],['#Year]],FactTransaction[[#This Row],['#Month]],1)</f>
        <v>45383</v>
      </c>
      <c r="J506" s="48"/>
    </row>
    <row r="507" spans="1:10" x14ac:dyDescent="0.4">
      <c r="A507" s="48" t="s">
        <v>86</v>
      </c>
      <c r="B507" s="48" t="s">
        <v>75</v>
      </c>
      <c r="C507" s="48">
        <v>2024</v>
      </c>
      <c r="D507" s="48" t="s">
        <v>7</v>
      </c>
      <c r="E507" s="48">
        <v>4</v>
      </c>
      <c r="F507" s="60">
        <v>127</v>
      </c>
      <c r="G507" s="43">
        <v>128</v>
      </c>
      <c r="H507" s="58">
        <f>FactTransaction[[#This Row],[RNS]]*FactTransaction[[#This Row],[ADR]]</f>
        <v>16256</v>
      </c>
      <c r="I507" s="51">
        <f>DATE(FactTransaction[[#This Row],['#Year]],FactTransaction[[#This Row],['#Month]],1)</f>
        <v>45383</v>
      </c>
      <c r="J507" s="48"/>
    </row>
    <row r="508" spans="1:10" x14ac:dyDescent="0.4">
      <c r="A508" s="48" t="s">
        <v>86</v>
      </c>
      <c r="B508" s="48" t="s">
        <v>75</v>
      </c>
      <c r="C508" s="48">
        <v>2024</v>
      </c>
      <c r="D508" s="48" t="s">
        <v>8</v>
      </c>
      <c r="E508" s="48">
        <v>4</v>
      </c>
      <c r="F508" s="60">
        <v>21</v>
      </c>
      <c r="G508" s="43">
        <v>145</v>
      </c>
      <c r="H508" s="58">
        <f>FactTransaction[[#This Row],[RNS]]*FactTransaction[[#This Row],[ADR]]</f>
        <v>3045</v>
      </c>
      <c r="I508" s="51">
        <f>DATE(FactTransaction[[#This Row],['#Year]],FactTransaction[[#This Row],['#Month]],1)</f>
        <v>45383</v>
      </c>
      <c r="J508" s="48"/>
    </row>
    <row r="509" spans="1:10" x14ac:dyDescent="0.4">
      <c r="A509" s="48" t="s">
        <v>86</v>
      </c>
      <c r="B509" s="48" t="s">
        <v>75</v>
      </c>
      <c r="C509" s="48">
        <v>2024</v>
      </c>
      <c r="D509" s="48" t="s">
        <v>3</v>
      </c>
      <c r="E509" s="48">
        <v>4</v>
      </c>
      <c r="F509" s="60">
        <v>50</v>
      </c>
      <c r="G509" s="43">
        <v>172</v>
      </c>
      <c r="H509" s="58">
        <f>FactTransaction[[#This Row],[RNS]]*FactTransaction[[#This Row],[ADR]]</f>
        <v>8600</v>
      </c>
      <c r="I509" s="51">
        <f>DATE(FactTransaction[[#This Row],['#Year]],FactTransaction[[#This Row],['#Month]],1)</f>
        <v>45383</v>
      </c>
      <c r="J509" s="48"/>
    </row>
    <row r="510" spans="1:10" x14ac:dyDescent="0.4">
      <c r="A510" s="48" t="s">
        <v>86</v>
      </c>
      <c r="B510" s="48" t="s">
        <v>75</v>
      </c>
      <c r="C510" s="48">
        <v>2024</v>
      </c>
      <c r="D510" s="48" t="s">
        <v>6</v>
      </c>
      <c r="E510" s="48">
        <v>5</v>
      </c>
      <c r="F510" s="60">
        <v>167</v>
      </c>
      <c r="G510" s="43">
        <v>159</v>
      </c>
      <c r="H510" s="58">
        <f>FactTransaction[[#This Row],[RNS]]*FactTransaction[[#This Row],[ADR]]</f>
        <v>26553</v>
      </c>
      <c r="I510" s="51">
        <f>DATE(FactTransaction[[#This Row],['#Year]],FactTransaction[[#This Row],['#Month]],1)</f>
        <v>45413</v>
      </c>
      <c r="J510" s="48"/>
    </row>
    <row r="511" spans="1:10" x14ac:dyDescent="0.4">
      <c r="A511" s="48" t="s">
        <v>86</v>
      </c>
      <c r="B511" s="48" t="s">
        <v>75</v>
      </c>
      <c r="C511" s="48">
        <v>2024</v>
      </c>
      <c r="D511" s="48" t="s">
        <v>7</v>
      </c>
      <c r="E511" s="48">
        <v>5</v>
      </c>
      <c r="F511" s="60">
        <v>148</v>
      </c>
      <c r="G511" s="43">
        <v>150</v>
      </c>
      <c r="H511" s="58">
        <f>FactTransaction[[#This Row],[RNS]]*FactTransaction[[#This Row],[ADR]]</f>
        <v>22200</v>
      </c>
      <c r="I511" s="51">
        <f>DATE(FactTransaction[[#This Row],['#Year]],FactTransaction[[#This Row],['#Month]],1)</f>
        <v>45413</v>
      </c>
      <c r="J511" s="48"/>
    </row>
    <row r="512" spans="1:10" x14ac:dyDescent="0.4">
      <c r="A512" s="48" t="s">
        <v>86</v>
      </c>
      <c r="B512" s="48" t="s">
        <v>75</v>
      </c>
      <c r="C512" s="48">
        <v>2024</v>
      </c>
      <c r="D512" s="48" t="s">
        <v>8</v>
      </c>
      <c r="E512" s="48">
        <v>5</v>
      </c>
      <c r="F512" s="60">
        <v>129</v>
      </c>
      <c r="G512" s="43">
        <v>129</v>
      </c>
      <c r="H512" s="58">
        <f>FactTransaction[[#This Row],[RNS]]*FactTransaction[[#This Row],[ADR]]</f>
        <v>16641</v>
      </c>
      <c r="I512" s="51">
        <f>DATE(FactTransaction[[#This Row],['#Year]],FactTransaction[[#This Row],['#Month]],1)</f>
        <v>45413</v>
      </c>
      <c r="J512" s="48"/>
    </row>
    <row r="513" spans="1:10" x14ac:dyDescent="0.4">
      <c r="A513" s="48" t="s">
        <v>86</v>
      </c>
      <c r="B513" s="48" t="s">
        <v>75</v>
      </c>
      <c r="C513" s="48">
        <v>2024</v>
      </c>
      <c r="D513" s="48" t="s">
        <v>3</v>
      </c>
      <c r="E513" s="48">
        <v>5</v>
      </c>
      <c r="F513" s="60">
        <v>132</v>
      </c>
      <c r="G513" s="43">
        <v>147</v>
      </c>
      <c r="H513" s="58">
        <f>FactTransaction[[#This Row],[RNS]]*FactTransaction[[#This Row],[ADR]]</f>
        <v>19404</v>
      </c>
      <c r="I513" s="51">
        <f>DATE(FactTransaction[[#This Row],['#Year]],FactTransaction[[#This Row],['#Month]],1)</f>
        <v>45413</v>
      </c>
      <c r="J513" s="48"/>
    </row>
    <row r="514" spans="1:10" x14ac:dyDescent="0.4">
      <c r="A514" s="48" t="s">
        <v>86</v>
      </c>
      <c r="B514" s="48" t="s">
        <v>75</v>
      </c>
      <c r="C514" s="48">
        <v>2024</v>
      </c>
      <c r="D514" s="48" t="s">
        <v>6</v>
      </c>
      <c r="E514" s="48">
        <v>6</v>
      </c>
      <c r="F514" s="60">
        <v>175</v>
      </c>
      <c r="G514" s="43">
        <v>146</v>
      </c>
      <c r="H514" s="58">
        <f>FactTransaction[[#This Row],[RNS]]*FactTransaction[[#This Row],[ADR]]</f>
        <v>25550</v>
      </c>
      <c r="I514" s="51">
        <f>DATE(FactTransaction[[#This Row],['#Year]],FactTransaction[[#This Row],['#Month]],1)</f>
        <v>45444</v>
      </c>
      <c r="J514" s="48"/>
    </row>
    <row r="515" spans="1:10" x14ac:dyDescent="0.4">
      <c r="A515" s="48" t="s">
        <v>86</v>
      </c>
      <c r="B515" s="48" t="s">
        <v>75</v>
      </c>
      <c r="C515" s="48">
        <v>2024</v>
      </c>
      <c r="D515" s="48" t="s">
        <v>7</v>
      </c>
      <c r="E515" s="48">
        <v>6</v>
      </c>
      <c r="F515" s="60">
        <v>77</v>
      </c>
      <c r="G515" s="43">
        <v>157</v>
      </c>
      <c r="H515" s="58">
        <f>FactTransaction[[#This Row],[RNS]]*FactTransaction[[#This Row],[ADR]]</f>
        <v>12089</v>
      </c>
      <c r="I515" s="51">
        <f>DATE(FactTransaction[[#This Row],['#Year]],FactTransaction[[#This Row],['#Month]],1)</f>
        <v>45444</v>
      </c>
      <c r="J515" s="48"/>
    </row>
    <row r="516" spans="1:10" x14ac:dyDescent="0.4">
      <c r="A516" s="48" t="s">
        <v>86</v>
      </c>
      <c r="B516" s="48" t="s">
        <v>75</v>
      </c>
      <c r="C516" s="48">
        <v>2024</v>
      </c>
      <c r="D516" s="48" t="s">
        <v>8</v>
      </c>
      <c r="E516" s="48">
        <v>6</v>
      </c>
      <c r="F516" s="60">
        <v>81</v>
      </c>
      <c r="G516" s="43">
        <v>126</v>
      </c>
      <c r="H516" s="58">
        <f>FactTransaction[[#This Row],[RNS]]*FactTransaction[[#This Row],[ADR]]</f>
        <v>10206</v>
      </c>
      <c r="I516" s="51">
        <f>DATE(FactTransaction[[#This Row],['#Year]],FactTransaction[[#This Row],['#Month]],1)</f>
        <v>45444</v>
      </c>
      <c r="J516" s="48"/>
    </row>
    <row r="517" spans="1:10" x14ac:dyDescent="0.4">
      <c r="A517" s="48" t="s">
        <v>86</v>
      </c>
      <c r="B517" s="48" t="s">
        <v>75</v>
      </c>
      <c r="C517" s="48">
        <v>2024</v>
      </c>
      <c r="D517" s="48" t="s">
        <v>3</v>
      </c>
      <c r="E517" s="48">
        <v>6</v>
      </c>
      <c r="F517" s="60">
        <v>153</v>
      </c>
      <c r="G517" s="43">
        <v>146</v>
      </c>
      <c r="H517" s="58">
        <f>FactTransaction[[#This Row],[RNS]]*FactTransaction[[#This Row],[ADR]]</f>
        <v>22338</v>
      </c>
      <c r="I517" s="51">
        <f>DATE(FactTransaction[[#This Row],['#Year]],FactTransaction[[#This Row],['#Month]],1)</f>
        <v>45444</v>
      </c>
      <c r="J517" s="48"/>
    </row>
    <row r="518" spans="1:10" x14ac:dyDescent="0.4">
      <c r="A518" s="48" t="s">
        <v>86</v>
      </c>
      <c r="B518" s="48" t="s">
        <v>75</v>
      </c>
      <c r="C518" s="48">
        <v>2024</v>
      </c>
      <c r="D518" s="48" t="s">
        <v>6</v>
      </c>
      <c r="E518" s="48">
        <v>7</v>
      </c>
      <c r="F518" s="60">
        <v>59</v>
      </c>
      <c r="G518" s="43">
        <v>123</v>
      </c>
      <c r="H518" s="58">
        <f>FactTransaction[[#This Row],[RNS]]*FactTransaction[[#This Row],[ADR]]</f>
        <v>7257</v>
      </c>
      <c r="I518" s="51">
        <f>DATE(FactTransaction[[#This Row],['#Year]],FactTransaction[[#This Row],['#Month]],1)</f>
        <v>45474</v>
      </c>
      <c r="J518" s="48"/>
    </row>
    <row r="519" spans="1:10" x14ac:dyDescent="0.4">
      <c r="A519" s="48" t="s">
        <v>86</v>
      </c>
      <c r="B519" s="48" t="s">
        <v>75</v>
      </c>
      <c r="C519" s="48">
        <v>2024</v>
      </c>
      <c r="D519" s="48" t="s">
        <v>7</v>
      </c>
      <c r="E519" s="48">
        <v>7</v>
      </c>
      <c r="F519" s="60">
        <v>20</v>
      </c>
      <c r="G519" s="43">
        <v>130</v>
      </c>
      <c r="H519" s="58">
        <f>FactTransaction[[#This Row],[RNS]]*FactTransaction[[#This Row],[ADR]]</f>
        <v>2600</v>
      </c>
      <c r="I519" s="51">
        <f>DATE(FactTransaction[[#This Row],['#Year]],FactTransaction[[#This Row],['#Month]],1)</f>
        <v>45474</v>
      </c>
      <c r="J519" s="48"/>
    </row>
    <row r="520" spans="1:10" x14ac:dyDescent="0.4">
      <c r="A520" s="48" t="s">
        <v>86</v>
      </c>
      <c r="B520" s="48" t="s">
        <v>75</v>
      </c>
      <c r="C520" s="48">
        <v>2024</v>
      </c>
      <c r="D520" s="48" t="s">
        <v>8</v>
      </c>
      <c r="E520" s="48">
        <v>7</v>
      </c>
      <c r="F520" s="60">
        <v>14</v>
      </c>
      <c r="G520" s="43">
        <v>130</v>
      </c>
      <c r="H520" s="58">
        <f>FactTransaction[[#This Row],[RNS]]*FactTransaction[[#This Row],[ADR]]</f>
        <v>1820</v>
      </c>
      <c r="I520" s="51">
        <f>DATE(FactTransaction[[#This Row],['#Year]],FactTransaction[[#This Row],['#Month]],1)</f>
        <v>45474</v>
      </c>
      <c r="J520" s="48"/>
    </row>
    <row r="521" spans="1:10" x14ac:dyDescent="0.4">
      <c r="A521" s="48" t="s">
        <v>86</v>
      </c>
      <c r="B521" s="48" t="s">
        <v>75</v>
      </c>
      <c r="C521" s="48">
        <v>2024</v>
      </c>
      <c r="D521" s="48" t="s">
        <v>3</v>
      </c>
      <c r="E521" s="48">
        <v>7</v>
      </c>
      <c r="F521" s="60">
        <v>50</v>
      </c>
      <c r="G521" s="43">
        <v>137</v>
      </c>
      <c r="H521" s="58">
        <f>FactTransaction[[#This Row],[RNS]]*FactTransaction[[#This Row],[ADR]]</f>
        <v>6850</v>
      </c>
      <c r="I521" s="51">
        <f>DATE(FactTransaction[[#This Row],['#Year]],FactTransaction[[#This Row],['#Month]],1)</f>
        <v>45474</v>
      </c>
      <c r="J521" s="48"/>
    </row>
    <row r="522" spans="1:10" x14ac:dyDescent="0.4">
      <c r="A522" s="48" t="s">
        <v>86</v>
      </c>
      <c r="B522" s="48" t="s">
        <v>75</v>
      </c>
      <c r="C522" s="48">
        <v>2024</v>
      </c>
      <c r="D522" s="48" t="s">
        <v>6</v>
      </c>
      <c r="E522" s="48">
        <v>8</v>
      </c>
      <c r="F522" s="60">
        <v>75</v>
      </c>
      <c r="G522" s="43">
        <v>163</v>
      </c>
      <c r="H522" s="58">
        <f>FactTransaction[[#This Row],[RNS]]*FactTransaction[[#This Row],[ADR]]</f>
        <v>12225</v>
      </c>
      <c r="I522" s="51">
        <f>DATE(FactTransaction[[#This Row],['#Year]],FactTransaction[[#This Row],['#Month]],1)</f>
        <v>45505</v>
      </c>
      <c r="J522" s="48"/>
    </row>
    <row r="523" spans="1:10" x14ac:dyDescent="0.4">
      <c r="A523" s="48" t="s">
        <v>86</v>
      </c>
      <c r="B523" s="48" t="s">
        <v>75</v>
      </c>
      <c r="C523" s="48">
        <v>2024</v>
      </c>
      <c r="D523" s="48" t="s">
        <v>7</v>
      </c>
      <c r="E523" s="48">
        <v>8</v>
      </c>
      <c r="F523" s="60">
        <v>176</v>
      </c>
      <c r="G523" s="43">
        <v>156</v>
      </c>
      <c r="H523" s="58">
        <f>FactTransaction[[#This Row],[RNS]]*FactTransaction[[#This Row],[ADR]]</f>
        <v>27456</v>
      </c>
      <c r="I523" s="51">
        <f>DATE(FactTransaction[[#This Row],['#Year]],FactTransaction[[#This Row],['#Month]],1)</f>
        <v>45505</v>
      </c>
      <c r="J523" s="48"/>
    </row>
    <row r="524" spans="1:10" x14ac:dyDescent="0.4">
      <c r="A524" s="48" t="s">
        <v>86</v>
      </c>
      <c r="B524" s="48" t="s">
        <v>75</v>
      </c>
      <c r="C524" s="48">
        <v>2024</v>
      </c>
      <c r="D524" s="48" t="s">
        <v>8</v>
      </c>
      <c r="E524" s="48">
        <v>8</v>
      </c>
      <c r="F524" s="60">
        <v>30</v>
      </c>
      <c r="G524" s="43">
        <v>141</v>
      </c>
      <c r="H524" s="58">
        <f>FactTransaction[[#This Row],[RNS]]*FactTransaction[[#This Row],[ADR]]</f>
        <v>4230</v>
      </c>
      <c r="I524" s="51">
        <f>DATE(FactTransaction[[#This Row],['#Year]],FactTransaction[[#This Row],['#Month]],1)</f>
        <v>45505</v>
      </c>
      <c r="J524" s="48"/>
    </row>
    <row r="525" spans="1:10" x14ac:dyDescent="0.4">
      <c r="A525" s="48" t="s">
        <v>86</v>
      </c>
      <c r="B525" s="48" t="s">
        <v>75</v>
      </c>
      <c r="C525" s="48">
        <v>2024</v>
      </c>
      <c r="D525" s="48" t="s">
        <v>3</v>
      </c>
      <c r="E525" s="48">
        <v>8</v>
      </c>
      <c r="F525" s="60">
        <v>133</v>
      </c>
      <c r="G525" s="43">
        <v>166</v>
      </c>
      <c r="H525" s="58">
        <f>FactTransaction[[#This Row],[RNS]]*FactTransaction[[#This Row],[ADR]]</f>
        <v>22078</v>
      </c>
      <c r="I525" s="51">
        <f>DATE(FactTransaction[[#This Row],['#Year]],FactTransaction[[#This Row],['#Month]],1)</f>
        <v>45505</v>
      </c>
      <c r="J525" s="48"/>
    </row>
    <row r="526" spans="1:10" x14ac:dyDescent="0.4">
      <c r="A526" s="48" t="s">
        <v>86</v>
      </c>
      <c r="B526" s="48" t="s">
        <v>75</v>
      </c>
      <c r="C526" s="48">
        <v>2024</v>
      </c>
      <c r="D526" s="48" t="s">
        <v>6</v>
      </c>
      <c r="E526" s="48">
        <v>9</v>
      </c>
      <c r="F526" s="60">
        <v>43</v>
      </c>
      <c r="G526" s="43">
        <v>145</v>
      </c>
      <c r="H526" s="58">
        <f>FactTransaction[[#This Row],[RNS]]*FactTransaction[[#This Row],[ADR]]</f>
        <v>6235</v>
      </c>
      <c r="I526" s="51">
        <f>DATE(FactTransaction[[#This Row],['#Year]],FactTransaction[[#This Row],['#Month]],1)</f>
        <v>45536</v>
      </c>
      <c r="J526" s="48"/>
    </row>
    <row r="527" spans="1:10" x14ac:dyDescent="0.4">
      <c r="A527" s="48" t="s">
        <v>86</v>
      </c>
      <c r="B527" s="48" t="s">
        <v>75</v>
      </c>
      <c r="C527" s="48">
        <v>2024</v>
      </c>
      <c r="D527" s="48" t="s">
        <v>7</v>
      </c>
      <c r="E527" s="48">
        <v>9</v>
      </c>
      <c r="F527" s="60">
        <v>83</v>
      </c>
      <c r="G527" s="43">
        <v>130</v>
      </c>
      <c r="H527" s="58">
        <f>FactTransaction[[#This Row],[RNS]]*FactTransaction[[#This Row],[ADR]]</f>
        <v>10790</v>
      </c>
      <c r="I527" s="51">
        <f>DATE(FactTransaction[[#This Row],['#Year]],FactTransaction[[#This Row],['#Month]],1)</f>
        <v>45536</v>
      </c>
      <c r="J527" s="48"/>
    </row>
    <row r="528" spans="1:10" x14ac:dyDescent="0.4">
      <c r="A528" s="48" t="s">
        <v>86</v>
      </c>
      <c r="B528" s="48" t="s">
        <v>75</v>
      </c>
      <c r="C528" s="48">
        <v>2024</v>
      </c>
      <c r="D528" s="48" t="s">
        <v>8</v>
      </c>
      <c r="E528" s="48">
        <v>9</v>
      </c>
      <c r="F528" s="60">
        <v>130</v>
      </c>
      <c r="G528" s="43">
        <v>151</v>
      </c>
      <c r="H528" s="58">
        <f>FactTransaction[[#This Row],[RNS]]*FactTransaction[[#This Row],[ADR]]</f>
        <v>19630</v>
      </c>
      <c r="I528" s="51">
        <f>DATE(FactTransaction[[#This Row],['#Year]],FactTransaction[[#This Row],['#Month]],1)</f>
        <v>45536</v>
      </c>
      <c r="J528" s="48"/>
    </row>
    <row r="529" spans="1:10" x14ac:dyDescent="0.4">
      <c r="A529" s="48" t="s">
        <v>86</v>
      </c>
      <c r="B529" s="48" t="s">
        <v>75</v>
      </c>
      <c r="C529" s="48">
        <v>2024</v>
      </c>
      <c r="D529" s="48" t="s">
        <v>3</v>
      </c>
      <c r="E529" s="48">
        <v>9</v>
      </c>
      <c r="F529" s="60">
        <v>46</v>
      </c>
      <c r="G529" s="43">
        <v>153</v>
      </c>
      <c r="H529" s="58">
        <f>FactTransaction[[#This Row],[RNS]]*FactTransaction[[#This Row],[ADR]]</f>
        <v>7038</v>
      </c>
      <c r="I529" s="51">
        <f>DATE(FactTransaction[[#This Row],['#Year]],FactTransaction[[#This Row],['#Month]],1)</f>
        <v>45536</v>
      </c>
      <c r="J529" s="48"/>
    </row>
    <row r="530" spans="1:10" x14ac:dyDescent="0.4">
      <c r="A530" s="48" t="s">
        <v>86</v>
      </c>
      <c r="B530" s="48" t="s">
        <v>75</v>
      </c>
      <c r="C530" s="48">
        <v>2024</v>
      </c>
      <c r="D530" s="48" t="s">
        <v>6</v>
      </c>
      <c r="E530" s="48">
        <v>10</v>
      </c>
      <c r="F530" s="60">
        <v>164</v>
      </c>
      <c r="G530" s="43">
        <v>158</v>
      </c>
      <c r="H530" s="58">
        <f>FactTransaction[[#This Row],[RNS]]*FactTransaction[[#This Row],[ADR]]</f>
        <v>25912</v>
      </c>
      <c r="I530" s="51">
        <f>DATE(FactTransaction[[#This Row],['#Year]],FactTransaction[[#This Row],['#Month]],1)</f>
        <v>45566</v>
      </c>
      <c r="J530" s="48"/>
    </row>
    <row r="531" spans="1:10" x14ac:dyDescent="0.4">
      <c r="A531" s="48" t="s">
        <v>86</v>
      </c>
      <c r="B531" s="48" t="s">
        <v>75</v>
      </c>
      <c r="C531" s="48">
        <v>2024</v>
      </c>
      <c r="D531" s="48" t="s">
        <v>7</v>
      </c>
      <c r="E531" s="48">
        <v>10</v>
      </c>
      <c r="F531" s="60">
        <v>73</v>
      </c>
      <c r="G531" s="43">
        <v>154</v>
      </c>
      <c r="H531" s="58">
        <f>FactTransaction[[#This Row],[RNS]]*FactTransaction[[#This Row],[ADR]]</f>
        <v>11242</v>
      </c>
      <c r="I531" s="51">
        <f>DATE(FactTransaction[[#This Row],['#Year]],FactTransaction[[#This Row],['#Month]],1)</f>
        <v>45566</v>
      </c>
      <c r="J531" s="48"/>
    </row>
    <row r="532" spans="1:10" x14ac:dyDescent="0.4">
      <c r="A532" s="48" t="s">
        <v>86</v>
      </c>
      <c r="B532" s="48" t="s">
        <v>75</v>
      </c>
      <c r="C532" s="48">
        <v>2024</v>
      </c>
      <c r="D532" s="48" t="s">
        <v>8</v>
      </c>
      <c r="E532" s="48">
        <v>10</v>
      </c>
      <c r="F532" s="60">
        <v>87</v>
      </c>
      <c r="G532" s="43">
        <v>145</v>
      </c>
      <c r="H532" s="58">
        <f>FactTransaction[[#This Row],[RNS]]*FactTransaction[[#This Row],[ADR]]</f>
        <v>12615</v>
      </c>
      <c r="I532" s="51">
        <f>DATE(FactTransaction[[#This Row],['#Year]],FactTransaction[[#This Row],['#Month]],1)</f>
        <v>45566</v>
      </c>
      <c r="J532" s="48"/>
    </row>
    <row r="533" spans="1:10" x14ac:dyDescent="0.4">
      <c r="A533" s="48" t="s">
        <v>86</v>
      </c>
      <c r="B533" s="48" t="s">
        <v>75</v>
      </c>
      <c r="C533" s="48">
        <v>2024</v>
      </c>
      <c r="D533" s="48" t="s">
        <v>3</v>
      </c>
      <c r="E533" s="48">
        <v>10</v>
      </c>
      <c r="F533" s="60">
        <v>37</v>
      </c>
      <c r="G533" s="43">
        <v>127</v>
      </c>
      <c r="H533" s="58">
        <f>FactTransaction[[#This Row],[RNS]]*FactTransaction[[#This Row],[ADR]]</f>
        <v>4699</v>
      </c>
      <c r="I533" s="51">
        <f>DATE(FactTransaction[[#This Row],['#Year]],FactTransaction[[#This Row],['#Month]],1)</f>
        <v>45566</v>
      </c>
      <c r="J533" s="48"/>
    </row>
    <row r="534" spans="1:10" x14ac:dyDescent="0.4">
      <c r="A534" s="48" t="s">
        <v>86</v>
      </c>
      <c r="B534" s="48" t="s">
        <v>75</v>
      </c>
      <c r="C534" s="48">
        <v>2024</v>
      </c>
      <c r="D534" s="48" t="s">
        <v>6</v>
      </c>
      <c r="E534" s="48">
        <v>11</v>
      </c>
      <c r="F534" s="60">
        <v>89</v>
      </c>
      <c r="G534" s="43">
        <v>144</v>
      </c>
      <c r="H534" s="58">
        <f>FactTransaction[[#This Row],[RNS]]*FactTransaction[[#This Row],[ADR]]</f>
        <v>12816</v>
      </c>
      <c r="I534" s="51">
        <f>DATE(FactTransaction[[#This Row],['#Year]],FactTransaction[[#This Row],['#Month]],1)</f>
        <v>45597</v>
      </c>
      <c r="J534" s="48"/>
    </row>
    <row r="535" spans="1:10" x14ac:dyDescent="0.4">
      <c r="A535" s="48" t="s">
        <v>86</v>
      </c>
      <c r="B535" s="48" t="s">
        <v>75</v>
      </c>
      <c r="C535" s="48">
        <v>2024</v>
      </c>
      <c r="D535" s="48" t="s">
        <v>7</v>
      </c>
      <c r="E535" s="48">
        <v>11</v>
      </c>
      <c r="F535" s="60">
        <v>92</v>
      </c>
      <c r="G535" s="43">
        <v>164</v>
      </c>
      <c r="H535" s="58">
        <f>FactTransaction[[#This Row],[RNS]]*FactTransaction[[#This Row],[ADR]]</f>
        <v>15088</v>
      </c>
      <c r="I535" s="51">
        <f>DATE(FactTransaction[[#This Row],['#Year]],FactTransaction[[#This Row],['#Month]],1)</f>
        <v>45597</v>
      </c>
      <c r="J535" s="48"/>
    </row>
    <row r="536" spans="1:10" x14ac:dyDescent="0.4">
      <c r="A536" s="48" t="s">
        <v>86</v>
      </c>
      <c r="B536" s="48" t="s">
        <v>75</v>
      </c>
      <c r="C536" s="48">
        <v>2024</v>
      </c>
      <c r="D536" s="48" t="s">
        <v>8</v>
      </c>
      <c r="E536" s="48">
        <v>11</v>
      </c>
      <c r="F536" s="60">
        <v>135</v>
      </c>
      <c r="G536" s="43">
        <v>151</v>
      </c>
      <c r="H536" s="58">
        <f>FactTransaction[[#This Row],[RNS]]*FactTransaction[[#This Row],[ADR]]</f>
        <v>20385</v>
      </c>
      <c r="I536" s="51">
        <f>DATE(FactTransaction[[#This Row],['#Year]],FactTransaction[[#This Row],['#Month]],1)</f>
        <v>45597</v>
      </c>
      <c r="J536" s="48"/>
    </row>
    <row r="537" spans="1:10" x14ac:dyDescent="0.4">
      <c r="A537" s="48" t="s">
        <v>86</v>
      </c>
      <c r="B537" s="48" t="s">
        <v>75</v>
      </c>
      <c r="C537" s="48">
        <v>2024</v>
      </c>
      <c r="D537" s="48" t="s">
        <v>3</v>
      </c>
      <c r="E537" s="48">
        <v>11</v>
      </c>
      <c r="F537" s="60">
        <v>101</v>
      </c>
      <c r="G537" s="43">
        <v>124</v>
      </c>
      <c r="H537" s="58">
        <f>FactTransaction[[#This Row],[RNS]]*FactTransaction[[#This Row],[ADR]]</f>
        <v>12524</v>
      </c>
      <c r="I537" s="51">
        <f>DATE(FactTransaction[[#This Row],['#Year]],FactTransaction[[#This Row],['#Month]],1)</f>
        <v>45597</v>
      </c>
      <c r="J537" s="48"/>
    </row>
    <row r="538" spans="1:10" x14ac:dyDescent="0.4">
      <c r="A538" s="48" t="s">
        <v>86</v>
      </c>
      <c r="B538" s="48" t="s">
        <v>75</v>
      </c>
      <c r="C538" s="48">
        <v>2024</v>
      </c>
      <c r="D538" s="48" t="s">
        <v>6</v>
      </c>
      <c r="E538" s="48">
        <v>12</v>
      </c>
      <c r="F538" s="60">
        <v>23</v>
      </c>
      <c r="G538" s="43">
        <v>137</v>
      </c>
      <c r="H538" s="58">
        <f>FactTransaction[[#This Row],[RNS]]*FactTransaction[[#This Row],[ADR]]</f>
        <v>3151</v>
      </c>
      <c r="I538" s="51">
        <f>DATE(FactTransaction[[#This Row],['#Year]],FactTransaction[[#This Row],['#Month]],1)</f>
        <v>45627</v>
      </c>
      <c r="J538" s="48"/>
    </row>
    <row r="539" spans="1:10" x14ac:dyDescent="0.4">
      <c r="A539" s="48" t="s">
        <v>86</v>
      </c>
      <c r="B539" s="48" t="s">
        <v>75</v>
      </c>
      <c r="C539" s="48">
        <v>2024</v>
      </c>
      <c r="D539" s="48" t="s">
        <v>7</v>
      </c>
      <c r="E539" s="48">
        <v>12</v>
      </c>
      <c r="F539" s="60">
        <v>127</v>
      </c>
      <c r="G539" s="43">
        <v>150</v>
      </c>
      <c r="H539" s="58">
        <f>FactTransaction[[#This Row],[RNS]]*FactTransaction[[#This Row],[ADR]]</f>
        <v>19050</v>
      </c>
      <c r="I539" s="51">
        <f>DATE(FactTransaction[[#This Row],['#Year]],FactTransaction[[#This Row],['#Month]],1)</f>
        <v>45627</v>
      </c>
      <c r="J539" s="48"/>
    </row>
    <row r="540" spans="1:10" x14ac:dyDescent="0.4">
      <c r="A540" s="48" t="s">
        <v>86</v>
      </c>
      <c r="B540" s="48" t="s">
        <v>75</v>
      </c>
      <c r="C540" s="48">
        <v>2024</v>
      </c>
      <c r="D540" s="48" t="s">
        <v>8</v>
      </c>
      <c r="E540" s="48">
        <v>12</v>
      </c>
      <c r="F540" s="60">
        <v>95</v>
      </c>
      <c r="G540" s="43">
        <v>139</v>
      </c>
      <c r="H540" s="58">
        <f>FactTransaction[[#This Row],[RNS]]*FactTransaction[[#This Row],[ADR]]</f>
        <v>13205</v>
      </c>
      <c r="I540" s="51">
        <f>DATE(FactTransaction[[#This Row],['#Year]],FactTransaction[[#This Row],['#Month]],1)</f>
        <v>45627</v>
      </c>
      <c r="J540" s="48"/>
    </row>
    <row r="541" spans="1:10" x14ac:dyDescent="0.4">
      <c r="A541" s="48" t="s">
        <v>86</v>
      </c>
      <c r="B541" s="48" t="s">
        <v>75</v>
      </c>
      <c r="C541" s="48">
        <v>2024</v>
      </c>
      <c r="D541" s="48" t="s">
        <v>3</v>
      </c>
      <c r="E541" s="48">
        <v>12</v>
      </c>
      <c r="F541" s="60">
        <v>77</v>
      </c>
      <c r="G541" s="43">
        <v>155</v>
      </c>
      <c r="H541" s="58">
        <f>FactTransaction[[#This Row],[RNS]]*FactTransaction[[#This Row],[ADR]]</f>
        <v>11935</v>
      </c>
      <c r="I541" s="51">
        <f>DATE(FactTransaction[[#This Row],['#Year]],FactTransaction[[#This Row],['#Month]],1)</f>
        <v>45627</v>
      </c>
      <c r="J541" s="48"/>
    </row>
    <row r="542" spans="1:10" x14ac:dyDescent="0.4">
      <c r="A542" s="48" t="s">
        <v>86</v>
      </c>
      <c r="B542" s="48" t="s">
        <v>74</v>
      </c>
      <c r="C542" s="48">
        <v>2024</v>
      </c>
      <c r="D542" s="48" t="s">
        <v>6</v>
      </c>
      <c r="E542" s="48">
        <v>1</v>
      </c>
      <c r="F542" s="60">
        <v>63</v>
      </c>
      <c r="G542" s="43">
        <v>128</v>
      </c>
      <c r="H542" s="58">
        <f>FactTransaction[[#This Row],[RNS]]*FactTransaction[[#This Row],[ADR]]</f>
        <v>8064</v>
      </c>
      <c r="I542" s="51">
        <f>DATE(FactTransaction[[#This Row],['#Year]],FactTransaction[[#This Row],['#Month]],1)</f>
        <v>45292</v>
      </c>
      <c r="J542" s="48"/>
    </row>
    <row r="543" spans="1:10" x14ac:dyDescent="0.4">
      <c r="A543" s="48" t="s">
        <v>86</v>
      </c>
      <c r="B543" s="48" t="s">
        <v>74</v>
      </c>
      <c r="C543" s="48">
        <v>2024</v>
      </c>
      <c r="D543" s="48" t="s">
        <v>7</v>
      </c>
      <c r="E543" s="48">
        <v>1</v>
      </c>
      <c r="F543" s="60">
        <v>141</v>
      </c>
      <c r="G543" s="43">
        <v>142</v>
      </c>
      <c r="H543" s="58">
        <f>FactTransaction[[#This Row],[RNS]]*FactTransaction[[#This Row],[ADR]]</f>
        <v>20022</v>
      </c>
      <c r="I543" s="51">
        <f>DATE(FactTransaction[[#This Row],['#Year]],FactTransaction[[#This Row],['#Month]],1)</f>
        <v>45292</v>
      </c>
      <c r="J543" s="48"/>
    </row>
    <row r="544" spans="1:10" x14ac:dyDescent="0.4">
      <c r="A544" s="48" t="s">
        <v>86</v>
      </c>
      <c r="B544" s="48" t="s">
        <v>74</v>
      </c>
      <c r="C544" s="48">
        <v>2024</v>
      </c>
      <c r="D544" s="48" t="s">
        <v>8</v>
      </c>
      <c r="E544" s="48">
        <v>1</v>
      </c>
      <c r="F544" s="60">
        <v>113</v>
      </c>
      <c r="G544" s="43">
        <v>171</v>
      </c>
      <c r="H544" s="58">
        <f>FactTransaction[[#This Row],[RNS]]*FactTransaction[[#This Row],[ADR]]</f>
        <v>19323</v>
      </c>
      <c r="I544" s="51">
        <f>DATE(FactTransaction[[#This Row],['#Year]],FactTransaction[[#This Row],['#Month]],1)</f>
        <v>45292</v>
      </c>
      <c r="J544" s="48"/>
    </row>
    <row r="545" spans="1:10" x14ac:dyDescent="0.4">
      <c r="A545" s="48" t="s">
        <v>86</v>
      </c>
      <c r="B545" s="48" t="s">
        <v>74</v>
      </c>
      <c r="C545" s="48">
        <v>2024</v>
      </c>
      <c r="D545" s="48" t="s">
        <v>3</v>
      </c>
      <c r="E545" s="48">
        <v>1</v>
      </c>
      <c r="F545" s="60">
        <v>40</v>
      </c>
      <c r="G545" s="43">
        <v>148</v>
      </c>
      <c r="H545" s="58">
        <f>FactTransaction[[#This Row],[RNS]]*FactTransaction[[#This Row],[ADR]]</f>
        <v>5920</v>
      </c>
      <c r="I545" s="51">
        <f>DATE(FactTransaction[[#This Row],['#Year]],FactTransaction[[#This Row],['#Month]],1)</f>
        <v>45292</v>
      </c>
      <c r="J545" s="48"/>
    </row>
    <row r="546" spans="1:10" x14ac:dyDescent="0.4">
      <c r="A546" s="48" t="s">
        <v>86</v>
      </c>
      <c r="B546" s="48" t="s">
        <v>74</v>
      </c>
      <c r="C546" s="48">
        <v>2024</v>
      </c>
      <c r="D546" s="48" t="s">
        <v>6</v>
      </c>
      <c r="E546" s="48">
        <v>2</v>
      </c>
      <c r="F546" s="60">
        <v>169</v>
      </c>
      <c r="G546" s="43">
        <v>144</v>
      </c>
      <c r="H546" s="58">
        <f>FactTransaction[[#This Row],[RNS]]*FactTransaction[[#This Row],[ADR]]</f>
        <v>24336</v>
      </c>
      <c r="I546" s="51">
        <f>DATE(FactTransaction[[#This Row],['#Year]],FactTransaction[[#This Row],['#Month]],1)</f>
        <v>45323</v>
      </c>
      <c r="J546" s="48"/>
    </row>
    <row r="547" spans="1:10" x14ac:dyDescent="0.4">
      <c r="A547" s="48" t="s">
        <v>86</v>
      </c>
      <c r="B547" s="48" t="s">
        <v>74</v>
      </c>
      <c r="C547" s="48">
        <v>2024</v>
      </c>
      <c r="D547" s="48" t="s">
        <v>7</v>
      </c>
      <c r="E547" s="48">
        <v>2</v>
      </c>
      <c r="F547" s="60">
        <v>113</v>
      </c>
      <c r="G547" s="43">
        <v>167</v>
      </c>
      <c r="H547" s="58">
        <f>FactTransaction[[#This Row],[RNS]]*FactTransaction[[#This Row],[ADR]]</f>
        <v>18871</v>
      </c>
      <c r="I547" s="51">
        <f>DATE(FactTransaction[[#This Row],['#Year]],FactTransaction[[#This Row],['#Month]],1)</f>
        <v>45323</v>
      </c>
      <c r="J547" s="48"/>
    </row>
    <row r="548" spans="1:10" x14ac:dyDescent="0.4">
      <c r="A548" s="48" t="s">
        <v>86</v>
      </c>
      <c r="B548" s="48" t="s">
        <v>74</v>
      </c>
      <c r="C548" s="48">
        <v>2024</v>
      </c>
      <c r="D548" s="48" t="s">
        <v>8</v>
      </c>
      <c r="E548" s="48">
        <v>2</v>
      </c>
      <c r="F548" s="60">
        <v>23</v>
      </c>
      <c r="G548" s="43">
        <v>175</v>
      </c>
      <c r="H548" s="58">
        <f>FactTransaction[[#This Row],[RNS]]*FactTransaction[[#This Row],[ADR]]</f>
        <v>4025</v>
      </c>
      <c r="I548" s="51">
        <f>DATE(FactTransaction[[#This Row],['#Year]],FactTransaction[[#This Row],['#Month]],1)</f>
        <v>45323</v>
      </c>
      <c r="J548" s="48"/>
    </row>
    <row r="549" spans="1:10" x14ac:dyDescent="0.4">
      <c r="A549" s="48" t="s">
        <v>86</v>
      </c>
      <c r="B549" s="48" t="s">
        <v>74</v>
      </c>
      <c r="C549" s="48">
        <v>2024</v>
      </c>
      <c r="D549" s="48" t="s">
        <v>3</v>
      </c>
      <c r="E549" s="48">
        <v>2</v>
      </c>
      <c r="F549" s="60">
        <v>51</v>
      </c>
      <c r="G549" s="43">
        <v>175</v>
      </c>
      <c r="H549" s="58">
        <f>FactTransaction[[#This Row],[RNS]]*FactTransaction[[#This Row],[ADR]]</f>
        <v>8925</v>
      </c>
      <c r="I549" s="51">
        <f>DATE(FactTransaction[[#This Row],['#Year]],FactTransaction[[#This Row],['#Month]],1)</f>
        <v>45323</v>
      </c>
      <c r="J549" s="48"/>
    </row>
    <row r="550" spans="1:10" x14ac:dyDescent="0.4">
      <c r="A550" s="48" t="s">
        <v>86</v>
      </c>
      <c r="B550" s="48" t="s">
        <v>74</v>
      </c>
      <c r="C550" s="48">
        <v>2024</v>
      </c>
      <c r="D550" s="48" t="s">
        <v>6</v>
      </c>
      <c r="E550" s="48">
        <v>3</v>
      </c>
      <c r="F550" s="60">
        <v>163</v>
      </c>
      <c r="G550" s="43">
        <v>167</v>
      </c>
      <c r="H550" s="58">
        <f>FactTransaction[[#This Row],[RNS]]*FactTransaction[[#This Row],[ADR]]</f>
        <v>27221</v>
      </c>
      <c r="I550" s="51">
        <f>DATE(FactTransaction[[#This Row],['#Year]],FactTransaction[[#This Row],['#Month]],1)</f>
        <v>45352</v>
      </c>
      <c r="J550" s="48"/>
    </row>
    <row r="551" spans="1:10" x14ac:dyDescent="0.4">
      <c r="A551" s="48" t="s">
        <v>86</v>
      </c>
      <c r="B551" s="48" t="s">
        <v>74</v>
      </c>
      <c r="C551" s="48">
        <v>2024</v>
      </c>
      <c r="D551" s="48" t="s">
        <v>7</v>
      </c>
      <c r="E551" s="48">
        <v>3</v>
      </c>
      <c r="F551" s="60">
        <v>164</v>
      </c>
      <c r="G551" s="43">
        <v>139</v>
      </c>
      <c r="H551" s="58">
        <f>FactTransaction[[#This Row],[RNS]]*FactTransaction[[#This Row],[ADR]]</f>
        <v>22796</v>
      </c>
      <c r="I551" s="51">
        <f>DATE(FactTransaction[[#This Row],['#Year]],FactTransaction[[#This Row],['#Month]],1)</f>
        <v>45352</v>
      </c>
      <c r="J551" s="48"/>
    </row>
    <row r="552" spans="1:10" x14ac:dyDescent="0.4">
      <c r="A552" s="48" t="s">
        <v>86</v>
      </c>
      <c r="B552" s="48" t="s">
        <v>74</v>
      </c>
      <c r="C552" s="48">
        <v>2024</v>
      </c>
      <c r="D552" s="48" t="s">
        <v>8</v>
      </c>
      <c r="E552" s="48">
        <v>3</v>
      </c>
      <c r="F552" s="60">
        <v>8</v>
      </c>
      <c r="G552" s="43">
        <v>159</v>
      </c>
      <c r="H552" s="58">
        <f>FactTransaction[[#This Row],[RNS]]*FactTransaction[[#This Row],[ADR]]</f>
        <v>1272</v>
      </c>
      <c r="I552" s="51">
        <f>DATE(FactTransaction[[#This Row],['#Year]],FactTransaction[[#This Row],['#Month]],1)</f>
        <v>45352</v>
      </c>
      <c r="J552" s="48"/>
    </row>
    <row r="553" spans="1:10" x14ac:dyDescent="0.4">
      <c r="A553" s="48" t="s">
        <v>86</v>
      </c>
      <c r="B553" s="48" t="s">
        <v>74</v>
      </c>
      <c r="C553" s="48">
        <v>2024</v>
      </c>
      <c r="D553" s="48" t="s">
        <v>3</v>
      </c>
      <c r="E553" s="48">
        <v>3</v>
      </c>
      <c r="F553" s="60">
        <v>116</v>
      </c>
      <c r="G553" s="43">
        <v>135</v>
      </c>
      <c r="H553" s="58">
        <f>FactTransaction[[#This Row],[RNS]]*FactTransaction[[#This Row],[ADR]]</f>
        <v>15660</v>
      </c>
      <c r="I553" s="51">
        <f>DATE(FactTransaction[[#This Row],['#Year]],FactTransaction[[#This Row],['#Month]],1)</f>
        <v>45352</v>
      </c>
      <c r="J553" s="48"/>
    </row>
    <row r="554" spans="1:10" x14ac:dyDescent="0.4">
      <c r="A554" s="48" t="s">
        <v>86</v>
      </c>
      <c r="B554" s="48" t="s">
        <v>74</v>
      </c>
      <c r="C554" s="48">
        <v>2024</v>
      </c>
      <c r="D554" s="48" t="s">
        <v>6</v>
      </c>
      <c r="E554" s="48">
        <v>4</v>
      </c>
      <c r="F554" s="60">
        <v>140</v>
      </c>
      <c r="G554" s="43">
        <v>133</v>
      </c>
      <c r="H554" s="58">
        <f>FactTransaction[[#This Row],[RNS]]*FactTransaction[[#This Row],[ADR]]</f>
        <v>18620</v>
      </c>
      <c r="I554" s="51">
        <f>DATE(FactTransaction[[#This Row],['#Year]],FactTransaction[[#This Row],['#Month]],1)</f>
        <v>45383</v>
      </c>
      <c r="J554" s="48"/>
    </row>
    <row r="555" spans="1:10" x14ac:dyDescent="0.4">
      <c r="A555" s="48" t="s">
        <v>86</v>
      </c>
      <c r="B555" s="48" t="s">
        <v>74</v>
      </c>
      <c r="C555" s="48">
        <v>2024</v>
      </c>
      <c r="D555" s="48" t="s">
        <v>7</v>
      </c>
      <c r="E555" s="48">
        <v>4</v>
      </c>
      <c r="F555" s="60">
        <v>121</v>
      </c>
      <c r="G555" s="43">
        <v>145</v>
      </c>
      <c r="H555" s="58">
        <f>FactTransaction[[#This Row],[RNS]]*FactTransaction[[#This Row],[ADR]]</f>
        <v>17545</v>
      </c>
      <c r="I555" s="51">
        <f>DATE(FactTransaction[[#This Row],['#Year]],FactTransaction[[#This Row],['#Month]],1)</f>
        <v>45383</v>
      </c>
      <c r="J555" s="48"/>
    </row>
    <row r="556" spans="1:10" x14ac:dyDescent="0.4">
      <c r="A556" s="48" t="s">
        <v>86</v>
      </c>
      <c r="B556" s="48" t="s">
        <v>74</v>
      </c>
      <c r="C556" s="48">
        <v>2024</v>
      </c>
      <c r="D556" s="48" t="s">
        <v>8</v>
      </c>
      <c r="E556" s="48">
        <v>4</v>
      </c>
      <c r="F556" s="60">
        <v>6</v>
      </c>
      <c r="G556" s="43">
        <v>168</v>
      </c>
      <c r="H556" s="58">
        <f>FactTransaction[[#This Row],[RNS]]*FactTransaction[[#This Row],[ADR]]</f>
        <v>1008</v>
      </c>
      <c r="I556" s="51">
        <f>DATE(FactTransaction[[#This Row],['#Year]],FactTransaction[[#This Row],['#Month]],1)</f>
        <v>45383</v>
      </c>
      <c r="J556" s="48"/>
    </row>
    <row r="557" spans="1:10" x14ac:dyDescent="0.4">
      <c r="A557" s="48" t="s">
        <v>86</v>
      </c>
      <c r="B557" s="48" t="s">
        <v>74</v>
      </c>
      <c r="C557" s="48">
        <v>2024</v>
      </c>
      <c r="D557" s="48" t="s">
        <v>3</v>
      </c>
      <c r="E557" s="48">
        <v>4</v>
      </c>
      <c r="F557" s="60">
        <v>116</v>
      </c>
      <c r="G557" s="43">
        <v>134</v>
      </c>
      <c r="H557" s="58">
        <f>FactTransaction[[#This Row],[RNS]]*FactTransaction[[#This Row],[ADR]]</f>
        <v>15544</v>
      </c>
      <c r="I557" s="51">
        <f>DATE(FactTransaction[[#This Row],['#Year]],FactTransaction[[#This Row],['#Month]],1)</f>
        <v>45383</v>
      </c>
      <c r="J557" s="48"/>
    </row>
    <row r="558" spans="1:10" x14ac:dyDescent="0.4">
      <c r="A558" s="48" t="s">
        <v>86</v>
      </c>
      <c r="B558" s="48" t="s">
        <v>74</v>
      </c>
      <c r="C558" s="48">
        <v>2024</v>
      </c>
      <c r="D558" s="48" t="s">
        <v>6</v>
      </c>
      <c r="E558" s="48">
        <v>5</v>
      </c>
      <c r="F558" s="60">
        <v>155</v>
      </c>
      <c r="G558" s="43">
        <v>135</v>
      </c>
      <c r="H558" s="58">
        <f>FactTransaction[[#This Row],[RNS]]*FactTransaction[[#This Row],[ADR]]</f>
        <v>20925</v>
      </c>
      <c r="I558" s="51">
        <f>DATE(FactTransaction[[#This Row],['#Year]],FactTransaction[[#This Row],['#Month]],1)</f>
        <v>45413</v>
      </c>
      <c r="J558" s="48"/>
    </row>
    <row r="559" spans="1:10" x14ac:dyDescent="0.4">
      <c r="A559" s="48" t="s">
        <v>86</v>
      </c>
      <c r="B559" s="48" t="s">
        <v>74</v>
      </c>
      <c r="C559" s="48">
        <v>2024</v>
      </c>
      <c r="D559" s="48" t="s">
        <v>7</v>
      </c>
      <c r="E559" s="48">
        <v>5</v>
      </c>
      <c r="F559" s="60">
        <v>25</v>
      </c>
      <c r="G559" s="43">
        <v>149</v>
      </c>
      <c r="H559" s="58">
        <f>FactTransaction[[#This Row],[RNS]]*FactTransaction[[#This Row],[ADR]]</f>
        <v>3725</v>
      </c>
      <c r="I559" s="51">
        <f>DATE(FactTransaction[[#This Row],['#Year]],FactTransaction[[#This Row],['#Month]],1)</f>
        <v>45413</v>
      </c>
      <c r="J559" s="48"/>
    </row>
    <row r="560" spans="1:10" x14ac:dyDescent="0.4">
      <c r="A560" s="48" t="s">
        <v>86</v>
      </c>
      <c r="B560" s="48" t="s">
        <v>74</v>
      </c>
      <c r="C560" s="48">
        <v>2024</v>
      </c>
      <c r="D560" s="48" t="s">
        <v>8</v>
      </c>
      <c r="E560" s="48">
        <v>5</v>
      </c>
      <c r="F560" s="60">
        <v>87</v>
      </c>
      <c r="G560" s="43">
        <v>145</v>
      </c>
      <c r="H560" s="58">
        <f>FactTransaction[[#This Row],[RNS]]*FactTransaction[[#This Row],[ADR]]</f>
        <v>12615</v>
      </c>
      <c r="I560" s="51">
        <f>DATE(FactTransaction[[#This Row],['#Year]],FactTransaction[[#This Row],['#Month]],1)</f>
        <v>45413</v>
      </c>
      <c r="J560" s="48"/>
    </row>
    <row r="561" spans="1:10" x14ac:dyDescent="0.4">
      <c r="A561" s="48" t="s">
        <v>86</v>
      </c>
      <c r="B561" s="48" t="s">
        <v>74</v>
      </c>
      <c r="C561" s="48">
        <v>2024</v>
      </c>
      <c r="D561" s="48" t="s">
        <v>3</v>
      </c>
      <c r="E561" s="48">
        <v>5</v>
      </c>
      <c r="F561" s="60">
        <v>17</v>
      </c>
      <c r="G561" s="43">
        <v>140</v>
      </c>
      <c r="H561" s="58">
        <f>FactTransaction[[#This Row],[RNS]]*FactTransaction[[#This Row],[ADR]]</f>
        <v>2380</v>
      </c>
      <c r="I561" s="51">
        <f>DATE(FactTransaction[[#This Row],['#Year]],FactTransaction[[#This Row],['#Month]],1)</f>
        <v>45413</v>
      </c>
      <c r="J561" s="48"/>
    </row>
    <row r="562" spans="1:10" x14ac:dyDescent="0.4">
      <c r="A562" s="48" t="s">
        <v>86</v>
      </c>
      <c r="B562" s="48" t="s">
        <v>74</v>
      </c>
      <c r="C562" s="48">
        <v>2024</v>
      </c>
      <c r="D562" s="48" t="s">
        <v>6</v>
      </c>
      <c r="E562" s="48">
        <v>6</v>
      </c>
      <c r="F562" s="60">
        <v>28</v>
      </c>
      <c r="G562" s="43">
        <v>148</v>
      </c>
      <c r="H562" s="58">
        <f>FactTransaction[[#This Row],[RNS]]*FactTransaction[[#This Row],[ADR]]</f>
        <v>4144</v>
      </c>
      <c r="I562" s="51">
        <f>DATE(FactTransaction[[#This Row],['#Year]],FactTransaction[[#This Row],['#Month]],1)</f>
        <v>45444</v>
      </c>
      <c r="J562" s="48"/>
    </row>
    <row r="563" spans="1:10" x14ac:dyDescent="0.4">
      <c r="A563" s="48" t="s">
        <v>86</v>
      </c>
      <c r="B563" s="48" t="s">
        <v>74</v>
      </c>
      <c r="C563" s="48">
        <v>2024</v>
      </c>
      <c r="D563" s="48" t="s">
        <v>7</v>
      </c>
      <c r="E563" s="48">
        <v>6</v>
      </c>
      <c r="F563" s="60">
        <v>53</v>
      </c>
      <c r="G563" s="43">
        <v>162</v>
      </c>
      <c r="H563" s="58">
        <f>FactTransaction[[#This Row],[RNS]]*FactTransaction[[#This Row],[ADR]]</f>
        <v>8586</v>
      </c>
      <c r="I563" s="51">
        <f>DATE(FactTransaction[[#This Row],['#Year]],FactTransaction[[#This Row],['#Month]],1)</f>
        <v>45444</v>
      </c>
      <c r="J563" s="48"/>
    </row>
    <row r="564" spans="1:10" x14ac:dyDescent="0.4">
      <c r="A564" s="48" t="s">
        <v>86</v>
      </c>
      <c r="B564" s="48" t="s">
        <v>74</v>
      </c>
      <c r="C564" s="48">
        <v>2024</v>
      </c>
      <c r="D564" s="48" t="s">
        <v>8</v>
      </c>
      <c r="E564" s="48">
        <v>6</v>
      </c>
      <c r="F564" s="60">
        <v>118</v>
      </c>
      <c r="G564" s="43">
        <v>171</v>
      </c>
      <c r="H564" s="58">
        <f>FactTransaction[[#This Row],[RNS]]*FactTransaction[[#This Row],[ADR]]</f>
        <v>20178</v>
      </c>
      <c r="I564" s="51">
        <f>DATE(FactTransaction[[#This Row],['#Year]],FactTransaction[[#This Row],['#Month]],1)</f>
        <v>45444</v>
      </c>
      <c r="J564" s="48"/>
    </row>
    <row r="565" spans="1:10" x14ac:dyDescent="0.4">
      <c r="A565" s="48" t="s">
        <v>86</v>
      </c>
      <c r="B565" s="48" t="s">
        <v>74</v>
      </c>
      <c r="C565" s="48">
        <v>2024</v>
      </c>
      <c r="D565" s="48" t="s">
        <v>3</v>
      </c>
      <c r="E565" s="48">
        <v>6</v>
      </c>
      <c r="F565" s="60">
        <v>119</v>
      </c>
      <c r="G565" s="43">
        <v>165</v>
      </c>
      <c r="H565" s="58">
        <f>FactTransaction[[#This Row],[RNS]]*FactTransaction[[#This Row],[ADR]]</f>
        <v>19635</v>
      </c>
      <c r="I565" s="51">
        <f>DATE(FactTransaction[[#This Row],['#Year]],FactTransaction[[#This Row],['#Month]],1)</f>
        <v>45444</v>
      </c>
      <c r="J565" s="48"/>
    </row>
    <row r="566" spans="1:10" x14ac:dyDescent="0.4">
      <c r="A566" s="48" t="s">
        <v>86</v>
      </c>
      <c r="B566" s="48" t="s">
        <v>74</v>
      </c>
      <c r="C566" s="48">
        <v>2024</v>
      </c>
      <c r="D566" s="48" t="s">
        <v>6</v>
      </c>
      <c r="E566" s="48">
        <v>7</v>
      </c>
      <c r="F566" s="60">
        <v>7</v>
      </c>
      <c r="G566" s="43">
        <v>151</v>
      </c>
      <c r="H566" s="58">
        <f>FactTransaction[[#This Row],[RNS]]*FactTransaction[[#This Row],[ADR]]</f>
        <v>1057</v>
      </c>
      <c r="I566" s="51">
        <f>DATE(FactTransaction[[#This Row],['#Year]],FactTransaction[[#This Row],['#Month]],1)</f>
        <v>45474</v>
      </c>
      <c r="J566" s="48"/>
    </row>
    <row r="567" spans="1:10" x14ac:dyDescent="0.4">
      <c r="A567" s="48" t="s">
        <v>86</v>
      </c>
      <c r="B567" s="48" t="s">
        <v>74</v>
      </c>
      <c r="C567" s="48">
        <v>2024</v>
      </c>
      <c r="D567" s="48" t="s">
        <v>7</v>
      </c>
      <c r="E567" s="48">
        <v>7</v>
      </c>
      <c r="F567" s="60">
        <v>115</v>
      </c>
      <c r="G567" s="43">
        <v>164</v>
      </c>
      <c r="H567" s="58">
        <f>FactTransaction[[#This Row],[RNS]]*FactTransaction[[#This Row],[ADR]]</f>
        <v>18860</v>
      </c>
      <c r="I567" s="51">
        <f>DATE(FactTransaction[[#This Row],['#Year]],FactTransaction[[#This Row],['#Month]],1)</f>
        <v>45474</v>
      </c>
      <c r="J567" s="48"/>
    </row>
    <row r="568" spans="1:10" x14ac:dyDescent="0.4">
      <c r="A568" s="48" t="s">
        <v>86</v>
      </c>
      <c r="B568" s="48" t="s">
        <v>74</v>
      </c>
      <c r="C568" s="48">
        <v>2024</v>
      </c>
      <c r="D568" s="48" t="s">
        <v>8</v>
      </c>
      <c r="E568" s="48">
        <v>7</v>
      </c>
      <c r="F568" s="60">
        <v>126</v>
      </c>
      <c r="G568" s="43">
        <v>160</v>
      </c>
      <c r="H568" s="58">
        <f>FactTransaction[[#This Row],[RNS]]*FactTransaction[[#This Row],[ADR]]</f>
        <v>20160</v>
      </c>
      <c r="I568" s="51">
        <f>DATE(FactTransaction[[#This Row],['#Year]],FactTransaction[[#This Row],['#Month]],1)</f>
        <v>45474</v>
      </c>
      <c r="J568" s="48"/>
    </row>
    <row r="569" spans="1:10" x14ac:dyDescent="0.4">
      <c r="A569" s="48" t="s">
        <v>86</v>
      </c>
      <c r="B569" s="48" t="s">
        <v>74</v>
      </c>
      <c r="C569" s="48">
        <v>2024</v>
      </c>
      <c r="D569" s="48" t="s">
        <v>3</v>
      </c>
      <c r="E569" s="48">
        <v>7</v>
      </c>
      <c r="F569" s="60">
        <v>53</v>
      </c>
      <c r="G569" s="43">
        <v>121</v>
      </c>
      <c r="H569" s="58">
        <f>FactTransaction[[#This Row],[RNS]]*FactTransaction[[#This Row],[ADR]]</f>
        <v>6413</v>
      </c>
      <c r="I569" s="51">
        <f>DATE(FactTransaction[[#This Row],['#Year]],FactTransaction[[#This Row],['#Month]],1)</f>
        <v>45474</v>
      </c>
      <c r="J569" s="48"/>
    </row>
    <row r="570" spans="1:10" x14ac:dyDescent="0.4">
      <c r="A570" s="48" t="s">
        <v>86</v>
      </c>
      <c r="B570" s="48" t="s">
        <v>74</v>
      </c>
      <c r="C570" s="48">
        <v>2024</v>
      </c>
      <c r="D570" s="48" t="s">
        <v>6</v>
      </c>
      <c r="E570" s="48">
        <v>8</v>
      </c>
      <c r="F570" s="60">
        <v>118</v>
      </c>
      <c r="G570" s="43">
        <v>142</v>
      </c>
      <c r="H570" s="58">
        <f>FactTransaction[[#This Row],[RNS]]*FactTransaction[[#This Row],[ADR]]</f>
        <v>16756</v>
      </c>
      <c r="I570" s="51">
        <f>DATE(FactTransaction[[#This Row],['#Year]],FactTransaction[[#This Row],['#Month]],1)</f>
        <v>45505</v>
      </c>
      <c r="J570" s="48"/>
    </row>
    <row r="571" spans="1:10" x14ac:dyDescent="0.4">
      <c r="A571" s="48" t="s">
        <v>86</v>
      </c>
      <c r="B571" s="48" t="s">
        <v>74</v>
      </c>
      <c r="C571" s="48">
        <v>2024</v>
      </c>
      <c r="D571" s="48" t="s">
        <v>7</v>
      </c>
      <c r="E571" s="48">
        <v>8</v>
      </c>
      <c r="F571" s="60">
        <v>109</v>
      </c>
      <c r="G571" s="43">
        <v>149</v>
      </c>
      <c r="H571" s="58">
        <f>FactTransaction[[#This Row],[RNS]]*FactTransaction[[#This Row],[ADR]]</f>
        <v>16241</v>
      </c>
      <c r="I571" s="51">
        <f>DATE(FactTransaction[[#This Row],['#Year]],FactTransaction[[#This Row],['#Month]],1)</f>
        <v>45505</v>
      </c>
      <c r="J571" s="48"/>
    </row>
    <row r="572" spans="1:10" x14ac:dyDescent="0.4">
      <c r="A572" s="48" t="s">
        <v>86</v>
      </c>
      <c r="B572" s="48" t="s">
        <v>74</v>
      </c>
      <c r="C572" s="48">
        <v>2024</v>
      </c>
      <c r="D572" s="48" t="s">
        <v>8</v>
      </c>
      <c r="E572" s="48">
        <v>8</v>
      </c>
      <c r="F572" s="60">
        <v>50</v>
      </c>
      <c r="G572" s="43">
        <v>149</v>
      </c>
      <c r="H572" s="58">
        <f>FactTransaction[[#This Row],[RNS]]*FactTransaction[[#This Row],[ADR]]</f>
        <v>7450</v>
      </c>
      <c r="I572" s="51">
        <f>DATE(FactTransaction[[#This Row],['#Year]],FactTransaction[[#This Row],['#Month]],1)</f>
        <v>45505</v>
      </c>
      <c r="J572" s="48"/>
    </row>
    <row r="573" spans="1:10" x14ac:dyDescent="0.4">
      <c r="A573" s="48" t="s">
        <v>86</v>
      </c>
      <c r="B573" s="48" t="s">
        <v>74</v>
      </c>
      <c r="C573" s="48">
        <v>2024</v>
      </c>
      <c r="D573" s="48" t="s">
        <v>3</v>
      </c>
      <c r="E573" s="48">
        <v>8</v>
      </c>
      <c r="F573" s="60">
        <v>10</v>
      </c>
      <c r="G573" s="43">
        <v>132</v>
      </c>
      <c r="H573" s="58">
        <f>FactTransaction[[#This Row],[RNS]]*FactTransaction[[#This Row],[ADR]]</f>
        <v>1320</v>
      </c>
      <c r="I573" s="51">
        <f>DATE(FactTransaction[[#This Row],['#Year]],FactTransaction[[#This Row],['#Month]],1)</f>
        <v>45505</v>
      </c>
      <c r="J573" s="48"/>
    </row>
    <row r="574" spans="1:10" x14ac:dyDescent="0.4">
      <c r="A574" s="48" t="s">
        <v>86</v>
      </c>
      <c r="B574" s="48" t="s">
        <v>74</v>
      </c>
      <c r="C574" s="48">
        <v>2024</v>
      </c>
      <c r="D574" s="48" t="s">
        <v>6</v>
      </c>
      <c r="E574" s="48">
        <v>9</v>
      </c>
      <c r="F574" s="60">
        <v>24</v>
      </c>
      <c r="G574" s="43">
        <v>163</v>
      </c>
      <c r="H574" s="58">
        <f>FactTransaction[[#This Row],[RNS]]*FactTransaction[[#This Row],[ADR]]</f>
        <v>3912</v>
      </c>
      <c r="I574" s="51">
        <f>DATE(FactTransaction[[#This Row],['#Year]],FactTransaction[[#This Row],['#Month]],1)</f>
        <v>45536</v>
      </c>
      <c r="J574" s="48"/>
    </row>
    <row r="575" spans="1:10" x14ac:dyDescent="0.4">
      <c r="A575" s="48" t="s">
        <v>86</v>
      </c>
      <c r="B575" s="48" t="s">
        <v>74</v>
      </c>
      <c r="C575" s="48">
        <v>2024</v>
      </c>
      <c r="D575" s="48" t="s">
        <v>7</v>
      </c>
      <c r="E575" s="48">
        <v>9</v>
      </c>
      <c r="F575" s="60">
        <v>123</v>
      </c>
      <c r="G575" s="43">
        <v>155</v>
      </c>
      <c r="H575" s="58">
        <f>FactTransaction[[#This Row],[RNS]]*FactTransaction[[#This Row],[ADR]]</f>
        <v>19065</v>
      </c>
      <c r="I575" s="51">
        <f>DATE(FactTransaction[[#This Row],['#Year]],FactTransaction[[#This Row],['#Month]],1)</f>
        <v>45536</v>
      </c>
      <c r="J575" s="48"/>
    </row>
    <row r="576" spans="1:10" x14ac:dyDescent="0.4">
      <c r="A576" s="48" t="s">
        <v>86</v>
      </c>
      <c r="B576" s="48" t="s">
        <v>74</v>
      </c>
      <c r="C576" s="48">
        <v>2024</v>
      </c>
      <c r="D576" s="48" t="s">
        <v>8</v>
      </c>
      <c r="E576" s="48">
        <v>9</v>
      </c>
      <c r="F576" s="60">
        <v>36</v>
      </c>
      <c r="G576" s="43">
        <v>170</v>
      </c>
      <c r="H576" s="58">
        <f>FactTransaction[[#This Row],[RNS]]*FactTransaction[[#This Row],[ADR]]</f>
        <v>6120</v>
      </c>
      <c r="I576" s="51">
        <f>DATE(FactTransaction[[#This Row],['#Year]],FactTransaction[[#This Row],['#Month]],1)</f>
        <v>45536</v>
      </c>
      <c r="J576" s="48"/>
    </row>
    <row r="577" spans="1:10" x14ac:dyDescent="0.4">
      <c r="A577" s="48" t="s">
        <v>86</v>
      </c>
      <c r="B577" s="48" t="s">
        <v>74</v>
      </c>
      <c r="C577" s="48">
        <v>2024</v>
      </c>
      <c r="D577" s="48" t="s">
        <v>3</v>
      </c>
      <c r="E577" s="48">
        <v>9</v>
      </c>
      <c r="F577" s="60">
        <v>87</v>
      </c>
      <c r="G577" s="43">
        <v>126</v>
      </c>
      <c r="H577" s="58">
        <f>FactTransaction[[#This Row],[RNS]]*FactTransaction[[#This Row],[ADR]]</f>
        <v>10962</v>
      </c>
      <c r="I577" s="51">
        <f>DATE(FactTransaction[[#This Row],['#Year]],FactTransaction[[#This Row],['#Month]],1)</f>
        <v>45536</v>
      </c>
      <c r="J577" s="48"/>
    </row>
    <row r="578" spans="1:10" x14ac:dyDescent="0.4">
      <c r="A578" s="48" t="s">
        <v>86</v>
      </c>
      <c r="B578" s="48" t="s">
        <v>74</v>
      </c>
      <c r="C578" s="48">
        <v>2024</v>
      </c>
      <c r="D578" s="48" t="s">
        <v>6</v>
      </c>
      <c r="E578" s="48">
        <v>10</v>
      </c>
      <c r="F578" s="60">
        <v>70</v>
      </c>
      <c r="G578" s="43">
        <v>123</v>
      </c>
      <c r="H578" s="58">
        <f>FactTransaction[[#This Row],[RNS]]*FactTransaction[[#This Row],[ADR]]</f>
        <v>8610</v>
      </c>
      <c r="I578" s="51">
        <f>DATE(FactTransaction[[#This Row],['#Year]],FactTransaction[[#This Row],['#Month]],1)</f>
        <v>45566</v>
      </c>
      <c r="J578" s="48"/>
    </row>
    <row r="579" spans="1:10" x14ac:dyDescent="0.4">
      <c r="A579" s="48" t="s">
        <v>86</v>
      </c>
      <c r="B579" s="48" t="s">
        <v>74</v>
      </c>
      <c r="C579" s="48">
        <v>2024</v>
      </c>
      <c r="D579" s="48" t="s">
        <v>7</v>
      </c>
      <c r="E579" s="48">
        <v>10</v>
      </c>
      <c r="F579" s="60">
        <v>90</v>
      </c>
      <c r="G579" s="43">
        <v>137</v>
      </c>
      <c r="H579" s="58">
        <f>FactTransaction[[#This Row],[RNS]]*FactTransaction[[#This Row],[ADR]]</f>
        <v>12330</v>
      </c>
      <c r="I579" s="51">
        <f>DATE(FactTransaction[[#This Row],['#Year]],FactTransaction[[#This Row],['#Month]],1)</f>
        <v>45566</v>
      </c>
      <c r="J579" s="48"/>
    </row>
    <row r="580" spans="1:10" x14ac:dyDescent="0.4">
      <c r="A580" s="48" t="s">
        <v>86</v>
      </c>
      <c r="B580" s="48" t="s">
        <v>74</v>
      </c>
      <c r="C580" s="48">
        <v>2024</v>
      </c>
      <c r="D580" s="48" t="s">
        <v>8</v>
      </c>
      <c r="E580" s="48">
        <v>10</v>
      </c>
      <c r="F580" s="60">
        <v>67</v>
      </c>
      <c r="G580" s="43">
        <v>166</v>
      </c>
      <c r="H580" s="58">
        <f>FactTransaction[[#This Row],[RNS]]*FactTransaction[[#This Row],[ADR]]</f>
        <v>11122</v>
      </c>
      <c r="I580" s="51">
        <f>DATE(FactTransaction[[#This Row],['#Year]],FactTransaction[[#This Row],['#Month]],1)</f>
        <v>45566</v>
      </c>
      <c r="J580" s="48"/>
    </row>
    <row r="581" spans="1:10" x14ac:dyDescent="0.4">
      <c r="A581" s="48" t="s">
        <v>86</v>
      </c>
      <c r="B581" s="48" t="s">
        <v>74</v>
      </c>
      <c r="C581" s="48">
        <v>2024</v>
      </c>
      <c r="D581" s="48" t="s">
        <v>3</v>
      </c>
      <c r="E581" s="48">
        <v>10</v>
      </c>
      <c r="F581" s="60">
        <v>93</v>
      </c>
      <c r="G581" s="43">
        <v>154</v>
      </c>
      <c r="H581" s="58">
        <f>FactTransaction[[#This Row],[RNS]]*FactTransaction[[#This Row],[ADR]]</f>
        <v>14322</v>
      </c>
      <c r="I581" s="51">
        <f>DATE(FactTransaction[[#This Row],['#Year]],FactTransaction[[#This Row],['#Month]],1)</f>
        <v>45566</v>
      </c>
      <c r="J581" s="48"/>
    </row>
    <row r="582" spans="1:10" x14ac:dyDescent="0.4">
      <c r="A582" s="48" t="s">
        <v>86</v>
      </c>
      <c r="B582" s="48" t="s">
        <v>74</v>
      </c>
      <c r="C582" s="48">
        <v>2024</v>
      </c>
      <c r="D582" s="48" t="s">
        <v>6</v>
      </c>
      <c r="E582" s="48">
        <v>11</v>
      </c>
      <c r="F582" s="60">
        <v>33</v>
      </c>
      <c r="G582" s="43">
        <v>153</v>
      </c>
      <c r="H582" s="58">
        <f>FactTransaction[[#This Row],[RNS]]*FactTransaction[[#This Row],[ADR]]</f>
        <v>5049</v>
      </c>
      <c r="I582" s="51">
        <f>DATE(FactTransaction[[#This Row],['#Year]],FactTransaction[[#This Row],['#Month]],1)</f>
        <v>45597</v>
      </c>
      <c r="J582" s="48"/>
    </row>
    <row r="583" spans="1:10" x14ac:dyDescent="0.4">
      <c r="A583" s="48" t="s">
        <v>86</v>
      </c>
      <c r="B583" s="48" t="s">
        <v>74</v>
      </c>
      <c r="C583" s="48">
        <v>2024</v>
      </c>
      <c r="D583" s="48" t="s">
        <v>7</v>
      </c>
      <c r="E583" s="48">
        <v>11</v>
      </c>
      <c r="F583" s="60">
        <v>10</v>
      </c>
      <c r="G583" s="43">
        <v>165</v>
      </c>
      <c r="H583" s="58">
        <f>FactTransaction[[#This Row],[RNS]]*FactTransaction[[#This Row],[ADR]]</f>
        <v>1650</v>
      </c>
      <c r="I583" s="51">
        <f>DATE(FactTransaction[[#This Row],['#Year]],FactTransaction[[#This Row],['#Month]],1)</f>
        <v>45597</v>
      </c>
      <c r="J583" s="48"/>
    </row>
    <row r="584" spans="1:10" x14ac:dyDescent="0.4">
      <c r="A584" s="48" t="s">
        <v>86</v>
      </c>
      <c r="B584" s="48" t="s">
        <v>74</v>
      </c>
      <c r="C584" s="48">
        <v>2024</v>
      </c>
      <c r="D584" s="48" t="s">
        <v>8</v>
      </c>
      <c r="E584" s="48">
        <v>11</v>
      </c>
      <c r="F584" s="60">
        <v>9</v>
      </c>
      <c r="G584" s="43">
        <v>127</v>
      </c>
      <c r="H584" s="58">
        <f>FactTransaction[[#This Row],[RNS]]*FactTransaction[[#This Row],[ADR]]</f>
        <v>1143</v>
      </c>
      <c r="I584" s="51">
        <f>DATE(FactTransaction[[#This Row],['#Year]],FactTransaction[[#This Row],['#Month]],1)</f>
        <v>45597</v>
      </c>
      <c r="J584" s="48"/>
    </row>
    <row r="585" spans="1:10" x14ac:dyDescent="0.4">
      <c r="A585" s="48" t="s">
        <v>86</v>
      </c>
      <c r="B585" s="48" t="s">
        <v>74</v>
      </c>
      <c r="C585" s="48">
        <v>2024</v>
      </c>
      <c r="D585" s="48" t="s">
        <v>3</v>
      </c>
      <c r="E585" s="48">
        <v>11</v>
      </c>
      <c r="F585" s="60">
        <v>169</v>
      </c>
      <c r="G585" s="43">
        <v>120</v>
      </c>
      <c r="H585" s="58">
        <f>FactTransaction[[#This Row],[RNS]]*FactTransaction[[#This Row],[ADR]]</f>
        <v>20280</v>
      </c>
      <c r="I585" s="51">
        <f>DATE(FactTransaction[[#This Row],['#Year]],FactTransaction[[#This Row],['#Month]],1)</f>
        <v>45597</v>
      </c>
      <c r="J585" s="48"/>
    </row>
    <row r="586" spans="1:10" x14ac:dyDescent="0.4">
      <c r="A586" s="48" t="s">
        <v>86</v>
      </c>
      <c r="B586" s="48" t="s">
        <v>74</v>
      </c>
      <c r="C586" s="48">
        <v>2024</v>
      </c>
      <c r="D586" s="48" t="s">
        <v>6</v>
      </c>
      <c r="E586" s="48">
        <v>12</v>
      </c>
      <c r="F586" s="60">
        <v>115</v>
      </c>
      <c r="G586" s="43">
        <v>129</v>
      </c>
      <c r="H586" s="58">
        <f>FactTransaction[[#This Row],[RNS]]*FactTransaction[[#This Row],[ADR]]</f>
        <v>14835</v>
      </c>
      <c r="I586" s="51">
        <f>DATE(FactTransaction[[#This Row],['#Year]],FactTransaction[[#This Row],['#Month]],1)</f>
        <v>45627</v>
      </c>
      <c r="J586" s="48"/>
    </row>
    <row r="587" spans="1:10" x14ac:dyDescent="0.4">
      <c r="A587" s="48" t="s">
        <v>86</v>
      </c>
      <c r="B587" s="48" t="s">
        <v>74</v>
      </c>
      <c r="C587" s="48">
        <v>2024</v>
      </c>
      <c r="D587" s="48" t="s">
        <v>7</v>
      </c>
      <c r="E587" s="48">
        <v>12</v>
      </c>
      <c r="F587" s="60">
        <v>24</v>
      </c>
      <c r="G587" s="43">
        <v>120</v>
      </c>
      <c r="H587" s="58">
        <f>FactTransaction[[#This Row],[RNS]]*FactTransaction[[#This Row],[ADR]]</f>
        <v>2880</v>
      </c>
      <c r="I587" s="51">
        <f>DATE(FactTransaction[[#This Row],['#Year]],FactTransaction[[#This Row],['#Month]],1)</f>
        <v>45627</v>
      </c>
      <c r="J587" s="48"/>
    </row>
    <row r="588" spans="1:10" x14ac:dyDescent="0.4">
      <c r="A588" s="48" t="s">
        <v>86</v>
      </c>
      <c r="B588" s="48" t="s">
        <v>74</v>
      </c>
      <c r="C588" s="48">
        <v>2024</v>
      </c>
      <c r="D588" s="48" t="s">
        <v>8</v>
      </c>
      <c r="E588" s="48">
        <v>12</v>
      </c>
      <c r="F588" s="60">
        <v>58</v>
      </c>
      <c r="G588" s="43">
        <v>175</v>
      </c>
      <c r="H588" s="58">
        <f>FactTransaction[[#This Row],[RNS]]*FactTransaction[[#This Row],[ADR]]</f>
        <v>10150</v>
      </c>
      <c r="I588" s="51">
        <f>DATE(FactTransaction[[#This Row],['#Year]],FactTransaction[[#This Row],['#Month]],1)</f>
        <v>45627</v>
      </c>
      <c r="J588" s="48"/>
    </row>
    <row r="589" spans="1:10" x14ac:dyDescent="0.4">
      <c r="A589" s="48" t="s">
        <v>86</v>
      </c>
      <c r="B589" s="48" t="s">
        <v>74</v>
      </c>
      <c r="C589" s="48">
        <v>2024</v>
      </c>
      <c r="D589" s="48" t="s">
        <v>3</v>
      </c>
      <c r="E589" s="48">
        <v>12</v>
      </c>
      <c r="F589" s="60">
        <v>80</v>
      </c>
      <c r="G589" s="43">
        <v>124</v>
      </c>
      <c r="H589" s="58">
        <f>FactTransaction[[#This Row],[RNS]]*FactTransaction[[#This Row],[ADR]]</f>
        <v>9920</v>
      </c>
      <c r="I589" s="51">
        <f>DATE(FactTransaction[[#This Row],['#Year]],FactTransaction[[#This Row],['#Month]],1)</f>
        <v>45627</v>
      </c>
      <c r="J589" s="48"/>
    </row>
    <row r="590" spans="1:10" x14ac:dyDescent="0.4">
      <c r="A590" s="48" t="s">
        <v>86</v>
      </c>
      <c r="B590" s="48" t="s">
        <v>75</v>
      </c>
      <c r="C590" s="48">
        <v>2025</v>
      </c>
      <c r="D590" s="48" t="s">
        <v>6</v>
      </c>
      <c r="E590" s="48">
        <v>1</v>
      </c>
      <c r="F590" s="60">
        <v>29</v>
      </c>
      <c r="G590" s="43">
        <v>144</v>
      </c>
      <c r="H590" s="58">
        <f>FactTransaction[[#This Row],[RNS]]*FactTransaction[[#This Row],[ADR]]</f>
        <v>4176</v>
      </c>
      <c r="I590" s="51">
        <f>DATE(FactTransaction[[#This Row],['#Year]],FactTransaction[[#This Row],['#Month]],1)</f>
        <v>45658</v>
      </c>
      <c r="J590" s="48"/>
    </row>
    <row r="591" spans="1:10" x14ac:dyDescent="0.4">
      <c r="A591" s="48" t="s">
        <v>86</v>
      </c>
      <c r="B591" s="48" t="s">
        <v>75</v>
      </c>
      <c r="C591" s="48">
        <v>2025</v>
      </c>
      <c r="D591" s="48" t="s">
        <v>7</v>
      </c>
      <c r="E591" s="48">
        <v>1</v>
      </c>
      <c r="F591" s="60">
        <v>50</v>
      </c>
      <c r="G591" s="43">
        <v>120</v>
      </c>
      <c r="H591" s="58">
        <f>FactTransaction[[#This Row],[RNS]]*FactTransaction[[#This Row],[ADR]]</f>
        <v>6000</v>
      </c>
      <c r="I591" s="51">
        <f>DATE(FactTransaction[[#This Row],['#Year]],FactTransaction[[#This Row],['#Month]],1)</f>
        <v>45658</v>
      </c>
      <c r="J591" s="48"/>
    </row>
    <row r="592" spans="1:10" x14ac:dyDescent="0.4">
      <c r="A592" s="48" t="s">
        <v>86</v>
      </c>
      <c r="B592" s="48" t="s">
        <v>75</v>
      </c>
      <c r="C592" s="48">
        <v>2025</v>
      </c>
      <c r="D592" s="48" t="s">
        <v>8</v>
      </c>
      <c r="E592" s="48">
        <v>1</v>
      </c>
      <c r="F592" s="60">
        <v>83</v>
      </c>
      <c r="G592" s="43">
        <v>127</v>
      </c>
      <c r="H592" s="58">
        <f>FactTransaction[[#This Row],[RNS]]*FactTransaction[[#This Row],[ADR]]</f>
        <v>10541</v>
      </c>
      <c r="I592" s="51">
        <f>DATE(FactTransaction[[#This Row],['#Year]],FactTransaction[[#This Row],['#Month]],1)</f>
        <v>45658</v>
      </c>
      <c r="J592" s="48"/>
    </row>
    <row r="593" spans="1:10" x14ac:dyDescent="0.4">
      <c r="A593" s="48" t="s">
        <v>86</v>
      </c>
      <c r="B593" s="48" t="s">
        <v>75</v>
      </c>
      <c r="C593" s="48">
        <v>2025</v>
      </c>
      <c r="D593" s="48" t="s">
        <v>3</v>
      </c>
      <c r="E593" s="48">
        <v>1</v>
      </c>
      <c r="F593" s="60">
        <v>18</v>
      </c>
      <c r="G593" s="43">
        <v>130</v>
      </c>
      <c r="H593" s="58">
        <f>FactTransaction[[#This Row],[RNS]]*FactTransaction[[#This Row],[ADR]]</f>
        <v>2340</v>
      </c>
      <c r="I593" s="51">
        <f>DATE(FactTransaction[[#This Row],['#Year]],FactTransaction[[#This Row],['#Month]],1)</f>
        <v>45658</v>
      </c>
      <c r="J593" s="48"/>
    </row>
    <row r="594" spans="1:10" x14ac:dyDescent="0.4">
      <c r="A594" s="48" t="s">
        <v>86</v>
      </c>
      <c r="B594" s="48" t="s">
        <v>75</v>
      </c>
      <c r="C594" s="48">
        <v>2025</v>
      </c>
      <c r="D594" s="48" t="s">
        <v>6</v>
      </c>
      <c r="E594" s="48">
        <v>2</v>
      </c>
      <c r="F594" s="60">
        <v>116</v>
      </c>
      <c r="G594" s="43">
        <v>163</v>
      </c>
      <c r="H594" s="58">
        <f>FactTransaction[[#This Row],[RNS]]*FactTransaction[[#This Row],[ADR]]</f>
        <v>18908</v>
      </c>
      <c r="I594" s="51">
        <f>DATE(FactTransaction[[#This Row],['#Year]],FactTransaction[[#This Row],['#Month]],1)</f>
        <v>45689</v>
      </c>
      <c r="J594" s="48"/>
    </row>
    <row r="595" spans="1:10" x14ac:dyDescent="0.4">
      <c r="A595" s="48" t="s">
        <v>86</v>
      </c>
      <c r="B595" s="48" t="s">
        <v>75</v>
      </c>
      <c r="C595" s="48">
        <v>2025</v>
      </c>
      <c r="D595" s="48" t="s">
        <v>7</v>
      </c>
      <c r="E595" s="48">
        <v>2</v>
      </c>
      <c r="F595" s="60">
        <v>172</v>
      </c>
      <c r="G595" s="43">
        <v>126</v>
      </c>
      <c r="H595" s="58">
        <f>FactTransaction[[#This Row],[RNS]]*FactTransaction[[#This Row],[ADR]]</f>
        <v>21672</v>
      </c>
      <c r="I595" s="51">
        <f>DATE(FactTransaction[[#This Row],['#Year]],FactTransaction[[#This Row],['#Month]],1)</f>
        <v>45689</v>
      </c>
      <c r="J595" s="48"/>
    </row>
    <row r="596" spans="1:10" x14ac:dyDescent="0.4">
      <c r="A596" s="48" t="s">
        <v>86</v>
      </c>
      <c r="B596" s="48" t="s">
        <v>75</v>
      </c>
      <c r="C596" s="48">
        <v>2025</v>
      </c>
      <c r="D596" s="48" t="s">
        <v>8</v>
      </c>
      <c r="E596" s="48">
        <v>2</v>
      </c>
      <c r="F596" s="60">
        <v>176</v>
      </c>
      <c r="G596" s="43">
        <v>138</v>
      </c>
      <c r="H596" s="58">
        <f>FactTransaction[[#This Row],[RNS]]*FactTransaction[[#This Row],[ADR]]</f>
        <v>24288</v>
      </c>
      <c r="I596" s="51">
        <f>DATE(FactTransaction[[#This Row],['#Year]],FactTransaction[[#This Row],['#Month]],1)</f>
        <v>45689</v>
      </c>
      <c r="J596" s="48"/>
    </row>
    <row r="597" spans="1:10" x14ac:dyDescent="0.4">
      <c r="A597" s="48" t="s">
        <v>86</v>
      </c>
      <c r="B597" s="48" t="s">
        <v>75</v>
      </c>
      <c r="C597" s="48">
        <v>2025</v>
      </c>
      <c r="D597" s="48" t="s">
        <v>3</v>
      </c>
      <c r="E597" s="48">
        <v>2</v>
      </c>
      <c r="F597" s="60">
        <v>114</v>
      </c>
      <c r="G597" s="43">
        <v>136</v>
      </c>
      <c r="H597" s="58">
        <f>FactTransaction[[#This Row],[RNS]]*FactTransaction[[#This Row],[ADR]]</f>
        <v>15504</v>
      </c>
      <c r="I597" s="51">
        <f>DATE(FactTransaction[[#This Row],['#Year]],FactTransaction[[#This Row],['#Month]],1)</f>
        <v>45689</v>
      </c>
      <c r="J597" s="48"/>
    </row>
    <row r="598" spans="1:10" x14ac:dyDescent="0.4">
      <c r="A598" s="48" t="s">
        <v>86</v>
      </c>
      <c r="B598" s="48" t="s">
        <v>75</v>
      </c>
      <c r="C598" s="48">
        <v>2025</v>
      </c>
      <c r="D598" s="48" t="s">
        <v>6</v>
      </c>
      <c r="E598" s="48">
        <v>3</v>
      </c>
      <c r="F598" s="60">
        <v>69</v>
      </c>
      <c r="G598" s="43">
        <v>137</v>
      </c>
      <c r="H598" s="58">
        <f>FactTransaction[[#This Row],[RNS]]*FactTransaction[[#This Row],[ADR]]</f>
        <v>9453</v>
      </c>
      <c r="I598" s="51">
        <f>DATE(FactTransaction[[#This Row],['#Year]],FactTransaction[[#This Row],['#Month]],1)</f>
        <v>45717</v>
      </c>
      <c r="J598" s="48"/>
    </row>
    <row r="599" spans="1:10" x14ac:dyDescent="0.4">
      <c r="A599" s="48" t="s">
        <v>86</v>
      </c>
      <c r="B599" s="48" t="s">
        <v>75</v>
      </c>
      <c r="C599" s="48">
        <v>2025</v>
      </c>
      <c r="D599" s="48" t="s">
        <v>7</v>
      </c>
      <c r="E599" s="48">
        <v>3</v>
      </c>
      <c r="F599" s="60">
        <v>64</v>
      </c>
      <c r="G599" s="43">
        <v>157</v>
      </c>
      <c r="H599" s="58">
        <f>FactTransaction[[#This Row],[RNS]]*FactTransaction[[#This Row],[ADR]]</f>
        <v>10048</v>
      </c>
      <c r="I599" s="51">
        <f>DATE(FactTransaction[[#This Row],['#Year]],FactTransaction[[#This Row],['#Month]],1)</f>
        <v>45717</v>
      </c>
      <c r="J599" s="48"/>
    </row>
    <row r="600" spans="1:10" x14ac:dyDescent="0.4">
      <c r="A600" s="48" t="s">
        <v>86</v>
      </c>
      <c r="B600" s="48" t="s">
        <v>75</v>
      </c>
      <c r="C600" s="48">
        <v>2025</v>
      </c>
      <c r="D600" s="48" t="s">
        <v>8</v>
      </c>
      <c r="E600" s="48">
        <v>3</v>
      </c>
      <c r="F600" s="60">
        <v>129</v>
      </c>
      <c r="G600" s="43">
        <v>166</v>
      </c>
      <c r="H600" s="58">
        <f>FactTransaction[[#This Row],[RNS]]*FactTransaction[[#This Row],[ADR]]</f>
        <v>21414</v>
      </c>
      <c r="I600" s="51">
        <f>DATE(FactTransaction[[#This Row],['#Year]],FactTransaction[[#This Row],['#Month]],1)</f>
        <v>45717</v>
      </c>
      <c r="J600" s="48"/>
    </row>
    <row r="601" spans="1:10" x14ac:dyDescent="0.4">
      <c r="A601" s="48" t="s">
        <v>86</v>
      </c>
      <c r="B601" s="48" t="s">
        <v>75</v>
      </c>
      <c r="C601" s="48">
        <v>2025</v>
      </c>
      <c r="D601" s="48" t="s">
        <v>3</v>
      </c>
      <c r="E601" s="48">
        <v>3</v>
      </c>
      <c r="F601" s="60">
        <v>88</v>
      </c>
      <c r="G601" s="43">
        <v>160</v>
      </c>
      <c r="H601" s="58">
        <f>FactTransaction[[#This Row],[RNS]]*FactTransaction[[#This Row],[ADR]]</f>
        <v>14080</v>
      </c>
      <c r="I601" s="51">
        <f>DATE(FactTransaction[[#This Row],['#Year]],FactTransaction[[#This Row],['#Month]],1)</f>
        <v>45717</v>
      </c>
      <c r="J601" s="48"/>
    </row>
    <row r="602" spans="1:10" x14ac:dyDescent="0.4">
      <c r="A602" s="48" t="s">
        <v>86</v>
      </c>
      <c r="B602" s="48" t="s">
        <v>75</v>
      </c>
      <c r="C602" s="48">
        <v>2025</v>
      </c>
      <c r="D602" s="48" t="s">
        <v>6</v>
      </c>
      <c r="E602" s="48">
        <v>4</v>
      </c>
      <c r="F602" s="60">
        <v>97</v>
      </c>
      <c r="G602" s="43">
        <v>154</v>
      </c>
      <c r="H602" s="58">
        <f>FactTransaction[[#This Row],[RNS]]*FactTransaction[[#This Row],[ADR]]</f>
        <v>14938</v>
      </c>
      <c r="I602" s="51">
        <f>DATE(FactTransaction[[#This Row],['#Year]],FactTransaction[[#This Row],['#Month]],1)</f>
        <v>45748</v>
      </c>
      <c r="J602" s="48"/>
    </row>
    <row r="603" spans="1:10" x14ac:dyDescent="0.4">
      <c r="A603" s="48" t="s">
        <v>86</v>
      </c>
      <c r="B603" s="48" t="s">
        <v>75</v>
      </c>
      <c r="C603" s="48">
        <v>2025</v>
      </c>
      <c r="D603" s="48" t="s">
        <v>7</v>
      </c>
      <c r="E603" s="48">
        <v>4</v>
      </c>
      <c r="F603" s="60">
        <v>105</v>
      </c>
      <c r="G603" s="43">
        <v>140</v>
      </c>
      <c r="H603" s="58">
        <f>FactTransaction[[#This Row],[RNS]]*FactTransaction[[#This Row],[ADR]]</f>
        <v>14700</v>
      </c>
      <c r="I603" s="51">
        <f>DATE(FactTransaction[[#This Row],['#Year]],FactTransaction[[#This Row],['#Month]],1)</f>
        <v>45748</v>
      </c>
      <c r="J603" s="48"/>
    </row>
    <row r="604" spans="1:10" x14ac:dyDescent="0.4">
      <c r="A604" s="48" t="s">
        <v>86</v>
      </c>
      <c r="B604" s="48" t="s">
        <v>75</v>
      </c>
      <c r="C604" s="48">
        <v>2025</v>
      </c>
      <c r="D604" s="48" t="s">
        <v>8</v>
      </c>
      <c r="E604" s="48">
        <v>4</v>
      </c>
      <c r="F604" s="60">
        <v>45</v>
      </c>
      <c r="G604" s="43">
        <v>149</v>
      </c>
      <c r="H604" s="58">
        <f>FactTransaction[[#This Row],[RNS]]*FactTransaction[[#This Row],[ADR]]</f>
        <v>6705</v>
      </c>
      <c r="I604" s="51">
        <f>DATE(FactTransaction[[#This Row],['#Year]],FactTransaction[[#This Row],['#Month]],1)</f>
        <v>45748</v>
      </c>
      <c r="J604" s="48"/>
    </row>
    <row r="605" spans="1:10" x14ac:dyDescent="0.4">
      <c r="A605" s="48" t="s">
        <v>86</v>
      </c>
      <c r="B605" s="48" t="s">
        <v>75</v>
      </c>
      <c r="C605" s="48">
        <v>2025</v>
      </c>
      <c r="D605" s="48" t="s">
        <v>3</v>
      </c>
      <c r="E605" s="48">
        <v>4</v>
      </c>
      <c r="F605" s="60">
        <v>143</v>
      </c>
      <c r="G605" s="43">
        <v>161</v>
      </c>
      <c r="H605" s="58">
        <f>FactTransaction[[#This Row],[RNS]]*FactTransaction[[#This Row],[ADR]]</f>
        <v>23023</v>
      </c>
      <c r="I605" s="51">
        <f>DATE(FactTransaction[[#This Row],['#Year]],FactTransaction[[#This Row],['#Month]],1)</f>
        <v>45748</v>
      </c>
      <c r="J605" s="48"/>
    </row>
    <row r="606" spans="1:10" x14ac:dyDescent="0.4">
      <c r="A606" s="48" t="s">
        <v>86</v>
      </c>
      <c r="B606" s="48" t="s">
        <v>75</v>
      </c>
      <c r="C606" s="48">
        <v>2025</v>
      </c>
      <c r="D606" s="48" t="s">
        <v>6</v>
      </c>
      <c r="E606" s="48">
        <v>5</v>
      </c>
      <c r="F606" s="60">
        <v>29</v>
      </c>
      <c r="G606" s="43">
        <v>151</v>
      </c>
      <c r="H606" s="58">
        <f>FactTransaction[[#This Row],[RNS]]*FactTransaction[[#This Row],[ADR]]</f>
        <v>4379</v>
      </c>
      <c r="I606" s="51">
        <f>DATE(FactTransaction[[#This Row],['#Year]],FactTransaction[[#This Row],['#Month]],1)</f>
        <v>45778</v>
      </c>
      <c r="J606" s="48"/>
    </row>
    <row r="607" spans="1:10" x14ac:dyDescent="0.4">
      <c r="A607" s="48" t="s">
        <v>86</v>
      </c>
      <c r="B607" s="48" t="s">
        <v>75</v>
      </c>
      <c r="C607" s="48">
        <v>2025</v>
      </c>
      <c r="D607" s="48" t="s">
        <v>7</v>
      </c>
      <c r="E607" s="48">
        <v>5</v>
      </c>
      <c r="F607" s="60">
        <v>117</v>
      </c>
      <c r="G607" s="43">
        <v>149</v>
      </c>
      <c r="H607" s="58">
        <f>FactTransaction[[#This Row],[RNS]]*FactTransaction[[#This Row],[ADR]]</f>
        <v>17433</v>
      </c>
      <c r="I607" s="51">
        <f>DATE(FactTransaction[[#This Row],['#Year]],FactTransaction[[#This Row],['#Month]],1)</f>
        <v>45778</v>
      </c>
      <c r="J607" s="48"/>
    </row>
    <row r="608" spans="1:10" x14ac:dyDescent="0.4">
      <c r="A608" s="48" t="s">
        <v>86</v>
      </c>
      <c r="B608" s="48" t="s">
        <v>75</v>
      </c>
      <c r="C608" s="48">
        <v>2025</v>
      </c>
      <c r="D608" s="48" t="s">
        <v>8</v>
      </c>
      <c r="E608" s="48">
        <v>5</v>
      </c>
      <c r="F608" s="60">
        <v>27</v>
      </c>
      <c r="G608" s="43">
        <v>120</v>
      </c>
      <c r="H608" s="58">
        <f>FactTransaction[[#This Row],[RNS]]*FactTransaction[[#This Row],[ADR]]</f>
        <v>3240</v>
      </c>
      <c r="I608" s="51">
        <f>DATE(FactTransaction[[#This Row],['#Year]],FactTransaction[[#This Row],['#Month]],1)</f>
        <v>45778</v>
      </c>
      <c r="J608" s="48"/>
    </row>
    <row r="609" spans="1:10" x14ac:dyDescent="0.4">
      <c r="A609" s="48" t="s">
        <v>86</v>
      </c>
      <c r="B609" s="48" t="s">
        <v>75</v>
      </c>
      <c r="C609" s="48">
        <v>2025</v>
      </c>
      <c r="D609" s="48" t="s">
        <v>3</v>
      </c>
      <c r="E609" s="48">
        <v>5</v>
      </c>
      <c r="F609" s="60">
        <v>49</v>
      </c>
      <c r="G609" s="43">
        <v>145</v>
      </c>
      <c r="H609" s="58">
        <f>FactTransaction[[#This Row],[RNS]]*FactTransaction[[#This Row],[ADR]]</f>
        <v>7105</v>
      </c>
      <c r="I609" s="51">
        <f>DATE(FactTransaction[[#This Row],['#Year]],FactTransaction[[#This Row],['#Month]],1)</f>
        <v>45778</v>
      </c>
      <c r="J609" s="48"/>
    </row>
    <row r="610" spans="1:10" x14ac:dyDescent="0.4">
      <c r="A610" s="48" t="s">
        <v>86</v>
      </c>
      <c r="B610" s="48" t="s">
        <v>75</v>
      </c>
      <c r="C610" s="48">
        <v>2025</v>
      </c>
      <c r="D610" s="48" t="s">
        <v>6</v>
      </c>
      <c r="E610" s="48">
        <v>6</v>
      </c>
      <c r="F610" s="60">
        <v>145</v>
      </c>
      <c r="G610" s="43">
        <v>130</v>
      </c>
      <c r="H610" s="58">
        <f>FactTransaction[[#This Row],[RNS]]*FactTransaction[[#This Row],[ADR]]</f>
        <v>18850</v>
      </c>
      <c r="I610" s="51">
        <f>DATE(FactTransaction[[#This Row],['#Year]],FactTransaction[[#This Row],['#Month]],1)</f>
        <v>45809</v>
      </c>
      <c r="J610" s="48"/>
    </row>
    <row r="611" spans="1:10" x14ac:dyDescent="0.4">
      <c r="A611" s="48" t="s">
        <v>86</v>
      </c>
      <c r="B611" s="48" t="s">
        <v>75</v>
      </c>
      <c r="C611" s="48">
        <v>2025</v>
      </c>
      <c r="D611" s="48" t="s">
        <v>7</v>
      </c>
      <c r="E611" s="48">
        <v>6</v>
      </c>
      <c r="F611" s="60">
        <v>91</v>
      </c>
      <c r="G611" s="43">
        <v>142</v>
      </c>
      <c r="H611" s="58">
        <f>FactTransaction[[#This Row],[RNS]]*FactTransaction[[#This Row],[ADR]]</f>
        <v>12922</v>
      </c>
      <c r="I611" s="51">
        <f>DATE(FactTransaction[[#This Row],['#Year]],FactTransaction[[#This Row],['#Month]],1)</f>
        <v>45809</v>
      </c>
      <c r="J611" s="48"/>
    </row>
    <row r="612" spans="1:10" x14ac:dyDescent="0.4">
      <c r="A612" s="48" t="s">
        <v>86</v>
      </c>
      <c r="B612" s="48" t="s">
        <v>75</v>
      </c>
      <c r="C612" s="48">
        <v>2025</v>
      </c>
      <c r="D612" s="48" t="s">
        <v>8</v>
      </c>
      <c r="E612" s="48">
        <v>6</v>
      </c>
      <c r="F612" s="60">
        <v>69</v>
      </c>
      <c r="G612" s="43">
        <v>126</v>
      </c>
      <c r="H612" s="58">
        <f>FactTransaction[[#This Row],[RNS]]*FactTransaction[[#This Row],[ADR]]</f>
        <v>8694</v>
      </c>
      <c r="I612" s="51">
        <f>DATE(FactTransaction[[#This Row],['#Year]],FactTransaction[[#This Row],['#Month]],1)</f>
        <v>45809</v>
      </c>
      <c r="J612" s="48"/>
    </row>
    <row r="613" spans="1:10" x14ac:dyDescent="0.4">
      <c r="A613" s="48" t="s">
        <v>86</v>
      </c>
      <c r="B613" s="48" t="s">
        <v>75</v>
      </c>
      <c r="C613" s="48">
        <v>2025</v>
      </c>
      <c r="D613" s="48" t="s">
        <v>3</v>
      </c>
      <c r="E613" s="48">
        <v>6</v>
      </c>
      <c r="F613" s="60">
        <v>178</v>
      </c>
      <c r="G613" s="43">
        <v>122</v>
      </c>
      <c r="H613" s="58">
        <f>FactTransaction[[#This Row],[RNS]]*FactTransaction[[#This Row],[ADR]]</f>
        <v>21716</v>
      </c>
      <c r="I613" s="51">
        <f>DATE(FactTransaction[[#This Row],['#Year]],FactTransaction[[#This Row],['#Month]],1)</f>
        <v>45809</v>
      </c>
      <c r="J613" s="48"/>
    </row>
    <row r="614" spans="1:10" x14ac:dyDescent="0.4">
      <c r="A614" s="48" t="s">
        <v>86</v>
      </c>
      <c r="B614" s="48" t="s">
        <v>75</v>
      </c>
      <c r="C614" s="48">
        <v>2025</v>
      </c>
      <c r="D614" s="48" t="s">
        <v>6</v>
      </c>
      <c r="E614" s="48">
        <v>7</v>
      </c>
      <c r="F614" s="60">
        <v>130</v>
      </c>
      <c r="G614" s="43">
        <v>156</v>
      </c>
      <c r="H614" s="58">
        <f>FactTransaction[[#This Row],[RNS]]*FactTransaction[[#This Row],[ADR]]</f>
        <v>20280</v>
      </c>
      <c r="I614" s="51">
        <f>DATE(FactTransaction[[#This Row],['#Year]],FactTransaction[[#This Row],['#Month]],1)</f>
        <v>45839</v>
      </c>
      <c r="J614" s="48"/>
    </row>
    <row r="615" spans="1:10" x14ac:dyDescent="0.4">
      <c r="A615" s="48" t="s">
        <v>86</v>
      </c>
      <c r="B615" s="48" t="s">
        <v>75</v>
      </c>
      <c r="C615" s="48">
        <v>2025</v>
      </c>
      <c r="D615" s="48" t="s">
        <v>7</v>
      </c>
      <c r="E615" s="48">
        <v>7</v>
      </c>
      <c r="F615" s="60">
        <v>129</v>
      </c>
      <c r="G615" s="43">
        <v>159</v>
      </c>
      <c r="H615" s="58">
        <f>FactTransaction[[#This Row],[RNS]]*FactTransaction[[#This Row],[ADR]]</f>
        <v>20511</v>
      </c>
      <c r="I615" s="51">
        <f>DATE(FactTransaction[[#This Row],['#Year]],FactTransaction[[#This Row],['#Month]],1)</f>
        <v>45839</v>
      </c>
      <c r="J615" s="48"/>
    </row>
    <row r="616" spans="1:10" x14ac:dyDescent="0.4">
      <c r="A616" s="48" t="s">
        <v>86</v>
      </c>
      <c r="B616" s="48" t="s">
        <v>75</v>
      </c>
      <c r="C616" s="48">
        <v>2025</v>
      </c>
      <c r="D616" s="48" t="s">
        <v>8</v>
      </c>
      <c r="E616" s="48">
        <v>7</v>
      </c>
      <c r="F616" s="60">
        <v>129</v>
      </c>
      <c r="G616" s="43">
        <v>132</v>
      </c>
      <c r="H616" s="58">
        <f>FactTransaction[[#This Row],[RNS]]*FactTransaction[[#This Row],[ADR]]</f>
        <v>17028</v>
      </c>
      <c r="I616" s="51">
        <f>DATE(FactTransaction[[#This Row],['#Year]],FactTransaction[[#This Row],['#Month]],1)</f>
        <v>45839</v>
      </c>
      <c r="J616" s="48"/>
    </row>
    <row r="617" spans="1:10" x14ac:dyDescent="0.4">
      <c r="A617" s="48" t="s">
        <v>86</v>
      </c>
      <c r="B617" s="48" t="s">
        <v>75</v>
      </c>
      <c r="C617" s="48">
        <v>2025</v>
      </c>
      <c r="D617" s="48" t="s">
        <v>3</v>
      </c>
      <c r="E617" s="48">
        <v>7</v>
      </c>
      <c r="F617" s="60">
        <v>88</v>
      </c>
      <c r="G617" s="43">
        <v>166</v>
      </c>
      <c r="H617" s="58">
        <f>FactTransaction[[#This Row],[RNS]]*FactTransaction[[#This Row],[ADR]]</f>
        <v>14608</v>
      </c>
      <c r="I617" s="51">
        <f>DATE(FactTransaction[[#This Row],['#Year]],FactTransaction[[#This Row],['#Month]],1)</f>
        <v>45839</v>
      </c>
      <c r="J617" s="48"/>
    </row>
    <row r="618" spans="1:10" x14ac:dyDescent="0.4">
      <c r="A618" s="48" t="s">
        <v>86</v>
      </c>
      <c r="B618" s="48" t="s">
        <v>75</v>
      </c>
      <c r="C618" s="48">
        <v>2025</v>
      </c>
      <c r="D618" s="48" t="s">
        <v>6</v>
      </c>
      <c r="E618" s="48">
        <v>8</v>
      </c>
      <c r="F618" s="60">
        <v>88</v>
      </c>
      <c r="G618" s="43">
        <v>150</v>
      </c>
      <c r="H618" s="58">
        <f>FactTransaction[[#This Row],[RNS]]*FactTransaction[[#This Row],[ADR]]</f>
        <v>13200</v>
      </c>
      <c r="I618" s="51">
        <f>DATE(FactTransaction[[#This Row],['#Year]],FactTransaction[[#This Row],['#Month]],1)</f>
        <v>45870</v>
      </c>
      <c r="J618" s="48"/>
    </row>
    <row r="619" spans="1:10" x14ac:dyDescent="0.4">
      <c r="A619" s="48" t="s">
        <v>86</v>
      </c>
      <c r="B619" s="48" t="s">
        <v>75</v>
      </c>
      <c r="C619" s="48">
        <v>2025</v>
      </c>
      <c r="D619" s="48" t="s">
        <v>7</v>
      </c>
      <c r="E619" s="48">
        <v>8</v>
      </c>
      <c r="F619" s="60">
        <v>173</v>
      </c>
      <c r="G619" s="43">
        <v>158</v>
      </c>
      <c r="H619" s="58">
        <f>FactTransaction[[#This Row],[RNS]]*FactTransaction[[#This Row],[ADR]]</f>
        <v>27334</v>
      </c>
      <c r="I619" s="51">
        <f>DATE(FactTransaction[[#This Row],['#Year]],FactTransaction[[#This Row],['#Month]],1)</f>
        <v>45870</v>
      </c>
      <c r="J619" s="48"/>
    </row>
    <row r="620" spans="1:10" x14ac:dyDescent="0.4">
      <c r="A620" s="48" t="s">
        <v>86</v>
      </c>
      <c r="B620" s="48" t="s">
        <v>75</v>
      </c>
      <c r="C620" s="48">
        <v>2025</v>
      </c>
      <c r="D620" s="48" t="s">
        <v>8</v>
      </c>
      <c r="E620" s="48">
        <v>8</v>
      </c>
      <c r="F620" s="60">
        <v>20</v>
      </c>
      <c r="G620" s="43">
        <v>164</v>
      </c>
      <c r="H620" s="58">
        <f>FactTransaction[[#This Row],[RNS]]*FactTransaction[[#This Row],[ADR]]</f>
        <v>3280</v>
      </c>
      <c r="I620" s="51">
        <f>DATE(FactTransaction[[#This Row],['#Year]],FactTransaction[[#This Row],['#Month]],1)</f>
        <v>45870</v>
      </c>
      <c r="J620" s="48"/>
    </row>
    <row r="621" spans="1:10" x14ac:dyDescent="0.4">
      <c r="A621" s="48" t="s">
        <v>86</v>
      </c>
      <c r="B621" s="48" t="s">
        <v>75</v>
      </c>
      <c r="C621" s="48">
        <v>2025</v>
      </c>
      <c r="D621" s="48" t="s">
        <v>3</v>
      </c>
      <c r="E621" s="48">
        <v>8</v>
      </c>
      <c r="F621" s="60">
        <v>96</v>
      </c>
      <c r="G621" s="43">
        <v>156</v>
      </c>
      <c r="H621" s="58">
        <f>FactTransaction[[#This Row],[RNS]]*FactTransaction[[#This Row],[ADR]]</f>
        <v>14976</v>
      </c>
      <c r="I621" s="51">
        <f>DATE(FactTransaction[[#This Row],['#Year]],FactTransaction[[#This Row],['#Month]],1)</f>
        <v>45870</v>
      </c>
      <c r="J621" s="48"/>
    </row>
    <row r="622" spans="1:10" x14ac:dyDescent="0.4">
      <c r="A622" s="48" t="s">
        <v>86</v>
      </c>
      <c r="B622" s="48" t="s">
        <v>75</v>
      </c>
      <c r="C622" s="48">
        <v>2025</v>
      </c>
      <c r="D622" s="48" t="s">
        <v>6</v>
      </c>
      <c r="E622" s="48">
        <v>9</v>
      </c>
      <c r="F622" s="60">
        <v>139</v>
      </c>
      <c r="G622" s="43">
        <v>157</v>
      </c>
      <c r="H622" s="58">
        <f>FactTransaction[[#This Row],[RNS]]*FactTransaction[[#This Row],[ADR]]</f>
        <v>21823</v>
      </c>
      <c r="I622" s="51">
        <f>DATE(FactTransaction[[#This Row],['#Year]],FactTransaction[[#This Row],['#Month]],1)</f>
        <v>45901</v>
      </c>
      <c r="J622" s="48"/>
    </row>
    <row r="623" spans="1:10" x14ac:dyDescent="0.4">
      <c r="A623" s="48" t="s">
        <v>86</v>
      </c>
      <c r="B623" s="48" t="s">
        <v>75</v>
      </c>
      <c r="C623" s="48">
        <v>2025</v>
      </c>
      <c r="D623" s="48" t="s">
        <v>7</v>
      </c>
      <c r="E623" s="48">
        <v>9</v>
      </c>
      <c r="F623" s="60">
        <v>36</v>
      </c>
      <c r="G623" s="43">
        <v>136</v>
      </c>
      <c r="H623" s="58">
        <f>FactTransaction[[#This Row],[RNS]]*FactTransaction[[#This Row],[ADR]]</f>
        <v>4896</v>
      </c>
      <c r="I623" s="51">
        <f>DATE(FactTransaction[[#This Row],['#Year]],FactTransaction[[#This Row],['#Month]],1)</f>
        <v>45901</v>
      </c>
      <c r="J623" s="48"/>
    </row>
    <row r="624" spans="1:10" x14ac:dyDescent="0.4">
      <c r="A624" s="48" t="s">
        <v>86</v>
      </c>
      <c r="B624" s="48" t="s">
        <v>75</v>
      </c>
      <c r="C624" s="48">
        <v>2025</v>
      </c>
      <c r="D624" s="48" t="s">
        <v>8</v>
      </c>
      <c r="E624" s="48">
        <v>9</v>
      </c>
      <c r="F624" s="60">
        <v>108</v>
      </c>
      <c r="G624" s="43">
        <v>141</v>
      </c>
      <c r="H624" s="58">
        <f>FactTransaction[[#This Row],[RNS]]*FactTransaction[[#This Row],[ADR]]</f>
        <v>15228</v>
      </c>
      <c r="I624" s="51">
        <f>DATE(FactTransaction[[#This Row],['#Year]],FactTransaction[[#This Row],['#Month]],1)</f>
        <v>45901</v>
      </c>
      <c r="J624" s="48"/>
    </row>
    <row r="625" spans="1:10" x14ac:dyDescent="0.4">
      <c r="A625" s="48" t="s">
        <v>86</v>
      </c>
      <c r="B625" s="48" t="s">
        <v>75</v>
      </c>
      <c r="C625" s="48">
        <v>2025</v>
      </c>
      <c r="D625" s="48" t="s">
        <v>3</v>
      </c>
      <c r="E625" s="48">
        <v>9</v>
      </c>
      <c r="F625" s="60">
        <v>175</v>
      </c>
      <c r="G625" s="43">
        <v>134</v>
      </c>
      <c r="H625" s="58">
        <f>FactTransaction[[#This Row],[RNS]]*FactTransaction[[#This Row],[ADR]]</f>
        <v>23450</v>
      </c>
      <c r="I625" s="51">
        <f>DATE(FactTransaction[[#This Row],['#Year]],FactTransaction[[#This Row],['#Month]],1)</f>
        <v>45901</v>
      </c>
      <c r="J625" s="48"/>
    </row>
    <row r="626" spans="1:10" x14ac:dyDescent="0.4">
      <c r="A626" s="48" t="s">
        <v>86</v>
      </c>
      <c r="B626" s="48" t="s">
        <v>75</v>
      </c>
      <c r="C626" s="48">
        <v>2025</v>
      </c>
      <c r="D626" s="48" t="s">
        <v>6</v>
      </c>
      <c r="E626" s="48">
        <v>10</v>
      </c>
      <c r="F626" s="60">
        <v>124</v>
      </c>
      <c r="G626" s="43">
        <v>148</v>
      </c>
      <c r="H626" s="58">
        <f>FactTransaction[[#This Row],[RNS]]*FactTransaction[[#This Row],[ADR]]</f>
        <v>18352</v>
      </c>
      <c r="I626" s="51">
        <f>DATE(FactTransaction[[#This Row],['#Year]],FactTransaction[[#This Row],['#Month]],1)</f>
        <v>45931</v>
      </c>
      <c r="J626" s="48"/>
    </row>
    <row r="627" spans="1:10" x14ac:dyDescent="0.4">
      <c r="A627" s="48" t="s">
        <v>86</v>
      </c>
      <c r="B627" s="48" t="s">
        <v>75</v>
      </c>
      <c r="C627" s="48">
        <v>2025</v>
      </c>
      <c r="D627" s="48" t="s">
        <v>7</v>
      </c>
      <c r="E627" s="48">
        <v>10</v>
      </c>
      <c r="F627" s="60">
        <v>103</v>
      </c>
      <c r="G627" s="43">
        <v>169</v>
      </c>
      <c r="H627" s="58">
        <f>FactTransaction[[#This Row],[RNS]]*FactTransaction[[#This Row],[ADR]]</f>
        <v>17407</v>
      </c>
      <c r="I627" s="51">
        <f>DATE(FactTransaction[[#This Row],['#Year]],FactTransaction[[#This Row],['#Month]],1)</f>
        <v>45931</v>
      </c>
      <c r="J627" s="48"/>
    </row>
    <row r="628" spans="1:10" x14ac:dyDescent="0.4">
      <c r="A628" s="48" t="s">
        <v>86</v>
      </c>
      <c r="B628" s="48" t="s">
        <v>75</v>
      </c>
      <c r="C628" s="48">
        <v>2025</v>
      </c>
      <c r="D628" s="48" t="s">
        <v>8</v>
      </c>
      <c r="E628" s="48">
        <v>10</v>
      </c>
      <c r="F628" s="60">
        <v>154</v>
      </c>
      <c r="G628" s="43">
        <v>164</v>
      </c>
      <c r="H628" s="58">
        <f>FactTransaction[[#This Row],[RNS]]*FactTransaction[[#This Row],[ADR]]</f>
        <v>25256</v>
      </c>
      <c r="I628" s="51">
        <f>DATE(FactTransaction[[#This Row],['#Year]],FactTransaction[[#This Row],['#Month]],1)</f>
        <v>45931</v>
      </c>
      <c r="J628" s="48"/>
    </row>
    <row r="629" spans="1:10" x14ac:dyDescent="0.4">
      <c r="A629" s="48" t="s">
        <v>86</v>
      </c>
      <c r="B629" s="48" t="s">
        <v>75</v>
      </c>
      <c r="C629" s="48">
        <v>2025</v>
      </c>
      <c r="D629" s="48" t="s">
        <v>3</v>
      </c>
      <c r="E629" s="48">
        <v>10</v>
      </c>
      <c r="F629" s="60">
        <v>22</v>
      </c>
      <c r="G629" s="43">
        <v>120</v>
      </c>
      <c r="H629" s="58">
        <f>FactTransaction[[#This Row],[RNS]]*FactTransaction[[#This Row],[ADR]]</f>
        <v>2640</v>
      </c>
      <c r="I629" s="51">
        <f>DATE(FactTransaction[[#This Row],['#Year]],FactTransaction[[#This Row],['#Month]],1)</f>
        <v>45931</v>
      </c>
      <c r="J629" s="48"/>
    </row>
    <row r="630" spans="1:10" x14ac:dyDescent="0.4">
      <c r="A630" s="48" t="s">
        <v>86</v>
      </c>
      <c r="B630" s="48" t="s">
        <v>75</v>
      </c>
      <c r="C630" s="48">
        <v>2025</v>
      </c>
      <c r="D630" s="48" t="s">
        <v>6</v>
      </c>
      <c r="E630" s="48">
        <v>11</v>
      </c>
      <c r="F630" s="60">
        <v>118</v>
      </c>
      <c r="G630" s="43">
        <v>125</v>
      </c>
      <c r="H630" s="58">
        <f>FactTransaction[[#This Row],[RNS]]*FactTransaction[[#This Row],[ADR]]</f>
        <v>14750</v>
      </c>
      <c r="I630" s="51">
        <f>DATE(FactTransaction[[#This Row],['#Year]],FactTransaction[[#This Row],['#Month]],1)</f>
        <v>45962</v>
      </c>
      <c r="J630" s="48"/>
    </row>
    <row r="631" spans="1:10" x14ac:dyDescent="0.4">
      <c r="A631" s="48" t="s">
        <v>86</v>
      </c>
      <c r="B631" s="48" t="s">
        <v>75</v>
      </c>
      <c r="C631" s="48">
        <v>2025</v>
      </c>
      <c r="D631" s="48" t="s">
        <v>7</v>
      </c>
      <c r="E631" s="48">
        <v>11</v>
      </c>
      <c r="F631" s="60">
        <v>139</v>
      </c>
      <c r="G631" s="43">
        <v>170</v>
      </c>
      <c r="H631" s="58">
        <f>FactTransaction[[#This Row],[RNS]]*FactTransaction[[#This Row],[ADR]]</f>
        <v>23630</v>
      </c>
      <c r="I631" s="51">
        <f>DATE(FactTransaction[[#This Row],['#Year]],FactTransaction[[#This Row],['#Month]],1)</f>
        <v>45962</v>
      </c>
      <c r="J631" s="48"/>
    </row>
    <row r="632" spans="1:10" x14ac:dyDescent="0.4">
      <c r="A632" s="48" t="s">
        <v>86</v>
      </c>
      <c r="B632" s="48" t="s">
        <v>75</v>
      </c>
      <c r="C632" s="48">
        <v>2025</v>
      </c>
      <c r="D632" s="48" t="s">
        <v>8</v>
      </c>
      <c r="E632" s="48">
        <v>11</v>
      </c>
      <c r="F632" s="60">
        <v>9</v>
      </c>
      <c r="G632" s="43">
        <v>159</v>
      </c>
      <c r="H632" s="58">
        <f>FactTransaction[[#This Row],[RNS]]*FactTransaction[[#This Row],[ADR]]</f>
        <v>1431</v>
      </c>
      <c r="I632" s="51">
        <f>DATE(FactTransaction[[#This Row],['#Year]],FactTransaction[[#This Row],['#Month]],1)</f>
        <v>45962</v>
      </c>
      <c r="J632" s="48"/>
    </row>
    <row r="633" spans="1:10" x14ac:dyDescent="0.4">
      <c r="A633" s="48" t="s">
        <v>86</v>
      </c>
      <c r="B633" s="48" t="s">
        <v>75</v>
      </c>
      <c r="C633" s="48">
        <v>2025</v>
      </c>
      <c r="D633" s="48" t="s">
        <v>3</v>
      </c>
      <c r="E633" s="48">
        <v>11</v>
      </c>
      <c r="F633" s="60">
        <v>96</v>
      </c>
      <c r="G633" s="43">
        <v>171</v>
      </c>
      <c r="H633" s="58">
        <f>FactTransaction[[#This Row],[RNS]]*FactTransaction[[#This Row],[ADR]]</f>
        <v>16416</v>
      </c>
      <c r="I633" s="51">
        <f>DATE(FactTransaction[[#This Row],['#Year]],FactTransaction[[#This Row],['#Month]],1)</f>
        <v>45962</v>
      </c>
      <c r="J633" s="48"/>
    </row>
    <row r="634" spans="1:10" x14ac:dyDescent="0.4">
      <c r="A634" s="48" t="s">
        <v>86</v>
      </c>
      <c r="B634" s="48" t="s">
        <v>75</v>
      </c>
      <c r="C634" s="48">
        <v>2025</v>
      </c>
      <c r="D634" s="48" t="s">
        <v>6</v>
      </c>
      <c r="E634" s="48">
        <v>12</v>
      </c>
      <c r="F634" s="60">
        <v>127</v>
      </c>
      <c r="G634" s="43">
        <v>141</v>
      </c>
      <c r="H634" s="58">
        <f>FactTransaction[[#This Row],[RNS]]*FactTransaction[[#This Row],[ADR]]</f>
        <v>17907</v>
      </c>
      <c r="I634" s="51">
        <f>DATE(FactTransaction[[#This Row],['#Year]],FactTransaction[[#This Row],['#Month]],1)</f>
        <v>45992</v>
      </c>
      <c r="J634" s="48"/>
    </row>
    <row r="635" spans="1:10" x14ac:dyDescent="0.4">
      <c r="A635" s="48" t="s">
        <v>86</v>
      </c>
      <c r="B635" s="48" t="s">
        <v>75</v>
      </c>
      <c r="C635" s="48">
        <v>2025</v>
      </c>
      <c r="D635" s="48" t="s">
        <v>7</v>
      </c>
      <c r="E635" s="48">
        <v>12</v>
      </c>
      <c r="F635" s="60">
        <v>13</v>
      </c>
      <c r="G635" s="43">
        <v>122</v>
      </c>
      <c r="H635" s="58">
        <f>FactTransaction[[#This Row],[RNS]]*FactTransaction[[#This Row],[ADR]]</f>
        <v>1586</v>
      </c>
      <c r="I635" s="51">
        <f>DATE(FactTransaction[[#This Row],['#Year]],FactTransaction[[#This Row],['#Month]],1)</f>
        <v>45992</v>
      </c>
      <c r="J635" s="48"/>
    </row>
    <row r="636" spans="1:10" x14ac:dyDescent="0.4">
      <c r="A636" s="48" t="s">
        <v>86</v>
      </c>
      <c r="B636" s="48" t="s">
        <v>75</v>
      </c>
      <c r="C636" s="48">
        <v>2025</v>
      </c>
      <c r="D636" s="48" t="s">
        <v>8</v>
      </c>
      <c r="E636" s="48">
        <v>12</v>
      </c>
      <c r="F636" s="60">
        <v>97</v>
      </c>
      <c r="G636" s="43">
        <v>141</v>
      </c>
      <c r="H636" s="58">
        <f>FactTransaction[[#This Row],[RNS]]*FactTransaction[[#This Row],[ADR]]</f>
        <v>13677</v>
      </c>
      <c r="I636" s="51">
        <f>DATE(FactTransaction[[#This Row],['#Year]],FactTransaction[[#This Row],['#Month]],1)</f>
        <v>45992</v>
      </c>
      <c r="J636" s="48"/>
    </row>
    <row r="637" spans="1:10" x14ac:dyDescent="0.4">
      <c r="A637" s="48" t="s">
        <v>86</v>
      </c>
      <c r="B637" s="48" t="s">
        <v>75</v>
      </c>
      <c r="C637" s="48">
        <v>2025</v>
      </c>
      <c r="D637" s="48" t="s">
        <v>3</v>
      </c>
      <c r="E637" s="48">
        <v>12</v>
      </c>
      <c r="F637" s="60">
        <v>96</v>
      </c>
      <c r="G637" s="43">
        <v>128</v>
      </c>
      <c r="H637" s="58">
        <f>FactTransaction[[#This Row],[RNS]]*FactTransaction[[#This Row],[ADR]]</f>
        <v>12288</v>
      </c>
      <c r="I637" s="51">
        <f>DATE(FactTransaction[[#This Row],['#Year]],FactTransaction[[#This Row],['#Month]],1)</f>
        <v>45992</v>
      </c>
      <c r="J637" s="48"/>
    </row>
    <row r="638" spans="1:10" x14ac:dyDescent="0.4">
      <c r="A638" s="48" t="s">
        <v>86</v>
      </c>
      <c r="B638" s="48" t="s">
        <v>74</v>
      </c>
      <c r="C638" s="48">
        <v>2025</v>
      </c>
      <c r="D638" s="48" t="s">
        <v>6</v>
      </c>
      <c r="E638" s="48">
        <v>1</v>
      </c>
      <c r="F638" s="60">
        <v>19</v>
      </c>
      <c r="G638" s="43">
        <v>170</v>
      </c>
      <c r="H638" s="58">
        <f>FactTransaction[[#This Row],[RNS]]*FactTransaction[[#This Row],[ADR]]</f>
        <v>3230</v>
      </c>
      <c r="I638" s="51">
        <f>DATE(FactTransaction[[#This Row],['#Year]],FactTransaction[[#This Row],['#Month]],1)</f>
        <v>45658</v>
      </c>
      <c r="J638" s="48"/>
    </row>
    <row r="639" spans="1:10" x14ac:dyDescent="0.4">
      <c r="A639" s="48" t="s">
        <v>86</v>
      </c>
      <c r="B639" s="48" t="s">
        <v>74</v>
      </c>
      <c r="C639" s="48">
        <v>2025</v>
      </c>
      <c r="D639" s="48" t="s">
        <v>7</v>
      </c>
      <c r="E639" s="48">
        <v>1</v>
      </c>
      <c r="F639" s="60">
        <v>89</v>
      </c>
      <c r="G639" s="43">
        <v>151</v>
      </c>
      <c r="H639" s="58">
        <f>FactTransaction[[#This Row],[RNS]]*FactTransaction[[#This Row],[ADR]]</f>
        <v>13439</v>
      </c>
      <c r="I639" s="51">
        <f>DATE(FactTransaction[[#This Row],['#Year]],FactTransaction[[#This Row],['#Month]],1)</f>
        <v>45658</v>
      </c>
      <c r="J639" s="48"/>
    </row>
    <row r="640" spans="1:10" x14ac:dyDescent="0.4">
      <c r="A640" s="48" t="s">
        <v>86</v>
      </c>
      <c r="B640" s="48" t="s">
        <v>74</v>
      </c>
      <c r="C640" s="48">
        <v>2025</v>
      </c>
      <c r="D640" s="48" t="s">
        <v>8</v>
      </c>
      <c r="E640" s="48">
        <v>1</v>
      </c>
      <c r="F640" s="60">
        <v>33</v>
      </c>
      <c r="G640" s="43">
        <v>167</v>
      </c>
      <c r="H640" s="58">
        <f>FactTransaction[[#This Row],[RNS]]*FactTransaction[[#This Row],[ADR]]</f>
        <v>5511</v>
      </c>
      <c r="I640" s="51">
        <f>DATE(FactTransaction[[#This Row],['#Year]],FactTransaction[[#This Row],['#Month]],1)</f>
        <v>45658</v>
      </c>
      <c r="J640" s="48"/>
    </row>
    <row r="641" spans="1:10" x14ac:dyDescent="0.4">
      <c r="A641" s="48" t="s">
        <v>86</v>
      </c>
      <c r="B641" s="48" t="s">
        <v>74</v>
      </c>
      <c r="C641" s="48">
        <v>2025</v>
      </c>
      <c r="D641" s="48" t="s">
        <v>3</v>
      </c>
      <c r="E641" s="48">
        <v>1</v>
      </c>
      <c r="F641" s="60">
        <v>97</v>
      </c>
      <c r="G641" s="43">
        <v>140</v>
      </c>
      <c r="H641" s="58">
        <f>FactTransaction[[#This Row],[RNS]]*FactTransaction[[#This Row],[ADR]]</f>
        <v>13580</v>
      </c>
      <c r="I641" s="51">
        <f>DATE(FactTransaction[[#This Row],['#Year]],FactTransaction[[#This Row],['#Month]],1)</f>
        <v>45658</v>
      </c>
      <c r="J641" s="48"/>
    </row>
    <row r="642" spans="1:10" x14ac:dyDescent="0.4">
      <c r="A642" s="48" t="s">
        <v>86</v>
      </c>
      <c r="B642" s="48" t="s">
        <v>74</v>
      </c>
      <c r="C642" s="48">
        <v>2025</v>
      </c>
      <c r="D642" s="48" t="s">
        <v>6</v>
      </c>
      <c r="E642" s="48">
        <v>2</v>
      </c>
      <c r="F642" s="60">
        <v>165</v>
      </c>
      <c r="G642" s="43">
        <v>157</v>
      </c>
      <c r="H642" s="58">
        <f>FactTransaction[[#This Row],[RNS]]*FactTransaction[[#This Row],[ADR]]</f>
        <v>25905</v>
      </c>
      <c r="I642" s="51">
        <f>DATE(FactTransaction[[#This Row],['#Year]],FactTransaction[[#This Row],['#Month]],1)</f>
        <v>45689</v>
      </c>
      <c r="J642" s="48"/>
    </row>
    <row r="643" spans="1:10" x14ac:dyDescent="0.4">
      <c r="A643" s="48" t="s">
        <v>86</v>
      </c>
      <c r="B643" s="48" t="s">
        <v>74</v>
      </c>
      <c r="C643" s="48">
        <v>2025</v>
      </c>
      <c r="D643" s="48" t="s">
        <v>7</v>
      </c>
      <c r="E643" s="48">
        <v>2</v>
      </c>
      <c r="F643" s="60">
        <v>137</v>
      </c>
      <c r="G643" s="43">
        <v>154</v>
      </c>
      <c r="H643" s="58">
        <f>FactTransaction[[#This Row],[RNS]]*FactTransaction[[#This Row],[ADR]]</f>
        <v>21098</v>
      </c>
      <c r="I643" s="51">
        <f>DATE(FactTransaction[[#This Row],['#Year]],FactTransaction[[#This Row],['#Month]],1)</f>
        <v>45689</v>
      </c>
      <c r="J643" s="48"/>
    </row>
    <row r="644" spans="1:10" x14ac:dyDescent="0.4">
      <c r="A644" s="48" t="s">
        <v>86</v>
      </c>
      <c r="B644" s="48" t="s">
        <v>74</v>
      </c>
      <c r="C644" s="48">
        <v>2025</v>
      </c>
      <c r="D644" s="48" t="s">
        <v>8</v>
      </c>
      <c r="E644" s="48">
        <v>2</v>
      </c>
      <c r="F644" s="60">
        <v>80</v>
      </c>
      <c r="G644" s="43">
        <v>130</v>
      </c>
      <c r="H644" s="58">
        <f>FactTransaction[[#This Row],[RNS]]*FactTransaction[[#This Row],[ADR]]</f>
        <v>10400</v>
      </c>
      <c r="I644" s="51">
        <f>DATE(FactTransaction[[#This Row],['#Year]],FactTransaction[[#This Row],['#Month]],1)</f>
        <v>45689</v>
      </c>
      <c r="J644" s="48"/>
    </row>
    <row r="645" spans="1:10" x14ac:dyDescent="0.4">
      <c r="A645" s="48" t="s">
        <v>86</v>
      </c>
      <c r="B645" s="48" t="s">
        <v>74</v>
      </c>
      <c r="C645" s="48">
        <v>2025</v>
      </c>
      <c r="D645" s="48" t="s">
        <v>3</v>
      </c>
      <c r="E645" s="48">
        <v>2</v>
      </c>
      <c r="F645" s="60">
        <v>43</v>
      </c>
      <c r="G645" s="43">
        <v>163</v>
      </c>
      <c r="H645" s="58">
        <f>FactTransaction[[#This Row],[RNS]]*FactTransaction[[#This Row],[ADR]]</f>
        <v>7009</v>
      </c>
      <c r="I645" s="51">
        <f>DATE(FactTransaction[[#This Row],['#Year]],FactTransaction[[#This Row],['#Month]],1)</f>
        <v>45689</v>
      </c>
      <c r="J645" s="48"/>
    </row>
    <row r="646" spans="1:10" x14ac:dyDescent="0.4">
      <c r="A646" s="48" t="s">
        <v>86</v>
      </c>
      <c r="B646" s="48" t="s">
        <v>74</v>
      </c>
      <c r="C646" s="48">
        <v>2025</v>
      </c>
      <c r="D646" s="48" t="s">
        <v>6</v>
      </c>
      <c r="E646" s="48">
        <v>3</v>
      </c>
      <c r="F646" s="60">
        <v>62</v>
      </c>
      <c r="G646" s="43">
        <v>142</v>
      </c>
      <c r="H646" s="58">
        <f>FactTransaction[[#This Row],[RNS]]*FactTransaction[[#This Row],[ADR]]</f>
        <v>8804</v>
      </c>
      <c r="I646" s="51">
        <f>DATE(FactTransaction[[#This Row],['#Year]],FactTransaction[[#This Row],['#Month]],1)</f>
        <v>45717</v>
      </c>
      <c r="J646" s="48"/>
    </row>
    <row r="647" spans="1:10" x14ac:dyDescent="0.4">
      <c r="A647" s="48" t="s">
        <v>86</v>
      </c>
      <c r="B647" s="48" t="s">
        <v>74</v>
      </c>
      <c r="C647" s="48">
        <v>2025</v>
      </c>
      <c r="D647" s="48" t="s">
        <v>7</v>
      </c>
      <c r="E647" s="48">
        <v>3</v>
      </c>
      <c r="F647" s="60">
        <v>43</v>
      </c>
      <c r="G647" s="43">
        <v>130</v>
      </c>
      <c r="H647" s="58">
        <f>FactTransaction[[#This Row],[RNS]]*FactTransaction[[#This Row],[ADR]]</f>
        <v>5590</v>
      </c>
      <c r="I647" s="51">
        <f>DATE(FactTransaction[[#This Row],['#Year]],FactTransaction[[#This Row],['#Month]],1)</f>
        <v>45717</v>
      </c>
      <c r="J647" s="48"/>
    </row>
    <row r="648" spans="1:10" x14ac:dyDescent="0.4">
      <c r="A648" s="48" t="s">
        <v>86</v>
      </c>
      <c r="B648" s="48" t="s">
        <v>74</v>
      </c>
      <c r="C648" s="48">
        <v>2025</v>
      </c>
      <c r="D648" s="48" t="s">
        <v>8</v>
      </c>
      <c r="E648" s="48">
        <v>3</v>
      </c>
      <c r="F648" s="60">
        <v>39</v>
      </c>
      <c r="G648" s="43">
        <v>130</v>
      </c>
      <c r="H648" s="58">
        <f>FactTransaction[[#This Row],[RNS]]*FactTransaction[[#This Row],[ADR]]</f>
        <v>5070</v>
      </c>
      <c r="I648" s="51">
        <f>DATE(FactTransaction[[#This Row],['#Year]],FactTransaction[[#This Row],['#Month]],1)</f>
        <v>45717</v>
      </c>
      <c r="J648" s="48"/>
    </row>
    <row r="649" spans="1:10" x14ac:dyDescent="0.4">
      <c r="A649" s="48" t="s">
        <v>86</v>
      </c>
      <c r="B649" s="48" t="s">
        <v>74</v>
      </c>
      <c r="C649" s="48">
        <v>2025</v>
      </c>
      <c r="D649" s="48" t="s">
        <v>3</v>
      </c>
      <c r="E649" s="48">
        <v>3</v>
      </c>
      <c r="F649" s="60">
        <v>167</v>
      </c>
      <c r="G649" s="43">
        <v>138</v>
      </c>
      <c r="H649" s="58">
        <f>FactTransaction[[#This Row],[RNS]]*FactTransaction[[#This Row],[ADR]]</f>
        <v>23046</v>
      </c>
      <c r="I649" s="51">
        <f>DATE(FactTransaction[[#This Row],['#Year]],FactTransaction[[#This Row],['#Month]],1)</f>
        <v>45717</v>
      </c>
      <c r="J649" s="48"/>
    </row>
    <row r="650" spans="1:10" x14ac:dyDescent="0.4">
      <c r="A650" s="48" t="s">
        <v>86</v>
      </c>
      <c r="B650" s="48" t="s">
        <v>74</v>
      </c>
      <c r="C650" s="48">
        <v>2025</v>
      </c>
      <c r="D650" s="48" t="s">
        <v>6</v>
      </c>
      <c r="E650" s="48">
        <v>4</v>
      </c>
      <c r="F650" s="60">
        <v>110</v>
      </c>
      <c r="G650" s="43">
        <v>152</v>
      </c>
      <c r="H650" s="58">
        <f>FactTransaction[[#This Row],[RNS]]*FactTransaction[[#This Row],[ADR]]</f>
        <v>16720</v>
      </c>
      <c r="I650" s="51">
        <f>DATE(FactTransaction[[#This Row],['#Year]],FactTransaction[[#This Row],['#Month]],1)</f>
        <v>45748</v>
      </c>
      <c r="J650" s="48"/>
    </row>
    <row r="651" spans="1:10" x14ac:dyDescent="0.4">
      <c r="A651" s="48" t="s">
        <v>86</v>
      </c>
      <c r="B651" s="48" t="s">
        <v>74</v>
      </c>
      <c r="C651" s="48">
        <v>2025</v>
      </c>
      <c r="D651" s="48" t="s">
        <v>7</v>
      </c>
      <c r="E651" s="48">
        <v>4</v>
      </c>
      <c r="F651" s="60">
        <v>95</v>
      </c>
      <c r="G651" s="43">
        <v>167</v>
      </c>
      <c r="H651" s="58">
        <f>FactTransaction[[#This Row],[RNS]]*FactTransaction[[#This Row],[ADR]]</f>
        <v>15865</v>
      </c>
      <c r="I651" s="51">
        <f>DATE(FactTransaction[[#This Row],['#Year]],FactTransaction[[#This Row],['#Month]],1)</f>
        <v>45748</v>
      </c>
      <c r="J651" s="48"/>
    </row>
    <row r="652" spans="1:10" x14ac:dyDescent="0.4">
      <c r="A652" s="48" t="s">
        <v>86</v>
      </c>
      <c r="B652" s="48" t="s">
        <v>74</v>
      </c>
      <c r="C652" s="48">
        <v>2025</v>
      </c>
      <c r="D652" s="48" t="s">
        <v>8</v>
      </c>
      <c r="E652" s="48">
        <v>4</v>
      </c>
      <c r="F652" s="60">
        <v>27</v>
      </c>
      <c r="G652" s="43">
        <v>144</v>
      </c>
      <c r="H652" s="58">
        <f>FactTransaction[[#This Row],[RNS]]*FactTransaction[[#This Row],[ADR]]</f>
        <v>3888</v>
      </c>
      <c r="I652" s="51">
        <f>DATE(FactTransaction[[#This Row],['#Year]],FactTransaction[[#This Row],['#Month]],1)</f>
        <v>45748</v>
      </c>
      <c r="J652" s="48"/>
    </row>
    <row r="653" spans="1:10" x14ac:dyDescent="0.4">
      <c r="A653" s="48" t="s">
        <v>86</v>
      </c>
      <c r="B653" s="48" t="s">
        <v>74</v>
      </c>
      <c r="C653" s="48">
        <v>2025</v>
      </c>
      <c r="D653" s="48" t="s">
        <v>3</v>
      </c>
      <c r="E653" s="48">
        <v>4</v>
      </c>
      <c r="F653" s="60">
        <v>57</v>
      </c>
      <c r="G653" s="43">
        <v>140</v>
      </c>
      <c r="H653" s="58">
        <f>FactTransaction[[#This Row],[RNS]]*FactTransaction[[#This Row],[ADR]]</f>
        <v>7980</v>
      </c>
      <c r="I653" s="51">
        <f>DATE(FactTransaction[[#This Row],['#Year]],FactTransaction[[#This Row],['#Month]],1)</f>
        <v>45748</v>
      </c>
      <c r="J653" s="48"/>
    </row>
    <row r="654" spans="1:10" x14ac:dyDescent="0.4">
      <c r="A654" s="48" t="s">
        <v>86</v>
      </c>
      <c r="B654" s="48" t="s">
        <v>74</v>
      </c>
      <c r="C654" s="48">
        <v>2025</v>
      </c>
      <c r="D654" s="48" t="s">
        <v>6</v>
      </c>
      <c r="E654" s="48">
        <v>5</v>
      </c>
      <c r="F654" s="60">
        <v>16</v>
      </c>
      <c r="G654" s="43">
        <v>170</v>
      </c>
      <c r="H654" s="58">
        <f>FactTransaction[[#This Row],[RNS]]*FactTransaction[[#This Row],[ADR]]</f>
        <v>2720</v>
      </c>
      <c r="I654" s="51">
        <f>DATE(FactTransaction[[#This Row],['#Year]],FactTransaction[[#This Row],['#Month]],1)</f>
        <v>45778</v>
      </c>
      <c r="J654" s="48"/>
    </row>
    <row r="655" spans="1:10" x14ac:dyDescent="0.4">
      <c r="A655" s="48" t="s">
        <v>86</v>
      </c>
      <c r="B655" s="48" t="s">
        <v>74</v>
      </c>
      <c r="C655" s="48">
        <v>2025</v>
      </c>
      <c r="D655" s="48" t="s">
        <v>7</v>
      </c>
      <c r="E655" s="48">
        <v>5</v>
      </c>
      <c r="F655" s="60">
        <v>53</v>
      </c>
      <c r="G655" s="43">
        <v>162</v>
      </c>
      <c r="H655" s="58">
        <f>FactTransaction[[#This Row],[RNS]]*FactTransaction[[#This Row],[ADR]]</f>
        <v>8586</v>
      </c>
      <c r="I655" s="51">
        <f>DATE(FactTransaction[[#This Row],['#Year]],FactTransaction[[#This Row],['#Month]],1)</f>
        <v>45778</v>
      </c>
      <c r="J655" s="48"/>
    </row>
    <row r="656" spans="1:10" x14ac:dyDescent="0.4">
      <c r="A656" s="48" t="s">
        <v>86</v>
      </c>
      <c r="B656" s="48" t="s">
        <v>74</v>
      </c>
      <c r="C656" s="48">
        <v>2025</v>
      </c>
      <c r="D656" s="48" t="s">
        <v>8</v>
      </c>
      <c r="E656" s="48">
        <v>5</v>
      </c>
      <c r="F656" s="60">
        <v>61</v>
      </c>
      <c r="G656" s="43">
        <v>130</v>
      </c>
      <c r="H656" s="58">
        <f>FactTransaction[[#This Row],[RNS]]*FactTransaction[[#This Row],[ADR]]</f>
        <v>7930</v>
      </c>
      <c r="I656" s="51">
        <f>DATE(FactTransaction[[#This Row],['#Year]],FactTransaction[[#This Row],['#Month]],1)</f>
        <v>45778</v>
      </c>
      <c r="J656" s="48"/>
    </row>
    <row r="657" spans="1:10" x14ac:dyDescent="0.4">
      <c r="A657" s="48" t="s">
        <v>86</v>
      </c>
      <c r="B657" s="48" t="s">
        <v>74</v>
      </c>
      <c r="C657" s="48">
        <v>2025</v>
      </c>
      <c r="D657" s="48" t="s">
        <v>3</v>
      </c>
      <c r="E657" s="48">
        <v>5</v>
      </c>
      <c r="F657" s="60">
        <v>71</v>
      </c>
      <c r="G657" s="43">
        <v>158</v>
      </c>
      <c r="H657" s="58">
        <f>FactTransaction[[#This Row],[RNS]]*FactTransaction[[#This Row],[ADR]]</f>
        <v>11218</v>
      </c>
      <c r="I657" s="51">
        <f>DATE(FactTransaction[[#This Row],['#Year]],FactTransaction[[#This Row],['#Month]],1)</f>
        <v>45778</v>
      </c>
      <c r="J657" s="48"/>
    </row>
    <row r="658" spans="1:10" x14ac:dyDescent="0.4">
      <c r="A658" s="48" t="s">
        <v>86</v>
      </c>
      <c r="B658" s="48" t="s">
        <v>74</v>
      </c>
      <c r="C658" s="48">
        <v>2025</v>
      </c>
      <c r="D658" s="48" t="s">
        <v>6</v>
      </c>
      <c r="E658" s="48">
        <v>6</v>
      </c>
      <c r="F658" s="60">
        <v>97</v>
      </c>
      <c r="G658" s="43">
        <v>135</v>
      </c>
      <c r="H658" s="58">
        <f>FactTransaction[[#This Row],[RNS]]*FactTransaction[[#This Row],[ADR]]</f>
        <v>13095</v>
      </c>
      <c r="I658" s="51">
        <f>DATE(FactTransaction[[#This Row],['#Year]],FactTransaction[[#This Row],['#Month]],1)</f>
        <v>45809</v>
      </c>
      <c r="J658" s="48"/>
    </row>
    <row r="659" spans="1:10" x14ac:dyDescent="0.4">
      <c r="A659" s="48" t="s">
        <v>86</v>
      </c>
      <c r="B659" s="48" t="s">
        <v>74</v>
      </c>
      <c r="C659" s="48">
        <v>2025</v>
      </c>
      <c r="D659" s="48" t="s">
        <v>7</v>
      </c>
      <c r="E659" s="48">
        <v>6</v>
      </c>
      <c r="F659" s="60">
        <v>96</v>
      </c>
      <c r="G659" s="43">
        <v>133</v>
      </c>
      <c r="H659" s="58">
        <f>FactTransaction[[#This Row],[RNS]]*FactTransaction[[#This Row],[ADR]]</f>
        <v>12768</v>
      </c>
      <c r="I659" s="51">
        <f>DATE(FactTransaction[[#This Row],['#Year]],FactTransaction[[#This Row],['#Month]],1)</f>
        <v>45809</v>
      </c>
      <c r="J659" s="48"/>
    </row>
    <row r="660" spans="1:10" x14ac:dyDescent="0.4">
      <c r="A660" s="48" t="s">
        <v>86</v>
      </c>
      <c r="B660" s="48" t="s">
        <v>74</v>
      </c>
      <c r="C660" s="48">
        <v>2025</v>
      </c>
      <c r="D660" s="48" t="s">
        <v>8</v>
      </c>
      <c r="E660" s="48">
        <v>6</v>
      </c>
      <c r="F660" s="60">
        <v>57</v>
      </c>
      <c r="G660" s="43">
        <v>162</v>
      </c>
      <c r="H660" s="58">
        <f>FactTransaction[[#This Row],[RNS]]*FactTransaction[[#This Row],[ADR]]</f>
        <v>9234</v>
      </c>
      <c r="I660" s="51">
        <f>DATE(FactTransaction[[#This Row],['#Year]],FactTransaction[[#This Row],['#Month]],1)</f>
        <v>45809</v>
      </c>
      <c r="J660" s="48"/>
    </row>
    <row r="661" spans="1:10" x14ac:dyDescent="0.4">
      <c r="A661" s="48" t="s">
        <v>86</v>
      </c>
      <c r="B661" s="48" t="s">
        <v>74</v>
      </c>
      <c r="C661" s="48">
        <v>2025</v>
      </c>
      <c r="D661" s="48" t="s">
        <v>3</v>
      </c>
      <c r="E661" s="48">
        <v>6</v>
      </c>
      <c r="F661" s="60">
        <v>113</v>
      </c>
      <c r="G661" s="43">
        <v>133</v>
      </c>
      <c r="H661" s="58">
        <f>FactTransaction[[#This Row],[RNS]]*FactTransaction[[#This Row],[ADR]]</f>
        <v>15029</v>
      </c>
      <c r="I661" s="51">
        <f>DATE(FactTransaction[[#This Row],['#Year]],FactTransaction[[#This Row],['#Month]],1)</f>
        <v>45809</v>
      </c>
      <c r="J661" s="48"/>
    </row>
    <row r="662" spans="1:10" x14ac:dyDescent="0.4">
      <c r="A662" s="48" t="s">
        <v>86</v>
      </c>
      <c r="B662" s="48" t="s">
        <v>74</v>
      </c>
      <c r="C662" s="48">
        <v>2025</v>
      </c>
      <c r="D662" s="48" t="s">
        <v>6</v>
      </c>
      <c r="E662" s="48">
        <v>7</v>
      </c>
      <c r="F662" s="60">
        <v>38</v>
      </c>
      <c r="G662" s="43">
        <v>162</v>
      </c>
      <c r="H662" s="58">
        <f>FactTransaction[[#This Row],[RNS]]*FactTransaction[[#This Row],[ADR]]</f>
        <v>6156</v>
      </c>
      <c r="I662" s="51">
        <f>DATE(FactTransaction[[#This Row],['#Year]],FactTransaction[[#This Row],['#Month]],1)</f>
        <v>45839</v>
      </c>
      <c r="J662" s="48"/>
    </row>
    <row r="663" spans="1:10" x14ac:dyDescent="0.4">
      <c r="A663" s="48" t="s">
        <v>86</v>
      </c>
      <c r="B663" s="48" t="s">
        <v>74</v>
      </c>
      <c r="C663" s="48">
        <v>2025</v>
      </c>
      <c r="D663" s="48" t="s">
        <v>7</v>
      </c>
      <c r="E663" s="48">
        <v>7</v>
      </c>
      <c r="F663" s="60">
        <v>42</v>
      </c>
      <c r="G663" s="43">
        <v>139</v>
      </c>
      <c r="H663" s="58">
        <f>FactTransaction[[#This Row],[RNS]]*FactTransaction[[#This Row],[ADR]]</f>
        <v>5838</v>
      </c>
      <c r="I663" s="51">
        <f>DATE(FactTransaction[[#This Row],['#Year]],FactTransaction[[#This Row],['#Month]],1)</f>
        <v>45839</v>
      </c>
      <c r="J663" s="48"/>
    </row>
    <row r="664" spans="1:10" x14ac:dyDescent="0.4">
      <c r="A664" s="48" t="s">
        <v>86</v>
      </c>
      <c r="B664" s="48" t="s">
        <v>74</v>
      </c>
      <c r="C664" s="48">
        <v>2025</v>
      </c>
      <c r="D664" s="48" t="s">
        <v>8</v>
      </c>
      <c r="E664" s="48">
        <v>7</v>
      </c>
      <c r="F664" s="60">
        <v>68</v>
      </c>
      <c r="G664" s="43">
        <v>136</v>
      </c>
      <c r="H664" s="58">
        <f>FactTransaction[[#This Row],[RNS]]*FactTransaction[[#This Row],[ADR]]</f>
        <v>9248</v>
      </c>
      <c r="I664" s="51">
        <f>DATE(FactTransaction[[#This Row],['#Year]],FactTransaction[[#This Row],['#Month]],1)</f>
        <v>45839</v>
      </c>
      <c r="J664" s="48"/>
    </row>
    <row r="665" spans="1:10" x14ac:dyDescent="0.4">
      <c r="A665" s="48" t="s">
        <v>86</v>
      </c>
      <c r="B665" s="48" t="s">
        <v>74</v>
      </c>
      <c r="C665" s="48">
        <v>2025</v>
      </c>
      <c r="D665" s="48" t="s">
        <v>3</v>
      </c>
      <c r="E665" s="48">
        <v>7</v>
      </c>
      <c r="F665" s="60">
        <v>129</v>
      </c>
      <c r="G665" s="43">
        <v>140</v>
      </c>
      <c r="H665" s="58">
        <f>FactTransaction[[#This Row],[RNS]]*FactTransaction[[#This Row],[ADR]]</f>
        <v>18060</v>
      </c>
      <c r="I665" s="51">
        <f>DATE(FactTransaction[[#This Row],['#Year]],FactTransaction[[#This Row],['#Month]],1)</f>
        <v>45839</v>
      </c>
      <c r="J665" s="48"/>
    </row>
    <row r="666" spans="1:10" x14ac:dyDescent="0.4">
      <c r="A666" s="48" t="s">
        <v>86</v>
      </c>
      <c r="B666" s="48" t="s">
        <v>74</v>
      </c>
      <c r="C666" s="48">
        <v>2025</v>
      </c>
      <c r="D666" s="48" t="s">
        <v>6</v>
      </c>
      <c r="E666" s="48">
        <v>8</v>
      </c>
      <c r="F666" s="60">
        <v>62</v>
      </c>
      <c r="G666" s="43">
        <v>172</v>
      </c>
      <c r="H666" s="58">
        <f>FactTransaction[[#This Row],[RNS]]*FactTransaction[[#This Row],[ADR]]</f>
        <v>10664</v>
      </c>
      <c r="I666" s="51">
        <f>DATE(FactTransaction[[#This Row],['#Year]],FactTransaction[[#This Row],['#Month]],1)</f>
        <v>45870</v>
      </c>
      <c r="J666" s="48"/>
    </row>
    <row r="667" spans="1:10" x14ac:dyDescent="0.4">
      <c r="A667" s="48" t="s">
        <v>86</v>
      </c>
      <c r="B667" s="48" t="s">
        <v>74</v>
      </c>
      <c r="C667" s="48">
        <v>2025</v>
      </c>
      <c r="D667" s="48" t="s">
        <v>7</v>
      </c>
      <c r="E667" s="48">
        <v>8</v>
      </c>
      <c r="F667" s="60">
        <v>164</v>
      </c>
      <c r="G667" s="43">
        <v>142</v>
      </c>
      <c r="H667" s="58">
        <f>FactTransaction[[#This Row],[RNS]]*FactTransaction[[#This Row],[ADR]]</f>
        <v>23288</v>
      </c>
      <c r="I667" s="51">
        <f>DATE(FactTransaction[[#This Row],['#Year]],FactTransaction[[#This Row],['#Month]],1)</f>
        <v>45870</v>
      </c>
      <c r="J667" s="48"/>
    </row>
    <row r="668" spans="1:10" x14ac:dyDescent="0.4">
      <c r="A668" s="48" t="s">
        <v>86</v>
      </c>
      <c r="B668" s="48" t="s">
        <v>74</v>
      </c>
      <c r="C668" s="48">
        <v>2025</v>
      </c>
      <c r="D668" s="48" t="s">
        <v>8</v>
      </c>
      <c r="E668" s="48">
        <v>8</v>
      </c>
      <c r="F668" s="60">
        <v>123</v>
      </c>
      <c r="G668" s="43">
        <v>157</v>
      </c>
      <c r="H668" s="58">
        <f>FactTransaction[[#This Row],[RNS]]*FactTransaction[[#This Row],[ADR]]</f>
        <v>19311</v>
      </c>
      <c r="I668" s="51">
        <f>DATE(FactTransaction[[#This Row],['#Year]],FactTransaction[[#This Row],['#Month]],1)</f>
        <v>45870</v>
      </c>
      <c r="J668" s="48"/>
    </row>
    <row r="669" spans="1:10" x14ac:dyDescent="0.4">
      <c r="A669" s="48" t="s">
        <v>86</v>
      </c>
      <c r="B669" s="48" t="s">
        <v>74</v>
      </c>
      <c r="C669" s="48">
        <v>2025</v>
      </c>
      <c r="D669" s="48" t="s">
        <v>3</v>
      </c>
      <c r="E669" s="48">
        <v>8</v>
      </c>
      <c r="F669" s="60">
        <v>125</v>
      </c>
      <c r="G669" s="43">
        <v>137</v>
      </c>
      <c r="H669" s="58">
        <f>FactTransaction[[#This Row],[RNS]]*FactTransaction[[#This Row],[ADR]]</f>
        <v>17125</v>
      </c>
      <c r="I669" s="51">
        <f>DATE(FactTransaction[[#This Row],['#Year]],FactTransaction[[#This Row],['#Month]],1)</f>
        <v>45870</v>
      </c>
      <c r="J669" s="48"/>
    </row>
    <row r="670" spans="1:10" x14ac:dyDescent="0.4">
      <c r="A670" s="48" t="s">
        <v>86</v>
      </c>
      <c r="B670" s="48" t="s">
        <v>74</v>
      </c>
      <c r="C670" s="48">
        <v>2025</v>
      </c>
      <c r="D670" s="48" t="s">
        <v>6</v>
      </c>
      <c r="E670" s="48">
        <v>9</v>
      </c>
      <c r="F670" s="60">
        <v>92</v>
      </c>
      <c r="G670" s="43">
        <v>145</v>
      </c>
      <c r="H670" s="58">
        <f>FactTransaction[[#This Row],[RNS]]*FactTransaction[[#This Row],[ADR]]</f>
        <v>13340</v>
      </c>
      <c r="I670" s="51">
        <f>DATE(FactTransaction[[#This Row],['#Year]],FactTransaction[[#This Row],['#Month]],1)</f>
        <v>45901</v>
      </c>
      <c r="J670" s="48"/>
    </row>
    <row r="671" spans="1:10" x14ac:dyDescent="0.4">
      <c r="A671" s="48" t="s">
        <v>86</v>
      </c>
      <c r="B671" s="48" t="s">
        <v>74</v>
      </c>
      <c r="C671" s="48">
        <v>2025</v>
      </c>
      <c r="D671" s="48" t="s">
        <v>7</v>
      </c>
      <c r="E671" s="48">
        <v>9</v>
      </c>
      <c r="F671" s="60">
        <v>81</v>
      </c>
      <c r="G671" s="43">
        <v>123</v>
      </c>
      <c r="H671" s="58">
        <f>FactTransaction[[#This Row],[RNS]]*FactTransaction[[#This Row],[ADR]]</f>
        <v>9963</v>
      </c>
      <c r="I671" s="51">
        <f>DATE(FactTransaction[[#This Row],['#Year]],FactTransaction[[#This Row],['#Month]],1)</f>
        <v>45901</v>
      </c>
      <c r="J671" s="48"/>
    </row>
    <row r="672" spans="1:10" x14ac:dyDescent="0.4">
      <c r="A672" s="48" t="s">
        <v>86</v>
      </c>
      <c r="B672" s="48" t="s">
        <v>74</v>
      </c>
      <c r="C672" s="48">
        <v>2025</v>
      </c>
      <c r="D672" s="48" t="s">
        <v>8</v>
      </c>
      <c r="E672" s="48">
        <v>9</v>
      </c>
      <c r="F672" s="60">
        <v>103</v>
      </c>
      <c r="G672" s="43">
        <v>140</v>
      </c>
      <c r="H672" s="58">
        <f>FactTransaction[[#This Row],[RNS]]*FactTransaction[[#This Row],[ADR]]</f>
        <v>14420</v>
      </c>
      <c r="I672" s="51">
        <f>DATE(FactTransaction[[#This Row],['#Year]],FactTransaction[[#This Row],['#Month]],1)</f>
        <v>45901</v>
      </c>
      <c r="J672" s="48"/>
    </row>
    <row r="673" spans="1:10" x14ac:dyDescent="0.4">
      <c r="A673" s="48" t="s">
        <v>86</v>
      </c>
      <c r="B673" s="48" t="s">
        <v>74</v>
      </c>
      <c r="C673" s="48">
        <v>2025</v>
      </c>
      <c r="D673" s="48" t="s">
        <v>3</v>
      </c>
      <c r="E673" s="48">
        <v>9</v>
      </c>
      <c r="F673" s="60">
        <v>40</v>
      </c>
      <c r="G673" s="43">
        <v>138</v>
      </c>
      <c r="H673" s="58">
        <f>FactTransaction[[#This Row],[RNS]]*FactTransaction[[#This Row],[ADR]]</f>
        <v>5520</v>
      </c>
      <c r="I673" s="51">
        <f>DATE(FactTransaction[[#This Row],['#Year]],FactTransaction[[#This Row],['#Month]],1)</f>
        <v>45901</v>
      </c>
      <c r="J673" s="48"/>
    </row>
    <row r="674" spans="1:10" x14ac:dyDescent="0.4">
      <c r="A674" s="48" t="s">
        <v>86</v>
      </c>
      <c r="B674" s="48" t="s">
        <v>74</v>
      </c>
      <c r="C674" s="48">
        <v>2025</v>
      </c>
      <c r="D674" s="48" t="s">
        <v>6</v>
      </c>
      <c r="E674" s="48">
        <v>10</v>
      </c>
      <c r="F674" s="60">
        <v>134</v>
      </c>
      <c r="G674" s="43">
        <v>157</v>
      </c>
      <c r="H674" s="58">
        <f>FactTransaction[[#This Row],[RNS]]*FactTransaction[[#This Row],[ADR]]</f>
        <v>21038</v>
      </c>
      <c r="I674" s="51">
        <f>DATE(FactTransaction[[#This Row],['#Year]],FactTransaction[[#This Row],['#Month]],1)</f>
        <v>45931</v>
      </c>
      <c r="J674" s="48"/>
    </row>
    <row r="675" spans="1:10" x14ac:dyDescent="0.4">
      <c r="A675" s="48" t="s">
        <v>86</v>
      </c>
      <c r="B675" s="48" t="s">
        <v>74</v>
      </c>
      <c r="C675" s="48">
        <v>2025</v>
      </c>
      <c r="D675" s="48" t="s">
        <v>7</v>
      </c>
      <c r="E675" s="48">
        <v>10</v>
      </c>
      <c r="F675" s="60">
        <v>125</v>
      </c>
      <c r="G675" s="43">
        <v>139</v>
      </c>
      <c r="H675" s="58">
        <f>FactTransaction[[#This Row],[RNS]]*FactTransaction[[#This Row],[ADR]]</f>
        <v>17375</v>
      </c>
      <c r="I675" s="51">
        <f>DATE(FactTransaction[[#This Row],['#Year]],FactTransaction[[#This Row],['#Month]],1)</f>
        <v>45931</v>
      </c>
      <c r="J675" s="48"/>
    </row>
    <row r="676" spans="1:10" x14ac:dyDescent="0.4">
      <c r="A676" s="48" t="s">
        <v>86</v>
      </c>
      <c r="B676" s="48" t="s">
        <v>74</v>
      </c>
      <c r="C676" s="48">
        <v>2025</v>
      </c>
      <c r="D676" s="48" t="s">
        <v>8</v>
      </c>
      <c r="E676" s="48">
        <v>10</v>
      </c>
      <c r="F676" s="60">
        <v>60</v>
      </c>
      <c r="G676" s="43">
        <v>143</v>
      </c>
      <c r="H676" s="58">
        <f>FactTransaction[[#This Row],[RNS]]*FactTransaction[[#This Row],[ADR]]</f>
        <v>8580</v>
      </c>
      <c r="I676" s="51">
        <f>DATE(FactTransaction[[#This Row],['#Year]],FactTransaction[[#This Row],['#Month]],1)</f>
        <v>45931</v>
      </c>
      <c r="J676" s="48"/>
    </row>
    <row r="677" spans="1:10" x14ac:dyDescent="0.4">
      <c r="A677" s="48" t="s">
        <v>86</v>
      </c>
      <c r="B677" s="48" t="s">
        <v>74</v>
      </c>
      <c r="C677" s="48">
        <v>2025</v>
      </c>
      <c r="D677" s="48" t="s">
        <v>3</v>
      </c>
      <c r="E677" s="48">
        <v>10</v>
      </c>
      <c r="F677" s="60">
        <v>67</v>
      </c>
      <c r="G677" s="43">
        <v>168</v>
      </c>
      <c r="H677" s="58">
        <f>FactTransaction[[#This Row],[RNS]]*FactTransaction[[#This Row],[ADR]]</f>
        <v>11256</v>
      </c>
      <c r="I677" s="51">
        <f>DATE(FactTransaction[[#This Row],['#Year]],FactTransaction[[#This Row],['#Month]],1)</f>
        <v>45931</v>
      </c>
      <c r="J677" s="48"/>
    </row>
    <row r="678" spans="1:10" x14ac:dyDescent="0.4">
      <c r="A678" s="48" t="s">
        <v>86</v>
      </c>
      <c r="B678" s="48" t="s">
        <v>74</v>
      </c>
      <c r="C678" s="48">
        <v>2025</v>
      </c>
      <c r="D678" s="48" t="s">
        <v>6</v>
      </c>
      <c r="E678" s="48">
        <v>11</v>
      </c>
      <c r="F678" s="60">
        <v>177</v>
      </c>
      <c r="G678" s="43">
        <v>163</v>
      </c>
      <c r="H678" s="58">
        <f>FactTransaction[[#This Row],[RNS]]*FactTransaction[[#This Row],[ADR]]</f>
        <v>28851</v>
      </c>
      <c r="I678" s="51">
        <f>DATE(FactTransaction[[#This Row],['#Year]],FactTransaction[[#This Row],['#Month]],1)</f>
        <v>45962</v>
      </c>
      <c r="J678" s="48"/>
    </row>
    <row r="679" spans="1:10" x14ac:dyDescent="0.4">
      <c r="A679" s="48" t="s">
        <v>86</v>
      </c>
      <c r="B679" s="48" t="s">
        <v>74</v>
      </c>
      <c r="C679" s="48">
        <v>2025</v>
      </c>
      <c r="D679" s="48" t="s">
        <v>7</v>
      </c>
      <c r="E679" s="48">
        <v>11</v>
      </c>
      <c r="F679" s="60">
        <v>17</v>
      </c>
      <c r="G679" s="43">
        <v>170</v>
      </c>
      <c r="H679" s="58">
        <f>FactTransaction[[#This Row],[RNS]]*FactTransaction[[#This Row],[ADR]]</f>
        <v>2890</v>
      </c>
      <c r="I679" s="51">
        <f>DATE(FactTransaction[[#This Row],['#Year]],FactTransaction[[#This Row],['#Month]],1)</f>
        <v>45962</v>
      </c>
      <c r="J679" s="48"/>
    </row>
    <row r="680" spans="1:10" x14ac:dyDescent="0.4">
      <c r="A680" s="48" t="s">
        <v>86</v>
      </c>
      <c r="B680" s="48" t="s">
        <v>74</v>
      </c>
      <c r="C680" s="48">
        <v>2025</v>
      </c>
      <c r="D680" s="48" t="s">
        <v>8</v>
      </c>
      <c r="E680" s="48">
        <v>11</v>
      </c>
      <c r="F680" s="60">
        <v>122</v>
      </c>
      <c r="G680" s="43">
        <v>136</v>
      </c>
      <c r="H680" s="58">
        <f>FactTransaction[[#This Row],[RNS]]*FactTransaction[[#This Row],[ADR]]</f>
        <v>16592</v>
      </c>
      <c r="I680" s="51">
        <f>DATE(FactTransaction[[#This Row],['#Year]],FactTransaction[[#This Row],['#Month]],1)</f>
        <v>45962</v>
      </c>
      <c r="J680" s="48"/>
    </row>
    <row r="681" spans="1:10" x14ac:dyDescent="0.4">
      <c r="A681" s="48" t="s">
        <v>86</v>
      </c>
      <c r="B681" s="48" t="s">
        <v>74</v>
      </c>
      <c r="C681" s="48">
        <v>2025</v>
      </c>
      <c r="D681" s="48" t="s">
        <v>3</v>
      </c>
      <c r="E681" s="48">
        <v>11</v>
      </c>
      <c r="F681" s="60">
        <v>61</v>
      </c>
      <c r="G681" s="43">
        <v>139</v>
      </c>
      <c r="H681" s="58">
        <f>FactTransaction[[#This Row],[RNS]]*FactTransaction[[#This Row],[ADR]]</f>
        <v>8479</v>
      </c>
      <c r="I681" s="51">
        <f>DATE(FactTransaction[[#This Row],['#Year]],FactTransaction[[#This Row],['#Month]],1)</f>
        <v>45962</v>
      </c>
      <c r="J681" s="48"/>
    </row>
    <row r="682" spans="1:10" x14ac:dyDescent="0.4">
      <c r="A682" s="48" t="s">
        <v>86</v>
      </c>
      <c r="B682" s="48" t="s">
        <v>74</v>
      </c>
      <c r="C682" s="48">
        <v>2025</v>
      </c>
      <c r="D682" s="48" t="s">
        <v>6</v>
      </c>
      <c r="E682" s="48">
        <v>12</v>
      </c>
      <c r="F682" s="60">
        <v>23</v>
      </c>
      <c r="G682" s="43">
        <v>144</v>
      </c>
      <c r="H682" s="58">
        <f>FactTransaction[[#This Row],[RNS]]*FactTransaction[[#This Row],[ADR]]</f>
        <v>3312</v>
      </c>
      <c r="I682" s="51">
        <f>DATE(FactTransaction[[#This Row],['#Year]],FactTransaction[[#This Row],['#Month]],1)</f>
        <v>45992</v>
      </c>
      <c r="J682" s="48"/>
    </row>
    <row r="683" spans="1:10" x14ac:dyDescent="0.4">
      <c r="A683" s="48" t="s">
        <v>86</v>
      </c>
      <c r="B683" s="48" t="s">
        <v>74</v>
      </c>
      <c r="C683" s="48">
        <v>2025</v>
      </c>
      <c r="D683" s="48" t="s">
        <v>7</v>
      </c>
      <c r="E683" s="48">
        <v>12</v>
      </c>
      <c r="F683" s="60">
        <v>15</v>
      </c>
      <c r="G683" s="43">
        <v>142</v>
      </c>
      <c r="H683" s="58">
        <f>FactTransaction[[#This Row],[RNS]]*FactTransaction[[#This Row],[ADR]]</f>
        <v>2130</v>
      </c>
      <c r="I683" s="51">
        <f>DATE(FactTransaction[[#This Row],['#Year]],FactTransaction[[#This Row],['#Month]],1)</f>
        <v>45992</v>
      </c>
      <c r="J683" s="48"/>
    </row>
    <row r="684" spans="1:10" x14ac:dyDescent="0.4">
      <c r="A684" s="48" t="s">
        <v>86</v>
      </c>
      <c r="B684" s="48" t="s">
        <v>74</v>
      </c>
      <c r="C684" s="48">
        <v>2025</v>
      </c>
      <c r="D684" s="48" t="s">
        <v>8</v>
      </c>
      <c r="E684" s="48">
        <v>12</v>
      </c>
      <c r="F684" s="60">
        <v>179</v>
      </c>
      <c r="G684" s="43">
        <v>150</v>
      </c>
      <c r="H684" s="58">
        <f>FactTransaction[[#This Row],[RNS]]*FactTransaction[[#This Row],[ADR]]</f>
        <v>26850</v>
      </c>
      <c r="I684" s="51">
        <f>DATE(FactTransaction[[#This Row],['#Year]],FactTransaction[[#This Row],['#Month]],1)</f>
        <v>45992</v>
      </c>
      <c r="J684" s="48"/>
    </row>
    <row r="685" spans="1:10" x14ac:dyDescent="0.4">
      <c r="A685" s="48" t="s">
        <v>86</v>
      </c>
      <c r="B685" s="48" t="s">
        <v>74</v>
      </c>
      <c r="C685" s="48">
        <v>2025</v>
      </c>
      <c r="D685" s="48" t="s">
        <v>3</v>
      </c>
      <c r="E685" s="48">
        <v>12</v>
      </c>
      <c r="F685" s="60">
        <v>40</v>
      </c>
      <c r="G685" s="43">
        <v>157</v>
      </c>
      <c r="H685" s="58">
        <f>FactTransaction[[#This Row],[RNS]]*FactTransaction[[#This Row],[ADR]]</f>
        <v>6280</v>
      </c>
      <c r="I685" s="51">
        <f>DATE(FactTransaction[[#This Row],['#Year]],FactTransaction[[#This Row],['#Month]],1)</f>
        <v>45992</v>
      </c>
      <c r="J685" s="48"/>
    </row>
    <row r="686" spans="1:10" x14ac:dyDescent="0.4">
      <c r="A686" s="48" t="s">
        <v>86</v>
      </c>
      <c r="B686" s="48" t="s">
        <v>75</v>
      </c>
      <c r="C686" s="48">
        <v>2026</v>
      </c>
      <c r="D686" s="48" t="s">
        <v>6</v>
      </c>
      <c r="E686" s="48">
        <v>1</v>
      </c>
      <c r="F686" s="60">
        <v>19</v>
      </c>
      <c r="G686" s="43">
        <v>131</v>
      </c>
      <c r="H686" s="58">
        <f>FactTransaction[[#This Row],[RNS]]*FactTransaction[[#This Row],[ADR]]</f>
        <v>2489</v>
      </c>
      <c r="I686" s="51">
        <f>DATE(FactTransaction[[#This Row],['#Year]],FactTransaction[[#This Row],['#Month]],1)</f>
        <v>46023</v>
      </c>
      <c r="J686" s="48"/>
    </row>
    <row r="687" spans="1:10" x14ac:dyDescent="0.4">
      <c r="A687" s="48" t="s">
        <v>86</v>
      </c>
      <c r="B687" s="48" t="s">
        <v>75</v>
      </c>
      <c r="C687" s="48">
        <v>2026</v>
      </c>
      <c r="D687" s="48" t="s">
        <v>7</v>
      </c>
      <c r="E687" s="48">
        <v>1</v>
      </c>
      <c r="F687" s="60">
        <v>88</v>
      </c>
      <c r="G687" s="43">
        <v>146</v>
      </c>
      <c r="H687" s="58">
        <f>FactTransaction[[#This Row],[RNS]]*FactTransaction[[#This Row],[ADR]]</f>
        <v>12848</v>
      </c>
      <c r="I687" s="51">
        <f>DATE(FactTransaction[[#This Row],['#Year]],FactTransaction[[#This Row],['#Month]],1)</f>
        <v>46023</v>
      </c>
      <c r="J687" s="48"/>
    </row>
    <row r="688" spans="1:10" x14ac:dyDescent="0.4">
      <c r="A688" s="48" t="s">
        <v>86</v>
      </c>
      <c r="B688" s="48" t="s">
        <v>75</v>
      </c>
      <c r="C688" s="48">
        <v>2026</v>
      </c>
      <c r="D688" s="48" t="s">
        <v>8</v>
      </c>
      <c r="E688" s="48">
        <v>1</v>
      </c>
      <c r="F688" s="60">
        <v>154</v>
      </c>
      <c r="G688" s="43">
        <v>123</v>
      </c>
      <c r="H688" s="58">
        <f>FactTransaction[[#This Row],[RNS]]*FactTransaction[[#This Row],[ADR]]</f>
        <v>18942</v>
      </c>
      <c r="I688" s="51">
        <f>DATE(FactTransaction[[#This Row],['#Year]],FactTransaction[[#This Row],['#Month]],1)</f>
        <v>46023</v>
      </c>
      <c r="J688" s="48"/>
    </row>
    <row r="689" spans="1:10" x14ac:dyDescent="0.4">
      <c r="A689" s="48" t="s">
        <v>86</v>
      </c>
      <c r="B689" s="48" t="s">
        <v>75</v>
      </c>
      <c r="C689" s="48">
        <v>2026</v>
      </c>
      <c r="D689" s="48" t="s">
        <v>3</v>
      </c>
      <c r="E689" s="48">
        <v>1</v>
      </c>
      <c r="F689" s="60">
        <v>64</v>
      </c>
      <c r="G689" s="43">
        <v>136</v>
      </c>
      <c r="H689" s="58">
        <f>FactTransaction[[#This Row],[RNS]]*FactTransaction[[#This Row],[ADR]]</f>
        <v>8704</v>
      </c>
      <c r="I689" s="51">
        <f>DATE(FactTransaction[[#This Row],['#Year]],FactTransaction[[#This Row],['#Month]],1)</f>
        <v>46023</v>
      </c>
      <c r="J689" s="48"/>
    </row>
    <row r="690" spans="1:10" x14ac:dyDescent="0.4">
      <c r="A690" s="48" t="s">
        <v>86</v>
      </c>
      <c r="B690" s="48" t="s">
        <v>75</v>
      </c>
      <c r="C690" s="48">
        <v>2026</v>
      </c>
      <c r="D690" s="48" t="s">
        <v>6</v>
      </c>
      <c r="E690" s="48">
        <v>2</v>
      </c>
      <c r="F690" s="60">
        <v>132</v>
      </c>
      <c r="G690" s="43">
        <v>171</v>
      </c>
      <c r="H690" s="58">
        <f>FactTransaction[[#This Row],[RNS]]*FactTransaction[[#This Row],[ADR]]</f>
        <v>22572</v>
      </c>
      <c r="I690" s="51">
        <f>DATE(FactTransaction[[#This Row],['#Year]],FactTransaction[[#This Row],['#Month]],1)</f>
        <v>46054</v>
      </c>
      <c r="J690" s="48"/>
    </row>
    <row r="691" spans="1:10" x14ac:dyDescent="0.4">
      <c r="A691" s="48" t="s">
        <v>86</v>
      </c>
      <c r="B691" s="48" t="s">
        <v>75</v>
      </c>
      <c r="C691" s="48">
        <v>2026</v>
      </c>
      <c r="D691" s="48" t="s">
        <v>7</v>
      </c>
      <c r="E691" s="48">
        <v>2</v>
      </c>
      <c r="F691" s="60">
        <v>165</v>
      </c>
      <c r="G691" s="43">
        <v>137</v>
      </c>
      <c r="H691" s="58">
        <f>FactTransaction[[#This Row],[RNS]]*FactTransaction[[#This Row],[ADR]]</f>
        <v>22605</v>
      </c>
      <c r="I691" s="51">
        <f>DATE(FactTransaction[[#This Row],['#Year]],FactTransaction[[#This Row],['#Month]],1)</f>
        <v>46054</v>
      </c>
      <c r="J691" s="48"/>
    </row>
    <row r="692" spans="1:10" x14ac:dyDescent="0.4">
      <c r="A692" s="48" t="s">
        <v>86</v>
      </c>
      <c r="B692" s="48" t="s">
        <v>75</v>
      </c>
      <c r="C692" s="48">
        <v>2026</v>
      </c>
      <c r="D692" s="48" t="s">
        <v>8</v>
      </c>
      <c r="E692" s="48">
        <v>2</v>
      </c>
      <c r="F692" s="60">
        <v>5</v>
      </c>
      <c r="G692" s="43">
        <v>139</v>
      </c>
      <c r="H692" s="58">
        <f>FactTransaction[[#This Row],[RNS]]*FactTransaction[[#This Row],[ADR]]</f>
        <v>695</v>
      </c>
      <c r="I692" s="51">
        <f>DATE(FactTransaction[[#This Row],['#Year]],FactTransaction[[#This Row],['#Month]],1)</f>
        <v>46054</v>
      </c>
      <c r="J692" s="48"/>
    </row>
    <row r="693" spans="1:10" x14ac:dyDescent="0.4">
      <c r="A693" s="48" t="s">
        <v>86</v>
      </c>
      <c r="B693" s="48" t="s">
        <v>75</v>
      </c>
      <c r="C693" s="48">
        <v>2026</v>
      </c>
      <c r="D693" s="48" t="s">
        <v>3</v>
      </c>
      <c r="E693" s="48">
        <v>2</v>
      </c>
      <c r="F693" s="60">
        <v>108</v>
      </c>
      <c r="G693" s="43">
        <v>171</v>
      </c>
      <c r="H693" s="58">
        <f>FactTransaction[[#This Row],[RNS]]*FactTransaction[[#This Row],[ADR]]</f>
        <v>18468</v>
      </c>
      <c r="I693" s="51">
        <f>DATE(FactTransaction[[#This Row],['#Year]],FactTransaction[[#This Row],['#Month]],1)</f>
        <v>46054</v>
      </c>
      <c r="J693" s="48"/>
    </row>
    <row r="694" spans="1:10" x14ac:dyDescent="0.4">
      <c r="A694" s="48" t="s">
        <v>86</v>
      </c>
      <c r="B694" s="48" t="s">
        <v>75</v>
      </c>
      <c r="C694" s="48">
        <v>2026</v>
      </c>
      <c r="D694" s="48" t="s">
        <v>6</v>
      </c>
      <c r="E694" s="48">
        <v>3</v>
      </c>
      <c r="F694" s="60">
        <v>0</v>
      </c>
      <c r="G694" s="43">
        <v>0</v>
      </c>
      <c r="H694" s="58">
        <f>FactTransaction[[#This Row],[RNS]]*FactTransaction[[#This Row],[ADR]]</f>
        <v>0</v>
      </c>
      <c r="I694" s="51">
        <f>DATE(FactTransaction[[#This Row],['#Year]],FactTransaction[[#This Row],['#Month]],1)</f>
        <v>46082</v>
      </c>
      <c r="J694" s="48"/>
    </row>
    <row r="695" spans="1:10" x14ac:dyDescent="0.4">
      <c r="A695" s="48" t="s">
        <v>86</v>
      </c>
      <c r="B695" s="48" t="s">
        <v>75</v>
      </c>
      <c r="C695" s="48">
        <v>2026</v>
      </c>
      <c r="D695" s="48" t="s">
        <v>7</v>
      </c>
      <c r="E695" s="48">
        <v>3</v>
      </c>
      <c r="F695" s="60">
        <v>0</v>
      </c>
      <c r="G695" s="43">
        <v>0</v>
      </c>
      <c r="H695" s="58">
        <f>FactTransaction[[#This Row],[RNS]]*FactTransaction[[#This Row],[ADR]]</f>
        <v>0</v>
      </c>
      <c r="I695" s="51">
        <f>DATE(FactTransaction[[#This Row],['#Year]],FactTransaction[[#This Row],['#Month]],1)</f>
        <v>46082</v>
      </c>
      <c r="J695" s="48"/>
    </row>
    <row r="696" spans="1:10" x14ac:dyDescent="0.4">
      <c r="A696" s="48" t="s">
        <v>86</v>
      </c>
      <c r="B696" s="48" t="s">
        <v>75</v>
      </c>
      <c r="C696" s="48">
        <v>2026</v>
      </c>
      <c r="D696" s="48" t="s">
        <v>8</v>
      </c>
      <c r="E696" s="48">
        <v>3</v>
      </c>
      <c r="F696" s="60">
        <v>0</v>
      </c>
      <c r="G696" s="43">
        <v>0</v>
      </c>
      <c r="H696" s="58">
        <f>FactTransaction[[#This Row],[RNS]]*FactTransaction[[#This Row],[ADR]]</f>
        <v>0</v>
      </c>
      <c r="I696" s="51">
        <f>DATE(FactTransaction[[#This Row],['#Year]],FactTransaction[[#This Row],['#Month]],1)</f>
        <v>46082</v>
      </c>
      <c r="J696" s="48"/>
    </row>
    <row r="697" spans="1:10" x14ac:dyDescent="0.4">
      <c r="A697" s="48" t="s">
        <v>86</v>
      </c>
      <c r="B697" s="48" t="s">
        <v>75</v>
      </c>
      <c r="C697" s="48">
        <v>2026</v>
      </c>
      <c r="D697" s="48" t="s">
        <v>3</v>
      </c>
      <c r="E697" s="48">
        <v>3</v>
      </c>
      <c r="F697" s="60">
        <v>0</v>
      </c>
      <c r="G697" s="43">
        <v>0</v>
      </c>
      <c r="H697" s="58">
        <f>FactTransaction[[#This Row],[RNS]]*FactTransaction[[#This Row],[ADR]]</f>
        <v>0</v>
      </c>
      <c r="I697" s="51">
        <f>DATE(FactTransaction[[#This Row],['#Year]],FactTransaction[[#This Row],['#Month]],1)</f>
        <v>46082</v>
      </c>
      <c r="J697" s="48"/>
    </row>
    <row r="698" spans="1:10" x14ac:dyDescent="0.4">
      <c r="A698" s="48" t="s">
        <v>86</v>
      </c>
      <c r="B698" s="48" t="s">
        <v>75</v>
      </c>
      <c r="C698" s="48">
        <v>2026</v>
      </c>
      <c r="D698" s="48" t="s">
        <v>6</v>
      </c>
      <c r="E698" s="48">
        <v>4</v>
      </c>
      <c r="F698" s="60">
        <v>0</v>
      </c>
      <c r="G698" s="43">
        <v>0</v>
      </c>
      <c r="H698" s="58">
        <f>FactTransaction[[#This Row],[RNS]]*FactTransaction[[#This Row],[ADR]]</f>
        <v>0</v>
      </c>
      <c r="I698" s="51">
        <f>DATE(FactTransaction[[#This Row],['#Year]],FactTransaction[[#This Row],['#Month]],1)</f>
        <v>46113</v>
      </c>
      <c r="J698" s="48"/>
    </row>
    <row r="699" spans="1:10" x14ac:dyDescent="0.4">
      <c r="A699" s="48" t="s">
        <v>86</v>
      </c>
      <c r="B699" s="48" t="s">
        <v>75</v>
      </c>
      <c r="C699" s="48">
        <v>2026</v>
      </c>
      <c r="D699" s="48" t="s">
        <v>7</v>
      </c>
      <c r="E699" s="48">
        <v>4</v>
      </c>
      <c r="F699" s="60">
        <v>0</v>
      </c>
      <c r="G699" s="43">
        <v>0</v>
      </c>
      <c r="H699" s="58">
        <f>FactTransaction[[#This Row],[RNS]]*FactTransaction[[#This Row],[ADR]]</f>
        <v>0</v>
      </c>
      <c r="I699" s="51">
        <f>DATE(FactTransaction[[#This Row],['#Year]],FactTransaction[[#This Row],['#Month]],1)</f>
        <v>46113</v>
      </c>
      <c r="J699" s="48"/>
    </row>
    <row r="700" spans="1:10" x14ac:dyDescent="0.4">
      <c r="A700" s="48" t="s">
        <v>86</v>
      </c>
      <c r="B700" s="48" t="s">
        <v>75</v>
      </c>
      <c r="C700" s="48">
        <v>2026</v>
      </c>
      <c r="D700" s="48" t="s">
        <v>8</v>
      </c>
      <c r="E700" s="48">
        <v>4</v>
      </c>
      <c r="F700" s="60">
        <v>0</v>
      </c>
      <c r="G700" s="43">
        <v>0</v>
      </c>
      <c r="H700" s="58">
        <f>FactTransaction[[#This Row],[RNS]]*FactTransaction[[#This Row],[ADR]]</f>
        <v>0</v>
      </c>
      <c r="I700" s="51">
        <f>DATE(FactTransaction[[#This Row],['#Year]],FactTransaction[[#This Row],['#Month]],1)</f>
        <v>46113</v>
      </c>
      <c r="J700" s="48"/>
    </row>
    <row r="701" spans="1:10" x14ac:dyDescent="0.4">
      <c r="A701" s="48" t="s">
        <v>86</v>
      </c>
      <c r="B701" s="48" t="s">
        <v>75</v>
      </c>
      <c r="C701" s="48">
        <v>2026</v>
      </c>
      <c r="D701" s="48" t="s">
        <v>3</v>
      </c>
      <c r="E701" s="48">
        <v>4</v>
      </c>
      <c r="F701" s="60">
        <v>0</v>
      </c>
      <c r="G701" s="43">
        <v>0</v>
      </c>
      <c r="H701" s="58">
        <f>FactTransaction[[#This Row],[RNS]]*FactTransaction[[#This Row],[ADR]]</f>
        <v>0</v>
      </c>
      <c r="I701" s="51">
        <f>DATE(FactTransaction[[#This Row],['#Year]],FactTransaction[[#This Row],['#Month]],1)</f>
        <v>46113</v>
      </c>
      <c r="J701" s="48"/>
    </row>
    <row r="702" spans="1:10" x14ac:dyDescent="0.4">
      <c r="A702" s="48" t="s">
        <v>86</v>
      </c>
      <c r="B702" s="48" t="s">
        <v>75</v>
      </c>
      <c r="C702" s="48">
        <v>2026</v>
      </c>
      <c r="D702" s="48" t="s">
        <v>6</v>
      </c>
      <c r="E702" s="48">
        <v>5</v>
      </c>
      <c r="F702" s="60">
        <v>0</v>
      </c>
      <c r="G702" s="43">
        <v>0</v>
      </c>
      <c r="H702" s="58">
        <f>FactTransaction[[#This Row],[RNS]]*FactTransaction[[#This Row],[ADR]]</f>
        <v>0</v>
      </c>
      <c r="I702" s="51">
        <f>DATE(FactTransaction[[#This Row],['#Year]],FactTransaction[[#This Row],['#Month]],1)</f>
        <v>46143</v>
      </c>
      <c r="J702" s="48"/>
    </row>
    <row r="703" spans="1:10" x14ac:dyDescent="0.4">
      <c r="A703" s="48" t="s">
        <v>86</v>
      </c>
      <c r="B703" s="48" t="s">
        <v>75</v>
      </c>
      <c r="C703" s="48">
        <v>2026</v>
      </c>
      <c r="D703" s="48" t="s">
        <v>7</v>
      </c>
      <c r="E703" s="48">
        <v>5</v>
      </c>
      <c r="F703" s="60">
        <v>0</v>
      </c>
      <c r="G703" s="43">
        <v>0</v>
      </c>
      <c r="H703" s="58">
        <f>FactTransaction[[#This Row],[RNS]]*FactTransaction[[#This Row],[ADR]]</f>
        <v>0</v>
      </c>
      <c r="I703" s="51">
        <f>DATE(FactTransaction[[#This Row],['#Year]],FactTransaction[[#This Row],['#Month]],1)</f>
        <v>46143</v>
      </c>
      <c r="J703" s="48"/>
    </row>
    <row r="704" spans="1:10" x14ac:dyDescent="0.4">
      <c r="A704" s="48" t="s">
        <v>86</v>
      </c>
      <c r="B704" s="48" t="s">
        <v>75</v>
      </c>
      <c r="C704" s="48">
        <v>2026</v>
      </c>
      <c r="D704" s="48" t="s">
        <v>8</v>
      </c>
      <c r="E704" s="48">
        <v>5</v>
      </c>
      <c r="F704" s="60">
        <v>0</v>
      </c>
      <c r="G704" s="43">
        <v>0</v>
      </c>
      <c r="H704" s="58">
        <f>FactTransaction[[#This Row],[RNS]]*FactTransaction[[#This Row],[ADR]]</f>
        <v>0</v>
      </c>
      <c r="I704" s="51">
        <f>DATE(FactTransaction[[#This Row],['#Year]],FactTransaction[[#This Row],['#Month]],1)</f>
        <v>46143</v>
      </c>
      <c r="J704" s="48"/>
    </row>
    <row r="705" spans="1:10" x14ac:dyDescent="0.4">
      <c r="A705" s="48" t="s">
        <v>86</v>
      </c>
      <c r="B705" s="48" t="s">
        <v>75</v>
      </c>
      <c r="C705" s="48">
        <v>2026</v>
      </c>
      <c r="D705" s="48" t="s">
        <v>3</v>
      </c>
      <c r="E705" s="48">
        <v>5</v>
      </c>
      <c r="F705" s="60">
        <v>0</v>
      </c>
      <c r="G705" s="43">
        <v>0</v>
      </c>
      <c r="H705" s="58">
        <f>FactTransaction[[#This Row],[RNS]]*FactTransaction[[#This Row],[ADR]]</f>
        <v>0</v>
      </c>
      <c r="I705" s="51">
        <f>DATE(FactTransaction[[#This Row],['#Year]],FactTransaction[[#This Row],['#Month]],1)</f>
        <v>46143</v>
      </c>
      <c r="J705" s="48"/>
    </row>
    <row r="706" spans="1:10" x14ac:dyDescent="0.4">
      <c r="A706" s="48" t="s">
        <v>86</v>
      </c>
      <c r="B706" s="48" t="s">
        <v>75</v>
      </c>
      <c r="C706" s="48">
        <v>2026</v>
      </c>
      <c r="D706" s="48" t="s">
        <v>6</v>
      </c>
      <c r="E706" s="48">
        <v>6</v>
      </c>
      <c r="F706" s="60">
        <v>0</v>
      </c>
      <c r="G706" s="43">
        <v>0</v>
      </c>
      <c r="H706" s="58">
        <f>FactTransaction[[#This Row],[RNS]]*FactTransaction[[#This Row],[ADR]]</f>
        <v>0</v>
      </c>
      <c r="I706" s="51">
        <f>DATE(FactTransaction[[#This Row],['#Year]],FactTransaction[[#This Row],['#Month]],1)</f>
        <v>46174</v>
      </c>
      <c r="J706" s="48"/>
    </row>
    <row r="707" spans="1:10" x14ac:dyDescent="0.4">
      <c r="A707" s="48" t="s">
        <v>86</v>
      </c>
      <c r="B707" s="48" t="s">
        <v>75</v>
      </c>
      <c r="C707" s="48">
        <v>2026</v>
      </c>
      <c r="D707" s="48" t="s">
        <v>7</v>
      </c>
      <c r="E707" s="48">
        <v>6</v>
      </c>
      <c r="F707" s="60">
        <v>0</v>
      </c>
      <c r="G707" s="43">
        <v>0</v>
      </c>
      <c r="H707" s="58">
        <f>FactTransaction[[#This Row],[RNS]]*FactTransaction[[#This Row],[ADR]]</f>
        <v>0</v>
      </c>
      <c r="I707" s="51">
        <f>DATE(FactTransaction[[#This Row],['#Year]],FactTransaction[[#This Row],['#Month]],1)</f>
        <v>46174</v>
      </c>
      <c r="J707" s="48"/>
    </row>
    <row r="708" spans="1:10" x14ac:dyDescent="0.4">
      <c r="A708" s="48" t="s">
        <v>86</v>
      </c>
      <c r="B708" s="48" t="s">
        <v>75</v>
      </c>
      <c r="C708" s="48">
        <v>2026</v>
      </c>
      <c r="D708" s="48" t="s">
        <v>8</v>
      </c>
      <c r="E708" s="48">
        <v>6</v>
      </c>
      <c r="F708" s="60">
        <v>0</v>
      </c>
      <c r="G708" s="43">
        <v>0</v>
      </c>
      <c r="H708" s="58">
        <f>FactTransaction[[#This Row],[RNS]]*FactTransaction[[#This Row],[ADR]]</f>
        <v>0</v>
      </c>
      <c r="I708" s="51">
        <f>DATE(FactTransaction[[#This Row],['#Year]],FactTransaction[[#This Row],['#Month]],1)</f>
        <v>46174</v>
      </c>
      <c r="J708" s="48"/>
    </row>
    <row r="709" spans="1:10" x14ac:dyDescent="0.4">
      <c r="A709" s="48" t="s">
        <v>86</v>
      </c>
      <c r="B709" s="48" t="s">
        <v>75</v>
      </c>
      <c r="C709" s="48">
        <v>2026</v>
      </c>
      <c r="D709" s="48" t="s">
        <v>3</v>
      </c>
      <c r="E709" s="48">
        <v>6</v>
      </c>
      <c r="F709" s="60">
        <v>0</v>
      </c>
      <c r="G709" s="43">
        <v>0</v>
      </c>
      <c r="H709" s="58">
        <f>FactTransaction[[#This Row],[RNS]]*FactTransaction[[#This Row],[ADR]]</f>
        <v>0</v>
      </c>
      <c r="I709" s="51">
        <f>DATE(FactTransaction[[#This Row],['#Year]],FactTransaction[[#This Row],['#Month]],1)</f>
        <v>46174</v>
      </c>
      <c r="J709" s="48"/>
    </row>
    <row r="710" spans="1:10" x14ac:dyDescent="0.4">
      <c r="A710" s="48" t="s">
        <v>86</v>
      </c>
      <c r="B710" s="48" t="s">
        <v>75</v>
      </c>
      <c r="C710" s="48">
        <v>2026</v>
      </c>
      <c r="D710" s="48" t="s">
        <v>6</v>
      </c>
      <c r="E710" s="48">
        <v>7</v>
      </c>
      <c r="F710" s="60">
        <v>0</v>
      </c>
      <c r="G710" s="43">
        <v>0</v>
      </c>
      <c r="H710" s="58">
        <f>FactTransaction[[#This Row],[RNS]]*FactTransaction[[#This Row],[ADR]]</f>
        <v>0</v>
      </c>
      <c r="I710" s="51">
        <f>DATE(FactTransaction[[#This Row],['#Year]],FactTransaction[[#This Row],['#Month]],1)</f>
        <v>46204</v>
      </c>
      <c r="J710" s="48"/>
    </row>
    <row r="711" spans="1:10" x14ac:dyDescent="0.4">
      <c r="A711" s="48" t="s">
        <v>86</v>
      </c>
      <c r="B711" s="48" t="s">
        <v>75</v>
      </c>
      <c r="C711" s="48">
        <v>2026</v>
      </c>
      <c r="D711" s="48" t="s">
        <v>7</v>
      </c>
      <c r="E711" s="48">
        <v>7</v>
      </c>
      <c r="F711" s="60">
        <v>0</v>
      </c>
      <c r="G711" s="43">
        <v>0</v>
      </c>
      <c r="H711" s="58">
        <f>FactTransaction[[#This Row],[RNS]]*FactTransaction[[#This Row],[ADR]]</f>
        <v>0</v>
      </c>
      <c r="I711" s="51">
        <f>DATE(FactTransaction[[#This Row],['#Year]],FactTransaction[[#This Row],['#Month]],1)</f>
        <v>46204</v>
      </c>
      <c r="J711" s="48"/>
    </row>
    <row r="712" spans="1:10" x14ac:dyDescent="0.4">
      <c r="A712" s="48" t="s">
        <v>86</v>
      </c>
      <c r="B712" s="48" t="s">
        <v>75</v>
      </c>
      <c r="C712" s="48">
        <v>2026</v>
      </c>
      <c r="D712" s="48" t="s">
        <v>8</v>
      </c>
      <c r="E712" s="48">
        <v>7</v>
      </c>
      <c r="F712" s="60">
        <v>0</v>
      </c>
      <c r="G712" s="43">
        <v>0</v>
      </c>
      <c r="H712" s="58">
        <f>FactTransaction[[#This Row],[RNS]]*FactTransaction[[#This Row],[ADR]]</f>
        <v>0</v>
      </c>
      <c r="I712" s="51">
        <f>DATE(FactTransaction[[#This Row],['#Year]],FactTransaction[[#This Row],['#Month]],1)</f>
        <v>46204</v>
      </c>
      <c r="J712" s="48"/>
    </row>
    <row r="713" spans="1:10" x14ac:dyDescent="0.4">
      <c r="A713" s="48" t="s">
        <v>86</v>
      </c>
      <c r="B713" s="48" t="s">
        <v>75</v>
      </c>
      <c r="C713" s="48">
        <v>2026</v>
      </c>
      <c r="D713" s="48" t="s">
        <v>3</v>
      </c>
      <c r="E713" s="48">
        <v>7</v>
      </c>
      <c r="F713" s="60">
        <v>0</v>
      </c>
      <c r="G713" s="43">
        <v>0</v>
      </c>
      <c r="H713" s="58">
        <f>FactTransaction[[#This Row],[RNS]]*FactTransaction[[#This Row],[ADR]]</f>
        <v>0</v>
      </c>
      <c r="I713" s="51">
        <f>DATE(FactTransaction[[#This Row],['#Year]],FactTransaction[[#This Row],['#Month]],1)</f>
        <v>46204</v>
      </c>
      <c r="J713" s="48"/>
    </row>
    <row r="714" spans="1:10" x14ac:dyDescent="0.4">
      <c r="A714" s="48" t="s">
        <v>86</v>
      </c>
      <c r="B714" s="48" t="s">
        <v>75</v>
      </c>
      <c r="C714" s="48">
        <v>2026</v>
      </c>
      <c r="D714" s="48" t="s">
        <v>6</v>
      </c>
      <c r="E714" s="48">
        <v>8</v>
      </c>
      <c r="F714" s="60">
        <v>0</v>
      </c>
      <c r="G714" s="43">
        <v>0</v>
      </c>
      <c r="H714" s="58">
        <f>FactTransaction[[#This Row],[RNS]]*FactTransaction[[#This Row],[ADR]]</f>
        <v>0</v>
      </c>
      <c r="I714" s="51">
        <f>DATE(FactTransaction[[#This Row],['#Year]],FactTransaction[[#This Row],['#Month]],1)</f>
        <v>46235</v>
      </c>
      <c r="J714" s="48"/>
    </row>
    <row r="715" spans="1:10" x14ac:dyDescent="0.4">
      <c r="A715" s="48" t="s">
        <v>86</v>
      </c>
      <c r="B715" s="48" t="s">
        <v>75</v>
      </c>
      <c r="C715" s="48">
        <v>2026</v>
      </c>
      <c r="D715" s="48" t="s">
        <v>7</v>
      </c>
      <c r="E715" s="48">
        <v>8</v>
      </c>
      <c r="F715" s="60">
        <v>0</v>
      </c>
      <c r="G715" s="43">
        <v>0</v>
      </c>
      <c r="H715" s="58">
        <f>FactTransaction[[#This Row],[RNS]]*FactTransaction[[#This Row],[ADR]]</f>
        <v>0</v>
      </c>
      <c r="I715" s="51">
        <f>DATE(FactTransaction[[#This Row],['#Year]],FactTransaction[[#This Row],['#Month]],1)</f>
        <v>46235</v>
      </c>
      <c r="J715" s="48"/>
    </row>
    <row r="716" spans="1:10" x14ac:dyDescent="0.4">
      <c r="A716" s="48" t="s">
        <v>86</v>
      </c>
      <c r="B716" s="48" t="s">
        <v>75</v>
      </c>
      <c r="C716" s="48">
        <v>2026</v>
      </c>
      <c r="D716" s="48" t="s">
        <v>8</v>
      </c>
      <c r="E716" s="48">
        <v>8</v>
      </c>
      <c r="F716" s="60">
        <v>0</v>
      </c>
      <c r="G716" s="43">
        <v>0</v>
      </c>
      <c r="H716" s="58">
        <f>FactTransaction[[#This Row],[RNS]]*FactTransaction[[#This Row],[ADR]]</f>
        <v>0</v>
      </c>
      <c r="I716" s="51">
        <f>DATE(FactTransaction[[#This Row],['#Year]],FactTransaction[[#This Row],['#Month]],1)</f>
        <v>46235</v>
      </c>
      <c r="J716" s="48"/>
    </row>
    <row r="717" spans="1:10" x14ac:dyDescent="0.4">
      <c r="A717" s="48" t="s">
        <v>86</v>
      </c>
      <c r="B717" s="48" t="s">
        <v>75</v>
      </c>
      <c r="C717" s="48">
        <v>2026</v>
      </c>
      <c r="D717" s="48" t="s">
        <v>3</v>
      </c>
      <c r="E717" s="48">
        <v>8</v>
      </c>
      <c r="F717" s="60">
        <v>0</v>
      </c>
      <c r="G717" s="43">
        <v>0</v>
      </c>
      <c r="H717" s="58">
        <f>FactTransaction[[#This Row],[RNS]]*FactTransaction[[#This Row],[ADR]]</f>
        <v>0</v>
      </c>
      <c r="I717" s="51">
        <f>DATE(FactTransaction[[#This Row],['#Year]],FactTransaction[[#This Row],['#Month]],1)</f>
        <v>46235</v>
      </c>
      <c r="J717" s="48"/>
    </row>
    <row r="718" spans="1:10" x14ac:dyDescent="0.4">
      <c r="A718" s="48" t="s">
        <v>86</v>
      </c>
      <c r="B718" s="48" t="s">
        <v>75</v>
      </c>
      <c r="C718" s="48">
        <v>2026</v>
      </c>
      <c r="D718" s="48" t="s">
        <v>6</v>
      </c>
      <c r="E718" s="48">
        <v>9</v>
      </c>
      <c r="F718" s="60">
        <v>0</v>
      </c>
      <c r="G718" s="43">
        <v>0</v>
      </c>
      <c r="H718" s="58">
        <f>FactTransaction[[#This Row],[RNS]]*FactTransaction[[#This Row],[ADR]]</f>
        <v>0</v>
      </c>
      <c r="I718" s="51">
        <f>DATE(FactTransaction[[#This Row],['#Year]],FactTransaction[[#This Row],['#Month]],1)</f>
        <v>46266</v>
      </c>
      <c r="J718" s="48"/>
    </row>
    <row r="719" spans="1:10" x14ac:dyDescent="0.4">
      <c r="A719" s="48" t="s">
        <v>86</v>
      </c>
      <c r="B719" s="48" t="s">
        <v>75</v>
      </c>
      <c r="C719" s="48">
        <v>2026</v>
      </c>
      <c r="D719" s="48" t="s">
        <v>7</v>
      </c>
      <c r="E719" s="48">
        <v>9</v>
      </c>
      <c r="F719" s="60">
        <v>0</v>
      </c>
      <c r="G719" s="43">
        <v>0</v>
      </c>
      <c r="H719" s="58">
        <f>FactTransaction[[#This Row],[RNS]]*FactTransaction[[#This Row],[ADR]]</f>
        <v>0</v>
      </c>
      <c r="I719" s="51">
        <f>DATE(FactTransaction[[#This Row],['#Year]],FactTransaction[[#This Row],['#Month]],1)</f>
        <v>46266</v>
      </c>
      <c r="J719" s="48"/>
    </row>
    <row r="720" spans="1:10" x14ac:dyDescent="0.4">
      <c r="A720" s="48" t="s">
        <v>86</v>
      </c>
      <c r="B720" s="48" t="s">
        <v>75</v>
      </c>
      <c r="C720" s="48">
        <v>2026</v>
      </c>
      <c r="D720" s="48" t="s">
        <v>8</v>
      </c>
      <c r="E720" s="48">
        <v>9</v>
      </c>
      <c r="F720" s="60">
        <v>0</v>
      </c>
      <c r="G720" s="43">
        <v>0</v>
      </c>
      <c r="H720" s="58">
        <f>FactTransaction[[#This Row],[RNS]]*FactTransaction[[#This Row],[ADR]]</f>
        <v>0</v>
      </c>
      <c r="I720" s="51">
        <f>DATE(FactTransaction[[#This Row],['#Year]],FactTransaction[[#This Row],['#Month]],1)</f>
        <v>46266</v>
      </c>
      <c r="J720" s="48"/>
    </row>
    <row r="721" spans="1:10" x14ac:dyDescent="0.4">
      <c r="A721" s="48" t="s">
        <v>86</v>
      </c>
      <c r="B721" s="48" t="s">
        <v>75</v>
      </c>
      <c r="C721" s="48">
        <v>2026</v>
      </c>
      <c r="D721" s="48" t="s">
        <v>3</v>
      </c>
      <c r="E721" s="48">
        <v>9</v>
      </c>
      <c r="F721" s="60">
        <v>0</v>
      </c>
      <c r="G721" s="43">
        <v>0</v>
      </c>
      <c r="H721" s="58">
        <f>FactTransaction[[#This Row],[RNS]]*FactTransaction[[#This Row],[ADR]]</f>
        <v>0</v>
      </c>
      <c r="I721" s="51">
        <f>DATE(FactTransaction[[#This Row],['#Year]],FactTransaction[[#This Row],['#Month]],1)</f>
        <v>46266</v>
      </c>
      <c r="J721" s="48"/>
    </row>
    <row r="722" spans="1:10" x14ac:dyDescent="0.4">
      <c r="A722" s="48" t="s">
        <v>86</v>
      </c>
      <c r="B722" s="48" t="s">
        <v>75</v>
      </c>
      <c r="C722" s="48">
        <v>2026</v>
      </c>
      <c r="D722" s="48" t="s">
        <v>6</v>
      </c>
      <c r="E722" s="48">
        <v>10</v>
      </c>
      <c r="F722" s="60">
        <v>0</v>
      </c>
      <c r="G722" s="43">
        <v>0</v>
      </c>
      <c r="H722" s="58">
        <f>FactTransaction[[#This Row],[RNS]]*FactTransaction[[#This Row],[ADR]]</f>
        <v>0</v>
      </c>
      <c r="I722" s="51">
        <f>DATE(FactTransaction[[#This Row],['#Year]],FactTransaction[[#This Row],['#Month]],1)</f>
        <v>46296</v>
      </c>
      <c r="J722" s="48"/>
    </row>
    <row r="723" spans="1:10" x14ac:dyDescent="0.4">
      <c r="A723" s="48" t="s">
        <v>86</v>
      </c>
      <c r="B723" s="48" t="s">
        <v>75</v>
      </c>
      <c r="C723" s="48">
        <v>2026</v>
      </c>
      <c r="D723" s="48" t="s">
        <v>7</v>
      </c>
      <c r="E723" s="48">
        <v>10</v>
      </c>
      <c r="F723" s="60">
        <v>0</v>
      </c>
      <c r="G723" s="43">
        <v>0</v>
      </c>
      <c r="H723" s="58">
        <f>FactTransaction[[#This Row],[RNS]]*FactTransaction[[#This Row],[ADR]]</f>
        <v>0</v>
      </c>
      <c r="I723" s="51">
        <f>DATE(FactTransaction[[#This Row],['#Year]],FactTransaction[[#This Row],['#Month]],1)</f>
        <v>46296</v>
      </c>
      <c r="J723" s="48"/>
    </row>
    <row r="724" spans="1:10" x14ac:dyDescent="0.4">
      <c r="A724" s="48" t="s">
        <v>86</v>
      </c>
      <c r="B724" s="48" t="s">
        <v>75</v>
      </c>
      <c r="C724" s="48">
        <v>2026</v>
      </c>
      <c r="D724" s="48" t="s">
        <v>8</v>
      </c>
      <c r="E724" s="48">
        <v>10</v>
      </c>
      <c r="F724" s="60">
        <v>0</v>
      </c>
      <c r="G724" s="43">
        <v>0</v>
      </c>
      <c r="H724" s="58">
        <f>FactTransaction[[#This Row],[RNS]]*FactTransaction[[#This Row],[ADR]]</f>
        <v>0</v>
      </c>
      <c r="I724" s="51">
        <f>DATE(FactTransaction[[#This Row],['#Year]],FactTransaction[[#This Row],['#Month]],1)</f>
        <v>46296</v>
      </c>
      <c r="J724" s="48"/>
    </row>
    <row r="725" spans="1:10" x14ac:dyDescent="0.4">
      <c r="A725" s="48" t="s">
        <v>86</v>
      </c>
      <c r="B725" s="48" t="s">
        <v>75</v>
      </c>
      <c r="C725" s="48">
        <v>2026</v>
      </c>
      <c r="D725" s="48" t="s">
        <v>3</v>
      </c>
      <c r="E725" s="48">
        <v>10</v>
      </c>
      <c r="F725" s="60">
        <v>0</v>
      </c>
      <c r="G725" s="43">
        <v>0</v>
      </c>
      <c r="H725" s="58">
        <f>FactTransaction[[#This Row],[RNS]]*FactTransaction[[#This Row],[ADR]]</f>
        <v>0</v>
      </c>
      <c r="I725" s="51">
        <f>DATE(FactTransaction[[#This Row],['#Year]],FactTransaction[[#This Row],['#Month]],1)</f>
        <v>46296</v>
      </c>
      <c r="J725" s="48"/>
    </row>
    <row r="726" spans="1:10" x14ac:dyDescent="0.4">
      <c r="A726" s="48" t="s">
        <v>86</v>
      </c>
      <c r="B726" s="48" t="s">
        <v>75</v>
      </c>
      <c r="C726" s="48">
        <v>2026</v>
      </c>
      <c r="D726" s="48" t="s">
        <v>6</v>
      </c>
      <c r="E726" s="48">
        <v>11</v>
      </c>
      <c r="F726" s="60">
        <v>0</v>
      </c>
      <c r="G726" s="43">
        <v>0</v>
      </c>
      <c r="H726" s="58">
        <f>FactTransaction[[#This Row],[RNS]]*FactTransaction[[#This Row],[ADR]]</f>
        <v>0</v>
      </c>
      <c r="I726" s="51">
        <f>DATE(FactTransaction[[#This Row],['#Year]],FactTransaction[[#This Row],['#Month]],1)</f>
        <v>46327</v>
      </c>
      <c r="J726" s="48"/>
    </row>
    <row r="727" spans="1:10" x14ac:dyDescent="0.4">
      <c r="A727" s="48" t="s">
        <v>86</v>
      </c>
      <c r="B727" s="48" t="s">
        <v>75</v>
      </c>
      <c r="C727" s="48">
        <v>2026</v>
      </c>
      <c r="D727" s="48" t="s">
        <v>7</v>
      </c>
      <c r="E727" s="48">
        <v>11</v>
      </c>
      <c r="F727" s="60">
        <v>0</v>
      </c>
      <c r="G727" s="43">
        <v>0</v>
      </c>
      <c r="H727" s="58">
        <f>FactTransaction[[#This Row],[RNS]]*FactTransaction[[#This Row],[ADR]]</f>
        <v>0</v>
      </c>
      <c r="I727" s="51">
        <f>DATE(FactTransaction[[#This Row],['#Year]],FactTransaction[[#This Row],['#Month]],1)</f>
        <v>46327</v>
      </c>
      <c r="J727" s="48"/>
    </row>
    <row r="728" spans="1:10" x14ac:dyDescent="0.4">
      <c r="A728" s="48" t="s">
        <v>86</v>
      </c>
      <c r="B728" s="48" t="s">
        <v>75</v>
      </c>
      <c r="C728" s="48">
        <v>2026</v>
      </c>
      <c r="D728" s="48" t="s">
        <v>8</v>
      </c>
      <c r="E728" s="48">
        <v>11</v>
      </c>
      <c r="F728" s="60">
        <v>0</v>
      </c>
      <c r="G728" s="43">
        <v>0</v>
      </c>
      <c r="H728" s="58">
        <f>FactTransaction[[#This Row],[RNS]]*FactTransaction[[#This Row],[ADR]]</f>
        <v>0</v>
      </c>
      <c r="I728" s="51">
        <f>DATE(FactTransaction[[#This Row],['#Year]],FactTransaction[[#This Row],['#Month]],1)</f>
        <v>46327</v>
      </c>
      <c r="J728" s="48"/>
    </row>
    <row r="729" spans="1:10" x14ac:dyDescent="0.4">
      <c r="A729" s="48" t="s">
        <v>86</v>
      </c>
      <c r="B729" s="48" t="s">
        <v>75</v>
      </c>
      <c r="C729" s="48">
        <v>2026</v>
      </c>
      <c r="D729" s="48" t="s">
        <v>3</v>
      </c>
      <c r="E729" s="48">
        <v>11</v>
      </c>
      <c r="F729" s="60">
        <v>0</v>
      </c>
      <c r="G729" s="43">
        <v>0</v>
      </c>
      <c r="H729" s="58">
        <f>FactTransaction[[#This Row],[RNS]]*FactTransaction[[#This Row],[ADR]]</f>
        <v>0</v>
      </c>
      <c r="I729" s="51">
        <f>DATE(FactTransaction[[#This Row],['#Year]],FactTransaction[[#This Row],['#Month]],1)</f>
        <v>46327</v>
      </c>
      <c r="J729" s="48"/>
    </row>
    <row r="730" spans="1:10" x14ac:dyDescent="0.4">
      <c r="A730" s="48" t="s">
        <v>86</v>
      </c>
      <c r="B730" s="48" t="s">
        <v>75</v>
      </c>
      <c r="C730" s="48">
        <v>2026</v>
      </c>
      <c r="D730" s="48" t="s">
        <v>6</v>
      </c>
      <c r="E730" s="48">
        <v>12</v>
      </c>
      <c r="F730" s="60">
        <v>0</v>
      </c>
      <c r="G730" s="43">
        <v>0</v>
      </c>
      <c r="H730" s="58">
        <f>FactTransaction[[#This Row],[RNS]]*FactTransaction[[#This Row],[ADR]]</f>
        <v>0</v>
      </c>
      <c r="I730" s="51">
        <f>DATE(FactTransaction[[#This Row],['#Year]],FactTransaction[[#This Row],['#Month]],1)</f>
        <v>46357</v>
      </c>
      <c r="J730" s="48"/>
    </row>
    <row r="731" spans="1:10" x14ac:dyDescent="0.4">
      <c r="A731" s="48" t="s">
        <v>86</v>
      </c>
      <c r="B731" s="48" t="s">
        <v>75</v>
      </c>
      <c r="C731" s="48">
        <v>2026</v>
      </c>
      <c r="D731" s="48" t="s">
        <v>7</v>
      </c>
      <c r="E731" s="48">
        <v>12</v>
      </c>
      <c r="F731" s="60">
        <v>0</v>
      </c>
      <c r="G731" s="43">
        <v>0</v>
      </c>
      <c r="H731" s="58">
        <f>FactTransaction[[#This Row],[RNS]]*FactTransaction[[#This Row],[ADR]]</f>
        <v>0</v>
      </c>
      <c r="I731" s="51">
        <f>DATE(FactTransaction[[#This Row],['#Year]],FactTransaction[[#This Row],['#Month]],1)</f>
        <v>46357</v>
      </c>
      <c r="J731" s="48"/>
    </row>
    <row r="732" spans="1:10" x14ac:dyDescent="0.4">
      <c r="A732" s="48" t="s">
        <v>86</v>
      </c>
      <c r="B732" s="48" t="s">
        <v>75</v>
      </c>
      <c r="C732" s="48">
        <v>2026</v>
      </c>
      <c r="D732" s="48" t="s">
        <v>8</v>
      </c>
      <c r="E732" s="48">
        <v>12</v>
      </c>
      <c r="F732" s="60">
        <v>0</v>
      </c>
      <c r="G732" s="43">
        <v>0</v>
      </c>
      <c r="H732" s="58">
        <f>FactTransaction[[#This Row],[RNS]]*FactTransaction[[#This Row],[ADR]]</f>
        <v>0</v>
      </c>
      <c r="I732" s="51">
        <f>DATE(FactTransaction[[#This Row],['#Year]],FactTransaction[[#This Row],['#Month]],1)</f>
        <v>46357</v>
      </c>
      <c r="J732" s="48"/>
    </row>
    <row r="733" spans="1:10" x14ac:dyDescent="0.4">
      <c r="A733" s="48" t="s">
        <v>86</v>
      </c>
      <c r="B733" s="48" t="s">
        <v>75</v>
      </c>
      <c r="C733" s="48">
        <v>2026</v>
      </c>
      <c r="D733" s="48" t="s">
        <v>3</v>
      </c>
      <c r="E733" s="48">
        <v>12</v>
      </c>
      <c r="F733" s="60">
        <v>0</v>
      </c>
      <c r="G733" s="43">
        <v>0</v>
      </c>
      <c r="H733" s="58">
        <f>FactTransaction[[#This Row],[RNS]]*FactTransaction[[#This Row],[ADR]]</f>
        <v>0</v>
      </c>
      <c r="I733" s="51">
        <f>DATE(FactTransaction[[#This Row],['#Year]],FactTransaction[[#This Row],['#Month]],1)</f>
        <v>46357</v>
      </c>
      <c r="J733" s="48"/>
    </row>
    <row r="734" spans="1:10" x14ac:dyDescent="0.4">
      <c r="A734" s="48" t="s">
        <v>86</v>
      </c>
      <c r="B734" s="48" t="s">
        <v>74</v>
      </c>
      <c r="C734" s="48">
        <v>2026</v>
      </c>
      <c r="D734" s="48" t="s">
        <v>6</v>
      </c>
      <c r="E734" s="48">
        <v>1</v>
      </c>
      <c r="F734" s="60">
        <v>81</v>
      </c>
      <c r="G734" s="43">
        <v>162</v>
      </c>
      <c r="H734" s="58">
        <f>FactTransaction[[#This Row],[RNS]]*FactTransaction[[#This Row],[ADR]]</f>
        <v>13122</v>
      </c>
      <c r="I734" s="51">
        <f>DATE(FactTransaction[[#This Row],['#Year]],FactTransaction[[#This Row],['#Month]],1)</f>
        <v>46023</v>
      </c>
      <c r="J734" s="48"/>
    </row>
    <row r="735" spans="1:10" x14ac:dyDescent="0.4">
      <c r="A735" s="48" t="s">
        <v>86</v>
      </c>
      <c r="B735" s="48" t="s">
        <v>74</v>
      </c>
      <c r="C735" s="48">
        <v>2026</v>
      </c>
      <c r="D735" s="48" t="s">
        <v>7</v>
      </c>
      <c r="E735" s="48">
        <v>1</v>
      </c>
      <c r="F735" s="60">
        <v>102</v>
      </c>
      <c r="G735" s="43">
        <v>155</v>
      </c>
      <c r="H735" s="58">
        <f>FactTransaction[[#This Row],[RNS]]*FactTransaction[[#This Row],[ADR]]</f>
        <v>15810</v>
      </c>
      <c r="I735" s="51">
        <f>DATE(FactTransaction[[#This Row],['#Year]],FactTransaction[[#This Row],['#Month]],1)</f>
        <v>46023</v>
      </c>
      <c r="J735" s="48"/>
    </row>
    <row r="736" spans="1:10" x14ac:dyDescent="0.4">
      <c r="A736" s="48" t="s">
        <v>86</v>
      </c>
      <c r="B736" s="48" t="s">
        <v>74</v>
      </c>
      <c r="C736" s="48">
        <v>2026</v>
      </c>
      <c r="D736" s="48" t="s">
        <v>8</v>
      </c>
      <c r="E736" s="48">
        <v>1</v>
      </c>
      <c r="F736" s="60">
        <v>23</v>
      </c>
      <c r="G736" s="43">
        <v>147</v>
      </c>
      <c r="H736" s="58">
        <f>FactTransaction[[#This Row],[RNS]]*FactTransaction[[#This Row],[ADR]]</f>
        <v>3381</v>
      </c>
      <c r="I736" s="51">
        <f>DATE(FactTransaction[[#This Row],['#Year]],FactTransaction[[#This Row],['#Month]],1)</f>
        <v>46023</v>
      </c>
      <c r="J736" s="48"/>
    </row>
    <row r="737" spans="1:10" x14ac:dyDescent="0.4">
      <c r="A737" s="48" t="s">
        <v>86</v>
      </c>
      <c r="B737" s="48" t="s">
        <v>74</v>
      </c>
      <c r="C737" s="48">
        <v>2026</v>
      </c>
      <c r="D737" s="48" t="s">
        <v>3</v>
      </c>
      <c r="E737" s="48">
        <v>1</v>
      </c>
      <c r="F737" s="60">
        <v>118</v>
      </c>
      <c r="G737" s="43">
        <v>153</v>
      </c>
      <c r="H737" s="58">
        <f>FactTransaction[[#This Row],[RNS]]*FactTransaction[[#This Row],[ADR]]</f>
        <v>18054</v>
      </c>
      <c r="I737" s="51">
        <f>DATE(FactTransaction[[#This Row],['#Year]],FactTransaction[[#This Row],['#Month]],1)</f>
        <v>46023</v>
      </c>
      <c r="J737" s="48"/>
    </row>
    <row r="738" spans="1:10" x14ac:dyDescent="0.4">
      <c r="A738" s="48" t="s">
        <v>86</v>
      </c>
      <c r="B738" s="48" t="s">
        <v>74</v>
      </c>
      <c r="C738" s="48">
        <v>2026</v>
      </c>
      <c r="D738" s="48" t="s">
        <v>6</v>
      </c>
      <c r="E738" s="48">
        <v>2</v>
      </c>
      <c r="F738" s="60">
        <v>30</v>
      </c>
      <c r="G738" s="43">
        <v>157</v>
      </c>
      <c r="H738" s="58">
        <f>FactTransaction[[#This Row],[RNS]]*FactTransaction[[#This Row],[ADR]]</f>
        <v>4710</v>
      </c>
      <c r="I738" s="51">
        <f>DATE(FactTransaction[[#This Row],['#Year]],FactTransaction[[#This Row],['#Month]],1)</f>
        <v>46054</v>
      </c>
      <c r="J738" s="48"/>
    </row>
    <row r="739" spans="1:10" x14ac:dyDescent="0.4">
      <c r="A739" s="48" t="s">
        <v>86</v>
      </c>
      <c r="B739" s="48" t="s">
        <v>74</v>
      </c>
      <c r="C739" s="48">
        <v>2026</v>
      </c>
      <c r="D739" s="48" t="s">
        <v>7</v>
      </c>
      <c r="E739" s="48">
        <v>2</v>
      </c>
      <c r="F739" s="60">
        <v>118</v>
      </c>
      <c r="G739" s="43">
        <v>134</v>
      </c>
      <c r="H739" s="58">
        <f>FactTransaction[[#This Row],[RNS]]*FactTransaction[[#This Row],[ADR]]</f>
        <v>15812</v>
      </c>
      <c r="I739" s="51">
        <f>DATE(FactTransaction[[#This Row],['#Year]],FactTransaction[[#This Row],['#Month]],1)</f>
        <v>46054</v>
      </c>
      <c r="J739" s="48"/>
    </row>
    <row r="740" spans="1:10" x14ac:dyDescent="0.4">
      <c r="A740" s="48" t="s">
        <v>86</v>
      </c>
      <c r="B740" s="48" t="s">
        <v>74</v>
      </c>
      <c r="C740" s="48">
        <v>2026</v>
      </c>
      <c r="D740" s="48" t="s">
        <v>8</v>
      </c>
      <c r="E740" s="48">
        <v>2</v>
      </c>
      <c r="F740" s="60">
        <v>125</v>
      </c>
      <c r="G740" s="43">
        <v>146</v>
      </c>
      <c r="H740" s="58">
        <f>FactTransaction[[#This Row],[RNS]]*FactTransaction[[#This Row],[ADR]]</f>
        <v>18250</v>
      </c>
      <c r="I740" s="51">
        <f>DATE(FactTransaction[[#This Row],['#Year]],FactTransaction[[#This Row],['#Month]],1)</f>
        <v>46054</v>
      </c>
      <c r="J740" s="48"/>
    </row>
    <row r="741" spans="1:10" x14ac:dyDescent="0.4">
      <c r="A741" s="48" t="s">
        <v>86</v>
      </c>
      <c r="B741" s="48" t="s">
        <v>74</v>
      </c>
      <c r="C741" s="48">
        <v>2026</v>
      </c>
      <c r="D741" s="48" t="s">
        <v>3</v>
      </c>
      <c r="E741" s="48">
        <v>2</v>
      </c>
      <c r="F741" s="60">
        <v>109</v>
      </c>
      <c r="G741" s="43">
        <v>139</v>
      </c>
      <c r="H741" s="58">
        <f>FactTransaction[[#This Row],[RNS]]*FactTransaction[[#This Row],[ADR]]</f>
        <v>15151</v>
      </c>
      <c r="I741" s="51">
        <f>DATE(FactTransaction[[#This Row],['#Year]],FactTransaction[[#This Row],['#Month]],1)</f>
        <v>46054</v>
      </c>
      <c r="J741" s="48"/>
    </row>
    <row r="742" spans="1:10" x14ac:dyDescent="0.4">
      <c r="A742" s="48" t="s">
        <v>86</v>
      </c>
      <c r="B742" s="48" t="s">
        <v>74</v>
      </c>
      <c r="C742" s="48">
        <v>2026</v>
      </c>
      <c r="D742" s="48" t="s">
        <v>6</v>
      </c>
      <c r="E742" s="48">
        <v>3</v>
      </c>
      <c r="F742" s="60">
        <v>0</v>
      </c>
      <c r="G742" s="43">
        <v>0</v>
      </c>
      <c r="H742" s="58">
        <f>FactTransaction[[#This Row],[RNS]]*FactTransaction[[#This Row],[ADR]]</f>
        <v>0</v>
      </c>
      <c r="I742" s="51">
        <f>DATE(FactTransaction[[#This Row],['#Year]],FactTransaction[[#This Row],['#Month]],1)</f>
        <v>46082</v>
      </c>
      <c r="J742" s="48"/>
    </row>
    <row r="743" spans="1:10" x14ac:dyDescent="0.4">
      <c r="A743" s="48" t="s">
        <v>86</v>
      </c>
      <c r="B743" s="48" t="s">
        <v>74</v>
      </c>
      <c r="C743" s="48">
        <v>2026</v>
      </c>
      <c r="D743" s="48" t="s">
        <v>7</v>
      </c>
      <c r="E743" s="48">
        <v>3</v>
      </c>
      <c r="F743" s="60">
        <v>0</v>
      </c>
      <c r="G743" s="43">
        <v>0</v>
      </c>
      <c r="H743" s="58">
        <f>FactTransaction[[#This Row],[RNS]]*FactTransaction[[#This Row],[ADR]]</f>
        <v>0</v>
      </c>
      <c r="I743" s="51">
        <f>DATE(FactTransaction[[#This Row],['#Year]],FactTransaction[[#This Row],['#Month]],1)</f>
        <v>46082</v>
      </c>
      <c r="J743" s="48"/>
    </row>
    <row r="744" spans="1:10" x14ac:dyDescent="0.4">
      <c r="A744" s="48" t="s">
        <v>86</v>
      </c>
      <c r="B744" s="48" t="s">
        <v>74</v>
      </c>
      <c r="C744" s="48">
        <v>2026</v>
      </c>
      <c r="D744" s="48" t="s">
        <v>8</v>
      </c>
      <c r="E744" s="48">
        <v>3</v>
      </c>
      <c r="F744" s="60">
        <v>0</v>
      </c>
      <c r="G744" s="43">
        <v>0</v>
      </c>
      <c r="H744" s="58">
        <f>FactTransaction[[#This Row],[RNS]]*FactTransaction[[#This Row],[ADR]]</f>
        <v>0</v>
      </c>
      <c r="I744" s="51">
        <f>DATE(FactTransaction[[#This Row],['#Year]],FactTransaction[[#This Row],['#Month]],1)</f>
        <v>46082</v>
      </c>
      <c r="J744" s="48"/>
    </row>
    <row r="745" spans="1:10" x14ac:dyDescent="0.4">
      <c r="A745" s="48" t="s">
        <v>86</v>
      </c>
      <c r="B745" s="48" t="s">
        <v>74</v>
      </c>
      <c r="C745" s="48">
        <v>2026</v>
      </c>
      <c r="D745" s="48" t="s">
        <v>3</v>
      </c>
      <c r="E745" s="48">
        <v>3</v>
      </c>
      <c r="F745" s="60">
        <v>0</v>
      </c>
      <c r="G745" s="43">
        <v>0</v>
      </c>
      <c r="H745" s="58">
        <f>FactTransaction[[#This Row],[RNS]]*FactTransaction[[#This Row],[ADR]]</f>
        <v>0</v>
      </c>
      <c r="I745" s="51">
        <f>DATE(FactTransaction[[#This Row],['#Year]],FactTransaction[[#This Row],['#Month]],1)</f>
        <v>46082</v>
      </c>
      <c r="J745" s="48"/>
    </row>
    <row r="746" spans="1:10" x14ac:dyDescent="0.4">
      <c r="A746" s="48" t="s">
        <v>86</v>
      </c>
      <c r="B746" s="48" t="s">
        <v>74</v>
      </c>
      <c r="C746" s="48">
        <v>2026</v>
      </c>
      <c r="D746" s="48" t="s">
        <v>6</v>
      </c>
      <c r="E746" s="48">
        <v>4</v>
      </c>
      <c r="F746" s="60">
        <v>0</v>
      </c>
      <c r="G746" s="43">
        <v>0</v>
      </c>
      <c r="H746" s="58">
        <f>FactTransaction[[#This Row],[RNS]]*FactTransaction[[#This Row],[ADR]]</f>
        <v>0</v>
      </c>
      <c r="I746" s="51">
        <f>DATE(FactTransaction[[#This Row],['#Year]],FactTransaction[[#This Row],['#Month]],1)</f>
        <v>46113</v>
      </c>
      <c r="J746" s="48"/>
    </row>
    <row r="747" spans="1:10" x14ac:dyDescent="0.4">
      <c r="A747" s="48" t="s">
        <v>86</v>
      </c>
      <c r="B747" s="48" t="s">
        <v>74</v>
      </c>
      <c r="C747" s="48">
        <v>2026</v>
      </c>
      <c r="D747" s="48" t="s">
        <v>7</v>
      </c>
      <c r="E747" s="48">
        <v>4</v>
      </c>
      <c r="F747" s="60">
        <v>0</v>
      </c>
      <c r="G747" s="43">
        <v>0</v>
      </c>
      <c r="H747" s="58">
        <f>FactTransaction[[#This Row],[RNS]]*FactTransaction[[#This Row],[ADR]]</f>
        <v>0</v>
      </c>
      <c r="I747" s="51">
        <f>DATE(FactTransaction[[#This Row],['#Year]],FactTransaction[[#This Row],['#Month]],1)</f>
        <v>46113</v>
      </c>
      <c r="J747" s="48"/>
    </row>
    <row r="748" spans="1:10" x14ac:dyDescent="0.4">
      <c r="A748" s="48" t="s">
        <v>86</v>
      </c>
      <c r="B748" s="48" t="s">
        <v>74</v>
      </c>
      <c r="C748" s="48">
        <v>2026</v>
      </c>
      <c r="D748" s="48" t="s">
        <v>8</v>
      </c>
      <c r="E748" s="48">
        <v>4</v>
      </c>
      <c r="F748" s="60">
        <v>0</v>
      </c>
      <c r="G748" s="43">
        <v>0</v>
      </c>
      <c r="H748" s="58">
        <f>FactTransaction[[#This Row],[RNS]]*FactTransaction[[#This Row],[ADR]]</f>
        <v>0</v>
      </c>
      <c r="I748" s="51">
        <f>DATE(FactTransaction[[#This Row],['#Year]],FactTransaction[[#This Row],['#Month]],1)</f>
        <v>46113</v>
      </c>
      <c r="J748" s="48"/>
    </row>
    <row r="749" spans="1:10" x14ac:dyDescent="0.4">
      <c r="A749" s="48" t="s">
        <v>86</v>
      </c>
      <c r="B749" s="48" t="s">
        <v>74</v>
      </c>
      <c r="C749" s="48">
        <v>2026</v>
      </c>
      <c r="D749" s="48" t="s">
        <v>3</v>
      </c>
      <c r="E749" s="48">
        <v>4</v>
      </c>
      <c r="F749" s="60">
        <v>0</v>
      </c>
      <c r="G749" s="43">
        <v>0</v>
      </c>
      <c r="H749" s="58">
        <f>FactTransaction[[#This Row],[RNS]]*FactTransaction[[#This Row],[ADR]]</f>
        <v>0</v>
      </c>
      <c r="I749" s="51">
        <f>DATE(FactTransaction[[#This Row],['#Year]],FactTransaction[[#This Row],['#Month]],1)</f>
        <v>46113</v>
      </c>
      <c r="J749" s="48"/>
    </row>
    <row r="750" spans="1:10" x14ac:dyDescent="0.4">
      <c r="A750" s="48" t="s">
        <v>86</v>
      </c>
      <c r="B750" s="48" t="s">
        <v>74</v>
      </c>
      <c r="C750" s="48">
        <v>2026</v>
      </c>
      <c r="D750" s="48" t="s">
        <v>6</v>
      </c>
      <c r="E750" s="48">
        <v>5</v>
      </c>
      <c r="F750" s="60">
        <v>0</v>
      </c>
      <c r="G750" s="43">
        <v>0</v>
      </c>
      <c r="H750" s="58">
        <f>FactTransaction[[#This Row],[RNS]]*FactTransaction[[#This Row],[ADR]]</f>
        <v>0</v>
      </c>
      <c r="I750" s="51">
        <f>DATE(FactTransaction[[#This Row],['#Year]],FactTransaction[[#This Row],['#Month]],1)</f>
        <v>46143</v>
      </c>
      <c r="J750" s="48"/>
    </row>
    <row r="751" spans="1:10" x14ac:dyDescent="0.4">
      <c r="A751" s="48" t="s">
        <v>86</v>
      </c>
      <c r="B751" s="48" t="s">
        <v>74</v>
      </c>
      <c r="C751" s="48">
        <v>2026</v>
      </c>
      <c r="D751" s="48" t="s">
        <v>7</v>
      </c>
      <c r="E751" s="48">
        <v>5</v>
      </c>
      <c r="F751" s="60">
        <v>0</v>
      </c>
      <c r="G751" s="43">
        <v>0</v>
      </c>
      <c r="H751" s="58">
        <f>FactTransaction[[#This Row],[RNS]]*FactTransaction[[#This Row],[ADR]]</f>
        <v>0</v>
      </c>
      <c r="I751" s="51">
        <f>DATE(FactTransaction[[#This Row],['#Year]],FactTransaction[[#This Row],['#Month]],1)</f>
        <v>46143</v>
      </c>
      <c r="J751" s="48"/>
    </row>
    <row r="752" spans="1:10" x14ac:dyDescent="0.4">
      <c r="A752" s="48" t="s">
        <v>86</v>
      </c>
      <c r="B752" s="48" t="s">
        <v>74</v>
      </c>
      <c r="C752" s="48">
        <v>2026</v>
      </c>
      <c r="D752" s="48" t="s">
        <v>8</v>
      </c>
      <c r="E752" s="48">
        <v>5</v>
      </c>
      <c r="F752" s="60">
        <v>0</v>
      </c>
      <c r="G752" s="43">
        <v>0</v>
      </c>
      <c r="H752" s="58">
        <f>FactTransaction[[#This Row],[RNS]]*FactTransaction[[#This Row],[ADR]]</f>
        <v>0</v>
      </c>
      <c r="I752" s="51">
        <f>DATE(FactTransaction[[#This Row],['#Year]],FactTransaction[[#This Row],['#Month]],1)</f>
        <v>46143</v>
      </c>
      <c r="J752" s="48"/>
    </row>
    <row r="753" spans="1:10" x14ac:dyDescent="0.4">
      <c r="A753" s="48" t="s">
        <v>86</v>
      </c>
      <c r="B753" s="48" t="s">
        <v>74</v>
      </c>
      <c r="C753" s="48">
        <v>2026</v>
      </c>
      <c r="D753" s="48" t="s">
        <v>3</v>
      </c>
      <c r="E753" s="48">
        <v>5</v>
      </c>
      <c r="F753" s="60">
        <v>0</v>
      </c>
      <c r="G753" s="43">
        <v>0</v>
      </c>
      <c r="H753" s="58">
        <f>FactTransaction[[#This Row],[RNS]]*FactTransaction[[#This Row],[ADR]]</f>
        <v>0</v>
      </c>
      <c r="I753" s="51">
        <f>DATE(FactTransaction[[#This Row],['#Year]],FactTransaction[[#This Row],['#Month]],1)</f>
        <v>46143</v>
      </c>
      <c r="J753" s="48"/>
    </row>
    <row r="754" spans="1:10" x14ac:dyDescent="0.4">
      <c r="A754" s="48" t="s">
        <v>86</v>
      </c>
      <c r="B754" s="48" t="s">
        <v>74</v>
      </c>
      <c r="C754" s="48">
        <v>2026</v>
      </c>
      <c r="D754" s="48" t="s">
        <v>6</v>
      </c>
      <c r="E754" s="48">
        <v>6</v>
      </c>
      <c r="F754" s="60">
        <v>0</v>
      </c>
      <c r="G754" s="43">
        <v>0</v>
      </c>
      <c r="H754" s="58">
        <f>FactTransaction[[#This Row],[RNS]]*FactTransaction[[#This Row],[ADR]]</f>
        <v>0</v>
      </c>
      <c r="I754" s="51">
        <f>DATE(FactTransaction[[#This Row],['#Year]],FactTransaction[[#This Row],['#Month]],1)</f>
        <v>46174</v>
      </c>
      <c r="J754" s="48"/>
    </row>
    <row r="755" spans="1:10" x14ac:dyDescent="0.4">
      <c r="A755" s="48" t="s">
        <v>86</v>
      </c>
      <c r="B755" s="48" t="s">
        <v>74</v>
      </c>
      <c r="C755" s="48">
        <v>2026</v>
      </c>
      <c r="D755" s="48" t="s">
        <v>7</v>
      </c>
      <c r="E755" s="48">
        <v>6</v>
      </c>
      <c r="F755" s="60">
        <v>0</v>
      </c>
      <c r="G755" s="43">
        <v>0</v>
      </c>
      <c r="H755" s="58">
        <f>FactTransaction[[#This Row],[RNS]]*FactTransaction[[#This Row],[ADR]]</f>
        <v>0</v>
      </c>
      <c r="I755" s="51">
        <f>DATE(FactTransaction[[#This Row],['#Year]],FactTransaction[[#This Row],['#Month]],1)</f>
        <v>46174</v>
      </c>
      <c r="J755" s="48"/>
    </row>
    <row r="756" spans="1:10" x14ac:dyDescent="0.4">
      <c r="A756" s="48" t="s">
        <v>86</v>
      </c>
      <c r="B756" s="48" t="s">
        <v>74</v>
      </c>
      <c r="C756" s="48">
        <v>2026</v>
      </c>
      <c r="D756" s="48" t="s">
        <v>8</v>
      </c>
      <c r="E756" s="48">
        <v>6</v>
      </c>
      <c r="F756" s="60">
        <v>0</v>
      </c>
      <c r="G756" s="43">
        <v>0</v>
      </c>
      <c r="H756" s="58">
        <f>FactTransaction[[#This Row],[RNS]]*FactTransaction[[#This Row],[ADR]]</f>
        <v>0</v>
      </c>
      <c r="I756" s="51">
        <f>DATE(FactTransaction[[#This Row],['#Year]],FactTransaction[[#This Row],['#Month]],1)</f>
        <v>46174</v>
      </c>
      <c r="J756" s="48"/>
    </row>
    <row r="757" spans="1:10" x14ac:dyDescent="0.4">
      <c r="A757" s="48" t="s">
        <v>86</v>
      </c>
      <c r="B757" s="48" t="s">
        <v>74</v>
      </c>
      <c r="C757" s="48">
        <v>2026</v>
      </c>
      <c r="D757" s="48" t="s">
        <v>3</v>
      </c>
      <c r="E757" s="48">
        <v>6</v>
      </c>
      <c r="F757" s="60">
        <v>0</v>
      </c>
      <c r="G757" s="43">
        <v>0</v>
      </c>
      <c r="H757" s="58">
        <f>FactTransaction[[#This Row],[RNS]]*FactTransaction[[#This Row],[ADR]]</f>
        <v>0</v>
      </c>
      <c r="I757" s="51">
        <f>DATE(FactTransaction[[#This Row],['#Year]],FactTransaction[[#This Row],['#Month]],1)</f>
        <v>46174</v>
      </c>
      <c r="J757" s="48"/>
    </row>
    <row r="758" spans="1:10" x14ac:dyDescent="0.4">
      <c r="A758" s="48" t="s">
        <v>86</v>
      </c>
      <c r="B758" s="48" t="s">
        <v>74</v>
      </c>
      <c r="C758" s="48">
        <v>2026</v>
      </c>
      <c r="D758" s="48" t="s">
        <v>6</v>
      </c>
      <c r="E758" s="48">
        <v>7</v>
      </c>
      <c r="F758" s="60">
        <v>0</v>
      </c>
      <c r="G758" s="43">
        <v>0</v>
      </c>
      <c r="H758" s="58">
        <f>FactTransaction[[#This Row],[RNS]]*FactTransaction[[#This Row],[ADR]]</f>
        <v>0</v>
      </c>
      <c r="I758" s="51">
        <f>DATE(FactTransaction[[#This Row],['#Year]],FactTransaction[[#This Row],['#Month]],1)</f>
        <v>46204</v>
      </c>
      <c r="J758" s="48"/>
    </row>
    <row r="759" spans="1:10" x14ac:dyDescent="0.4">
      <c r="A759" s="48" t="s">
        <v>86</v>
      </c>
      <c r="B759" s="48" t="s">
        <v>74</v>
      </c>
      <c r="C759" s="48">
        <v>2026</v>
      </c>
      <c r="D759" s="48" t="s">
        <v>7</v>
      </c>
      <c r="E759" s="48">
        <v>7</v>
      </c>
      <c r="F759" s="60">
        <v>0</v>
      </c>
      <c r="G759" s="43">
        <v>0</v>
      </c>
      <c r="H759" s="58">
        <f>FactTransaction[[#This Row],[RNS]]*FactTransaction[[#This Row],[ADR]]</f>
        <v>0</v>
      </c>
      <c r="I759" s="51">
        <f>DATE(FactTransaction[[#This Row],['#Year]],FactTransaction[[#This Row],['#Month]],1)</f>
        <v>46204</v>
      </c>
      <c r="J759" s="48"/>
    </row>
    <row r="760" spans="1:10" x14ac:dyDescent="0.4">
      <c r="A760" s="48" t="s">
        <v>86</v>
      </c>
      <c r="B760" s="48" t="s">
        <v>74</v>
      </c>
      <c r="C760" s="48">
        <v>2026</v>
      </c>
      <c r="D760" s="48" t="s">
        <v>8</v>
      </c>
      <c r="E760" s="48">
        <v>7</v>
      </c>
      <c r="F760" s="60">
        <v>0</v>
      </c>
      <c r="G760" s="43">
        <v>0</v>
      </c>
      <c r="H760" s="58">
        <f>FactTransaction[[#This Row],[RNS]]*FactTransaction[[#This Row],[ADR]]</f>
        <v>0</v>
      </c>
      <c r="I760" s="51">
        <f>DATE(FactTransaction[[#This Row],['#Year]],FactTransaction[[#This Row],['#Month]],1)</f>
        <v>46204</v>
      </c>
      <c r="J760" s="48"/>
    </row>
    <row r="761" spans="1:10" x14ac:dyDescent="0.4">
      <c r="A761" s="48" t="s">
        <v>86</v>
      </c>
      <c r="B761" s="48" t="s">
        <v>74</v>
      </c>
      <c r="C761" s="48">
        <v>2026</v>
      </c>
      <c r="D761" s="48" t="s">
        <v>3</v>
      </c>
      <c r="E761" s="48">
        <v>7</v>
      </c>
      <c r="F761" s="60">
        <v>0</v>
      </c>
      <c r="G761" s="43">
        <v>0</v>
      </c>
      <c r="H761" s="58">
        <f>FactTransaction[[#This Row],[RNS]]*FactTransaction[[#This Row],[ADR]]</f>
        <v>0</v>
      </c>
      <c r="I761" s="51">
        <f>DATE(FactTransaction[[#This Row],['#Year]],FactTransaction[[#This Row],['#Month]],1)</f>
        <v>46204</v>
      </c>
      <c r="J761" s="48"/>
    </row>
    <row r="762" spans="1:10" x14ac:dyDescent="0.4">
      <c r="A762" s="48" t="s">
        <v>86</v>
      </c>
      <c r="B762" s="48" t="s">
        <v>74</v>
      </c>
      <c r="C762" s="48">
        <v>2026</v>
      </c>
      <c r="D762" s="48" t="s">
        <v>6</v>
      </c>
      <c r="E762" s="48">
        <v>8</v>
      </c>
      <c r="F762" s="60">
        <v>0</v>
      </c>
      <c r="G762" s="43">
        <v>0</v>
      </c>
      <c r="H762" s="58">
        <f>FactTransaction[[#This Row],[RNS]]*FactTransaction[[#This Row],[ADR]]</f>
        <v>0</v>
      </c>
      <c r="I762" s="51">
        <f>DATE(FactTransaction[[#This Row],['#Year]],FactTransaction[[#This Row],['#Month]],1)</f>
        <v>46235</v>
      </c>
      <c r="J762" s="48"/>
    </row>
    <row r="763" spans="1:10" x14ac:dyDescent="0.4">
      <c r="A763" s="48" t="s">
        <v>86</v>
      </c>
      <c r="B763" s="48" t="s">
        <v>74</v>
      </c>
      <c r="C763" s="48">
        <v>2026</v>
      </c>
      <c r="D763" s="48" t="s">
        <v>7</v>
      </c>
      <c r="E763" s="48">
        <v>8</v>
      </c>
      <c r="F763" s="60">
        <v>0</v>
      </c>
      <c r="G763" s="43">
        <v>0</v>
      </c>
      <c r="H763" s="58">
        <f>FactTransaction[[#This Row],[RNS]]*FactTransaction[[#This Row],[ADR]]</f>
        <v>0</v>
      </c>
      <c r="I763" s="51">
        <f>DATE(FactTransaction[[#This Row],['#Year]],FactTransaction[[#This Row],['#Month]],1)</f>
        <v>46235</v>
      </c>
      <c r="J763" s="48"/>
    </row>
    <row r="764" spans="1:10" x14ac:dyDescent="0.4">
      <c r="A764" s="48" t="s">
        <v>86</v>
      </c>
      <c r="B764" s="48" t="s">
        <v>74</v>
      </c>
      <c r="C764" s="48">
        <v>2026</v>
      </c>
      <c r="D764" s="48" t="s">
        <v>8</v>
      </c>
      <c r="E764" s="48">
        <v>8</v>
      </c>
      <c r="F764" s="60">
        <v>0</v>
      </c>
      <c r="G764" s="43">
        <v>0</v>
      </c>
      <c r="H764" s="58">
        <f>FactTransaction[[#This Row],[RNS]]*FactTransaction[[#This Row],[ADR]]</f>
        <v>0</v>
      </c>
      <c r="I764" s="51">
        <f>DATE(FactTransaction[[#This Row],['#Year]],FactTransaction[[#This Row],['#Month]],1)</f>
        <v>46235</v>
      </c>
      <c r="J764" s="48"/>
    </row>
    <row r="765" spans="1:10" x14ac:dyDescent="0.4">
      <c r="A765" s="48" t="s">
        <v>86</v>
      </c>
      <c r="B765" s="48" t="s">
        <v>74</v>
      </c>
      <c r="C765" s="48">
        <v>2026</v>
      </c>
      <c r="D765" s="48" t="s">
        <v>3</v>
      </c>
      <c r="E765" s="48">
        <v>8</v>
      </c>
      <c r="F765" s="60">
        <v>0</v>
      </c>
      <c r="G765" s="43">
        <v>0</v>
      </c>
      <c r="H765" s="58">
        <f>FactTransaction[[#This Row],[RNS]]*FactTransaction[[#This Row],[ADR]]</f>
        <v>0</v>
      </c>
      <c r="I765" s="51">
        <f>DATE(FactTransaction[[#This Row],['#Year]],FactTransaction[[#This Row],['#Month]],1)</f>
        <v>46235</v>
      </c>
      <c r="J765" s="48"/>
    </row>
    <row r="766" spans="1:10" x14ac:dyDescent="0.4">
      <c r="A766" s="48" t="s">
        <v>86</v>
      </c>
      <c r="B766" s="48" t="s">
        <v>74</v>
      </c>
      <c r="C766" s="48">
        <v>2026</v>
      </c>
      <c r="D766" s="48" t="s">
        <v>6</v>
      </c>
      <c r="E766" s="48">
        <v>9</v>
      </c>
      <c r="F766" s="60">
        <v>0</v>
      </c>
      <c r="G766" s="43">
        <v>0</v>
      </c>
      <c r="H766" s="58">
        <f>FactTransaction[[#This Row],[RNS]]*FactTransaction[[#This Row],[ADR]]</f>
        <v>0</v>
      </c>
      <c r="I766" s="51">
        <f>DATE(FactTransaction[[#This Row],['#Year]],FactTransaction[[#This Row],['#Month]],1)</f>
        <v>46266</v>
      </c>
      <c r="J766" s="48"/>
    </row>
    <row r="767" spans="1:10" x14ac:dyDescent="0.4">
      <c r="A767" s="48" t="s">
        <v>86</v>
      </c>
      <c r="B767" s="48" t="s">
        <v>74</v>
      </c>
      <c r="C767" s="48">
        <v>2026</v>
      </c>
      <c r="D767" s="48" t="s">
        <v>7</v>
      </c>
      <c r="E767" s="48">
        <v>9</v>
      </c>
      <c r="F767" s="60">
        <v>0</v>
      </c>
      <c r="G767" s="43">
        <v>0</v>
      </c>
      <c r="H767" s="58">
        <f>FactTransaction[[#This Row],[RNS]]*FactTransaction[[#This Row],[ADR]]</f>
        <v>0</v>
      </c>
      <c r="I767" s="51">
        <f>DATE(FactTransaction[[#This Row],['#Year]],FactTransaction[[#This Row],['#Month]],1)</f>
        <v>46266</v>
      </c>
      <c r="J767" s="48"/>
    </row>
    <row r="768" spans="1:10" x14ac:dyDescent="0.4">
      <c r="A768" s="48" t="s">
        <v>86</v>
      </c>
      <c r="B768" s="48" t="s">
        <v>74</v>
      </c>
      <c r="C768" s="48">
        <v>2026</v>
      </c>
      <c r="D768" s="48" t="s">
        <v>8</v>
      </c>
      <c r="E768" s="48">
        <v>9</v>
      </c>
      <c r="F768" s="60">
        <v>0</v>
      </c>
      <c r="G768" s="43">
        <v>0</v>
      </c>
      <c r="H768" s="58">
        <f>FactTransaction[[#This Row],[RNS]]*FactTransaction[[#This Row],[ADR]]</f>
        <v>0</v>
      </c>
      <c r="I768" s="51">
        <f>DATE(FactTransaction[[#This Row],['#Year]],FactTransaction[[#This Row],['#Month]],1)</f>
        <v>46266</v>
      </c>
      <c r="J768" s="48"/>
    </row>
    <row r="769" spans="1:10" x14ac:dyDescent="0.4">
      <c r="A769" s="48" t="s">
        <v>86</v>
      </c>
      <c r="B769" s="48" t="s">
        <v>74</v>
      </c>
      <c r="C769" s="48">
        <v>2026</v>
      </c>
      <c r="D769" s="48" t="s">
        <v>3</v>
      </c>
      <c r="E769" s="48">
        <v>9</v>
      </c>
      <c r="F769" s="60">
        <v>0</v>
      </c>
      <c r="G769" s="43">
        <v>0</v>
      </c>
      <c r="H769" s="58">
        <f>FactTransaction[[#This Row],[RNS]]*FactTransaction[[#This Row],[ADR]]</f>
        <v>0</v>
      </c>
      <c r="I769" s="51">
        <f>DATE(FactTransaction[[#This Row],['#Year]],FactTransaction[[#This Row],['#Month]],1)</f>
        <v>46266</v>
      </c>
      <c r="J769" s="48"/>
    </row>
    <row r="770" spans="1:10" x14ac:dyDescent="0.4">
      <c r="A770" s="48" t="s">
        <v>86</v>
      </c>
      <c r="B770" s="48" t="s">
        <v>74</v>
      </c>
      <c r="C770" s="48">
        <v>2026</v>
      </c>
      <c r="D770" s="48" t="s">
        <v>6</v>
      </c>
      <c r="E770" s="48">
        <v>10</v>
      </c>
      <c r="F770" s="60">
        <v>0</v>
      </c>
      <c r="G770" s="43">
        <v>0</v>
      </c>
      <c r="H770" s="58">
        <f>FactTransaction[[#This Row],[RNS]]*FactTransaction[[#This Row],[ADR]]</f>
        <v>0</v>
      </c>
      <c r="I770" s="51">
        <f>DATE(FactTransaction[[#This Row],['#Year]],FactTransaction[[#This Row],['#Month]],1)</f>
        <v>46296</v>
      </c>
      <c r="J770" s="48"/>
    </row>
    <row r="771" spans="1:10" x14ac:dyDescent="0.4">
      <c r="A771" s="48" t="s">
        <v>86</v>
      </c>
      <c r="B771" s="48" t="s">
        <v>74</v>
      </c>
      <c r="C771" s="48">
        <v>2026</v>
      </c>
      <c r="D771" s="48" t="s">
        <v>7</v>
      </c>
      <c r="E771" s="48">
        <v>10</v>
      </c>
      <c r="F771" s="60">
        <v>0</v>
      </c>
      <c r="G771" s="43">
        <v>0</v>
      </c>
      <c r="H771" s="58">
        <f>FactTransaction[[#This Row],[RNS]]*FactTransaction[[#This Row],[ADR]]</f>
        <v>0</v>
      </c>
      <c r="I771" s="51">
        <f>DATE(FactTransaction[[#This Row],['#Year]],FactTransaction[[#This Row],['#Month]],1)</f>
        <v>46296</v>
      </c>
      <c r="J771" s="48"/>
    </row>
    <row r="772" spans="1:10" x14ac:dyDescent="0.4">
      <c r="A772" s="48" t="s">
        <v>86</v>
      </c>
      <c r="B772" s="48" t="s">
        <v>74</v>
      </c>
      <c r="C772" s="48">
        <v>2026</v>
      </c>
      <c r="D772" s="48" t="s">
        <v>8</v>
      </c>
      <c r="E772" s="48">
        <v>10</v>
      </c>
      <c r="F772" s="60">
        <v>0</v>
      </c>
      <c r="G772" s="43">
        <v>0</v>
      </c>
      <c r="H772" s="58">
        <f>FactTransaction[[#This Row],[RNS]]*FactTransaction[[#This Row],[ADR]]</f>
        <v>0</v>
      </c>
      <c r="I772" s="51">
        <f>DATE(FactTransaction[[#This Row],['#Year]],FactTransaction[[#This Row],['#Month]],1)</f>
        <v>46296</v>
      </c>
      <c r="J772" s="48"/>
    </row>
    <row r="773" spans="1:10" x14ac:dyDescent="0.4">
      <c r="A773" s="48" t="s">
        <v>86</v>
      </c>
      <c r="B773" s="48" t="s">
        <v>74</v>
      </c>
      <c r="C773" s="48">
        <v>2026</v>
      </c>
      <c r="D773" s="48" t="s">
        <v>3</v>
      </c>
      <c r="E773" s="48">
        <v>10</v>
      </c>
      <c r="F773" s="60">
        <v>0</v>
      </c>
      <c r="G773" s="43">
        <v>0</v>
      </c>
      <c r="H773" s="58">
        <f>FactTransaction[[#This Row],[RNS]]*FactTransaction[[#This Row],[ADR]]</f>
        <v>0</v>
      </c>
      <c r="I773" s="51">
        <f>DATE(FactTransaction[[#This Row],['#Year]],FactTransaction[[#This Row],['#Month]],1)</f>
        <v>46296</v>
      </c>
      <c r="J773" s="48"/>
    </row>
    <row r="774" spans="1:10" x14ac:dyDescent="0.4">
      <c r="A774" s="48" t="s">
        <v>86</v>
      </c>
      <c r="B774" s="48" t="s">
        <v>74</v>
      </c>
      <c r="C774" s="48">
        <v>2026</v>
      </c>
      <c r="D774" s="48" t="s">
        <v>6</v>
      </c>
      <c r="E774" s="48">
        <v>11</v>
      </c>
      <c r="F774" s="60">
        <v>0</v>
      </c>
      <c r="G774" s="43">
        <v>0</v>
      </c>
      <c r="H774" s="58">
        <f>FactTransaction[[#This Row],[RNS]]*FactTransaction[[#This Row],[ADR]]</f>
        <v>0</v>
      </c>
      <c r="I774" s="51">
        <f>DATE(FactTransaction[[#This Row],['#Year]],FactTransaction[[#This Row],['#Month]],1)</f>
        <v>46327</v>
      </c>
      <c r="J774" s="48"/>
    </row>
    <row r="775" spans="1:10" x14ac:dyDescent="0.4">
      <c r="A775" s="48" t="s">
        <v>86</v>
      </c>
      <c r="B775" s="48" t="s">
        <v>74</v>
      </c>
      <c r="C775" s="48">
        <v>2026</v>
      </c>
      <c r="D775" s="48" t="s">
        <v>7</v>
      </c>
      <c r="E775" s="48">
        <v>11</v>
      </c>
      <c r="F775" s="60">
        <v>0</v>
      </c>
      <c r="G775" s="43">
        <v>0</v>
      </c>
      <c r="H775" s="58">
        <f>FactTransaction[[#This Row],[RNS]]*FactTransaction[[#This Row],[ADR]]</f>
        <v>0</v>
      </c>
      <c r="I775" s="51">
        <f>DATE(FactTransaction[[#This Row],['#Year]],FactTransaction[[#This Row],['#Month]],1)</f>
        <v>46327</v>
      </c>
      <c r="J775" s="48"/>
    </row>
    <row r="776" spans="1:10" x14ac:dyDescent="0.4">
      <c r="A776" s="48" t="s">
        <v>86</v>
      </c>
      <c r="B776" s="48" t="s">
        <v>74</v>
      </c>
      <c r="C776" s="48">
        <v>2026</v>
      </c>
      <c r="D776" s="48" t="s">
        <v>8</v>
      </c>
      <c r="E776" s="48">
        <v>11</v>
      </c>
      <c r="F776" s="60">
        <v>0</v>
      </c>
      <c r="G776" s="43">
        <v>0</v>
      </c>
      <c r="H776" s="58">
        <f>FactTransaction[[#This Row],[RNS]]*FactTransaction[[#This Row],[ADR]]</f>
        <v>0</v>
      </c>
      <c r="I776" s="51">
        <f>DATE(FactTransaction[[#This Row],['#Year]],FactTransaction[[#This Row],['#Month]],1)</f>
        <v>46327</v>
      </c>
      <c r="J776" s="48"/>
    </row>
    <row r="777" spans="1:10" x14ac:dyDescent="0.4">
      <c r="A777" s="48" t="s">
        <v>86</v>
      </c>
      <c r="B777" s="48" t="s">
        <v>74</v>
      </c>
      <c r="C777" s="48">
        <v>2026</v>
      </c>
      <c r="D777" s="48" t="s">
        <v>3</v>
      </c>
      <c r="E777" s="48">
        <v>11</v>
      </c>
      <c r="F777" s="60">
        <v>0</v>
      </c>
      <c r="G777" s="43">
        <v>0</v>
      </c>
      <c r="H777" s="58">
        <f>FactTransaction[[#This Row],[RNS]]*FactTransaction[[#This Row],[ADR]]</f>
        <v>0</v>
      </c>
      <c r="I777" s="51">
        <f>DATE(FactTransaction[[#This Row],['#Year]],FactTransaction[[#This Row],['#Month]],1)</f>
        <v>46327</v>
      </c>
      <c r="J777" s="48"/>
    </row>
    <row r="778" spans="1:10" x14ac:dyDescent="0.4">
      <c r="A778" s="48" t="s">
        <v>86</v>
      </c>
      <c r="B778" s="48" t="s">
        <v>74</v>
      </c>
      <c r="C778" s="48">
        <v>2026</v>
      </c>
      <c r="D778" s="48" t="s">
        <v>6</v>
      </c>
      <c r="E778" s="48">
        <v>12</v>
      </c>
      <c r="F778" s="60">
        <v>0</v>
      </c>
      <c r="G778" s="43">
        <v>0</v>
      </c>
      <c r="H778" s="58">
        <f>FactTransaction[[#This Row],[RNS]]*FactTransaction[[#This Row],[ADR]]</f>
        <v>0</v>
      </c>
      <c r="I778" s="51">
        <f>DATE(FactTransaction[[#This Row],['#Year]],FactTransaction[[#This Row],['#Month]],1)</f>
        <v>46357</v>
      </c>
      <c r="J778" s="48"/>
    </row>
    <row r="779" spans="1:10" x14ac:dyDescent="0.4">
      <c r="A779" s="48" t="s">
        <v>86</v>
      </c>
      <c r="B779" s="48" t="s">
        <v>74</v>
      </c>
      <c r="C779" s="48">
        <v>2026</v>
      </c>
      <c r="D779" s="48" t="s">
        <v>7</v>
      </c>
      <c r="E779" s="48">
        <v>12</v>
      </c>
      <c r="F779" s="60">
        <v>0</v>
      </c>
      <c r="G779" s="43">
        <v>0</v>
      </c>
      <c r="H779" s="58">
        <f>FactTransaction[[#This Row],[RNS]]*FactTransaction[[#This Row],[ADR]]</f>
        <v>0</v>
      </c>
      <c r="I779" s="51">
        <f>DATE(FactTransaction[[#This Row],['#Year]],FactTransaction[[#This Row],['#Month]],1)</f>
        <v>46357</v>
      </c>
      <c r="J779" s="48"/>
    </row>
    <row r="780" spans="1:10" x14ac:dyDescent="0.4">
      <c r="A780" s="48" t="s">
        <v>86</v>
      </c>
      <c r="B780" s="48" t="s">
        <v>74</v>
      </c>
      <c r="C780" s="48">
        <v>2026</v>
      </c>
      <c r="D780" s="48" t="s">
        <v>8</v>
      </c>
      <c r="E780" s="48">
        <v>12</v>
      </c>
      <c r="F780" s="60">
        <v>0</v>
      </c>
      <c r="G780" s="43">
        <v>0</v>
      </c>
      <c r="H780" s="58">
        <f>FactTransaction[[#This Row],[RNS]]*FactTransaction[[#This Row],[ADR]]</f>
        <v>0</v>
      </c>
      <c r="I780" s="51">
        <f>DATE(FactTransaction[[#This Row],['#Year]],FactTransaction[[#This Row],['#Month]],1)</f>
        <v>46357</v>
      </c>
      <c r="J780" s="48"/>
    </row>
    <row r="781" spans="1:10" x14ac:dyDescent="0.4">
      <c r="A781" s="48" t="s">
        <v>86</v>
      </c>
      <c r="B781" s="48" t="s">
        <v>74</v>
      </c>
      <c r="C781" s="48">
        <v>2026</v>
      </c>
      <c r="D781" s="48" t="s">
        <v>3</v>
      </c>
      <c r="E781" s="48">
        <v>12</v>
      </c>
      <c r="F781" s="60">
        <v>0</v>
      </c>
      <c r="G781" s="43">
        <v>0</v>
      </c>
      <c r="H781" s="58">
        <f>FactTransaction[[#This Row],[RNS]]*FactTransaction[[#This Row],[ADR]]</f>
        <v>0</v>
      </c>
      <c r="I781" s="51">
        <f>DATE(FactTransaction[[#This Row],['#Year]],FactTransaction[[#This Row],['#Month]],1)</f>
        <v>46357</v>
      </c>
      <c r="J781" s="48"/>
    </row>
    <row r="782" spans="1:10" x14ac:dyDescent="0.4">
      <c r="A782" s="48" t="s">
        <v>84</v>
      </c>
      <c r="B782" s="48" t="s">
        <v>75</v>
      </c>
      <c r="C782" s="48">
        <v>2019</v>
      </c>
      <c r="D782" s="48" t="s">
        <v>6</v>
      </c>
      <c r="E782" s="48">
        <v>1</v>
      </c>
      <c r="F782" s="60">
        <v>165</v>
      </c>
      <c r="G782" s="43">
        <v>157</v>
      </c>
      <c r="H782" s="58">
        <f>FactTransaction[[#This Row],[RNS]]*FactTransaction[[#This Row],[ADR]]</f>
        <v>25905</v>
      </c>
      <c r="I782" s="51">
        <f>DATE(FactTransaction[[#This Row],['#Year]],FactTransaction[[#This Row],['#Month]],1)</f>
        <v>43466</v>
      </c>
      <c r="J782" s="48"/>
    </row>
    <row r="783" spans="1:10" x14ac:dyDescent="0.4">
      <c r="A783" s="48" t="s">
        <v>84</v>
      </c>
      <c r="B783" s="48" t="s">
        <v>75</v>
      </c>
      <c r="C783" s="48">
        <v>2019</v>
      </c>
      <c r="D783" s="48" t="s">
        <v>7</v>
      </c>
      <c r="E783" s="48">
        <v>1</v>
      </c>
      <c r="F783" s="60">
        <v>163</v>
      </c>
      <c r="G783" s="43">
        <v>175</v>
      </c>
      <c r="H783" s="58">
        <f>FactTransaction[[#This Row],[RNS]]*FactTransaction[[#This Row],[ADR]]</f>
        <v>28525</v>
      </c>
      <c r="I783" s="51">
        <f>DATE(FactTransaction[[#This Row],['#Year]],FactTransaction[[#This Row],['#Month]],1)</f>
        <v>43466</v>
      </c>
      <c r="J783" s="48"/>
    </row>
    <row r="784" spans="1:10" x14ac:dyDescent="0.4">
      <c r="A784" s="48" t="s">
        <v>84</v>
      </c>
      <c r="B784" s="48" t="s">
        <v>75</v>
      </c>
      <c r="C784" s="48">
        <v>2019</v>
      </c>
      <c r="D784" s="48" t="s">
        <v>8</v>
      </c>
      <c r="E784" s="48">
        <v>1</v>
      </c>
      <c r="F784" s="60">
        <v>174</v>
      </c>
      <c r="G784" s="43">
        <v>167</v>
      </c>
      <c r="H784" s="58">
        <f>FactTransaction[[#This Row],[RNS]]*FactTransaction[[#This Row],[ADR]]</f>
        <v>29058</v>
      </c>
      <c r="I784" s="51">
        <f>DATE(FactTransaction[[#This Row],['#Year]],FactTransaction[[#This Row],['#Month]],1)</f>
        <v>43466</v>
      </c>
      <c r="J784" s="48"/>
    </row>
    <row r="785" spans="1:10" x14ac:dyDescent="0.4">
      <c r="A785" s="48" t="s">
        <v>84</v>
      </c>
      <c r="B785" s="48" t="s">
        <v>75</v>
      </c>
      <c r="C785" s="48">
        <v>2019</v>
      </c>
      <c r="D785" s="48" t="s">
        <v>3</v>
      </c>
      <c r="E785" s="48">
        <v>1</v>
      </c>
      <c r="F785" s="60">
        <v>113</v>
      </c>
      <c r="G785" s="43">
        <v>176</v>
      </c>
      <c r="H785" s="58">
        <f>FactTransaction[[#This Row],[RNS]]*FactTransaction[[#This Row],[ADR]]</f>
        <v>19888</v>
      </c>
      <c r="I785" s="51">
        <f>DATE(FactTransaction[[#This Row],['#Year]],FactTransaction[[#This Row],['#Month]],1)</f>
        <v>43466</v>
      </c>
      <c r="J785" s="48"/>
    </row>
    <row r="786" spans="1:10" x14ac:dyDescent="0.4">
      <c r="A786" s="48" t="s">
        <v>84</v>
      </c>
      <c r="B786" s="48" t="s">
        <v>75</v>
      </c>
      <c r="C786" s="48">
        <v>2019</v>
      </c>
      <c r="D786" s="48" t="s">
        <v>6</v>
      </c>
      <c r="E786" s="48">
        <v>2</v>
      </c>
      <c r="F786" s="60">
        <v>89</v>
      </c>
      <c r="G786" s="43">
        <v>170</v>
      </c>
      <c r="H786" s="58">
        <f>FactTransaction[[#This Row],[RNS]]*FactTransaction[[#This Row],[ADR]]</f>
        <v>15130</v>
      </c>
      <c r="I786" s="51">
        <f>DATE(FactTransaction[[#This Row],['#Year]],FactTransaction[[#This Row],['#Month]],1)</f>
        <v>43497</v>
      </c>
      <c r="J786" s="48"/>
    </row>
    <row r="787" spans="1:10" x14ac:dyDescent="0.4">
      <c r="A787" s="48" t="s">
        <v>84</v>
      </c>
      <c r="B787" s="48" t="s">
        <v>75</v>
      </c>
      <c r="C787" s="48">
        <v>2019</v>
      </c>
      <c r="D787" s="48" t="s">
        <v>7</v>
      </c>
      <c r="E787" s="48">
        <v>2</v>
      </c>
      <c r="F787" s="60">
        <v>218</v>
      </c>
      <c r="G787" s="43">
        <v>171</v>
      </c>
      <c r="H787" s="58">
        <f>FactTransaction[[#This Row],[RNS]]*FactTransaction[[#This Row],[ADR]]</f>
        <v>37278</v>
      </c>
      <c r="I787" s="51">
        <f>DATE(FactTransaction[[#This Row],['#Year]],FactTransaction[[#This Row],['#Month]],1)</f>
        <v>43497</v>
      </c>
      <c r="J787" s="48"/>
    </row>
    <row r="788" spans="1:10" x14ac:dyDescent="0.4">
      <c r="A788" s="48" t="s">
        <v>84</v>
      </c>
      <c r="B788" s="48" t="s">
        <v>75</v>
      </c>
      <c r="C788" s="48">
        <v>2019</v>
      </c>
      <c r="D788" s="48" t="s">
        <v>8</v>
      </c>
      <c r="E788" s="48">
        <v>2</v>
      </c>
      <c r="F788" s="60">
        <v>53</v>
      </c>
      <c r="G788" s="43">
        <v>154</v>
      </c>
      <c r="H788" s="58">
        <f>FactTransaction[[#This Row],[RNS]]*FactTransaction[[#This Row],[ADR]]</f>
        <v>8162</v>
      </c>
      <c r="I788" s="51">
        <f>DATE(FactTransaction[[#This Row],['#Year]],FactTransaction[[#This Row],['#Month]],1)</f>
        <v>43497</v>
      </c>
      <c r="J788" s="48"/>
    </row>
    <row r="789" spans="1:10" x14ac:dyDescent="0.4">
      <c r="A789" s="48" t="s">
        <v>84</v>
      </c>
      <c r="B789" s="48" t="s">
        <v>75</v>
      </c>
      <c r="C789" s="48">
        <v>2019</v>
      </c>
      <c r="D789" s="48" t="s">
        <v>3</v>
      </c>
      <c r="E789" s="48">
        <v>2</v>
      </c>
      <c r="F789" s="60">
        <v>113</v>
      </c>
      <c r="G789" s="43">
        <v>171</v>
      </c>
      <c r="H789" s="58">
        <f>FactTransaction[[#This Row],[RNS]]*FactTransaction[[#This Row],[ADR]]</f>
        <v>19323</v>
      </c>
      <c r="I789" s="51">
        <f>DATE(FactTransaction[[#This Row],['#Year]],FactTransaction[[#This Row],['#Month]],1)</f>
        <v>43497</v>
      </c>
      <c r="J789" s="48"/>
    </row>
    <row r="790" spans="1:10" x14ac:dyDescent="0.4">
      <c r="A790" s="48" t="s">
        <v>84</v>
      </c>
      <c r="B790" s="48" t="s">
        <v>75</v>
      </c>
      <c r="C790" s="48">
        <v>2019</v>
      </c>
      <c r="D790" s="48" t="s">
        <v>6</v>
      </c>
      <c r="E790" s="48">
        <v>3</v>
      </c>
      <c r="F790" s="60">
        <v>108</v>
      </c>
      <c r="G790" s="43">
        <v>161</v>
      </c>
      <c r="H790" s="58">
        <f>FactTransaction[[#This Row],[RNS]]*FactTransaction[[#This Row],[ADR]]</f>
        <v>17388</v>
      </c>
      <c r="I790" s="51">
        <f>DATE(FactTransaction[[#This Row],['#Year]],FactTransaction[[#This Row],['#Month]],1)</f>
        <v>43525</v>
      </c>
      <c r="J790" s="48"/>
    </row>
    <row r="791" spans="1:10" x14ac:dyDescent="0.4">
      <c r="A791" s="48" t="s">
        <v>84</v>
      </c>
      <c r="B791" s="48" t="s">
        <v>75</v>
      </c>
      <c r="C791" s="48">
        <v>2019</v>
      </c>
      <c r="D791" s="48" t="s">
        <v>7</v>
      </c>
      <c r="E791" s="48">
        <v>3</v>
      </c>
      <c r="F791" s="60">
        <v>117</v>
      </c>
      <c r="G791" s="43">
        <v>151</v>
      </c>
      <c r="H791" s="58">
        <f>FactTransaction[[#This Row],[RNS]]*FactTransaction[[#This Row],[ADR]]</f>
        <v>17667</v>
      </c>
      <c r="I791" s="51">
        <f>DATE(FactTransaction[[#This Row],['#Year]],FactTransaction[[#This Row],['#Month]],1)</f>
        <v>43525</v>
      </c>
      <c r="J791" s="48"/>
    </row>
    <row r="792" spans="1:10" x14ac:dyDescent="0.4">
      <c r="A792" s="48" t="s">
        <v>84</v>
      </c>
      <c r="B792" s="48" t="s">
        <v>75</v>
      </c>
      <c r="C792" s="48">
        <v>2019</v>
      </c>
      <c r="D792" s="48" t="s">
        <v>8</v>
      </c>
      <c r="E792" s="48">
        <v>3</v>
      </c>
      <c r="F792" s="60">
        <v>136</v>
      </c>
      <c r="G792" s="43">
        <v>169</v>
      </c>
      <c r="H792" s="58">
        <f>FactTransaction[[#This Row],[RNS]]*FactTransaction[[#This Row],[ADR]]</f>
        <v>22984</v>
      </c>
      <c r="I792" s="51">
        <f>DATE(FactTransaction[[#This Row],['#Year]],FactTransaction[[#This Row],['#Month]],1)</f>
        <v>43525</v>
      </c>
      <c r="J792" s="48"/>
    </row>
    <row r="793" spans="1:10" x14ac:dyDescent="0.4">
      <c r="A793" s="48" t="s">
        <v>84</v>
      </c>
      <c r="B793" s="48" t="s">
        <v>75</v>
      </c>
      <c r="C793" s="48">
        <v>2019</v>
      </c>
      <c r="D793" s="48" t="s">
        <v>3</v>
      </c>
      <c r="E793" s="48">
        <v>3</v>
      </c>
      <c r="F793" s="60">
        <v>41</v>
      </c>
      <c r="G793" s="43">
        <v>155</v>
      </c>
      <c r="H793" s="58">
        <f>FactTransaction[[#This Row],[RNS]]*FactTransaction[[#This Row],[ADR]]</f>
        <v>6355</v>
      </c>
      <c r="I793" s="51">
        <f>DATE(FactTransaction[[#This Row],['#Year]],FactTransaction[[#This Row],['#Month]],1)</f>
        <v>43525</v>
      </c>
      <c r="J793" s="48"/>
    </row>
    <row r="794" spans="1:10" x14ac:dyDescent="0.4">
      <c r="A794" s="48" t="s">
        <v>84</v>
      </c>
      <c r="B794" s="48" t="s">
        <v>75</v>
      </c>
      <c r="C794" s="48">
        <v>2019</v>
      </c>
      <c r="D794" s="48" t="s">
        <v>6</v>
      </c>
      <c r="E794" s="48">
        <v>4</v>
      </c>
      <c r="F794" s="60">
        <v>139</v>
      </c>
      <c r="G794" s="43">
        <v>155</v>
      </c>
      <c r="H794" s="58">
        <f>FactTransaction[[#This Row],[RNS]]*FactTransaction[[#This Row],[ADR]]</f>
        <v>21545</v>
      </c>
      <c r="I794" s="51">
        <f>DATE(FactTransaction[[#This Row],['#Year]],FactTransaction[[#This Row],['#Month]],1)</f>
        <v>43556</v>
      </c>
      <c r="J794" s="48"/>
    </row>
    <row r="795" spans="1:10" x14ac:dyDescent="0.4">
      <c r="A795" s="48" t="s">
        <v>84</v>
      </c>
      <c r="B795" s="48" t="s">
        <v>75</v>
      </c>
      <c r="C795" s="48">
        <v>2019</v>
      </c>
      <c r="D795" s="48" t="s">
        <v>7</v>
      </c>
      <c r="E795" s="48">
        <v>4</v>
      </c>
      <c r="F795" s="60">
        <v>163</v>
      </c>
      <c r="G795" s="43">
        <v>168</v>
      </c>
      <c r="H795" s="58">
        <f>FactTransaction[[#This Row],[RNS]]*FactTransaction[[#This Row],[ADR]]</f>
        <v>27384</v>
      </c>
      <c r="I795" s="51">
        <f>DATE(FactTransaction[[#This Row],['#Year]],FactTransaction[[#This Row],['#Month]],1)</f>
        <v>43556</v>
      </c>
      <c r="J795" s="48"/>
    </row>
    <row r="796" spans="1:10" x14ac:dyDescent="0.4">
      <c r="A796" s="48" t="s">
        <v>84</v>
      </c>
      <c r="B796" s="48" t="s">
        <v>75</v>
      </c>
      <c r="C796" s="48">
        <v>2019</v>
      </c>
      <c r="D796" s="48" t="s">
        <v>8</v>
      </c>
      <c r="E796" s="48">
        <v>4</v>
      </c>
      <c r="F796" s="60">
        <v>145</v>
      </c>
      <c r="G796" s="43">
        <v>159</v>
      </c>
      <c r="H796" s="58">
        <f>FactTransaction[[#This Row],[RNS]]*FactTransaction[[#This Row],[ADR]]</f>
        <v>23055</v>
      </c>
      <c r="I796" s="51">
        <f>DATE(FactTransaction[[#This Row],['#Year]],FactTransaction[[#This Row],['#Month]],1)</f>
        <v>43556</v>
      </c>
      <c r="J796" s="48"/>
    </row>
    <row r="797" spans="1:10" x14ac:dyDescent="0.4">
      <c r="A797" s="48" t="s">
        <v>84</v>
      </c>
      <c r="B797" s="48" t="s">
        <v>75</v>
      </c>
      <c r="C797" s="48">
        <v>2019</v>
      </c>
      <c r="D797" s="48" t="s">
        <v>3</v>
      </c>
      <c r="E797" s="48">
        <v>4</v>
      </c>
      <c r="F797" s="60">
        <v>156</v>
      </c>
      <c r="G797" s="43">
        <v>171</v>
      </c>
      <c r="H797" s="58">
        <f>FactTransaction[[#This Row],[RNS]]*FactTransaction[[#This Row],[ADR]]</f>
        <v>26676</v>
      </c>
      <c r="I797" s="51">
        <f>DATE(FactTransaction[[#This Row],['#Year]],FactTransaction[[#This Row],['#Month]],1)</f>
        <v>43556</v>
      </c>
      <c r="J797" s="48"/>
    </row>
    <row r="798" spans="1:10" x14ac:dyDescent="0.4">
      <c r="A798" s="48" t="s">
        <v>84</v>
      </c>
      <c r="B798" s="48" t="s">
        <v>75</v>
      </c>
      <c r="C798" s="48">
        <v>2019</v>
      </c>
      <c r="D798" s="48" t="s">
        <v>6</v>
      </c>
      <c r="E798" s="48">
        <v>5</v>
      </c>
      <c r="F798" s="60">
        <v>143</v>
      </c>
      <c r="G798" s="43">
        <v>153</v>
      </c>
      <c r="H798" s="58">
        <f>FactTransaction[[#This Row],[RNS]]*FactTransaction[[#This Row],[ADR]]</f>
        <v>21879</v>
      </c>
      <c r="I798" s="51">
        <f>DATE(FactTransaction[[#This Row],['#Year]],FactTransaction[[#This Row],['#Month]],1)</f>
        <v>43586</v>
      </c>
      <c r="J798" s="48"/>
    </row>
    <row r="799" spans="1:10" x14ac:dyDescent="0.4">
      <c r="A799" s="48" t="s">
        <v>84</v>
      </c>
      <c r="B799" s="48" t="s">
        <v>75</v>
      </c>
      <c r="C799" s="48">
        <v>2019</v>
      </c>
      <c r="D799" s="48" t="s">
        <v>7</v>
      </c>
      <c r="E799" s="48">
        <v>5</v>
      </c>
      <c r="F799" s="60">
        <v>37</v>
      </c>
      <c r="G799" s="43">
        <v>157</v>
      </c>
      <c r="H799" s="58">
        <f>FactTransaction[[#This Row],[RNS]]*FactTransaction[[#This Row],[ADR]]</f>
        <v>5809</v>
      </c>
      <c r="I799" s="51">
        <f>DATE(FactTransaction[[#This Row],['#Year]],FactTransaction[[#This Row],['#Month]],1)</f>
        <v>43586</v>
      </c>
      <c r="J799" s="48"/>
    </row>
    <row r="800" spans="1:10" x14ac:dyDescent="0.4">
      <c r="A800" s="48" t="s">
        <v>84</v>
      </c>
      <c r="B800" s="48" t="s">
        <v>75</v>
      </c>
      <c r="C800" s="48">
        <v>2019</v>
      </c>
      <c r="D800" s="48" t="s">
        <v>8</v>
      </c>
      <c r="E800" s="48">
        <v>5</v>
      </c>
      <c r="F800" s="60">
        <v>67</v>
      </c>
      <c r="G800" s="43">
        <v>176</v>
      </c>
      <c r="H800" s="58">
        <f>FactTransaction[[#This Row],[RNS]]*FactTransaction[[#This Row],[ADR]]</f>
        <v>11792</v>
      </c>
      <c r="I800" s="51">
        <f>DATE(FactTransaction[[#This Row],['#Year]],FactTransaction[[#This Row],['#Month]],1)</f>
        <v>43586</v>
      </c>
      <c r="J800" s="48"/>
    </row>
    <row r="801" spans="1:10" x14ac:dyDescent="0.4">
      <c r="A801" s="48" t="s">
        <v>84</v>
      </c>
      <c r="B801" s="48" t="s">
        <v>75</v>
      </c>
      <c r="C801" s="48">
        <v>2019</v>
      </c>
      <c r="D801" s="48" t="s">
        <v>3</v>
      </c>
      <c r="E801" s="48">
        <v>5</v>
      </c>
      <c r="F801" s="60">
        <v>34</v>
      </c>
      <c r="G801" s="43">
        <v>175</v>
      </c>
      <c r="H801" s="58">
        <f>FactTransaction[[#This Row],[RNS]]*FactTransaction[[#This Row],[ADR]]</f>
        <v>5950</v>
      </c>
      <c r="I801" s="51">
        <f>DATE(FactTransaction[[#This Row],['#Year]],FactTransaction[[#This Row],['#Month]],1)</f>
        <v>43586</v>
      </c>
      <c r="J801" s="48"/>
    </row>
    <row r="802" spans="1:10" x14ac:dyDescent="0.4">
      <c r="A802" s="48" t="s">
        <v>84</v>
      </c>
      <c r="B802" s="48" t="s">
        <v>75</v>
      </c>
      <c r="C802" s="48">
        <v>2019</v>
      </c>
      <c r="D802" s="48" t="s">
        <v>6</v>
      </c>
      <c r="E802" s="48">
        <v>6</v>
      </c>
      <c r="F802" s="60">
        <v>137</v>
      </c>
      <c r="G802" s="43">
        <v>157</v>
      </c>
      <c r="H802" s="58">
        <f>FactTransaction[[#This Row],[RNS]]*FactTransaction[[#This Row],[ADR]]</f>
        <v>21509</v>
      </c>
      <c r="I802" s="51">
        <f>DATE(FactTransaction[[#This Row],['#Year]],FactTransaction[[#This Row],['#Month]],1)</f>
        <v>43617</v>
      </c>
      <c r="J802" s="48"/>
    </row>
    <row r="803" spans="1:10" x14ac:dyDescent="0.4">
      <c r="A803" s="48" t="s">
        <v>84</v>
      </c>
      <c r="B803" s="48" t="s">
        <v>75</v>
      </c>
      <c r="C803" s="48">
        <v>2019</v>
      </c>
      <c r="D803" s="48" t="s">
        <v>7</v>
      </c>
      <c r="E803" s="48">
        <v>6</v>
      </c>
      <c r="F803" s="60">
        <v>126</v>
      </c>
      <c r="G803" s="43">
        <v>176</v>
      </c>
      <c r="H803" s="58">
        <f>FactTransaction[[#This Row],[RNS]]*FactTransaction[[#This Row],[ADR]]</f>
        <v>22176</v>
      </c>
      <c r="I803" s="51">
        <f>DATE(FactTransaction[[#This Row],['#Year]],FactTransaction[[#This Row],['#Month]],1)</f>
        <v>43617</v>
      </c>
      <c r="J803" s="48"/>
    </row>
    <row r="804" spans="1:10" x14ac:dyDescent="0.4">
      <c r="A804" s="48" t="s">
        <v>84</v>
      </c>
      <c r="B804" s="48" t="s">
        <v>75</v>
      </c>
      <c r="C804" s="48">
        <v>2019</v>
      </c>
      <c r="D804" s="48" t="s">
        <v>8</v>
      </c>
      <c r="E804" s="48">
        <v>6</v>
      </c>
      <c r="F804" s="60">
        <v>104</v>
      </c>
      <c r="G804" s="43">
        <v>173</v>
      </c>
      <c r="H804" s="58">
        <f>FactTransaction[[#This Row],[RNS]]*FactTransaction[[#This Row],[ADR]]</f>
        <v>17992</v>
      </c>
      <c r="I804" s="51">
        <f>DATE(FactTransaction[[#This Row],['#Year]],FactTransaction[[#This Row],['#Month]],1)</f>
        <v>43617</v>
      </c>
      <c r="J804" s="48"/>
    </row>
    <row r="805" spans="1:10" x14ac:dyDescent="0.4">
      <c r="A805" s="48" t="s">
        <v>84</v>
      </c>
      <c r="B805" s="48" t="s">
        <v>75</v>
      </c>
      <c r="C805" s="48">
        <v>2019</v>
      </c>
      <c r="D805" s="48" t="s">
        <v>3</v>
      </c>
      <c r="E805" s="48">
        <v>6</v>
      </c>
      <c r="F805" s="60">
        <v>94</v>
      </c>
      <c r="G805" s="43">
        <v>159</v>
      </c>
      <c r="H805" s="58">
        <f>FactTransaction[[#This Row],[RNS]]*FactTransaction[[#This Row],[ADR]]</f>
        <v>14946</v>
      </c>
      <c r="I805" s="51">
        <f>DATE(FactTransaction[[#This Row],['#Year]],FactTransaction[[#This Row],['#Month]],1)</f>
        <v>43617</v>
      </c>
      <c r="J805" s="48"/>
    </row>
    <row r="806" spans="1:10" x14ac:dyDescent="0.4">
      <c r="A806" s="48" t="s">
        <v>84</v>
      </c>
      <c r="B806" s="48" t="s">
        <v>75</v>
      </c>
      <c r="C806" s="48">
        <v>2019</v>
      </c>
      <c r="D806" s="48" t="s">
        <v>6</v>
      </c>
      <c r="E806" s="48">
        <v>7</v>
      </c>
      <c r="F806" s="60">
        <v>41</v>
      </c>
      <c r="G806" s="43">
        <v>176</v>
      </c>
      <c r="H806" s="58">
        <f>FactTransaction[[#This Row],[RNS]]*FactTransaction[[#This Row],[ADR]]</f>
        <v>7216</v>
      </c>
      <c r="I806" s="51">
        <f>DATE(FactTransaction[[#This Row],['#Year]],FactTransaction[[#This Row],['#Month]],1)</f>
        <v>43647</v>
      </c>
      <c r="J806" s="48"/>
    </row>
    <row r="807" spans="1:10" x14ac:dyDescent="0.4">
      <c r="A807" s="48" t="s">
        <v>84</v>
      </c>
      <c r="B807" s="48" t="s">
        <v>75</v>
      </c>
      <c r="C807" s="48">
        <v>2019</v>
      </c>
      <c r="D807" s="48" t="s">
        <v>7</v>
      </c>
      <c r="E807" s="48">
        <v>7</v>
      </c>
      <c r="F807" s="60">
        <v>148</v>
      </c>
      <c r="G807" s="43">
        <v>157</v>
      </c>
      <c r="H807" s="58">
        <f>FactTransaction[[#This Row],[RNS]]*FactTransaction[[#This Row],[ADR]]</f>
        <v>23236</v>
      </c>
      <c r="I807" s="51">
        <f>DATE(FactTransaction[[#This Row],['#Year]],FactTransaction[[#This Row],['#Month]],1)</f>
        <v>43647</v>
      </c>
      <c r="J807" s="48"/>
    </row>
    <row r="808" spans="1:10" x14ac:dyDescent="0.4">
      <c r="A808" s="48" t="s">
        <v>84</v>
      </c>
      <c r="B808" s="48" t="s">
        <v>75</v>
      </c>
      <c r="C808" s="48">
        <v>2019</v>
      </c>
      <c r="D808" s="48" t="s">
        <v>8</v>
      </c>
      <c r="E808" s="48">
        <v>7</v>
      </c>
      <c r="F808" s="60">
        <v>52</v>
      </c>
      <c r="G808" s="43">
        <v>171</v>
      </c>
      <c r="H808" s="58">
        <f>FactTransaction[[#This Row],[RNS]]*FactTransaction[[#This Row],[ADR]]</f>
        <v>8892</v>
      </c>
      <c r="I808" s="51">
        <f>DATE(FactTransaction[[#This Row],['#Year]],FactTransaction[[#This Row],['#Month]],1)</f>
        <v>43647</v>
      </c>
      <c r="J808" s="48"/>
    </row>
    <row r="809" spans="1:10" x14ac:dyDescent="0.4">
      <c r="A809" s="48" t="s">
        <v>84</v>
      </c>
      <c r="B809" s="48" t="s">
        <v>75</v>
      </c>
      <c r="C809" s="48">
        <v>2019</v>
      </c>
      <c r="D809" s="48" t="s">
        <v>3</v>
      </c>
      <c r="E809" s="48">
        <v>7</v>
      </c>
      <c r="F809" s="60">
        <v>21</v>
      </c>
      <c r="G809" s="43">
        <v>163</v>
      </c>
      <c r="H809" s="58">
        <f>FactTransaction[[#This Row],[RNS]]*FactTransaction[[#This Row],[ADR]]</f>
        <v>3423</v>
      </c>
      <c r="I809" s="51">
        <f>DATE(FactTransaction[[#This Row],['#Year]],FactTransaction[[#This Row],['#Month]],1)</f>
        <v>43647</v>
      </c>
      <c r="J809" s="48"/>
    </row>
    <row r="810" spans="1:10" x14ac:dyDescent="0.4">
      <c r="A810" s="48" t="s">
        <v>84</v>
      </c>
      <c r="B810" s="48" t="s">
        <v>75</v>
      </c>
      <c r="C810" s="48">
        <v>2019</v>
      </c>
      <c r="D810" s="48" t="s">
        <v>6</v>
      </c>
      <c r="E810" s="48">
        <v>8</v>
      </c>
      <c r="F810" s="60">
        <v>41</v>
      </c>
      <c r="G810" s="43">
        <v>169</v>
      </c>
      <c r="H810" s="58">
        <f>FactTransaction[[#This Row],[RNS]]*FactTransaction[[#This Row],[ADR]]</f>
        <v>6929</v>
      </c>
      <c r="I810" s="51">
        <f>DATE(FactTransaction[[#This Row],['#Year]],FactTransaction[[#This Row],['#Month]],1)</f>
        <v>43678</v>
      </c>
      <c r="J810" s="48"/>
    </row>
    <row r="811" spans="1:10" x14ac:dyDescent="0.4">
      <c r="A811" s="48" t="s">
        <v>84</v>
      </c>
      <c r="B811" s="48" t="s">
        <v>75</v>
      </c>
      <c r="C811" s="48">
        <v>2019</v>
      </c>
      <c r="D811" s="48" t="s">
        <v>7</v>
      </c>
      <c r="E811" s="48">
        <v>8</v>
      </c>
      <c r="F811" s="60">
        <v>96</v>
      </c>
      <c r="G811" s="43">
        <v>176</v>
      </c>
      <c r="H811" s="58">
        <f>FactTransaction[[#This Row],[RNS]]*FactTransaction[[#This Row],[ADR]]</f>
        <v>16896</v>
      </c>
      <c r="I811" s="51">
        <f>DATE(FactTransaction[[#This Row],['#Year]],FactTransaction[[#This Row],['#Month]],1)</f>
        <v>43678</v>
      </c>
      <c r="J811" s="48"/>
    </row>
    <row r="812" spans="1:10" x14ac:dyDescent="0.4">
      <c r="A812" s="48" t="s">
        <v>84</v>
      </c>
      <c r="B812" s="48" t="s">
        <v>75</v>
      </c>
      <c r="C812" s="48">
        <v>2019</v>
      </c>
      <c r="D812" s="48" t="s">
        <v>8</v>
      </c>
      <c r="E812" s="48">
        <v>8</v>
      </c>
      <c r="F812" s="60">
        <v>134</v>
      </c>
      <c r="G812" s="43">
        <v>159</v>
      </c>
      <c r="H812" s="58">
        <f>FactTransaction[[#This Row],[RNS]]*FactTransaction[[#This Row],[ADR]]</f>
        <v>21306</v>
      </c>
      <c r="I812" s="51">
        <f>DATE(FactTransaction[[#This Row],['#Year]],FactTransaction[[#This Row],['#Month]],1)</f>
        <v>43678</v>
      </c>
      <c r="J812" s="48"/>
    </row>
    <row r="813" spans="1:10" x14ac:dyDescent="0.4">
      <c r="A813" s="48" t="s">
        <v>84</v>
      </c>
      <c r="B813" s="48" t="s">
        <v>75</v>
      </c>
      <c r="C813" s="48">
        <v>2019</v>
      </c>
      <c r="D813" s="48" t="s">
        <v>3</v>
      </c>
      <c r="E813" s="48">
        <v>8</v>
      </c>
      <c r="F813" s="60">
        <v>217</v>
      </c>
      <c r="G813" s="43">
        <v>168</v>
      </c>
      <c r="H813" s="58">
        <f>FactTransaction[[#This Row],[RNS]]*FactTransaction[[#This Row],[ADR]]</f>
        <v>36456</v>
      </c>
      <c r="I813" s="51">
        <f>DATE(FactTransaction[[#This Row],['#Year]],FactTransaction[[#This Row],['#Month]],1)</f>
        <v>43678</v>
      </c>
      <c r="J813" s="48"/>
    </row>
    <row r="814" spans="1:10" x14ac:dyDescent="0.4">
      <c r="A814" s="48" t="s">
        <v>84</v>
      </c>
      <c r="B814" s="48" t="s">
        <v>75</v>
      </c>
      <c r="C814" s="48">
        <v>2019</v>
      </c>
      <c r="D814" s="48" t="s">
        <v>6</v>
      </c>
      <c r="E814" s="48">
        <v>9</v>
      </c>
      <c r="F814" s="60">
        <v>131</v>
      </c>
      <c r="G814" s="43">
        <v>178</v>
      </c>
      <c r="H814" s="58">
        <f>FactTransaction[[#This Row],[RNS]]*FactTransaction[[#This Row],[ADR]]</f>
        <v>23318</v>
      </c>
      <c r="I814" s="51">
        <f>DATE(FactTransaction[[#This Row],['#Year]],FactTransaction[[#This Row],['#Month]],1)</f>
        <v>43709</v>
      </c>
      <c r="J814" s="48"/>
    </row>
    <row r="815" spans="1:10" x14ac:dyDescent="0.4">
      <c r="A815" s="48" t="s">
        <v>84</v>
      </c>
      <c r="B815" s="48" t="s">
        <v>75</v>
      </c>
      <c r="C815" s="48">
        <v>2019</v>
      </c>
      <c r="D815" s="48" t="s">
        <v>7</v>
      </c>
      <c r="E815" s="48">
        <v>9</v>
      </c>
      <c r="F815" s="60">
        <v>174</v>
      </c>
      <c r="G815" s="43">
        <v>175</v>
      </c>
      <c r="H815" s="58">
        <f>FactTransaction[[#This Row],[RNS]]*FactTransaction[[#This Row],[ADR]]</f>
        <v>30450</v>
      </c>
      <c r="I815" s="51">
        <f>DATE(FactTransaction[[#This Row],['#Year]],FactTransaction[[#This Row],['#Month]],1)</f>
        <v>43709</v>
      </c>
      <c r="J815" s="48"/>
    </row>
    <row r="816" spans="1:10" x14ac:dyDescent="0.4">
      <c r="A816" s="48" t="s">
        <v>84</v>
      </c>
      <c r="B816" s="48" t="s">
        <v>75</v>
      </c>
      <c r="C816" s="48">
        <v>2019</v>
      </c>
      <c r="D816" s="48" t="s">
        <v>8</v>
      </c>
      <c r="E816" s="48">
        <v>9</v>
      </c>
      <c r="F816" s="60">
        <v>169</v>
      </c>
      <c r="G816" s="43">
        <v>162</v>
      </c>
      <c r="H816" s="58">
        <f>FactTransaction[[#This Row],[RNS]]*FactTransaction[[#This Row],[ADR]]</f>
        <v>27378</v>
      </c>
      <c r="I816" s="51">
        <f>DATE(FactTransaction[[#This Row],['#Year]],FactTransaction[[#This Row],['#Month]],1)</f>
        <v>43709</v>
      </c>
      <c r="J816" s="48"/>
    </row>
    <row r="817" spans="1:10" x14ac:dyDescent="0.4">
      <c r="A817" s="48" t="s">
        <v>84</v>
      </c>
      <c r="B817" s="48" t="s">
        <v>75</v>
      </c>
      <c r="C817" s="48">
        <v>2019</v>
      </c>
      <c r="D817" s="48" t="s">
        <v>3</v>
      </c>
      <c r="E817" s="48">
        <v>9</v>
      </c>
      <c r="F817" s="60">
        <v>55</v>
      </c>
      <c r="G817" s="43">
        <v>167</v>
      </c>
      <c r="H817" s="58">
        <f>FactTransaction[[#This Row],[RNS]]*FactTransaction[[#This Row],[ADR]]</f>
        <v>9185</v>
      </c>
      <c r="I817" s="51">
        <f>DATE(FactTransaction[[#This Row],['#Year]],FactTransaction[[#This Row],['#Month]],1)</f>
        <v>43709</v>
      </c>
      <c r="J817" s="48"/>
    </row>
    <row r="818" spans="1:10" x14ac:dyDescent="0.4">
      <c r="A818" s="48" t="s">
        <v>84</v>
      </c>
      <c r="B818" s="48" t="s">
        <v>75</v>
      </c>
      <c r="C818" s="48">
        <v>2019</v>
      </c>
      <c r="D818" s="48" t="s">
        <v>6</v>
      </c>
      <c r="E818" s="48">
        <v>10</v>
      </c>
      <c r="F818" s="60">
        <v>10</v>
      </c>
      <c r="G818" s="43">
        <v>169</v>
      </c>
      <c r="H818" s="58">
        <f>FactTransaction[[#This Row],[RNS]]*FactTransaction[[#This Row],[ADR]]</f>
        <v>1690</v>
      </c>
      <c r="I818" s="51">
        <f>DATE(FactTransaction[[#This Row],['#Year]],FactTransaction[[#This Row],['#Month]],1)</f>
        <v>43739</v>
      </c>
      <c r="J818" s="48"/>
    </row>
    <row r="819" spans="1:10" x14ac:dyDescent="0.4">
      <c r="A819" s="48" t="s">
        <v>84</v>
      </c>
      <c r="B819" s="48" t="s">
        <v>75</v>
      </c>
      <c r="C819" s="48">
        <v>2019</v>
      </c>
      <c r="D819" s="48" t="s">
        <v>7</v>
      </c>
      <c r="E819" s="48">
        <v>10</v>
      </c>
      <c r="F819" s="60">
        <v>94</v>
      </c>
      <c r="G819" s="43">
        <v>160</v>
      </c>
      <c r="H819" s="58">
        <f>FactTransaction[[#This Row],[RNS]]*FactTransaction[[#This Row],[ADR]]</f>
        <v>15040</v>
      </c>
      <c r="I819" s="51">
        <f>DATE(FactTransaction[[#This Row],['#Year]],FactTransaction[[#This Row],['#Month]],1)</f>
        <v>43739</v>
      </c>
      <c r="J819" s="48"/>
    </row>
    <row r="820" spans="1:10" x14ac:dyDescent="0.4">
      <c r="A820" s="48" t="s">
        <v>84</v>
      </c>
      <c r="B820" s="48" t="s">
        <v>75</v>
      </c>
      <c r="C820" s="48">
        <v>2019</v>
      </c>
      <c r="D820" s="48" t="s">
        <v>8</v>
      </c>
      <c r="E820" s="48">
        <v>10</v>
      </c>
      <c r="F820" s="60">
        <v>75</v>
      </c>
      <c r="G820" s="43">
        <v>154</v>
      </c>
      <c r="H820" s="58">
        <f>FactTransaction[[#This Row],[RNS]]*FactTransaction[[#This Row],[ADR]]</f>
        <v>11550</v>
      </c>
      <c r="I820" s="51">
        <f>DATE(FactTransaction[[#This Row],['#Year]],FactTransaction[[#This Row],['#Month]],1)</f>
        <v>43739</v>
      </c>
      <c r="J820" s="48"/>
    </row>
    <row r="821" spans="1:10" x14ac:dyDescent="0.4">
      <c r="A821" s="48" t="s">
        <v>84</v>
      </c>
      <c r="B821" s="48" t="s">
        <v>75</v>
      </c>
      <c r="C821" s="48">
        <v>2019</v>
      </c>
      <c r="D821" s="48" t="s">
        <v>3</v>
      </c>
      <c r="E821" s="48">
        <v>10</v>
      </c>
      <c r="F821" s="60">
        <v>89</v>
      </c>
      <c r="G821" s="43">
        <v>165</v>
      </c>
      <c r="H821" s="58">
        <f>FactTransaction[[#This Row],[RNS]]*FactTransaction[[#This Row],[ADR]]</f>
        <v>14685</v>
      </c>
      <c r="I821" s="51">
        <f>DATE(FactTransaction[[#This Row],['#Year]],FactTransaction[[#This Row],['#Month]],1)</f>
        <v>43739</v>
      </c>
      <c r="J821" s="48"/>
    </row>
    <row r="822" spans="1:10" x14ac:dyDescent="0.4">
      <c r="A822" s="48" t="s">
        <v>84</v>
      </c>
      <c r="B822" s="48" t="s">
        <v>75</v>
      </c>
      <c r="C822" s="48">
        <v>2019</v>
      </c>
      <c r="D822" s="48" t="s">
        <v>6</v>
      </c>
      <c r="E822" s="48">
        <v>11</v>
      </c>
      <c r="F822" s="60">
        <v>116</v>
      </c>
      <c r="G822" s="43">
        <v>166</v>
      </c>
      <c r="H822" s="58">
        <f>FactTransaction[[#This Row],[RNS]]*FactTransaction[[#This Row],[ADR]]</f>
        <v>19256</v>
      </c>
      <c r="I822" s="51">
        <f>DATE(FactTransaction[[#This Row],['#Year]],FactTransaction[[#This Row],['#Month]],1)</f>
        <v>43770</v>
      </c>
      <c r="J822" s="48"/>
    </row>
    <row r="823" spans="1:10" x14ac:dyDescent="0.4">
      <c r="A823" s="48" t="s">
        <v>84</v>
      </c>
      <c r="B823" s="48" t="s">
        <v>75</v>
      </c>
      <c r="C823" s="48">
        <v>2019</v>
      </c>
      <c r="D823" s="48" t="s">
        <v>7</v>
      </c>
      <c r="E823" s="48">
        <v>11</v>
      </c>
      <c r="F823" s="60">
        <v>104</v>
      </c>
      <c r="G823" s="43">
        <v>167</v>
      </c>
      <c r="H823" s="58">
        <f>FactTransaction[[#This Row],[RNS]]*FactTransaction[[#This Row],[ADR]]</f>
        <v>17368</v>
      </c>
      <c r="I823" s="51">
        <f>DATE(FactTransaction[[#This Row],['#Year]],FactTransaction[[#This Row],['#Month]],1)</f>
        <v>43770</v>
      </c>
      <c r="J823" s="48"/>
    </row>
    <row r="824" spans="1:10" x14ac:dyDescent="0.4">
      <c r="A824" s="48" t="s">
        <v>84</v>
      </c>
      <c r="B824" s="48" t="s">
        <v>75</v>
      </c>
      <c r="C824" s="48">
        <v>2019</v>
      </c>
      <c r="D824" s="48" t="s">
        <v>8</v>
      </c>
      <c r="E824" s="48">
        <v>11</v>
      </c>
      <c r="F824" s="60">
        <v>176</v>
      </c>
      <c r="G824" s="43">
        <v>167</v>
      </c>
      <c r="H824" s="58">
        <f>FactTransaction[[#This Row],[RNS]]*FactTransaction[[#This Row],[ADR]]</f>
        <v>29392</v>
      </c>
      <c r="I824" s="51">
        <f>DATE(FactTransaction[[#This Row],['#Year]],FactTransaction[[#This Row],['#Month]],1)</f>
        <v>43770</v>
      </c>
      <c r="J824" s="48"/>
    </row>
    <row r="825" spans="1:10" x14ac:dyDescent="0.4">
      <c r="A825" s="48" t="s">
        <v>84</v>
      </c>
      <c r="B825" s="48" t="s">
        <v>75</v>
      </c>
      <c r="C825" s="48">
        <v>2019</v>
      </c>
      <c r="D825" s="48" t="s">
        <v>3</v>
      </c>
      <c r="E825" s="48">
        <v>11</v>
      </c>
      <c r="F825" s="60">
        <v>92</v>
      </c>
      <c r="G825" s="43">
        <v>169</v>
      </c>
      <c r="H825" s="58">
        <f>FactTransaction[[#This Row],[RNS]]*FactTransaction[[#This Row],[ADR]]</f>
        <v>15548</v>
      </c>
      <c r="I825" s="51">
        <f>DATE(FactTransaction[[#This Row],['#Year]],FactTransaction[[#This Row],['#Month]],1)</f>
        <v>43770</v>
      </c>
      <c r="J825" s="48"/>
    </row>
    <row r="826" spans="1:10" x14ac:dyDescent="0.4">
      <c r="A826" s="48" t="s">
        <v>84</v>
      </c>
      <c r="B826" s="48" t="s">
        <v>75</v>
      </c>
      <c r="C826" s="48">
        <v>2019</v>
      </c>
      <c r="D826" s="48" t="s">
        <v>6</v>
      </c>
      <c r="E826" s="48">
        <v>12</v>
      </c>
      <c r="F826" s="60">
        <v>50</v>
      </c>
      <c r="G826" s="43">
        <v>173</v>
      </c>
      <c r="H826" s="58">
        <f>FactTransaction[[#This Row],[RNS]]*FactTransaction[[#This Row],[ADR]]</f>
        <v>8650</v>
      </c>
      <c r="I826" s="51">
        <f>DATE(FactTransaction[[#This Row],['#Year]],FactTransaction[[#This Row],['#Month]],1)</f>
        <v>43800</v>
      </c>
      <c r="J826" s="48"/>
    </row>
    <row r="827" spans="1:10" x14ac:dyDescent="0.4">
      <c r="A827" s="48" t="s">
        <v>84</v>
      </c>
      <c r="B827" s="48" t="s">
        <v>75</v>
      </c>
      <c r="C827" s="48">
        <v>2019</v>
      </c>
      <c r="D827" s="48" t="s">
        <v>7</v>
      </c>
      <c r="E827" s="48">
        <v>12</v>
      </c>
      <c r="F827" s="60">
        <v>131</v>
      </c>
      <c r="G827" s="43">
        <v>155</v>
      </c>
      <c r="H827" s="58">
        <f>FactTransaction[[#This Row],[RNS]]*FactTransaction[[#This Row],[ADR]]</f>
        <v>20305</v>
      </c>
      <c r="I827" s="51">
        <f>DATE(FactTransaction[[#This Row],['#Year]],FactTransaction[[#This Row],['#Month]],1)</f>
        <v>43800</v>
      </c>
      <c r="J827" s="48"/>
    </row>
    <row r="828" spans="1:10" x14ac:dyDescent="0.4">
      <c r="A828" s="48" t="s">
        <v>84</v>
      </c>
      <c r="B828" s="48" t="s">
        <v>75</v>
      </c>
      <c r="C828" s="48">
        <v>2019</v>
      </c>
      <c r="D828" s="48" t="s">
        <v>8</v>
      </c>
      <c r="E828" s="48">
        <v>12</v>
      </c>
      <c r="F828" s="60">
        <v>143</v>
      </c>
      <c r="G828" s="43">
        <v>168</v>
      </c>
      <c r="H828" s="58">
        <f>FactTransaction[[#This Row],[RNS]]*FactTransaction[[#This Row],[ADR]]</f>
        <v>24024</v>
      </c>
      <c r="I828" s="51">
        <f>DATE(FactTransaction[[#This Row],['#Year]],FactTransaction[[#This Row],['#Month]],1)</f>
        <v>43800</v>
      </c>
      <c r="J828" s="48"/>
    </row>
    <row r="829" spans="1:10" x14ac:dyDescent="0.4">
      <c r="A829" s="48" t="s">
        <v>84</v>
      </c>
      <c r="B829" s="48" t="s">
        <v>75</v>
      </c>
      <c r="C829" s="48">
        <v>2019</v>
      </c>
      <c r="D829" s="48" t="s">
        <v>3</v>
      </c>
      <c r="E829" s="48">
        <v>12</v>
      </c>
      <c r="F829" s="60">
        <v>19</v>
      </c>
      <c r="G829" s="43">
        <v>150</v>
      </c>
      <c r="H829" s="58">
        <f>FactTransaction[[#This Row],[RNS]]*FactTransaction[[#This Row],[ADR]]</f>
        <v>2850</v>
      </c>
      <c r="I829" s="51">
        <f>DATE(FactTransaction[[#This Row],['#Year]],FactTransaction[[#This Row],['#Month]],1)</f>
        <v>43800</v>
      </c>
      <c r="J829" s="48"/>
    </row>
    <row r="830" spans="1:10" x14ac:dyDescent="0.4">
      <c r="A830" s="48" t="s">
        <v>84</v>
      </c>
      <c r="B830" s="48" t="s">
        <v>74</v>
      </c>
      <c r="C830" s="48">
        <v>2019</v>
      </c>
      <c r="D830" s="48" t="s">
        <v>6</v>
      </c>
      <c r="E830" s="48">
        <v>1</v>
      </c>
      <c r="F830" s="60">
        <v>106</v>
      </c>
      <c r="G830" s="43">
        <v>178</v>
      </c>
      <c r="H830" s="58">
        <f>FactTransaction[[#This Row],[RNS]]*FactTransaction[[#This Row],[ADR]]</f>
        <v>18868</v>
      </c>
      <c r="I830" s="51">
        <f>DATE(FactTransaction[[#This Row],['#Year]],FactTransaction[[#This Row],['#Month]],1)</f>
        <v>43466</v>
      </c>
      <c r="J830" s="48"/>
    </row>
    <row r="831" spans="1:10" x14ac:dyDescent="0.4">
      <c r="A831" s="48" t="s">
        <v>84</v>
      </c>
      <c r="B831" s="48" t="s">
        <v>74</v>
      </c>
      <c r="C831" s="48">
        <v>2019</v>
      </c>
      <c r="D831" s="48" t="s">
        <v>7</v>
      </c>
      <c r="E831" s="48">
        <v>1</v>
      </c>
      <c r="F831" s="60">
        <v>173</v>
      </c>
      <c r="G831" s="43">
        <v>164</v>
      </c>
      <c r="H831" s="58">
        <f>FactTransaction[[#This Row],[RNS]]*FactTransaction[[#This Row],[ADR]]</f>
        <v>28372</v>
      </c>
      <c r="I831" s="51">
        <f>DATE(FactTransaction[[#This Row],['#Year]],FactTransaction[[#This Row],['#Month]],1)</f>
        <v>43466</v>
      </c>
      <c r="J831" s="48"/>
    </row>
    <row r="832" spans="1:10" x14ac:dyDescent="0.4">
      <c r="A832" s="48" t="s">
        <v>84</v>
      </c>
      <c r="B832" s="48" t="s">
        <v>74</v>
      </c>
      <c r="C832" s="48">
        <v>2019</v>
      </c>
      <c r="D832" s="48" t="s">
        <v>8</v>
      </c>
      <c r="E832" s="48">
        <v>1</v>
      </c>
      <c r="F832" s="60">
        <v>200</v>
      </c>
      <c r="G832" s="43">
        <v>151</v>
      </c>
      <c r="H832" s="58">
        <f>FactTransaction[[#This Row],[RNS]]*FactTransaction[[#This Row],[ADR]]</f>
        <v>30200</v>
      </c>
      <c r="I832" s="51">
        <f>DATE(FactTransaction[[#This Row],['#Year]],FactTransaction[[#This Row],['#Month]],1)</f>
        <v>43466</v>
      </c>
      <c r="J832" s="48"/>
    </row>
    <row r="833" spans="1:10" x14ac:dyDescent="0.4">
      <c r="A833" s="48" t="s">
        <v>84</v>
      </c>
      <c r="B833" s="48" t="s">
        <v>74</v>
      </c>
      <c r="C833" s="48">
        <v>2019</v>
      </c>
      <c r="D833" s="48" t="s">
        <v>3</v>
      </c>
      <c r="E833" s="48">
        <v>1</v>
      </c>
      <c r="F833" s="60">
        <v>64</v>
      </c>
      <c r="G833" s="43">
        <v>159</v>
      </c>
      <c r="H833" s="58">
        <f>FactTransaction[[#This Row],[RNS]]*FactTransaction[[#This Row],[ADR]]</f>
        <v>10176</v>
      </c>
      <c r="I833" s="51">
        <f>DATE(FactTransaction[[#This Row],['#Year]],FactTransaction[[#This Row],['#Month]],1)</f>
        <v>43466</v>
      </c>
      <c r="J833" s="48"/>
    </row>
    <row r="834" spans="1:10" x14ac:dyDescent="0.4">
      <c r="A834" s="48" t="s">
        <v>84</v>
      </c>
      <c r="B834" s="48" t="s">
        <v>74</v>
      </c>
      <c r="C834" s="48">
        <v>2019</v>
      </c>
      <c r="D834" s="48" t="s">
        <v>6</v>
      </c>
      <c r="E834" s="48">
        <v>2</v>
      </c>
      <c r="F834" s="60">
        <v>61</v>
      </c>
      <c r="G834" s="43">
        <v>155</v>
      </c>
      <c r="H834" s="58">
        <f>FactTransaction[[#This Row],[RNS]]*FactTransaction[[#This Row],[ADR]]</f>
        <v>9455</v>
      </c>
      <c r="I834" s="51">
        <f>DATE(FactTransaction[[#This Row],['#Year]],FactTransaction[[#This Row],['#Month]],1)</f>
        <v>43497</v>
      </c>
      <c r="J834" s="48"/>
    </row>
    <row r="835" spans="1:10" x14ac:dyDescent="0.4">
      <c r="A835" s="48" t="s">
        <v>84</v>
      </c>
      <c r="B835" s="48" t="s">
        <v>74</v>
      </c>
      <c r="C835" s="48">
        <v>2019</v>
      </c>
      <c r="D835" s="48" t="s">
        <v>7</v>
      </c>
      <c r="E835" s="48">
        <v>2</v>
      </c>
      <c r="F835" s="60">
        <v>149</v>
      </c>
      <c r="G835" s="43">
        <v>157</v>
      </c>
      <c r="H835" s="58">
        <f>FactTransaction[[#This Row],[RNS]]*FactTransaction[[#This Row],[ADR]]</f>
        <v>23393</v>
      </c>
      <c r="I835" s="51">
        <f>DATE(FactTransaction[[#This Row],['#Year]],FactTransaction[[#This Row],['#Month]],1)</f>
        <v>43497</v>
      </c>
      <c r="J835" s="48"/>
    </row>
    <row r="836" spans="1:10" x14ac:dyDescent="0.4">
      <c r="A836" s="48" t="s">
        <v>84</v>
      </c>
      <c r="B836" s="48" t="s">
        <v>74</v>
      </c>
      <c r="C836" s="48">
        <v>2019</v>
      </c>
      <c r="D836" s="48" t="s">
        <v>8</v>
      </c>
      <c r="E836" s="48">
        <v>2</v>
      </c>
      <c r="F836" s="60">
        <v>31</v>
      </c>
      <c r="G836" s="43">
        <v>150</v>
      </c>
      <c r="H836" s="58">
        <f>FactTransaction[[#This Row],[RNS]]*FactTransaction[[#This Row],[ADR]]</f>
        <v>4650</v>
      </c>
      <c r="I836" s="51">
        <f>DATE(FactTransaction[[#This Row],['#Year]],FactTransaction[[#This Row],['#Month]],1)</f>
        <v>43497</v>
      </c>
      <c r="J836" s="48"/>
    </row>
    <row r="837" spans="1:10" x14ac:dyDescent="0.4">
      <c r="A837" s="48" t="s">
        <v>84</v>
      </c>
      <c r="B837" s="48" t="s">
        <v>74</v>
      </c>
      <c r="C837" s="48">
        <v>2019</v>
      </c>
      <c r="D837" s="48" t="s">
        <v>3</v>
      </c>
      <c r="E837" s="48">
        <v>2</v>
      </c>
      <c r="F837" s="60">
        <v>57</v>
      </c>
      <c r="G837" s="43">
        <v>176</v>
      </c>
      <c r="H837" s="58">
        <f>FactTransaction[[#This Row],[RNS]]*FactTransaction[[#This Row],[ADR]]</f>
        <v>10032</v>
      </c>
      <c r="I837" s="51">
        <f>DATE(FactTransaction[[#This Row],['#Year]],FactTransaction[[#This Row],['#Month]],1)</f>
        <v>43497</v>
      </c>
      <c r="J837" s="48"/>
    </row>
    <row r="838" spans="1:10" x14ac:dyDescent="0.4">
      <c r="A838" s="48" t="s">
        <v>84</v>
      </c>
      <c r="B838" s="48" t="s">
        <v>74</v>
      </c>
      <c r="C838" s="48">
        <v>2019</v>
      </c>
      <c r="D838" s="48" t="s">
        <v>6</v>
      </c>
      <c r="E838" s="48">
        <v>3</v>
      </c>
      <c r="F838" s="60">
        <v>101</v>
      </c>
      <c r="G838" s="43">
        <v>160</v>
      </c>
      <c r="H838" s="58">
        <f>FactTransaction[[#This Row],[RNS]]*FactTransaction[[#This Row],[ADR]]</f>
        <v>16160</v>
      </c>
      <c r="I838" s="51">
        <f>DATE(FactTransaction[[#This Row],['#Year]],FactTransaction[[#This Row],['#Month]],1)</f>
        <v>43525</v>
      </c>
      <c r="J838" s="48"/>
    </row>
    <row r="839" spans="1:10" x14ac:dyDescent="0.4">
      <c r="A839" s="48" t="s">
        <v>84</v>
      </c>
      <c r="B839" s="48" t="s">
        <v>74</v>
      </c>
      <c r="C839" s="48">
        <v>2019</v>
      </c>
      <c r="D839" s="48" t="s">
        <v>7</v>
      </c>
      <c r="E839" s="48">
        <v>3</v>
      </c>
      <c r="F839" s="60">
        <v>57</v>
      </c>
      <c r="G839" s="43">
        <v>166</v>
      </c>
      <c r="H839" s="58">
        <f>FactTransaction[[#This Row],[RNS]]*FactTransaction[[#This Row],[ADR]]</f>
        <v>9462</v>
      </c>
      <c r="I839" s="51">
        <f>DATE(FactTransaction[[#This Row],['#Year]],FactTransaction[[#This Row],['#Month]],1)</f>
        <v>43525</v>
      </c>
      <c r="J839" s="48"/>
    </row>
    <row r="840" spans="1:10" x14ac:dyDescent="0.4">
      <c r="A840" s="48" t="s">
        <v>84</v>
      </c>
      <c r="B840" s="48" t="s">
        <v>74</v>
      </c>
      <c r="C840" s="48">
        <v>2019</v>
      </c>
      <c r="D840" s="48" t="s">
        <v>8</v>
      </c>
      <c r="E840" s="48">
        <v>3</v>
      </c>
      <c r="F840" s="60">
        <v>192</v>
      </c>
      <c r="G840" s="43">
        <v>165</v>
      </c>
      <c r="H840" s="58">
        <f>FactTransaction[[#This Row],[RNS]]*FactTransaction[[#This Row],[ADR]]</f>
        <v>31680</v>
      </c>
      <c r="I840" s="51">
        <f>DATE(FactTransaction[[#This Row],['#Year]],FactTransaction[[#This Row],['#Month]],1)</f>
        <v>43525</v>
      </c>
      <c r="J840" s="48"/>
    </row>
    <row r="841" spans="1:10" x14ac:dyDescent="0.4">
      <c r="A841" s="48" t="s">
        <v>84</v>
      </c>
      <c r="B841" s="48" t="s">
        <v>74</v>
      </c>
      <c r="C841" s="48">
        <v>2019</v>
      </c>
      <c r="D841" s="48" t="s">
        <v>3</v>
      </c>
      <c r="E841" s="48">
        <v>3</v>
      </c>
      <c r="F841" s="60">
        <v>156</v>
      </c>
      <c r="G841" s="43">
        <v>176</v>
      </c>
      <c r="H841" s="58">
        <f>FactTransaction[[#This Row],[RNS]]*FactTransaction[[#This Row],[ADR]]</f>
        <v>27456</v>
      </c>
      <c r="I841" s="51">
        <f>DATE(FactTransaction[[#This Row],['#Year]],FactTransaction[[#This Row],['#Month]],1)</f>
        <v>43525</v>
      </c>
      <c r="J841" s="48"/>
    </row>
    <row r="842" spans="1:10" x14ac:dyDescent="0.4">
      <c r="A842" s="48" t="s">
        <v>84</v>
      </c>
      <c r="B842" s="48" t="s">
        <v>74</v>
      </c>
      <c r="C842" s="48">
        <v>2019</v>
      </c>
      <c r="D842" s="48" t="s">
        <v>6</v>
      </c>
      <c r="E842" s="48">
        <v>4</v>
      </c>
      <c r="F842" s="60">
        <v>207</v>
      </c>
      <c r="G842" s="43">
        <v>170</v>
      </c>
      <c r="H842" s="58">
        <f>FactTransaction[[#This Row],[RNS]]*FactTransaction[[#This Row],[ADR]]</f>
        <v>35190</v>
      </c>
      <c r="I842" s="51">
        <f>DATE(FactTransaction[[#This Row],['#Year]],FactTransaction[[#This Row],['#Month]],1)</f>
        <v>43556</v>
      </c>
      <c r="J842" s="48"/>
    </row>
    <row r="843" spans="1:10" x14ac:dyDescent="0.4">
      <c r="A843" s="48" t="s">
        <v>84</v>
      </c>
      <c r="B843" s="48" t="s">
        <v>74</v>
      </c>
      <c r="C843" s="48">
        <v>2019</v>
      </c>
      <c r="D843" s="48" t="s">
        <v>7</v>
      </c>
      <c r="E843" s="48">
        <v>4</v>
      </c>
      <c r="F843" s="60">
        <v>98</v>
      </c>
      <c r="G843" s="43">
        <v>154</v>
      </c>
      <c r="H843" s="58">
        <f>FactTransaction[[#This Row],[RNS]]*FactTransaction[[#This Row],[ADR]]</f>
        <v>15092</v>
      </c>
      <c r="I843" s="51">
        <f>DATE(FactTransaction[[#This Row],['#Year]],FactTransaction[[#This Row],['#Month]],1)</f>
        <v>43556</v>
      </c>
      <c r="J843" s="48"/>
    </row>
    <row r="844" spans="1:10" x14ac:dyDescent="0.4">
      <c r="A844" s="48" t="s">
        <v>84</v>
      </c>
      <c r="B844" s="48" t="s">
        <v>74</v>
      </c>
      <c r="C844" s="48">
        <v>2019</v>
      </c>
      <c r="D844" s="48" t="s">
        <v>8</v>
      </c>
      <c r="E844" s="48">
        <v>4</v>
      </c>
      <c r="F844" s="60">
        <v>74</v>
      </c>
      <c r="G844" s="43">
        <v>178</v>
      </c>
      <c r="H844" s="58">
        <f>FactTransaction[[#This Row],[RNS]]*FactTransaction[[#This Row],[ADR]]</f>
        <v>13172</v>
      </c>
      <c r="I844" s="51">
        <f>DATE(FactTransaction[[#This Row],['#Year]],FactTransaction[[#This Row],['#Month]],1)</f>
        <v>43556</v>
      </c>
      <c r="J844" s="48"/>
    </row>
    <row r="845" spans="1:10" x14ac:dyDescent="0.4">
      <c r="A845" s="48" t="s">
        <v>84</v>
      </c>
      <c r="B845" s="48" t="s">
        <v>74</v>
      </c>
      <c r="C845" s="48">
        <v>2019</v>
      </c>
      <c r="D845" s="48" t="s">
        <v>3</v>
      </c>
      <c r="E845" s="48">
        <v>4</v>
      </c>
      <c r="F845" s="60">
        <v>60</v>
      </c>
      <c r="G845" s="43">
        <v>180</v>
      </c>
      <c r="H845" s="58">
        <f>FactTransaction[[#This Row],[RNS]]*FactTransaction[[#This Row],[ADR]]</f>
        <v>10800</v>
      </c>
      <c r="I845" s="51">
        <f>DATE(FactTransaction[[#This Row],['#Year]],FactTransaction[[#This Row],['#Month]],1)</f>
        <v>43556</v>
      </c>
      <c r="J845" s="48"/>
    </row>
    <row r="846" spans="1:10" x14ac:dyDescent="0.4">
      <c r="A846" s="48" t="s">
        <v>84</v>
      </c>
      <c r="B846" s="48" t="s">
        <v>74</v>
      </c>
      <c r="C846" s="48">
        <v>2019</v>
      </c>
      <c r="D846" s="48" t="s">
        <v>6</v>
      </c>
      <c r="E846" s="48">
        <v>5</v>
      </c>
      <c r="F846" s="60">
        <v>220</v>
      </c>
      <c r="G846" s="43">
        <v>179</v>
      </c>
      <c r="H846" s="58">
        <f>FactTransaction[[#This Row],[RNS]]*FactTransaction[[#This Row],[ADR]]</f>
        <v>39380</v>
      </c>
      <c r="I846" s="51">
        <f>DATE(FactTransaction[[#This Row],['#Year]],FactTransaction[[#This Row],['#Month]],1)</f>
        <v>43586</v>
      </c>
      <c r="J846" s="48"/>
    </row>
    <row r="847" spans="1:10" x14ac:dyDescent="0.4">
      <c r="A847" s="48" t="s">
        <v>84</v>
      </c>
      <c r="B847" s="48" t="s">
        <v>74</v>
      </c>
      <c r="C847" s="48">
        <v>2019</v>
      </c>
      <c r="D847" s="48" t="s">
        <v>7</v>
      </c>
      <c r="E847" s="48">
        <v>5</v>
      </c>
      <c r="F847" s="60">
        <v>39</v>
      </c>
      <c r="G847" s="43">
        <v>174</v>
      </c>
      <c r="H847" s="58">
        <f>FactTransaction[[#This Row],[RNS]]*FactTransaction[[#This Row],[ADR]]</f>
        <v>6786</v>
      </c>
      <c r="I847" s="51">
        <f>DATE(FactTransaction[[#This Row],['#Year]],FactTransaction[[#This Row],['#Month]],1)</f>
        <v>43586</v>
      </c>
      <c r="J847" s="48"/>
    </row>
    <row r="848" spans="1:10" x14ac:dyDescent="0.4">
      <c r="A848" s="48" t="s">
        <v>84</v>
      </c>
      <c r="B848" s="48" t="s">
        <v>74</v>
      </c>
      <c r="C848" s="48">
        <v>2019</v>
      </c>
      <c r="D848" s="48" t="s">
        <v>8</v>
      </c>
      <c r="E848" s="48">
        <v>5</v>
      </c>
      <c r="F848" s="60">
        <v>68</v>
      </c>
      <c r="G848" s="43">
        <v>152</v>
      </c>
      <c r="H848" s="58">
        <f>FactTransaction[[#This Row],[RNS]]*FactTransaction[[#This Row],[ADR]]</f>
        <v>10336</v>
      </c>
      <c r="I848" s="51">
        <f>DATE(FactTransaction[[#This Row],['#Year]],FactTransaction[[#This Row],['#Month]],1)</f>
        <v>43586</v>
      </c>
      <c r="J848" s="48"/>
    </row>
    <row r="849" spans="1:10" x14ac:dyDescent="0.4">
      <c r="A849" s="48" t="s">
        <v>84</v>
      </c>
      <c r="B849" s="48" t="s">
        <v>74</v>
      </c>
      <c r="C849" s="48">
        <v>2019</v>
      </c>
      <c r="D849" s="48" t="s">
        <v>3</v>
      </c>
      <c r="E849" s="48">
        <v>5</v>
      </c>
      <c r="F849" s="60">
        <v>76</v>
      </c>
      <c r="G849" s="43">
        <v>158</v>
      </c>
      <c r="H849" s="58">
        <f>FactTransaction[[#This Row],[RNS]]*FactTransaction[[#This Row],[ADR]]</f>
        <v>12008</v>
      </c>
      <c r="I849" s="51">
        <f>DATE(FactTransaction[[#This Row],['#Year]],FactTransaction[[#This Row],['#Month]],1)</f>
        <v>43586</v>
      </c>
      <c r="J849" s="48"/>
    </row>
    <row r="850" spans="1:10" x14ac:dyDescent="0.4">
      <c r="A850" s="48" t="s">
        <v>84</v>
      </c>
      <c r="B850" s="48" t="s">
        <v>74</v>
      </c>
      <c r="C850" s="48">
        <v>2019</v>
      </c>
      <c r="D850" s="48" t="s">
        <v>6</v>
      </c>
      <c r="E850" s="48">
        <v>6</v>
      </c>
      <c r="F850" s="60">
        <v>201</v>
      </c>
      <c r="G850" s="43">
        <v>173</v>
      </c>
      <c r="H850" s="58">
        <f>FactTransaction[[#This Row],[RNS]]*FactTransaction[[#This Row],[ADR]]</f>
        <v>34773</v>
      </c>
      <c r="I850" s="51">
        <f>DATE(FactTransaction[[#This Row],['#Year]],FactTransaction[[#This Row],['#Month]],1)</f>
        <v>43617</v>
      </c>
      <c r="J850" s="48"/>
    </row>
    <row r="851" spans="1:10" x14ac:dyDescent="0.4">
      <c r="A851" s="48" t="s">
        <v>84</v>
      </c>
      <c r="B851" s="48" t="s">
        <v>74</v>
      </c>
      <c r="C851" s="48">
        <v>2019</v>
      </c>
      <c r="D851" s="48" t="s">
        <v>7</v>
      </c>
      <c r="E851" s="48">
        <v>6</v>
      </c>
      <c r="F851" s="60">
        <v>65</v>
      </c>
      <c r="G851" s="43">
        <v>163</v>
      </c>
      <c r="H851" s="58">
        <f>FactTransaction[[#This Row],[RNS]]*FactTransaction[[#This Row],[ADR]]</f>
        <v>10595</v>
      </c>
      <c r="I851" s="51">
        <f>DATE(FactTransaction[[#This Row],['#Year]],FactTransaction[[#This Row],['#Month]],1)</f>
        <v>43617</v>
      </c>
      <c r="J851" s="48"/>
    </row>
    <row r="852" spans="1:10" x14ac:dyDescent="0.4">
      <c r="A852" s="48" t="s">
        <v>84</v>
      </c>
      <c r="B852" s="48" t="s">
        <v>74</v>
      </c>
      <c r="C852" s="48">
        <v>2019</v>
      </c>
      <c r="D852" s="48" t="s">
        <v>8</v>
      </c>
      <c r="E852" s="48">
        <v>6</v>
      </c>
      <c r="F852" s="60">
        <v>36</v>
      </c>
      <c r="G852" s="43">
        <v>178</v>
      </c>
      <c r="H852" s="58">
        <f>FactTransaction[[#This Row],[RNS]]*FactTransaction[[#This Row],[ADR]]</f>
        <v>6408</v>
      </c>
      <c r="I852" s="51">
        <f>DATE(FactTransaction[[#This Row],['#Year]],FactTransaction[[#This Row],['#Month]],1)</f>
        <v>43617</v>
      </c>
      <c r="J852" s="48"/>
    </row>
    <row r="853" spans="1:10" x14ac:dyDescent="0.4">
      <c r="A853" s="48" t="s">
        <v>84</v>
      </c>
      <c r="B853" s="48" t="s">
        <v>74</v>
      </c>
      <c r="C853" s="48">
        <v>2019</v>
      </c>
      <c r="D853" s="48" t="s">
        <v>3</v>
      </c>
      <c r="E853" s="48">
        <v>6</v>
      </c>
      <c r="F853" s="60">
        <v>113</v>
      </c>
      <c r="G853" s="43">
        <v>169</v>
      </c>
      <c r="H853" s="58">
        <f>FactTransaction[[#This Row],[RNS]]*FactTransaction[[#This Row],[ADR]]</f>
        <v>19097</v>
      </c>
      <c r="I853" s="51">
        <f>DATE(FactTransaction[[#This Row],['#Year]],FactTransaction[[#This Row],['#Month]],1)</f>
        <v>43617</v>
      </c>
      <c r="J853" s="48"/>
    </row>
    <row r="854" spans="1:10" x14ac:dyDescent="0.4">
      <c r="A854" s="48" t="s">
        <v>84</v>
      </c>
      <c r="B854" s="48" t="s">
        <v>74</v>
      </c>
      <c r="C854" s="48">
        <v>2019</v>
      </c>
      <c r="D854" s="48" t="s">
        <v>6</v>
      </c>
      <c r="E854" s="48">
        <v>7</v>
      </c>
      <c r="F854" s="60">
        <v>139</v>
      </c>
      <c r="G854" s="43">
        <v>177</v>
      </c>
      <c r="H854" s="58">
        <f>FactTransaction[[#This Row],[RNS]]*FactTransaction[[#This Row],[ADR]]</f>
        <v>24603</v>
      </c>
      <c r="I854" s="51">
        <f>DATE(FactTransaction[[#This Row],['#Year]],FactTransaction[[#This Row],['#Month]],1)</f>
        <v>43647</v>
      </c>
      <c r="J854" s="48"/>
    </row>
    <row r="855" spans="1:10" x14ac:dyDescent="0.4">
      <c r="A855" s="48" t="s">
        <v>84</v>
      </c>
      <c r="B855" s="48" t="s">
        <v>74</v>
      </c>
      <c r="C855" s="48">
        <v>2019</v>
      </c>
      <c r="D855" s="48" t="s">
        <v>7</v>
      </c>
      <c r="E855" s="48">
        <v>7</v>
      </c>
      <c r="F855" s="60">
        <v>143</v>
      </c>
      <c r="G855" s="43">
        <v>179</v>
      </c>
      <c r="H855" s="58">
        <f>FactTransaction[[#This Row],[RNS]]*FactTransaction[[#This Row],[ADR]]</f>
        <v>25597</v>
      </c>
      <c r="I855" s="51">
        <f>DATE(FactTransaction[[#This Row],['#Year]],FactTransaction[[#This Row],['#Month]],1)</f>
        <v>43647</v>
      </c>
      <c r="J855" s="48"/>
    </row>
    <row r="856" spans="1:10" x14ac:dyDescent="0.4">
      <c r="A856" s="48" t="s">
        <v>84</v>
      </c>
      <c r="B856" s="48" t="s">
        <v>74</v>
      </c>
      <c r="C856" s="48">
        <v>2019</v>
      </c>
      <c r="D856" s="48" t="s">
        <v>8</v>
      </c>
      <c r="E856" s="48">
        <v>7</v>
      </c>
      <c r="F856" s="60">
        <v>12</v>
      </c>
      <c r="G856" s="43">
        <v>171</v>
      </c>
      <c r="H856" s="58">
        <f>FactTransaction[[#This Row],[RNS]]*FactTransaction[[#This Row],[ADR]]</f>
        <v>2052</v>
      </c>
      <c r="I856" s="51">
        <f>DATE(FactTransaction[[#This Row],['#Year]],FactTransaction[[#This Row],['#Month]],1)</f>
        <v>43647</v>
      </c>
      <c r="J856" s="48"/>
    </row>
    <row r="857" spans="1:10" x14ac:dyDescent="0.4">
      <c r="A857" s="48" t="s">
        <v>84</v>
      </c>
      <c r="B857" s="48" t="s">
        <v>74</v>
      </c>
      <c r="C857" s="48">
        <v>2019</v>
      </c>
      <c r="D857" s="48" t="s">
        <v>3</v>
      </c>
      <c r="E857" s="48">
        <v>7</v>
      </c>
      <c r="F857" s="60">
        <v>58</v>
      </c>
      <c r="G857" s="43">
        <v>177</v>
      </c>
      <c r="H857" s="58">
        <f>FactTransaction[[#This Row],[RNS]]*FactTransaction[[#This Row],[ADR]]</f>
        <v>10266</v>
      </c>
      <c r="I857" s="51">
        <f>DATE(FactTransaction[[#This Row],['#Year]],FactTransaction[[#This Row],['#Month]],1)</f>
        <v>43647</v>
      </c>
      <c r="J857" s="48"/>
    </row>
    <row r="858" spans="1:10" x14ac:dyDescent="0.4">
      <c r="A858" s="48" t="s">
        <v>84</v>
      </c>
      <c r="B858" s="48" t="s">
        <v>74</v>
      </c>
      <c r="C858" s="48">
        <v>2019</v>
      </c>
      <c r="D858" s="48" t="s">
        <v>6</v>
      </c>
      <c r="E858" s="48">
        <v>8</v>
      </c>
      <c r="F858" s="60">
        <v>97</v>
      </c>
      <c r="G858" s="43">
        <v>155</v>
      </c>
      <c r="H858" s="58">
        <f>FactTransaction[[#This Row],[RNS]]*FactTransaction[[#This Row],[ADR]]</f>
        <v>15035</v>
      </c>
      <c r="I858" s="51">
        <f>DATE(FactTransaction[[#This Row],['#Year]],FactTransaction[[#This Row],['#Month]],1)</f>
        <v>43678</v>
      </c>
      <c r="J858" s="48"/>
    </row>
    <row r="859" spans="1:10" x14ac:dyDescent="0.4">
      <c r="A859" s="48" t="s">
        <v>84</v>
      </c>
      <c r="B859" s="48" t="s">
        <v>74</v>
      </c>
      <c r="C859" s="48">
        <v>2019</v>
      </c>
      <c r="D859" s="48" t="s">
        <v>7</v>
      </c>
      <c r="E859" s="48">
        <v>8</v>
      </c>
      <c r="F859" s="60">
        <v>72</v>
      </c>
      <c r="G859" s="43">
        <v>163</v>
      </c>
      <c r="H859" s="58">
        <f>FactTransaction[[#This Row],[RNS]]*FactTransaction[[#This Row],[ADR]]</f>
        <v>11736</v>
      </c>
      <c r="I859" s="51">
        <f>DATE(FactTransaction[[#This Row],['#Year]],FactTransaction[[#This Row],['#Month]],1)</f>
        <v>43678</v>
      </c>
      <c r="J859" s="48"/>
    </row>
    <row r="860" spans="1:10" x14ac:dyDescent="0.4">
      <c r="A860" s="48" t="s">
        <v>84</v>
      </c>
      <c r="B860" s="48" t="s">
        <v>74</v>
      </c>
      <c r="C860" s="48">
        <v>2019</v>
      </c>
      <c r="D860" s="48" t="s">
        <v>8</v>
      </c>
      <c r="E860" s="48">
        <v>8</v>
      </c>
      <c r="F860" s="60">
        <v>200</v>
      </c>
      <c r="G860" s="43">
        <v>161</v>
      </c>
      <c r="H860" s="58">
        <f>FactTransaction[[#This Row],[RNS]]*FactTransaction[[#This Row],[ADR]]</f>
        <v>32200</v>
      </c>
      <c r="I860" s="51">
        <f>DATE(FactTransaction[[#This Row],['#Year]],FactTransaction[[#This Row],['#Month]],1)</f>
        <v>43678</v>
      </c>
      <c r="J860" s="48"/>
    </row>
    <row r="861" spans="1:10" x14ac:dyDescent="0.4">
      <c r="A861" s="48" t="s">
        <v>84</v>
      </c>
      <c r="B861" s="48" t="s">
        <v>74</v>
      </c>
      <c r="C861" s="48">
        <v>2019</v>
      </c>
      <c r="D861" s="48" t="s">
        <v>3</v>
      </c>
      <c r="E861" s="48">
        <v>8</v>
      </c>
      <c r="F861" s="60">
        <v>33</v>
      </c>
      <c r="G861" s="43">
        <v>172</v>
      </c>
      <c r="H861" s="58">
        <f>FactTransaction[[#This Row],[RNS]]*FactTransaction[[#This Row],[ADR]]</f>
        <v>5676</v>
      </c>
      <c r="I861" s="51">
        <f>DATE(FactTransaction[[#This Row],['#Year]],FactTransaction[[#This Row],['#Month]],1)</f>
        <v>43678</v>
      </c>
      <c r="J861" s="48"/>
    </row>
    <row r="862" spans="1:10" x14ac:dyDescent="0.4">
      <c r="A862" s="48" t="s">
        <v>84</v>
      </c>
      <c r="B862" s="48" t="s">
        <v>74</v>
      </c>
      <c r="C862" s="48">
        <v>2019</v>
      </c>
      <c r="D862" s="48" t="s">
        <v>6</v>
      </c>
      <c r="E862" s="48">
        <v>9</v>
      </c>
      <c r="F862" s="60">
        <v>112</v>
      </c>
      <c r="G862" s="43">
        <v>162</v>
      </c>
      <c r="H862" s="58">
        <f>FactTransaction[[#This Row],[RNS]]*FactTransaction[[#This Row],[ADR]]</f>
        <v>18144</v>
      </c>
      <c r="I862" s="51">
        <f>DATE(FactTransaction[[#This Row],['#Year]],FactTransaction[[#This Row],['#Month]],1)</f>
        <v>43709</v>
      </c>
      <c r="J862" s="48"/>
    </row>
    <row r="863" spans="1:10" x14ac:dyDescent="0.4">
      <c r="A863" s="48" t="s">
        <v>84</v>
      </c>
      <c r="B863" s="48" t="s">
        <v>74</v>
      </c>
      <c r="C863" s="48">
        <v>2019</v>
      </c>
      <c r="D863" s="48" t="s">
        <v>7</v>
      </c>
      <c r="E863" s="48">
        <v>9</v>
      </c>
      <c r="F863" s="60">
        <v>49</v>
      </c>
      <c r="G863" s="43">
        <v>151</v>
      </c>
      <c r="H863" s="58">
        <f>FactTransaction[[#This Row],[RNS]]*FactTransaction[[#This Row],[ADR]]</f>
        <v>7399</v>
      </c>
      <c r="I863" s="51">
        <f>DATE(FactTransaction[[#This Row],['#Year]],FactTransaction[[#This Row],['#Month]],1)</f>
        <v>43709</v>
      </c>
      <c r="J863" s="48"/>
    </row>
    <row r="864" spans="1:10" x14ac:dyDescent="0.4">
      <c r="A864" s="48" t="s">
        <v>84</v>
      </c>
      <c r="B864" s="48" t="s">
        <v>74</v>
      </c>
      <c r="C864" s="48">
        <v>2019</v>
      </c>
      <c r="D864" s="48" t="s">
        <v>8</v>
      </c>
      <c r="E864" s="48">
        <v>9</v>
      </c>
      <c r="F864" s="60">
        <v>160</v>
      </c>
      <c r="G864" s="43">
        <v>168</v>
      </c>
      <c r="H864" s="58">
        <f>FactTransaction[[#This Row],[RNS]]*FactTransaction[[#This Row],[ADR]]</f>
        <v>26880</v>
      </c>
      <c r="I864" s="51">
        <f>DATE(FactTransaction[[#This Row],['#Year]],FactTransaction[[#This Row],['#Month]],1)</f>
        <v>43709</v>
      </c>
      <c r="J864" s="48"/>
    </row>
    <row r="865" spans="1:10" x14ac:dyDescent="0.4">
      <c r="A865" s="48" t="s">
        <v>84</v>
      </c>
      <c r="B865" s="48" t="s">
        <v>74</v>
      </c>
      <c r="C865" s="48">
        <v>2019</v>
      </c>
      <c r="D865" s="48" t="s">
        <v>3</v>
      </c>
      <c r="E865" s="48">
        <v>9</v>
      </c>
      <c r="F865" s="60">
        <v>38</v>
      </c>
      <c r="G865" s="43">
        <v>176</v>
      </c>
      <c r="H865" s="58">
        <f>FactTransaction[[#This Row],[RNS]]*FactTransaction[[#This Row],[ADR]]</f>
        <v>6688</v>
      </c>
      <c r="I865" s="51">
        <f>DATE(FactTransaction[[#This Row],['#Year]],FactTransaction[[#This Row],['#Month]],1)</f>
        <v>43709</v>
      </c>
      <c r="J865" s="48"/>
    </row>
    <row r="866" spans="1:10" x14ac:dyDescent="0.4">
      <c r="A866" s="48" t="s">
        <v>84</v>
      </c>
      <c r="B866" s="48" t="s">
        <v>74</v>
      </c>
      <c r="C866" s="48">
        <v>2019</v>
      </c>
      <c r="D866" s="48" t="s">
        <v>6</v>
      </c>
      <c r="E866" s="48">
        <v>10</v>
      </c>
      <c r="F866" s="60">
        <v>88</v>
      </c>
      <c r="G866" s="43">
        <v>176</v>
      </c>
      <c r="H866" s="58">
        <f>FactTransaction[[#This Row],[RNS]]*FactTransaction[[#This Row],[ADR]]</f>
        <v>15488</v>
      </c>
      <c r="I866" s="51">
        <f>DATE(FactTransaction[[#This Row],['#Year]],FactTransaction[[#This Row],['#Month]],1)</f>
        <v>43739</v>
      </c>
      <c r="J866" s="48"/>
    </row>
    <row r="867" spans="1:10" x14ac:dyDescent="0.4">
      <c r="A867" s="48" t="s">
        <v>84</v>
      </c>
      <c r="B867" s="48" t="s">
        <v>74</v>
      </c>
      <c r="C867" s="48">
        <v>2019</v>
      </c>
      <c r="D867" s="48" t="s">
        <v>7</v>
      </c>
      <c r="E867" s="48">
        <v>10</v>
      </c>
      <c r="F867" s="60">
        <v>164</v>
      </c>
      <c r="G867" s="43">
        <v>158</v>
      </c>
      <c r="H867" s="58">
        <f>FactTransaction[[#This Row],[RNS]]*FactTransaction[[#This Row],[ADR]]</f>
        <v>25912</v>
      </c>
      <c r="I867" s="51">
        <f>DATE(FactTransaction[[#This Row],['#Year]],FactTransaction[[#This Row],['#Month]],1)</f>
        <v>43739</v>
      </c>
      <c r="J867" s="48"/>
    </row>
    <row r="868" spans="1:10" x14ac:dyDescent="0.4">
      <c r="A868" s="48" t="s">
        <v>84</v>
      </c>
      <c r="B868" s="48" t="s">
        <v>74</v>
      </c>
      <c r="C868" s="48">
        <v>2019</v>
      </c>
      <c r="D868" s="48" t="s">
        <v>8</v>
      </c>
      <c r="E868" s="48">
        <v>10</v>
      </c>
      <c r="F868" s="60">
        <v>174</v>
      </c>
      <c r="G868" s="43">
        <v>158</v>
      </c>
      <c r="H868" s="58">
        <f>FactTransaction[[#This Row],[RNS]]*FactTransaction[[#This Row],[ADR]]</f>
        <v>27492</v>
      </c>
      <c r="I868" s="51">
        <f>DATE(FactTransaction[[#This Row],['#Year]],FactTransaction[[#This Row],['#Month]],1)</f>
        <v>43739</v>
      </c>
      <c r="J868" s="48"/>
    </row>
    <row r="869" spans="1:10" x14ac:dyDescent="0.4">
      <c r="A869" s="48" t="s">
        <v>84</v>
      </c>
      <c r="B869" s="48" t="s">
        <v>74</v>
      </c>
      <c r="C869" s="48">
        <v>2019</v>
      </c>
      <c r="D869" s="48" t="s">
        <v>3</v>
      </c>
      <c r="E869" s="48">
        <v>10</v>
      </c>
      <c r="F869" s="60">
        <v>51</v>
      </c>
      <c r="G869" s="43">
        <v>171</v>
      </c>
      <c r="H869" s="58">
        <f>FactTransaction[[#This Row],[RNS]]*FactTransaction[[#This Row],[ADR]]</f>
        <v>8721</v>
      </c>
      <c r="I869" s="51">
        <f>DATE(FactTransaction[[#This Row],['#Year]],FactTransaction[[#This Row],['#Month]],1)</f>
        <v>43739</v>
      </c>
      <c r="J869" s="48"/>
    </row>
    <row r="870" spans="1:10" x14ac:dyDescent="0.4">
      <c r="A870" s="48" t="s">
        <v>84</v>
      </c>
      <c r="B870" s="48" t="s">
        <v>74</v>
      </c>
      <c r="C870" s="48">
        <v>2019</v>
      </c>
      <c r="D870" s="48" t="s">
        <v>6</v>
      </c>
      <c r="E870" s="48">
        <v>11</v>
      </c>
      <c r="F870" s="60">
        <v>16</v>
      </c>
      <c r="G870" s="43">
        <v>176</v>
      </c>
      <c r="H870" s="58">
        <f>FactTransaction[[#This Row],[RNS]]*FactTransaction[[#This Row],[ADR]]</f>
        <v>2816</v>
      </c>
      <c r="I870" s="51">
        <f>DATE(FactTransaction[[#This Row],['#Year]],FactTransaction[[#This Row],['#Month]],1)</f>
        <v>43770</v>
      </c>
      <c r="J870" s="48"/>
    </row>
    <row r="871" spans="1:10" x14ac:dyDescent="0.4">
      <c r="A871" s="48" t="s">
        <v>84</v>
      </c>
      <c r="B871" s="48" t="s">
        <v>74</v>
      </c>
      <c r="C871" s="48">
        <v>2019</v>
      </c>
      <c r="D871" s="48" t="s">
        <v>7</v>
      </c>
      <c r="E871" s="48">
        <v>11</v>
      </c>
      <c r="F871" s="60">
        <v>172</v>
      </c>
      <c r="G871" s="43">
        <v>169</v>
      </c>
      <c r="H871" s="58">
        <f>FactTransaction[[#This Row],[RNS]]*FactTransaction[[#This Row],[ADR]]</f>
        <v>29068</v>
      </c>
      <c r="I871" s="51">
        <f>DATE(FactTransaction[[#This Row],['#Year]],FactTransaction[[#This Row],['#Month]],1)</f>
        <v>43770</v>
      </c>
      <c r="J871" s="48"/>
    </row>
    <row r="872" spans="1:10" x14ac:dyDescent="0.4">
      <c r="A872" s="48" t="s">
        <v>84</v>
      </c>
      <c r="B872" s="48" t="s">
        <v>74</v>
      </c>
      <c r="C872" s="48">
        <v>2019</v>
      </c>
      <c r="D872" s="48" t="s">
        <v>8</v>
      </c>
      <c r="E872" s="48">
        <v>11</v>
      </c>
      <c r="F872" s="60">
        <v>211</v>
      </c>
      <c r="G872" s="43">
        <v>176</v>
      </c>
      <c r="H872" s="58">
        <f>FactTransaction[[#This Row],[RNS]]*FactTransaction[[#This Row],[ADR]]</f>
        <v>37136</v>
      </c>
      <c r="I872" s="51">
        <f>DATE(FactTransaction[[#This Row],['#Year]],FactTransaction[[#This Row],['#Month]],1)</f>
        <v>43770</v>
      </c>
      <c r="J872" s="48"/>
    </row>
    <row r="873" spans="1:10" x14ac:dyDescent="0.4">
      <c r="A873" s="48" t="s">
        <v>84</v>
      </c>
      <c r="B873" s="48" t="s">
        <v>74</v>
      </c>
      <c r="C873" s="48">
        <v>2019</v>
      </c>
      <c r="D873" s="48" t="s">
        <v>3</v>
      </c>
      <c r="E873" s="48">
        <v>11</v>
      </c>
      <c r="F873" s="60">
        <v>29</v>
      </c>
      <c r="G873" s="43">
        <v>159</v>
      </c>
      <c r="H873" s="58">
        <f>FactTransaction[[#This Row],[RNS]]*FactTransaction[[#This Row],[ADR]]</f>
        <v>4611</v>
      </c>
      <c r="I873" s="51">
        <f>DATE(FactTransaction[[#This Row],['#Year]],FactTransaction[[#This Row],['#Month]],1)</f>
        <v>43770</v>
      </c>
      <c r="J873" s="48"/>
    </row>
    <row r="874" spans="1:10" x14ac:dyDescent="0.4">
      <c r="A874" s="48" t="s">
        <v>84</v>
      </c>
      <c r="B874" s="48" t="s">
        <v>74</v>
      </c>
      <c r="C874" s="48">
        <v>2019</v>
      </c>
      <c r="D874" s="48" t="s">
        <v>6</v>
      </c>
      <c r="E874" s="48">
        <v>12</v>
      </c>
      <c r="F874" s="60">
        <v>81</v>
      </c>
      <c r="G874" s="43">
        <v>159</v>
      </c>
      <c r="H874" s="58">
        <f>FactTransaction[[#This Row],[RNS]]*FactTransaction[[#This Row],[ADR]]</f>
        <v>12879</v>
      </c>
      <c r="I874" s="51">
        <f>DATE(FactTransaction[[#This Row],['#Year]],FactTransaction[[#This Row],['#Month]],1)</f>
        <v>43800</v>
      </c>
      <c r="J874" s="48"/>
    </row>
    <row r="875" spans="1:10" x14ac:dyDescent="0.4">
      <c r="A875" s="48" t="s">
        <v>84</v>
      </c>
      <c r="B875" s="48" t="s">
        <v>74</v>
      </c>
      <c r="C875" s="48">
        <v>2019</v>
      </c>
      <c r="D875" s="48" t="s">
        <v>7</v>
      </c>
      <c r="E875" s="48">
        <v>12</v>
      </c>
      <c r="F875" s="60">
        <v>58</v>
      </c>
      <c r="G875" s="43">
        <v>167</v>
      </c>
      <c r="H875" s="58">
        <f>FactTransaction[[#This Row],[RNS]]*FactTransaction[[#This Row],[ADR]]</f>
        <v>9686</v>
      </c>
      <c r="I875" s="51">
        <f>DATE(FactTransaction[[#This Row],['#Year]],FactTransaction[[#This Row],['#Month]],1)</f>
        <v>43800</v>
      </c>
      <c r="J875" s="48"/>
    </row>
    <row r="876" spans="1:10" x14ac:dyDescent="0.4">
      <c r="A876" s="48" t="s">
        <v>84</v>
      </c>
      <c r="B876" s="48" t="s">
        <v>74</v>
      </c>
      <c r="C876" s="48">
        <v>2019</v>
      </c>
      <c r="D876" s="48" t="s">
        <v>8</v>
      </c>
      <c r="E876" s="48">
        <v>12</v>
      </c>
      <c r="F876" s="60">
        <v>84</v>
      </c>
      <c r="G876" s="43">
        <v>180</v>
      </c>
      <c r="H876" s="58">
        <f>FactTransaction[[#This Row],[RNS]]*FactTransaction[[#This Row],[ADR]]</f>
        <v>15120</v>
      </c>
      <c r="I876" s="51">
        <f>DATE(FactTransaction[[#This Row],['#Year]],FactTransaction[[#This Row],['#Month]],1)</f>
        <v>43800</v>
      </c>
      <c r="J876" s="48"/>
    </row>
    <row r="877" spans="1:10" x14ac:dyDescent="0.4">
      <c r="A877" s="48" t="s">
        <v>84</v>
      </c>
      <c r="B877" s="48" t="s">
        <v>74</v>
      </c>
      <c r="C877" s="48">
        <v>2019</v>
      </c>
      <c r="D877" s="48" t="s">
        <v>3</v>
      </c>
      <c r="E877" s="48">
        <v>12</v>
      </c>
      <c r="F877" s="60">
        <v>133</v>
      </c>
      <c r="G877" s="43">
        <v>167</v>
      </c>
      <c r="H877" s="58">
        <f>FactTransaction[[#This Row],[RNS]]*FactTransaction[[#This Row],[ADR]]</f>
        <v>22211</v>
      </c>
      <c r="I877" s="51">
        <f>DATE(FactTransaction[[#This Row],['#Year]],FactTransaction[[#This Row],['#Month]],1)</f>
        <v>43800</v>
      </c>
      <c r="J877" s="48"/>
    </row>
    <row r="878" spans="1:10" x14ac:dyDescent="0.4">
      <c r="A878" s="48" t="s">
        <v>84</v>
      </c>
      <c r="B878" s="48" t="s">
        <v>75</v>
      </c>
      <c r="C878" s="48">
        <v>2020</v>
      </c>
      <c r="D878" s="48" t="s">
        <v>6</v>
      </c>
      <c r="E878" s="48">
        <v>1</v>
      </c>
      <c r="F878" s="60">
        <v>47</v>
      </c>
      <c r="G878" s="43">
        <v>163</v>
      </c>
      <c r="H878" s="58">
        <f>FactTransaction[[#This Row],[RNS]]*FactTransaction[[#This Row],[ADR]]</f>
        <v>7661</v>
      </c>
      <c r="I878" s="51">
        <f>DATE(FactTransaction[[#This Row],['#Year]],FactTransaction[[#This Row],['#Month]],1)</f>
        <v>43831</v>
      </c>
      <c r="J878" s="48"/>
    </row>
    <row r="879" spans="1:10" x14ac:dyDescent="0.4">
      <c r="A879" s="48" t="s">
        <v>84</v>
      </c>
      <c r="B879" s="48" t="s">
        <v>75</v>
      </c>
      <c r="C879" s="48">
        <v>2020</v>
      </c>
      <c r="D879" s="48" t="s">
        <v>7</v>
      </c>
      <c r="E879" s="48">
        <v>1</v>
      </c>
      <c r="F879" s="60">
        <v>49</v>
      </c>
      <c r="G879" s="43">
        <v>166</v>
      </c>
      <c r="H879" s="58">
        <f>FactTransaction[[#This Row],[RNS]]*FactTransaction[[#This Row],[ADR]]</f>
        <v>8134</v>
      </c>
      <c r="I879" s="51">
        <f>DATE(FactTransaction[[#This Row],['#Year]],FactTransaction[[#This Row],['#Month]],1)</f>
        <v>43831</v>
      </c>
      <c r="J879" s="48"/>
    </row>
    <row r="880" spans="1:10" x14ac:dyDescent="0.4">
      <c r="A880" s="48" t="s">
        <v>84</v>
      </c>
      <c r="B880" s="48" t="s">
        <v>75</v>
      </c>
      <c r="C880" s="48">
        <v>2020</v>
      </c>
      <c r="D880" s="48" t="s">
        <v>8</v>
      </c>
      <c r="E880" s="48">
        <v>1</v>
      </c>
      <c r="F880" s="60">
        <v>184</v>
      </c>
      <c r="G880" s="43">
        <v>179</v>
      </c>
      <c r="H880" s="58">
        <f>FactTransaction[[#This Row],[RNS]]*FactTransaction[[#This Row],[ADR]]</f>
        <v>32936</v>
      </c>
      <c r="I880" s="51">
        <f>DATE(FactTransaction[[#This Row],['#Year]],FactTransaction[[#This Row],['#Month]],1)</f>
        <v>43831</v>
      </c>
      <c r="J880" s="48"/>
    </row>
    <row r="881" spans="1:10" x14ac:dyDescent="0.4">
      <c r="A881" s="48" t="s">
        <v>84</v>
      </c>
      <c r="B881" s="48" t="s">
        <v>75</v>
      </c>
      <c r="C881" s="48">
        <v>2020</v>
      </c>
      <c r="D881" s="48" t="s">
        <v>3</v>
      </c>
      <c r="E881" s="48">
        <v>1</v>
      </c>
      <c r="F881" s="60">
        <v>20</v>
      </c>
      <c r="G881" s="43">
        <v>162</v>
      </c>
      <c r="H881" s="58">
        <f>FactTransaction[[#This Row],[RNS]]*FactTransaction[[#This Row],[ADR]]</f>
        <v>3240</v>
      </c>
      <c r="I881" s="51">
        <f>DATE(FactTransaction[[#This Row],['#Year]],FactTransaction[[#This Row],['#Month]],1)</f>
        <v>43831</v>
      </c>
      <c r="J881" s="48"/>
    </row>
    <row r="882" spans="1:10" x14ac:dyDescent="0.4">
      <c r="A882" s="48" t="s">
        <v>84</v>
      </c>
      <c r="B882" s="48" t="s">
        <v>75</v>
      </c>
      <c r="C882" s="48">
        <v>2020</v>
      </c>
      <c r="D882" s="48" t="s">
        <v>6</v>
      </c>
      <c r="E882" s="48">
        <v>2</v>
      </c>
      <c r="F882" s="60">
        <v>89</v>
      </c>
      <c r="G882" s="43">
        <v>161</v>
      </c>
      <c r="H882" s="58">
        <f>FactTransaction[[#This Row],[RNS]]*FactTransaction[[#This Row],[ADR]]</f>
        <v>14329</v>
      </c>
      <c r="I882" s="51">
        <f>DATE(FactTransaction[[#This Row],['#Year]],FactTransaction[[#This Row],['#Month]],1)</f>
        <v>43862</v>
      </c>
      <c r="J882" s="48"/>
    </row>
    <row r="883" spans="1:10" x14ac:dyDescent="0.4">
      <c r="A883" s="48" t="s">
        <v>84</v>
      </c>
      <c r="B883" s="48" t="s">
        <v>75</v>
      </c>
      <c r="C883" s="48">
        <v>2020</v>
      </c>
      <c r="D883" s="48" t="s">
        <v>7</v>
      </c>
      <c r="E883" s="48">
        <v>2</v>
      </c>
      <c r="F883" s="60">
        <v>95</v>
      </c>
      <c r="G883" s="43">
        <v>163</v>
      </c>
      <c r="H883" s="58">
        <f>FactTransaction[[#This Row],[RNS]]*FactTransaction[[#This Row],[ADR]]</f>
        <v>15485</v>
      </c>
      <c r="I883" s="51">
        <f>DATE(FactTransaction[[#This Row],['#Year]],FactTransaction[[#This Row],['#Month]],1)</f>
        <v>43862</v>
      </c>
      <c r="J883" s="48"/>
    </row>
    <row r="884" spans="1:10" x14ac:dyDescent="0.4">
      <c r="A884" s="48" t="s">
        <v>84</v>
      </c>
      <c r="B884" s="48" t="s">
        <v>75</v>
      </c>
      <c r="C884" s="48">
        <v>2020</v>
      </c>
      <c r="D884" s="48" t="s">
        <v>8</v>
      </c>
      <c r="E884" s="48">
        <v>2</v>
      </c>
      <c r="F884" s="60">
        <v>143</v>
      </c>
      <c r="G884" s="43">
        <v>154</v>
      </c>
      <c r="H884" s="58">
        <f>FactTransaction[[#This Row],[RNS]]*FactTransaction[[#This Row],[ADR]]</f>
        <v>22022</v>
      </c>
      <c r="I884" s="51">
        <f>DATE(FactTransaction[[#This Row],['#Year]],FactTransaction[[#This Row],['#Month]],1)</f>
        <v>43862</v>
      </c>
      <c r="J884" s="48"/>
    </row>
    <row r="885" spans="1:10" x14ac:dyDescent="0.4">
      <c r="A885" s="48" t="s">
        <v>84</v>
      </c>
      <c r="B885" s="48" t="s">
        <v>75</v>
      </c>
      <c r="C885" s="48">
        <v>2020</v>
      </c>
      <c r="D885" s="48" t="s">
        <v>3</v>
      </c>
      <c r="E885" s="48">
        <v>2</v>
      </c>
      <c r="F885" s="60">
        <v>153</v>
      </c>
      <c r="G885" s="43">
        <v>179</v>
      </c>
      <c r="H885" s="58">
        <f>FactTransaction[[#This Row],[RNS]]*FactTransaction[[#This Row],[ADR]]</f>
        <v>27387</v>
      </c>
      <c r="I885" s="51">
        <f>DATE(FactTransaction[[#This Row],['#Year]],FactTransaction[[#This Row],['#Month]],1)</f>
        <v>43862</v>
      </c>
      <c r="J885" s="48"/>
    </row>
    <row r="886" spans="1:10" x14ac:dyDescent="0.4">
      <c r="A886" s="48" t="s">
        <v>84</v>
      </c>
      <c r="B886" s="48" t="s">
        <v>75</v>
      </c>
      <c r="C886" s="48">
        <v>2020</v>
      </c>
      <c r="D886" s="48" t="s">
        <v>6</v>
      </c>
      <c r="E886" s="48">
        <v>3</v>
      </c>
      <c r="F886" s="60">
        <v>64</v>
      </c>
      <c r="G886" s="43">
        <v>176</v>
      </c>
      <c r="H886" s="58">
        <f>FactTransaction[[#This Row],[RNS]]*FactTransaction[[#This Row],[ADR]]</f>
        <v>11264</v>
      </c>
      <c r="I886" s="51">
        <f>DATE(FactTransaction[[#This Row],['#Year]],FactTransaction[[#This Row],['#Month]],1)</f>
        <v>43891</v>
      </c>
      <c r="J886" s="48"/>
    </row>
    <row r="887" spans="1:10" x14ac:dyDescent="0.4">
      <c r="A887" s="48" t="s">
        <v>84</v>
      </c>
      <c r="B887" s="48" t="s">
        <v>75</v>
      </c>
      <c r="C887" s="48">
        <v>2020</v>
      </c>
      <c r="D887" s="48" t="s">
        <v>7</v>
      </c>
      <c r="E887" s="48">
        <v>3</v>
      </c>
      <c r="F887" s="60">
        <v>173</v>
      </c>
      <c r="G887" s="43">
        <v>172</v>
      </c>
      <c r="H887" s="58">
        <f>FactTransaction[[#This Row],[RNS]]*FactTransaction[[#This Row],[ADR]]</f>
        <v>29756</v>
      </c>
      <c r="I887" s="51">
        <f>DATE(FactTransaction[[#This Row],['#Year]],FactTransaction[[#This Row],['#Month]],1)</f>
        <v>43891</v>
      </c>
      <c r="J887" s="48"/>
    </row>
    <row r="888" spans="1:10" x14ac:dyDescent="0.4">
      <c r="A888" s="48" t="s">
        <v>84</v>
      </c>
      <c r="B888" s="48" t="s">
        <v>75</v>
      </c>
      <c r="C888" s="48">
        <v>2020</v>
      </c>
      <c r="D888" s="48" t="s">
        <v>8</v>
      </c>
      <c r="E888" s="48">
        <v>3</v>
      </c>
      <c r="F888" s="60">
        <v>124</v>
      </c>
      <c r="G888" s="43">
        <v>154</v>
      </c>
      <c r="H888" s="58">
        <f>FactTransaction[[#This Row],[RNS]]*FactTransaction[[#This Row],[ADR]]</f>
        <v>19096</v>
      </c>
      <c r="I888" s="51">
        <f>DATE(FactTransaction[[#This Row],['#Year]],FactTransaction[[#This Row],['#Month]],1)</f>
        <v>43891</v>
      </c>
      <c r="J888" s="48"/>
    </row>
    <row r="889" spans="1:10" x14ac:dyDescent="0.4">
      <c r="A889" s="48" t="s">
        <v>84</v>
      </c>
      <c r="B889" s="48" t="s">
        <v>75</v>
      </c>
      <c r="C889" s="48">
        <v>2020</v>
      </c>
      <c r="D889" s="48" t="s">
        <v>3</v>
      </c>
      <c r="E889" s="48">
        <v>3</v>
      </c>
      <c r="F889" s="60">
        <v>120</v>
      </c>
      <c r="G889" s="43">
        <v>169</v>
      </c>
      <c r="H889" s="58">
        <f>FactTransaction[[#This Row],[RNS]]*FactTransaction[[#This Row],[ADR]]</f>
        <v>20280</v>
      </c>
      <c r="I889" s="51">
        <f>DATE(FactTransaction[[#This Row],['#Year]],FactTransaction[[#This Row],['#Month]],1)</f>
        <v>43891</v>
      </c>
      <c r="J889" s="48"/>
    </row>
    <row r="890" spans="1:10" x14ac:dyDescent="0.4">
      <c r="A890" s="48" t="s">
        <v>84</v>
      </c>
      <c r="B890" s="48" t="s">
        <v>75</v>
      </c>
      <c r="C890" s="48">
        <v>2020</v>
      </c>
      <c r="D890" s="48" t="s">
        <v>6</v>
      </c>
      <c r="E890" s="48">
        <v>4</v>
      </c>
      <c r="F890" s="60">
        <v>0</v>
      </c>
      <c r="G890" s="43">
        <v>0</v>
      </c>
      <c r="H890" s="58">
        <f>FactTransaction[[#This Row],[RNS]]*FactTransaction[[#This Row],[ADR]]</f>
        <v>0</v>
      </c>
      <c r="I890" s="51">
        <f>DATE(FactTransaction[[#This Row],['#Year]],FactTransaction[[#This Row],['#Month]],1)</f>
        <v>43922</v>
      </c>
      <c r="J890" s="48"/>
    </row>
    <row r="891" spans="1:10" x14ac:dyDescent="0.4">
      <c r="A891" s="48" t="s">
        <v>84</v>
      </c>
      <c r="B891" s="48" t="s">
        <v>75</v>
      </c>
      <c r="C891" s="48">
        <v>2020</v>
      </c>
      <c r="D891" s="48" t="s">
        <v>7</v>
      </c>
      <c r="E891" s="48">
        <v>4</v>
      </c>
      <c r="F891" s="60">
        <v>0</v>
      </c>
      <c r="G891" s="43">
        <v>0</v>
      </c>
      <c r="H891" s="58">
        <f>FactTransaction[[#This Row],[RNS]]*FactTransaction[[#This Row],[ADR]]</f>
        <v>0</v>
      </c>
      <c r="I891" s="51">
        <f>DATE(FactTransaction[[#This Row],['#Year]],FactTransaction[[#This Row],['#Month]],1)</f>
        <v>43922</v>
      </c>
      <c r="J891" s="48"/>
    </row>
    <row r="892" spans="1:10" x14ac:dyDescent="0.4">
      <c r="A892" s="48" t="s">
        <v>84</v>
      </c>
      <c r="B892" s="48" t="s">
        <v>75</v>
      </c>
      <c r="C892" s="48">
        <v>2020</v>
      </c>
      <c r="D892" s="48" t="s">
        <v>8</v>
      </c>
      <c r="E892" s="48">
        <v>4</v>
      </c>
      <c r="F892" s="60">
        <v>0</v>
      </c>
      <c r="G892" s="43">
        <v>0</v>
      </c>
      <c r="H892" s="58">
        <f>FactTransaction[[#This Row],[RNS]]*FactTransaction[[#This Row],[ADR]]</f>
        <v>0</v>
      </c>
      <c r="I892" s="51">
        <f>DATE(FactTransaction[[#This Row],['#Year]],FactTransaction[[#This Row],['#Month]],1)</f>
        <v>43922</v>
      </c>
      <c r="J892" s="48"/>
    </row>
    <row r="893" spans="1:10" x14ac:dyDescent="0.4">
      <c r="A893" s="48" t="s">
        <v>84</v>
      </c>
      <c r="B893" s="48" t="s">
        <v>75</v>
      </c>
      <c r="C893" s="48">
        <v>2020</v>
      </c>
      <c r="D893" s="48" t="s">
        <v>3</v>
      </c>
      <c r="E893" s="48">
        <v>4</v>
      </c>
      <c r="F893" s="60">
        <v>0</v>
      </c>
      <c r="G893" s="43">
        <v>0</v>
      </c>
      <c r="H893" s="58">
        <f>FactTransaction[[#This Row],[RNS]]*FactTransaction[[#This Row],[ADR]]</f>
        <v>0</v>
      </c>
      <c r="I893" s="51">
        <f>DATE(FactTransaction[[#This Row],['#Year]],FactTransaction[[#This Row],['#Month]],1)</f>
        <v>43922</v>
      </c>
      <c r="J893" s="48"/>
    </row>
    <row r="894" spans="1:10" x14ac:dyDescent="0.4">
      <c r="A894" s="48" t="s">
        <v>84</v>
      </c>
      <c r="B894" s="48" t="s">
        <v>75</v>
      </c>
      <c r="C894" s="48">
        <v>2020</v>
      </c>
      <c r="D894" s="48" t="s">
        <v>6</v>
      </c>
      <c r="E894" s="48">
        <v>5</v>
      </c>
      <c r="F894" s="60">
        <v>0</v>
      </c>
      <c r="G894" s="43">
        <v>0</v>
      </c>
      <c r="H894" s="58">
        <f>FactTransaction[[#This Row],[RNS]]*FactTransaction[[#This Row],[ADR]]</f>
        <v>0</v>
      </c>
      <c r="I894" s="51">
        <f>DATE(FactTransaction[[#This Row],['#Year]],FactTransaction[[#This Row],['#Month]],1)</f>
        <v>43952</v>
      </c>
      <c r="J894" s="48"/>
    </row>
    <row r="895" spans="1:10" x14ac:dyDescent="0.4">
      <c r="A895" s="48" t="s">
        <v>84</v>
      </c>
      <c r="B895" s="48" t="s">
        <v>75</v>
      </c>
      <c r="C895" s="48">
        <v>2020</v>
      </c>
      <c r="D895" s="48" t="s">
        <v>7</v>
      </c>
      <c r="E895" s="48">
        <v>5</v>
      </c>
      <c r="F895" s="60">
        <v>0</v>
      </c>
      <c r="G895" s="43">
        <v>0</v>
      </c>
      <c r="H895" s="58">
        <f>FactTransaction[[#This Row],[RNS]]*FactTransaction[[#This Row],[ADR]]</f>
        <v>0</v>
      </c>
      <c r="I895" s="51">
        <f>DATE(FactTransaction[[#This Row],['#Year]],FactTransaction[[#This Row],['#Month]],1)</f>
        <v>43952</v>
      </c>
      <c r="J895" s="48"/>
    </row>
    <row r="896" spans="1:10" x14ac:dyDescent="0.4">
      <c r="A896" s="48" t="s">
        <v>84</v>
      </c>
      <c r="B896" s="48" t="s">
        <v>75</v>
      </c>
      <c r="C896" s="48">
        <v>2020</v>
      </c>
      <c r="D896" s="48" t="s">
        <v>8</v>
      </c>
      <c r="E896" s="48">
        <v>5</v>
      </c>
      <c r="F896" s="60">
        <v>0</v>
      </c>
      <c r="G896" s="43">
        <v>0</v>
      </c>
      <c r="H896" s="58">
        <f>FactTransaction[[#This Row],[RNS]]*FactTransaction[[#This Row],[ADR]]</f>
        <v>0</v>
      </c>
      <c r="I896" s="51">
        <f>DATE(FactTransaction[[#This Row],['#Year]],FactTransaction[[#This Row],['#Month]],1)</f>
        <v>43952</v>
      </c>
      <c r="J896" s="48"/>
    </row>
    <row r="897" spans="1:10" x14ac:dyDescent="0.4">
      <c r="A897" s="48" t="s">
        <v>84</v>
      </c>
      <c r="B897" s="48" t="s">
        <v>75</v>
      </c>
      <c r="C897" s="48">
        <v>2020</v>
      </c>
      <c r="D897" s="48" t="s">
        <v>3</v>
      </c>
      <c r="E897" s="48">
        <v>5</v>
      </c>
      <c r="F897" s="60">
        <v>0</v>
      </c>
      <c r="G897" s="43">
        <v>0</v>
      </c>
      <c r="H897" s="58">
        <f>FactTransaction[[#This Row],[RNS]]*FactTransaction[[#This Row],[ADR]]</f>
        <v>0</v>
      </c>
      <c r="I897" s="51">
        <f>DATE(FactTransaction[[#This Row],['#Year]],FactTransaction[[#This Row],['#Month]],1)</f>
        <v>43952</v>
      </c>
      <c r="J897" s="48"/>
    </row>
    <row r="898" spans="1:10" x14ac:dyDescent="0.4">
      <c r="A898" s="48" t="s">
        <v>84</v>
      </c>
      <c r="B898" s="48" t="s">
        <v>75</v>
      </c>
      <c r="C898" s="48">
        <v>2020</v>
      </c>
      <c r="D898" s="48" t="s">
        <v>6</v>
      </c>
      <c r="E898" s="48">
        <v>6</v>
      </c>
      <c r="F898" s="60">
        <v>0</v>
      </c>
      <c r="G898" s="43">
        <v>0</v>
      </c>
      <c r="H898" s="58">
        <f>FactTransaction[[#This Row],[RNS]]*FactTransaction[[#This Row],[ADR]]</f>
        <v>0</v>
      </c>
      <c r="I898" s="51">
        <f>DATE(FactTransaction[[#This Row],['#Year]],FactTransaction[[#This Row],['#Month]],1)</f>
        <v>43983</v>
      </c>
      <c r="J898" s="48"/>
    </row>
    <row r="899" spans="1:10" x14ac:dyDescent="0.4">
      <c r="A899" s="48" t="s">
        <v>84</v>
      </c>
      <c r="B899" s="48" t="s">
        <v>75</v>
      </c>
      <c r="C899" s="48">
        <v>2020</v>
      </c>
      <c r="D899" s="48" t="s">
        <v>7</v>
      </c>
      <c r="E899" s="48">
        <v>6</v>
      </c>
      <c r="F899" s="60">
        <v>0</v>
      </c>
      <c r="G899" s="43">
        <v>0</v>
      </c>
      <c r="H899" s="58">
        <f>FactTransaction[[#This Row],[RNS]]*FactTransaction[[#This Row],[ADR]]</f>
        <v>0</v>
      </c>
      <c r="I899" s="51">
        <f>DATE(FactTransaction[[#This Row],['#Year]],FactTransaction[[#This Row],['#Month]],1)</f>
        <v>43983</v>
      </c>
      <c r="J899" s="48"/>
    </row>
    <row r="900" spans="1:10" x14ac:dyDescent="0.4">
      <c r="A900" s="48" t="s">
        <v>84</v>
      </c>
      <c r="B900" s="48" t="s">
        <v>75</v>
      </c>
      <c r="C900" s="48">
        <v>2020</v>
      </c>
      <c r="D900" s="48" t="s">
        <v>8</v>
      </c>
      <c r="E900" s="48">
        <v>6</v>
      </c>
      <c r="F900" s="60">
        <v>0</v>
      </c>
      <c r="G900" s="43">
        <v>0</v>
      </c>
      <c r="H900" s="58">
        <f>FactTransaction[[#This Row],[RNS]]*FactTransaction[[#This Row],[ADR]]</f>
        <v>0</v>
      </c>
      <c r="I900" s="51">
        <f>DATE(FactTransaction[[#This Row],['#Year]],FactTransaction[[#This Row],['#Month]],1)</f>
        <v>43983</v>
      </c>
      <c r="J900" s="48"/>
    </row>
    <row r="901" spans="1:10" x14ac:dyDescent="0.4">
      <c r="A901" s="48" t="s">
        <v>84</v>
      </c>
      <c r="B901" s="48" t="s">
        <v>75</v>
      </c>
      <c r="C901" s="48">
        <v>2020</v>
      </c>
      <c r="D901" s="48" t="s">
        <v>3</v>
      </c>
      <c r="E901" s="48">
        <v>6</v>
      </c>
      <c r="F901" s="60">
        <v>0</v>
      </c>
      <c r="G901" s="43">
        <v>0</v>
      </c>
      <c r="H901" s="58">
        <f>FactTransaction[[#This Row],[RNS]]*FactTransaction[[#This Row],[ADR]]</f>
        <v>0</v>
      </c>
      <c r="I901" s="51">
        <f>DATE(FactTransaction[[#This Row],['#Year]],FactTransaction[[#This Row],['#Month]],1)</f>
        <v>43983</v>
      </c>
      <c r="J901" s="48"/>
    </row>
    <row r="902" spans="1:10" x14ac:dyDescent="0.4">
      <c r="A902" s="48" t="s">
        <v>84</v>
      </c>
      <c r="B902" s="48" t="s">
        <v>75</v>
      </c>
      <c r="C902" s="48">
        <v>2020</v>
      </c>
      <c r="D902" s="48" t="s">
        <v>6</v>
      </c>
      <c r="E902" s="48">
        <v>7</v>
      </c>
      <c r="F902" s="60">
        <v>0</v>
      </c>
      <c r="G902" s="43">
        <v>0</v>
      </c>
      <c r="H902" s="58">
        <f>FactTransaction[[#This Row],[RNS]]*FactTransaction[[#This Row],[ADR]]</f>
        <v>0</v>
      </c>
      <c r="I902" s="51">
        <f>DATE(FactTransaction[[#This Row],['#Year]],FactTransaction[[#This Row],['#Month]],1)</f>
        <v>44013</v>
      </c>
      <c r="J902" s="48"/>
    </row>
    <row r="903" spans="1:10" x14ac:dyDescent="0.4">
      <c r="A903" s="48" t="s">
        <v>84</v>
      </c>
      <c r="B903" s="48" t="s">
        <v>75</v>
      </c>
      <c r="C903" s="48">
        <v>2020</v>
      </c>
      <c r="D903" s="48" t="s">
        <v>7</v>
      </c>
      <c r="E903" s="48">
        <v>7</v>
      </c>
      <c r="F903" s="60">
        <v>0</v>
      </c>
      <c r="G903" s="43">
        <v>0</v>
      </c>
      <c r="H903" s="58">
        <f>FactTransaction[[#This Row],[RNS]]*FactTransaction[[#This Row],[ADR]]</f>
        <v>0</v>
      </c>
      <c r="I903" s="51">
        <f>DATE(FactTransaction[[#This Row],['#Year]],FactTransaction[[#This Row],['#Month]],1)</f>
        <v>44013</v>
      </c>
      <c r="J903" s="48"/>
    </row>
    <row r="904" spans="1:10" x14ac:dyDescent="0.4">
      <c r="A904" s="48" t="s">
        <v>84</v>
      </c>
      <c r="B904" s="48" t="s">
        <v>75</v>
      </c>
      <c r="C904" s="48">
        <v>2020</v>
      </c>
      <c r="D904" s="48" t="s">
        <v>8</v>
      </c>
      <c r="E904" s="48">
        <v>7</v>
      </c>
      <c r="F904" s="60">
        <v>0</v>
      </c>
      <c r="G904" s="43">
        <v>0</v>
      </c>
      <c r="H904" s="58">
        <f>FactTransaction[[#This Row],[RNS]]*FactTransaction[[#This Row],[ADR]]</f>
        <v>0</v>
      </c>
      <c r="I904" s="51">
        <f>DATE(FactTransaction[[#This Row],['#Year]],FactTransaction[[#This Row],['#Month]],1)</f>
        <v>44013</v>
      </c>
      <c r="J904" s="48"/>
    </row>
    <row r="905" spans="1:10" x14ac:dyDescent="0.4">
      <c r="A905" s="48" t="s">
        <v>84</v>
      </c>
      <c r="B905" s="48" t="s">
        <v>75</v>
      </c>
      <c r="C905" s="48">
        <v>2020</v>
      </c>
      <c r="D905" s="48" t="s">
        <v>3</v>
      </c>
      <c r="E905" s="48">
        <v>7</v>
      </c>
      <c r="F905" s="60">
        <v>0</v>
      </c>
      <c r="G905" s="43">
        <v>0</v>
      </c>
      <c r="H905" s="58">
        <f>FactTransaction[[#This Row],[RNS]]*FactTransaction[[#This Row],[ADR]]</f>
        <v>0</v>
      </c>
      <c r="I905" s="51">
        <f>DATE(FactTransaction[[#This Row],['#Year]],FactTransaction[[#This Row],['#Month]],1)</f>
        <v>44013</v>
      </c>
      <c r="J905" s="48"/>
    </row>
    <row r="906" spans="1:10" x14ac:dyDescent="0.4">
      <c r="A906" s="48" t="s">
        <v>84</v>
      </c>
      <c r="B906" s="48" t="s">
        <v>75</v>
      </c>
      <c r="C906" s="48">
        <v>2020</v>
      </c>
      <c r="D906" s="48" t="s">
        <v>6</v>
      </c>
      <c r="E906" s="48">
        <v>8</v>
      </c>
      <c r="F906" s="60">
        <v>0</v>
      </c>
      <c r="G906" s="43">
        <v>0</v>
      </c>
      <c r="H906" s="58">
        <f>FactTransaction[[#This Row],[RNS]]*FactTransaction[[#This Row],[ADR]]</f>
        <v>0</v>
      </c>
      <c r="I906" s="51">
        <f>DATE(FactTransaction[[#This Row],['#Year]],FactTransaction[[#This Row],['#Month]],1)</f>
        <v>44044</v>
      </c>
      <c r="J906" s="48"/>
    </row>
    <row r="907" spans="1:10" x14ac:dyDescent="0.4">
      <c r="A907" s="48" t="s">
        <v>84</v>
      </c>
      <c r="B907" s="48" t="s">
        <v>75</v>
      </c>
      <c r="C907" s="48">
        <v>2020</v>
      </c>
      <c r="D907" s="48" t="s">
        <v>7</v>
      </c>
      <c r="E907" s="48">
        <v>8</v>
      </c>
      <c r="F907" s="60">
        <v>0</v>
      </c>
      <c r="G907" s="43">
        <v>0</v>
      </c>
      <c r="H907" s="58">
        <f>FactTransaction[[#This Row],[RNS]]*FactTransaction[[#This Row],[ADR]]</f>
        <v>0</v>
      </c>
      <c r="I907" s="51">
        <f>DATE(FactTransaction[[#This Row],['#Year]],FactTransaction[[#This Row],['#Month]],1)</f>
        <v>44044</v>
      </c>
      <c r="J907" s="48"/>
    </row>
    <row r="908" spans="1:10" x14ac:dyDescent="0.4">
      <c r="A908" s="48" t="s">
        <v>84</v>
      </c>
      <c r="B908" s="48" t="s">
        <v>75</v>
      </c>
      <c r="C908" s="48">
        <v>2020</v>
      </c>
      <c r="D908" s="48" t="s">
        <v>8</v>
      </c>
      <c r="E908" s="48">
        <v>8</v>
      </c>
      <c r="F908" s="60">
        <v>0</v>
      </c>
      <c r="G908" s="43">
        <v>0</v>
      </c>
      <c r="H908" s="58">
        <f>FactTransaction[[#This Row],[RNS]]*FactTransaction[[#This Row],[ADR]]</f>
        <v>0</v>
      </c>
      <c r="I908" s="51">
        <f>DATE(FactTransaction[[#This Row],['#Year]],FactTransaction[[#This Row],['#Month]],1)</f>
        <v>44044</v>
      </c>
      <c r="J908" s="48"/>
    </row>
    <row r="909" spans="1:10" x14ac:dyDescent="0.4">
      <c r="A909" s="48" t="s">
        <v>84</v>
      </c>
      <c r="B909" s="48" t="s">
        <v>75</v>
      </c>
      <c r="C909" s="48">
        <v>2020</v>
      </c>
      <c r="D909" s="48" t="s">
        <v>3</v>
      </c>
      <c r="E909" s="48">
        <v>8</v>
      </c>
      <c r="F909" s="60">
        <v>0</v>
      </c>
      <c r="G909" s="43">
        <v>0</v>
      </c>
      <c r="H909" s="58">
        <f>FactTransaction[[#This Row],[RNS]]*FactTransaction[[#This Row],[ADR]]</f>
        <v>0</v>
      </c>
      <c r="I909" s="51">
        <f>DATE(FactTransaction[[#This Row],['#Year]],FactTransaction[[#This Row],['#Month]],1)</f>
        <v>44044</v>
      </c>
      <c r="J909" s="48"/>
    </row>
    <row r="910" spans="1:10" x14ac:dyDescent="0.4">
      <c r="A910" s="48" t="s">
        <v>84</v>
      </c>
      <c r="B910" s="48" t="s">
        <v>75</v>
      </c>
      <c r="C910" s="48">
        <v>2020</v>
      </c>
      <c r="D910" s="48" t="s">
        <v>6</v>
      </c>
      <c r="E910" s="48">
        <v>9</v>
      </c>
      <c r="F910" s="60">
        <v>0</v>
      </c>
      <c r="G910" s="43">
        <v>0</v>
      </c>
      <c r="H910" s="58">
        <f>FactTransaction[[#This Row],[RNS]]*FactTransaction[[#This Row],[ADR]]</f>
        <v>0</v>
      </c>
      <c r="I910" s="51">
        <f>DATE(FactTransaction[[#This Row],['#Year]],FactTransaction[[#This Row],['#Month]],1)</f>
        <v>44075</v>
      </c>
      <c r="J910" s="48"/>
    </row>
    <row r="911" spans="1:10" x14ac:dyDescent="0.4">
      <c r="A911" s="48" t="s">
        <v>84</v>
      </c>
      <c r="B911" s="48" t="s">
        <v>75</v>
      </c>
      <c r="C911" s="48">
        <v>2020</v>
      </c>
      <c r="D911" s="48" t="s">
        <v>7</v>
      </c>
      <c r="E911" s="48">
        <v>9</v>
      </c>
      <c r="F911" s="60">
        <v>0</v>
      </c>
      <c r="G911" s="43">
        <v>0</v>
      </c>
      <c r="H911" s="58">
        <f>FactTransaction[[#This Row],[RNS]]*FactTransaction[[#This Row],[ADR]]</f>
        <v>0</v>
      </c>
      <c r="I911" s="51">
        <f>DATE(FactTransaction[[#This Row],['#Year]],FactTransaction[[#This Row],['#Month]],1)</f>
        <v>44075</v>
      </c>
      <c r="J911" s="48"/>
    </row>
    <row r="912" spans="1:10" x14ac:dyDescent="0.4">
      <c r="A912" s="48" t="s">
        <v>84</v>
      </c>
      <c r="B912" s="48" t="s">
        <v>75</v>
      </c>
      <c r="C912" s="48">
        <v>2020</v>
      </c>
      <c r="D912" s="48" t="s">
        <v>8</v>
      </c>
      <c r="E912" s="48">
        <v>9</v>
      </c>
      <c r="F912" s="60">
        <v>0</v>
      </c>
      <c r="G912" s="43">
        <v>0</v>
      </c>
      <c r="H912" s="58">
        <f>FactTransaction[[#This Row],[RNS]]*FactTransaction[[#This Row],[ADR]]</f>
        <v>0</v>
      </c>
      <c r="I912" s="51">
        <f>DATE(FactTransaction[[#This Row],['#Year]],FactTransaction[[#This Row],['#Month]],1)</f>
        <v>44075</v>
      </c>
      <c r="J912" s="48"/>
    </row>
    <row r="913" spans="1:10" x14ac:dyDescent="0.4">
      <c r="A913" s="48" t="s">
        <v>84</v>
      </c>
      <c r="B913" s="48" t="s">
        <v>75</v>
      </c>
      <c r="C913" s="48">
        <v>2020</v>
      </c>
      <c r="D913" s="48" t="s">
        <v>3</v>
      </c>
      <c r="E913" s="48">
        <v>9</v>
      </c>
      <c r="F913" s="60">
        <v>0</v>
      </c>
      <c r="G913" s="43">
        <v>0</v>
      </c>
      <c r="H913" s="58">
        <f>FactTransaction[[#This Row],[RNS]]*FactTransaction[[#This Row],[ADR]]</f>
        <v>0</v>
      </c>
      <c r="I913" s="51">
        <f>DATE(FactTransaction[[#This Row],['#Year]],FactTransaction[[#This Row],['#Month]],1)</f>
        <v>44075</v>
      </c>
      <c r="J913" s="48"/>
    </row>
    <row r="914" spans="1:10" x14ac:dyDescent="0.4">
      <c r="A914" s="48" t="s">
        <v>84</v>
      </c>
      <c r="B914" s="48" t="s">
        <v>75</v>
      </c>
      <c r="C914" s="48">
        <v>2020</v>
      </c>
      <c r="D914" s="48" t="s">
        <v>6</v>
      </c>
      <c r="E914" s="48">
        <v>10</v>
      </c>
      <c r="F914" s="60">
        <v>0</v>
      </c>
      <c r="G914" s="43">
        <v>0</v>
      </c>
      <c r="H914" s="58">
        <f>FactTransaction[[#This Row],[RNS]]*FactTransaction[[#This Row],[ADR]]</f>
        <v>0</v>
      </c>
      <c r="I914" s="51">
        <f>DATE(FactTransaction[[#This Row],['#Year]],FactTransaction[[#This Row],['#Month]],1)</f>
        <v>44105</v>
      </c>
      <c r="J914" s="48"/>
    </row>
    <row r="915" spans="1:10" x14ac:dyDescent="0.4">
      <c r="A915" s="48" t="s">
        <v>84</v>
      </c>
      <c r="B915" s="48" t="s">
        <v>75</v>
      </c>
      <c r="C915" s="48">
        <v>2020</v>
      </c>
      <c r="D915" s="48" t="s">
        <v>7</v>
      </c>
      <c r="E915" s="48">
        <v>10</v>
      </c>
      <c r="F915" s="60">
        <v>0</v>
      </c>
      <c r="G915" s="43">
        <v>0</v>
      </c>
      <c r="H915" s="58">
        <f>FactTransaction[[#This Row],[RNS]]*FactTransaction[[#This Row],[ADR]]</f>
        <v>0</v>
      </c>
      <c r="I915" s="51">
        <f>DATE(FactTransaction[[#This Row],['#Year]],FactTransaction[[#This Row],['#Month]],1)</f>
        <v>44105</v>
      </c>
      <c r="J915" s="48"/>
    </row>
    <row r="916" spans="1:10" x14ac:dyDescent="0.4">
      <c r="A916" s="48" t="s">
        <v>84</v>
      </c>
      <c r="B916" s="48" t="s">
        <v>75</v>
      </c>
      <c r="C916" s="48">
        <v>2020</v>
      </c>
      <c r="D916" s="48" t="s">
        <v>8</v>
      </c>
      <c r="E916" s="48">
        <v>10</v>
      </c>
      <c r="F916" s="60">
        <v>0</v>
      </c>
      <c r="G916" s="43">
        <v>0</v>
      </c>
      <c r="H916" s="58">
        <f>FactTransaction[[#This Row],[RNS]]*FactTransaction[[#This Row],[ADR]]</f>
        <v>0</v>
      </c>
      <c r="I916" s="51">
        <f>DATE(FactTransaction[[#This Row],['#Year]],FactTransaction[[#This Row],['#Month]],1)</f>
        <v>44105</v>
      </c>
      <c r="J916" s="48"/>
    </row>
    <row r="917" spans="1:10" x14ac:dyDescent="0.4">
      <c r="A917" s="48" t="s">
        <v>84</v>
      </c>
      <c r="B917" s="48" t="s">
        <v>75</v>
      </c>
      <c r="C917" s="48">
        <v>2020</v>
      </c>
      <c r="D917" s="48" t="s">
        <v>3</v>
      </c>
      <c r="E917" s="48">
        <v>10</v>
      </c>
      <c r="F917" s="60">
        <v>0</v>
      </c>
      <c r="G917" s="43">
        <v>0</v>
      </c>
      <c r="H917" s="58">
        <f>FactTransaction[[#This Row],[RNS]]*FactTransaction[[#This Row],[ADR]]</f>
        <v>0</v>
      </c>
      <c r="I917" s="51">
        <f>DATE(FactTransaction[[#This Row],['#Year]],FactTransaction[[#This Row],['#Month]],1)</f>
        <v>44105</v>
      </c>
      <c r="J917" s="48"/>
    </row>
    <row r="918" spans="1:10" x14ac:dyDescent="0.4">
      <c r="A918" s="48" t="s">
        <v>84</v>
      </c>
      <c r="B918" s="48" t="s">
        <v>75</v>
      </c>
      <c r="C918" s="48">
        <v>2020</v>
      </c>
      <c r="D918" s="48" t="s">
        <v>6</v>
      </c>
      <c r="E918" s="48">
        <v>11</v>
      </c>
      <c r="F918" s="60">
        <v>0</v>
      </c>
      <c r="G918" s="43">
        <v>0</v>
      </c>
      <c r="H918" s="58">
        <f>FactTransaction[[#This Row],[RNS]]*FactTransaction[[#This Row],[ADR]]</f>
        <v>0</v>
      </c>
      <c r="I918" s="51">
        <f>DATE(FactTransaction[[#This Row],['#Year]],FactTransaction[[#This Row],['#Month]],1)</f>
        <v>44136</v>
      </c>
      <c r="J918" s="48"/>
    </row>
    <row r="919" spans="1:10" x14ac:dyDescent="0.4">
      <c r="A919" s="48" t="s">
        <v>84</v>
      </c>
      <c r="B919" s="48" t="s">
        <v>75</v>
      </c>
      <c r="C919" s="48">
        <v>2020</v>
      </c>
      <c r="D919" s="48" t="s">
        <v>7</v>
      </c>
      <c r="E919" s="48">
        <v>11</v>
      </c>
      <c r="F919" s="60">
        <v>0</v>
      </c>
      <c r="G919" s="43">
        <v>0</v>
      </c>
      <c r="H919" s="58">
        <f>FactTransaction[[#This Row],[RNS]]*FactTransaction[[#This Row],[ADR]]</f>
        <v>0</v>
      </c>
      <c r="I919" s="51">
        <f>DATE(FactTransaction[[#This Row],['#Year]],FactTransaction[[#This Row],['#Month]],1)</f>
        <v>44136</v>
      </c>
      <c r="J919" s="48"/>
    </row>
    <row r="920" spans="1:10" x14ac:dyDescent="0.4">
      <c r="A920" s="48" t="s">
        <v>84</v>
      </c>
      <c r="B920" s="48" t="s">
        <v>75</v>
      </c>
      <c r="C920" s="48">
        <v>2020</v>
      </c>
      <c r="D920" s="48" t="s">
        <v>8</v>
      </c>
      <c r="E920" s="48">
        <v>11</v>
      </c>
      <c r="F920" s="60">
        <v>0</v>
      </c>
      <c r="G920" s="43">
        <v>0</v>
      </c>
      <c r="H920" s="58">
        <f>FactTransaction[[#This Row],[RNS]]*FactTransaction[[#This Row],[ADR]]</f>
        <v>0</v>
      </c>
      <c r="I920" s="51">
        <f>DATE(FactTransaction[[#This Row],['#Year]],FactTransaction[[#This Row],['#Month]],1)</f>
        <v>44136</v>
      </c>
      <c r="J920" s="48"/>
    </row>
    <row r="921" spans="1:10" x14ac:dyDescent="0.4">
      <c r="A921" s="48" t="s">
        <v>84</v>
      </c>
      <c r="B921" s="48" t="s">
        <v>75</v>
      </c>
      <c r="C921" s="48">
        <v>2020</v>
      </c>
      <c r="D921" s="48" t="s">
        <v>3</v>
      </c>
      <c r="E921" s="48">
        <v>11</v>
      </c>
      <c r="F921" s="60">
        <v>0</v>
      </c>
      <c r="G921" s="43">
        <v>0</v>
      </c>
      <c r="H921" s="58">
        <f>FactTransaction[[#This Row],[RNS]]*FactTransaction[[#This Row],[ADR]]</f>
        <v>0</v>
      </c>
      <c r="I921" s="51">
        <f>DATE(FactTransaction[[#This Row],['#Year]],FactTransaction[[#This Row],['#Month]],1)</f>
        <v>44136</v>
      </c>
      <c r="J921" s="48"/>
    </row>
    <row r="922" spans="1:10" x14ac:dyDescent="0.4">
      <c r="A922" s="48" t="s">
        <v>84</v>
      </c>
      <c r="B922" s="48" t="s">
        <v>75</v>
      </c>
      <c r="C922" s="48">
        <v>2020</v>
      </c>
      <c r="D922" s="48" t="s">
        <v>6</v>
      </c>
      <c r="E922" s="48">
        <v>12</v>
      </c>
      <c r="F922" s="60">
        <v>0</v>
      </c>
      <c r="G922" s="43">
        <v>0</v>
      </c>
      <c r="H922" s="58">
        <f>FactTransaction[[#This Row],[RNS]]*FactTransaction[[#This Row],[ADR]]</f>
        <v>0</v>
      </c>
      <c r="I922" s="51">
        <f>DATE(FactTransaction[[#This Row],['#Year]],FactTransaction[[#This Row],['#Month]],1)</f>
        <v>44166</v>
      </c>
      <c r="J922" s="48"/>
    </row>
    <row r="923" spans="1:10" x14ac:dyDescent="0.4">
      <c r="A923" s="48" t="s">
        <v>84</v>
      </c>
      <c r="B923" s="48" t="s">
        <v>75</v>
      </c>
      <c r="C923" s="48">
        <v>2020</v>
      </c>
      <c r="D923" s="48" t="s">
        <v>7</v>
      </c>
      <c r="E923" s="48">
        <v>12</v>
      </c>
      <c r="F923" s="60">
        <v>0</v>
      </c>
      <c r="G923" s="43">
        <v>0</v>
      </c>
      <c r="H923" s="58">
        <f>FactTransaction[[#This Row],[RNS]]*FactTransaction[[#This Row],[ADR]]</f>
        <v>0</v>
      </c>
      <c r="I923" s="51">
        <f>DATE(FactTransaction[[#This Row],['#Year]],FactTransaction[[#This Row],['#Month]],1)</f>
        <v>44166</v>
      </c>
      <c r="J923" s="48"/>
    </row>
    <row r="924" spans="1:10" x14ac:dyDescent="0.4">
      <c r="A924" s="48" t="s">
        <v>84</v>
      </c>
      <c r="B924" s="48" t="s">
        <v>75</v>
      </c>
      <c r="C924" s="48">
        <v>2020</v>
      </c>
      <c r="D924" s="48" t="s">
        <v>8</v>
      </c>
      <c r="E924" s="48">
        <v>12</v>
      </c>
      <c r="F924" s="60">
        <v>0</v>
      </c>
      <c r="G924" s="43">
        <v>0</v>
      </c>
      <c r="H924" s="58">
        <f>FactTransaction[[#This Row],[RNS]]*FactTransaction[[#This Row],[ADR]]</f>
        <v>0</v>
      </c>
      <c r="I924" s="51">
        <f>DATE(FactTransaction[[#This Row],['#Year]],FactTransaction[[#This Row],['#Month]],1)</f>
        <v>44166</v>
      </c>
      <c r="J924" s="48"/>
    </row>
    <row r="925" spans="1:10" x14ac:dyDescent="0.4">
      <c r="A925" s="48" t="s">
        <v>84</v>
      </c>
      <c r="B925" s="48" t="s">
        <v>75</v>
      </c>
      <c r="C925" s="48">
        <v>2020</v>
      </c>
      <c r="D925" s="48" t="s">
        <v>3</v>
      </c>
      <c r="E925" s="48">
        <v>12</v>
      </c>
      <c r="F925" s="60">
        <v>0</v>
      </c>
      <c r="G925" s="43">
        <v>0</v>
      </c>
      <c r="H925" s="58">
        <f>FactTransaction[[#This Row],[RNS]]*FactTransaction[[#This Row],[ADR]]</f>
        <v>0</v>
      </c>
      <c r="I925" s="51">
        <f>DATE(FactTransaction[[#This Row],['#Year]],FactTransaction[[#This Row],['#Month]],1)</f>
        <v>44166</v>
      </c>
      <c r="J925" s="48"/>
    </row>
    <row r="926" spans="1:10" x14ac:dyDescent="0.4">
      <c r="A926" s="48" t="s">
        <v>84</v>
      </c>
      <c r="B926" s="48" t="s">
        <v>74</v>
      </c>
      <c r="C926" s="48">
        <v>2020</v>
      </c>
      <c r="D926" s="48" t="s">
        <v>6</v>
      </c>
      <c r="E926" s="48">
        <v>1</v>
      </c>
      <c r="F926" s="60">
        <v>66</v>
      </c>
      <c r="G926" s="43">
        <v>177</v>
      </c>
      <c r="H926" s="58">
        <f>FactTransaction[[#This Row],[RNS]]*FactTransaction[[#This Row],[ADR]]</f>
        <v>11682</v>
      </c>
      <c r="I926" s="51">
        <f>DATE(FactTransaction[[#This Row],['#Year]],FactTransaction[[#This Row],['#Month]],1)</f>
        <v>43831</v>
      </c>
      <c r="J926" s="48"/>
    </row>
    <row r="927" spans="1:10" x14ac:dyDescent="0.4">
      <c r="A927" s="48" t="s">
        <v>84</v>
      </c>
      <c r="B927" s="48" t="s">
        <v>74</v>
      </c>
      <c r="C927" s="48">
        <v>2020</v>
      </c>
      <c r="D927" s="48" t="s">
        <v>7</v>
      </c>
      <c r="E927" s="48">
        <v>1</v>
      </c>
      <c r="F927" s="60">
        <v>73</v>
      </c>
      <c r="G927" s="43">
        <v>159</v>
      </c>
      <c r="H927" s="58">
        <f>FactTransaction[[#This Row],[RNS]]*FactTransaction[[#This Row],[ADR]]</f>
        <v>11607</v>
      </c>
      <c r="I927" s="51">
        <f>DATE(FactTransaction[[#This Row],['#Year]],FactTransaction[[#This Row],['#Month]],1)</f>
        <v>43831</v>
      </c>
      <c r="J927" s="48"/>
    </row>
    <row r="928" spans="1:10" x14ac:dyDescent="0.4">
      <c r="A928" s="48" t="s">
        <v>84</v>
      </c>
      <c r="B928" s="48" t="s">
        <v>74</v>
      </c>
      <c r="C928" s="48">
        <v>2020</v>
      </c>
      <c r="D928" s="48" t="s">
        <v>8</v>
      </c>
      <c r="E928" s="48">
        <v>1</v>
      </c>
      <c r="F928" s="60">
        <v>38</v>
      </c>
      <c r="G928" s="43">
        <v>177</v>
      </c>
      <c r="H928" s="58">
        <f>FactTransaction[[#This Row],[RNS]]*FactTransaction[[#This Row],[ADR]]</f>
        <v>6726</v>
      </c>
      <c r="I928" s="51">
        <f>DATE(FactTransaction[[#This Row],['#Year]],FactTransaction[[#This Row],['#Month]],1)</f>
        <v>43831</v>
      </c>
      <c r="J928" s="48"/>
    </row>
    <row r="929" spans="1:10" x14ac:dyDescent="0.4">
      <c r="A929" s="48" t="s">
        <v>84</v>
      </c>
      <c r="B929" s="48" t="s">
        <v>74</v>
      </c>
      <c r="C929" s="48">
        <v>2020</v>
      </c>
      <c r="D929" s="48" t="s">
        <v>3</v>
      </c>
      <c r="E929" s="48">
        <v>1</v>
      </c>
      <c r="F929" s="60">
        <v>125</v>
      </c>
      <c r="G929" s="43">
        <v>164</v>
      </c>
      <c r="H929" s="58">
        <f>FactTransaction[[#This Row],[RNS]]*FactTransaction[[#This Row],[ADR]]</f>
        <v>20500</v>
      </c>
      <c r="I929" s="51">
        <f>DATE(FactTransaction[[#This Row],['#Year]],FactTransaction[[#This Row],['#Month]],1)</f>
        <v>43831</v>
      </c>
      <c r="J929" s="48"/>
    </row>
    <row r="930" spans="1:10" x14ac:dyDescent="0.4">
      <c r="A930" s="48" t="s">
        <v>84</v>
      </c>
      <c r="B930" s="48" t="s">
        <v>74</v>
      </c>
      <c r="C930" s="48">
        <v>2020</v>
      </c>
      <c r="D930" s="48" t="s">
        <v>6</v>
      </c>
      <c r="E930" s="48">
        <v>2</v>
      </c>
      <c r="F930" s="60">
        <v>197</v>
      </c>
      <c r="G930" s="43">
        <v>175</v>
      </c>
      <c r="H930" s="58">
        <f>FactTransaction[[#This Row],[RNS]]*FactTransaction[[#This Row],[ADR]]</f>
        <v>34475</v>
      </c>
      <c r="I930" s="51">
        <f>DATE(FactTransaction[[#This Row],['#Year]],FactTransaction[[#This Row],['#Month]],1)</f>
        <v>43862</v>
      </c>
      <c r="J930" s="48"/>
    </row>
    <row r="931" spans="1:10" x14ac:dyDescent="0.4">
      <c r="A931" s="48" t="s">
        <v>84</v>
      </c>
      <c r="B931" s="48" t="s">
        <v>74</v>
      </c>
      <c r="C931" s="48">
        <v>2020</v>
      </c>
      <c r="D931" s="48" t="s">
        <v>7</v>
      </c>
      <c r="E931" s="48">
        <v>2</v>
      </c>
      <c r="F931" s="60">
        <v>18</v>
      </c>
      <c r="G931" s="43">
        <v>159</v>
      </c>
      <c r="H931" s="58">
        <f>FactTransaction[[#This Row],[RNS]]*FactTransaction[[#This Row],[ADR]]</f>
        <v>2862</v>
      </c>
      <c r="I931" s="51">
        <f>DATE(FactTransaction[[#This Row],['#Year]],FactTransaction[[#This Row],['#Month]],1)</f>
        <v>43862</v>
      </c>
      <c r="J931" s="48"/>
    </row>
    <row r="932" spans="1:10" x14ac:dyDescent="0.4">
      <c r="A932" s="48" t="s">
        <v>84</v>
      </c>
      <c r="B932" s="48" t="s">
        <v>74</v>
      </c>
      <c r="C932" s="48">
        <v>2020</v>
      </c>
      <c r="D932" s="48" t="s">
        <v>8</v>
      </c>
      <c r="E932" s="48">
        <v>2</v>
      </c>
      <c r="F932" s="60">
        <v>171</v>
      </c>
      <c r="G932" s="43">
        <v>150</v>
      </c>
      <c r="H932" s="58">
        <f>FactTransaction[[#This Row],[RNS]]*FactTransaction[[#This Row],[ADR]]</f>
        <v>25650</v>
      </c>
      <c r="I932" s="51">
        <f>DATE(FactTransaction[[#This Row],['#Year]],FactTransaction[[#This Row],['#Month]],1)</f>
        <v>43862</v>
      </c>
      <c r="J932" s="48"/>
    </row>
    <row r="933" spans="1:10" x14ac:dyDescent="0.4">
      <c r="A933" s="48" t="s">
        <v>84</v>
      </c>
      <c r="B933" s="48" t="s">
        <v>74</v>
      </c>
      <c r="C933" s="48">
        <v>2020</v>
      </c>
      <c r="D933" s="48" t="s">
        <v>3</v>
      </c>
      <c r="E933" s="48">
        <v>2</v>
      </c>
      <c r="F933" s="60">
        <v>114</v>
      </c>
      <c r="G933" s="43">
        <v>159</v>
      </c>
      <c r="H933" s="58">
        <f>FactTransaction[[#This Row],[RNS]]*FactTransaction[[#This Row],[ADR]]</f>
        <v>18126</v>
      </c>
      <c r="I933" s="51">
        <f>DATE(FactTransaction[[#This Row],['#Year]],FactTransaction[[#This Row],['#Month]],1)</f>
        <v>43862</v>
      </c>
      <c r="J933" s="48"/>
    </row>
    <row r="934" spans="1:10" x14ac:dyDescent="0.4">
      <c r="A934" s="48" t="s">
        <v>84</v>
      </c>
      <c r="B934" s="48" t="s">
        <v>74</v>
      </c>
      <c r="C934" s="48">
        <v>2020</v>
      </c>
      <c r="D934" s="48" t="s">
        <v>6</v>
      </c>
      <c r="E934" s="48">
        <v>3</v>
      </c>
      <c r="F934" s="60">
        <v>65</v>
      </c>
      <c r="G934" s="43">
        <v>158</v>
      </c>
      <c r="H934" s="58">
        <f>FactTransaction[[#This Row],[RNS]]*FactTransaction[[#This Row],[ADR]]</f>
        <v>10270</v>
      </c>
      <c r="I934" s="51">
        <f>DATE(FactTransaction[[#This Row],['#Year]],FactTransaction[[#This Row],['#Month]],1)</f>
        <v>43891</v>
      </c>
      <c r="J934" s="48"/>
    </row>
    <row r="935" spans="1:10" x14ac:dyDescent="0.4">
      <c r="A935" s="48" t="s">
        <v>84</v>
      </c>
      <c r="B935" s="48" t="s">
        <v>74</v>
      </c>
      <c r="C935" s="48">
        <v>2020</v>
      </c>
      <c r="D935" s="48" t="s">
        <v>7</v>
      </c>
      <c r="E935" s="48">
        <v>3</v>
      </c>
      <c r="F935" s="60">
        <v>56</v>
      </c>
      <c r="G935" s="43">
        <v>160</v>
      </c>
      <c r="H935" s="58">
        <f>FactTransaction[[#This Row],[RNS]]*FactTransaction[[#This Row],[ADR]]</f>
        <v>8960</v>
      </c>
      <c r="I935" s="51">
        <f>DATE(FactTransaction[[#This Row],['#Year]],FactTransaction[[#This Row],['#Month]],1)</f>
        <v>43891</v>
      </c>
      <c r="J935" s="48"/>
    </row>
    <row r="936" spans="1:10" x14ac:dyDescent="0.4">
      <c r="A936" s="48" t="s">
        <v>84</v>
      </c>
      <c r="B936" s="48" t="s">
        <v>74</v>
      </c>
      <c r="C936" s="48">
        <v>2020</v>
      </c>
      <c r="D936" s="48" t="s">
        <v>8</v>
      </c>
      <c r="E936" s="48">
        <v>3</v>
      </c>
      <c r="F936" s="60">
        <v>54</v>
      </c>
      <c r="G936" s="43">
        <v>157</v>
      </c>
      <c r="H936" s="58">
        <f>FactTransaction[[#This Row],[RNS]]*FactTransaction[[#This Row],[ADR]]</f>
        <v>8478</v>
      </c>
      <c r="I936" s="51">
        <f>DATE(FactTransaction[[#This Row],['#Year]],FactTransaction[[#This Row],['#Month]],1)</f>
        <v>43891</v>
      </c>
      <c r="J936" s="48"/>
    </row>
    <row r="937" spans="1:10" x14ac:dyDescent="0.4">
      <c r="A937" s="48" t="s">
        <v>84</v>
      </c>
      <c r="B937" s="48" t="s">
        <v>74</v>
      </c>
      <c r="C937" s="48">
        <v>2020</v>
      </c>
      <c r="D937" s="48" t="s">
        <v>3</v>
      </c>
      <c r="E937" s="48">
        <v>3</v>
      </c>
      <c r="F937" s="60">
        <v>90</v>
      </c>
      <c r="G937" s="43">
        <v>174</v>
      </c>
      <c r="H937" s="58">
        <f>FactTransaction[[#This Row],[RNS]]*FactTransaction[[#This Row],[ADR]]</f>
        <v>15660</v>
      </c>
      <c r="I937" s="51">
        <f>DATE(FactTransaction[[#This Row],['#Year]],FactTransaction[[#This Row],['#Month]],1)</f>
        <v>43891</v>
      </c>
      <c r="J937" s="48"/>
    </row>
    <row r="938" spans="1:10" x14ac:dyDescent="0.4">
      <c r="A938" s="48" t="s">
        <v>84</v>
      </c>
      <c r="B938" s="48" t="s">
        <v>74</v>
      </c>
      <c r="C938" s="48">
        <v>2020</v>
      </c>
      <c r="D938" s="48" t="s">
        <v>6</v>
      </c>
      <c r="E938" s="48">
        <v>4</v>
      </c>
      <c r="F938" s="60">
        <v>0</v>
      </c>
      <c r="G938" s="43">
        <v>0</v>
      </c>
      <c r="H938" s="58">
        <f>FactTransaction[[#This Row],[RNS]]*FactTransaction[[#This Row],[ADR]]</f>
        <v>0</v>
      </c>
      <c r="I938" s="51">
        <f>DATE(FactTransaction[[#This Row],['#Year]],FactTransaction[[#This Row],['#Month]],1)</f>
        <v>43922</v>
      </c>
      <c r="J938" s="48"/>
    </row>
    <row r="939" spans="1:10" x14ac:dyDescent="0.4">
      <c r="A939" s="48" t="s">
        <v>84</v>
      </c>
      <c r="B939" s="48" t="s">
        <v>74</v>
      </c>
      <c r="C939" s="48">
        <v>2020</v>
      </c>
      <c r="D939" s="48" t="s">
        <v>7</v>
      </c>
      <c r="E939" s="48">
        <v>4</v>
      </c>
      <c r="F939" s="60">
        <v>0</v>
      </c>
      <c r="G939" s="43">
        <v>0</v>
      </c>
      <c r="H939" s="58">
        <f>FactTransaction[[#This Row],[RNS]]*FactTransaction[[#This Row],[ADR]]</f>
        <v>0</v>
      </c>
      <c r="I939" s="51">
        <f>DATE(FactTransaction[[#This Row],['#Year]],FactTransaction[[#This Row],['#Month]],1)</f>
        <v>43922</v>
      </c>
      <c r="J939" s="48"/>
    </row>
    <row r="940" spans="1:10" x14ac:dyDescent="0.4">
      <c r="A940" s="48" t="s">
        <v>84</v>
      </c>
      <c r="B940" s="48" t="s">
        <v>74</v>
      </c>
      <c r="C940" s="48">
        <v>2020</v>
      </c>
      <c r="D940" s="48" t="s">
        <v>8</v>
      </c>
      <c r="E940" s="48">
        <v>4</v>
      </c>
      <c r="F940" s="60">
        <v>0</v>
      </c>
      <c r="G940" s="43">
        <v>0</v>
      </c>
      <c r="H940" s="58">
        <f>FactTransaction[[#This Row],[RNS]]*FactTransaction[[#This Row],[ADR]]</f>
        <v>0</v>
      </c>
      <c r="I940" s="51">
        <f>DATE(FactTransaction[[#This Row],['#Year]],FactTransaction[[#This Row],['#Month]],1)</f>
        <v>43922</v>
      </c>
      <c r="J940" s="48"/>
    </row>
    <row r="941" spans="1:10" x14ac:dyDescent="0.4">
      <c r="A941" s="48" t="s">
        <v>84</v>
      </c>
      <c r="B941" s="48" t="s">
        <v>74</v>
      </c>
      <c r="C941" s="48">
        <v>2020</v>
      </c>
      <c r="D941" s="48" t="s">
        <v>3</v>
      </c>
      <c r="E941" s="48">
        <v>4</v>
      </c>
      <c r="F941" s="60">
        <v>0</v>
      </c>
      <c r="G941" s="43">
        <v>0</v>
      </c>
      <c r="H941" s="58">
        <f>FactTransaction[[#This Row],[RNS]]*FactTransaction[[#This Row],[ADR]]</f>
        <v>0</v>
      </c>
      <c r="I941" s="51">
        <f>DATE(FactTransaction[[#This Row],['#Year]],FactTransaction[[#This Row],['#Month]],1)</f>
        <v>43922</v>
      </c>
      <c r="J941" s="48"/>
    </row>
    <row r="942" spans="1:10" x14ac:dyDescent="0.4">
      <c r="A942" s="48" t="s">
        <v>84</v>
      </c>
      <c r="B942" s="48" t="s">
        <v>74</v>
      </c>
      <c r="C942" s="48">
        <v>2020</v>
      </c>
      <c r="D942" s="48" t="s">
        <v>6</v>
      </c>
      <c r="E942" s="48">
        <v>5</v>
      </c>
      <c r="F942" s="60">
        <v>0</v>
      </c>
      <c r="G942" s="43">
        <v>0</v>
      </c>
      <c r="H942" s="58">
        <f>FactTransaction[[#This Row],[RNS]]*FactTransaction[[#This Row],[ADR]]</f>
        <v>0</v>
      </c>
      <c r="I942" s="51">
        <f>DATE(FactTransaction[[#This Row],['#Year]],FactTransaction[[#This Row],['#Month]],1)</f>
        <v>43952</v>
      </c>
      <c r="J942" s="48"/>
    </row>
    <row r="943" spans="1:10" x14ac:dyDescent="0.4">
      <c r="A943" s="48" t="s">
        <v>84</v>
      </c>
      <c r="B943" s="48" t="s">
        <v>74</v>
      </c>
      <c r="C943" s="48">
        <v>2020</v>
      </c>
      <c r="D943" s="48" t="s">
        <v>7</v>
      </c>
      <c r="E943" s="48">
        <v>5</v>
      </c>
      <c r="F943" s="60">
        <v>0</v>
      </c>
      <c r="G943" s="43">
        <v>0</v>
      </c>
      <c r="H943" s="58">
        <f>FactTransaction[[#This Row],[RNS]]*FactTransaction[[#This Row],[ADR]]</f>
        <v>0</v>
      </c>
      <c r="I943" s="51">
        <f>DATE(FactTransaction[[#This Row],['#Year]],FactTransaction[[#This Row],['#Month]],1)</f>
        <v>43952</v>
      </c>
      <c r="J943" s="48"/>
    </row>
    <row r="944" spans="1:10" x14ac:dyDescent="0.4">
      <c r="A944" s="48" t="s">
        <v>84</v>
      </c>
      <c r="B944" s="48" t="s">
        <v>74</v>
      </c>
      <c r="C944" s="48">
        <v>2020</v>
      </c>
      <c r="D944" s="48" t="s">
        <v>8</v>
      </c>
      <c r="E944" s="48">
        <v>5</v>
      </c>
      <c r="F944" s="60">
        <v>0</v>
      </c>
      <c r="G944" s="43">
        <v>0</v>
      </c>
      <c r="H944" s="58">
        <f>FactTransaction[[#This Row],[RNS]]*FactTransaction[[#This Row],[ADR]]</f>
        <v>0</v>
      </c>
      <c r="I944" s="51">
        <f>DATE(FactTransaction[[#This Row],['#Year]],FactTransaction[[#This Row],['#Month]],1)</f>
        <v>43952</v>
      </c>
      <c r="J944" s="48"/>
    </row>
    <row r="945" spans="1:10" x14ac:dyDescent="0.4">
      <c r="A945" s="48" t="s">
        <v>84</v>
      </c>
      <c r="B945" s="48" t="s">
        <v>74</v>
      </c>
      <c r="C945" s="48">
        <v>2020</v>
      </c>
      <c r="D945" s="48" t="s">
        <v>3</v>
      </c>
      <c r="E945" s="48">
        <v>5</v>
      </c>
      <c r="F945" s="60">
        <v>0</v>
      </c>
      <c r="G945" s="43">
        <v>0</v>
      </c>
      <c r="H945" s="58">
        <f>FactTransaction[[#This Row],[RNS]]*FactTransaction[[#This Row],[ADR]]</f>
        <v>0</v>
      </c>
      <c r="I945" s="51">
        <f>DATE(FactTransaction[[#This Row],['#Year]],FactTransaction[[#This Row],['#Month]],1)</f>
        <v>43952</v>
      </c>
      <c r="J945" s="48"/>
    </row>
    <row r="946" spans="1:10" x14ac:dyDescent="0.4">
      <c r="A946" s="48" t="s">
        <v>84</v>
      </c>
      <c r="B946" s="48" t="s">
        <v>74</v>
      </c>
      <c r="C946" s="48">
        <v>2020</v>
      </c>
      <c r="D946" s="48" t="s">
        <v>6</v>
      </c>
      <c r="E946" s="48">
        <v>6</v>
      </c>
      <c r="F946" s="60">
        <v>0</v>
      </c>
      <c r="G946" s="43">
        <v>0</v>
      </c>
      <c r="H946" s="58">
        <f>FactTransaction[[#This Row],[RNS]]*FactTransaction[[#This Row],[ADR]]</f>
        <v>0</v>
      </c>
      <c r="I946" s="51">
        <f>DATE(FactTransaction[[#This Row],['#Year]],FactTransaction[[#This Row],['#Month]],1)</f>
        <v>43983</v>
      </c>
      <c r="J946" s="48"/>
    </row>
    <row r="947" spans="1:10" x14ac:dyDescent="0.4">
      <c r="A947" s="48" t="s">
        <v>84</v>
      </c>
      <c r="B947" s="48" t="s">
        <v>74</v>
      </c>
      <c r="C947" s="48">
        <v>2020</v>
      </c>
      <c r="D947" s="48" t="s">
        <v>7</v>
      </c>
      <c r="E947" s="48">
        <v>6</v>
      </c>
      <c r="F947" s="60">
        <v>0</v>
      </c>
      <c r="G947" s="43">
        <v>0</v>
      </c>
      <c r="H947" s="58">
        <f>FactTransaction[[#This Row],[RNS]]*FactTransaction[[#This Row],[ADR]]</f>
        <v>0</v>
      </c>
      <c r="I947" s="51">
        <f>DATE(FactTransaction[[#This Row],['#Year]],FactTransaction[[#This Row],['#Month]],1)</f>
        <v>43983</v>
      </c>
      <c r="J947" s="48"/>
    </row>
    <row r="948" spans="1:10" x14ac:dyDescent="0.4">
      <c r="A948" s="48" t="s">
        <v>84</v>
      </c>
      <c r="B948" s="48" t="s">
        <v>74</v>
      </c>
      <c r="C948" s="48">
        <v>2020</v>
      </c>
      <c r="D948" s="48" t="s">
        <v>8</v>
      </c>
      <c r="E948" s="48">
        <v>6</v>
      </c>
      <c r="F948" s="60">
        <v>0</v>
      </c>
      <c r="G948" s="43">
        <v>0</v>
      </c>
      <c r="H948" s="58">
        <f>FactTransaction[[#This Row],[RNS]]*FactTransaction[[#This Row],[ADR]]</f>
        <v>0</v>
      </c>
      <c r="I948" s="51">
        <f>DATE(FactTransaction[[#This Row],['#Year]],FactTransaction[[#This Row],['#Month]],1)</f>
        <v>43983</v>
      </c>
      <c r="J948" s="48"/>
    </row>
    <row r="949" spans="1:10" x14ac:dyDescent="0.4">
      <c r="A949" s="48" t="s">
        <v>84</v>
      </c>
      <c r="B949" s="48" t="s">
        <v>74</v>
      </c>
      <c r="C949" s="48">
        <v>2020</v>
      </c>
      <c r="D949" s="48" t="s">
        <v>3</v>
      </c>
      <c r="E949" s="48">
        <v>6</v>
      </c>
      <c r="F949" s="60">
        <v>0</v>
      </c>
      <c r="G949" s="43">
        <v>0</v>
      </c>
      <c r="H949" s="58">
        <f>FactTransaction[[#This Row],[RNS]]*FactTransaction[[#This Row],[ADR]]</f>
        <v>0</v>
      </c>
      <c r="I949" s="51">
        <f>DATE(FactTransaction[[#This Row],['#Year]],FactTransaction[[#This Row],['#Month]],1)</f>
        <v>43983</v>
      </c>
      <c r="J949" s="48"/>
    </row>
    <row r="950" spans="1:10" x14ac:dyDescent="0.4">
      <c r="A950" s="48" t="s">
        <v>84</v>
      </c>
      <c r="B950" s="48" t="s">
        <v>74</v>
      </c>
      <c r="C950" s="48">
        <v>2020</v>
      </c>
      <c r="D950" s="48" t="s">
        <v>6</v>
      </c>
      <c r="E950" s="48">
        <v>7</v>
      </c>
      <c r="F950" s="60">
        <v>0</v>
      </c>
      <c r="G950" s="43">
        <v>0</v>
      </c>
      <c r="H950" s="58">
        <f>FactTransaction[[#This Row],[RNS]]*FactTransaction[[#This Row],[ADR]]</f>
        <v>0</v>
      </c>
      <c r="I950" s="51">
        <f>DATE(FactTransaction[[#This Row],['#Year]],FactTransaction[[#This Row],['#Month]],1)</f>
        <v>44013</v>
      </c>
      <c r="J950" s="48"/>
    </row>
    <row r="951" spans="1:10" x14ac:dyDescent="0.4">
      <c r="A951" s="48" t="s">
        <v>84</v>
      </c>
      <c r="B951" s="48" t="s">
        <v>74</v>
      </c>
      <c r="C951" s="48">
        <v>2020</v>
      </c>
      <c r="D951" s="48" t="s">
        <v>7</v>
      </c>
      <c r="E951" s="48">
        <v>7</v>
      </c>
      <c r="F951" s="60">
        <v>0</v>
      </c>
      <c r="G951" s="43">
        <v>0</v>
      </c>
      <c r="H951" s="58">
        <f>FactTransaction[[#This Row],[RNS]]*FactTransaction[[#This Row],[ADR]]</f>
        <v>0</v>
      </c>
      <c r="I951" s="51">
        <f>DATE(FactTransaction[[#This Row],['#Year]],FactTransaction[[#This Row],['#Month]],1)</f>
        <v>44013</v>
      </c>
      <c r="J951" s="48"/>
    </row>
    <row r="952" spans="1:10" x14ac:dyDescent="0.4">
      <c r="A952" s="48" t="s">
        <v>84</v>
      </c>
      <c r="B952" s="48" t="s">
        <v>74</v>
      </c>
      <c r="C952" s="48">
        <v>2020</v>
      </c>
      <c r="D952" s="48" t="s">
        <v>8</v>
      </c>
      <c r="E952" s="48">
        <v>7</v>
      </c>
      <c r="F952" s="60">
        <v>0</v>
      </c>
      <c r="G952" s="43">
        <v>0</v>
      </c>
      <c r="H952" s="58">
        <f>FactTransaction[[#This Row],[RNS]]*FactTransaction[[#This Row],[ADR]]</f>
        <v>0</v>
      </c>
      <c r="I952" s="51">
        <f>DATE(FactTransaction[[#This Row],['#Year]],FactTransaction[[#This Row],['#Month]],1)</f>
        <v>44013</v>
      </c>
      <c r="J952" s="48"/>
    </row>
    <row r="953" spans="1:10" x14ac:dyDescent="0.4">
      <c r="A953" s="48" t="s">
        <v>84</v>
      </c>
      <c r="B953" s="48" t="s">
        <v>74</v>
      </c>
      <c r="C953" s="48">
        <v>2020</v>
      </c>
      <c r="D953" s="48" t="s">
        <v>3</v>
      </c>
      <c r="E953" s="48">
        <v>7</v>
      </c>
      <c r="F953" s="60">
        <v>0</v>
      </c>
      <c r="G953" s="43">
        <v>0</v>
      </c>
      <c r="H953" s="58">
        <f>FactTransaction[[#This Row],[RNS]]*FactTransaction[[#This Row],[ADR]]</f>
        <v>0</v>
      </c>
      <c r="I953" s="51">
        <f>DATE(FactTransaction[[#This Row],['#Year]],FactTransaction[[#This Row],['#Month]],1)</f>
        <v>44013</v>
      </c>
      <c r="J953" s="48"/>
    </row>
    <row r="954" spans="1:10" x14ac:dyDescent="0.4">
      <c r="A954" s="48" t="s">
        <v>84</v>
      </c>
      <c r="B954" s="48" t="s">
        <v>74</v>
      </c>
      <c r="C954" s="48">
        <v>2020</v>
      </c>
      <c r="D954" s="48" t="s">
        <v>6</v>
      </c>
      <c r="E954" s="48">
        <v>8</v>
      </c>
      <c r="F954" s="60">
        <v>0</v>
      </c>
      <c r="G954" s="43">
        <v>0</v>
      </c>
      <c r="H954" s="58">
        <f>FactTransaction[[#This Row],[RNS]]*FactTransaction[[#This Row],[ADR]]</f>
        <v>0</v>
      </c>
      <c r="I954" s="51">
        <f>DATE(FactTransaction[[#This Row],['#Year]],FactTransaction[[#This Row],['#Month]],1)</f>
        <v>44044</v>
      </c>
      <c r="J954" s="48"/>
    </row>
    <row r="955" spans="1:10" x14ac:dyDescent="0.4">
      <c r="A955" s="48" t="s">
        <v>84</v>
      </c>
      <c r="B955" s="48" t="s">
        <v>74</v>
      </c>
      <c r="C955" s="48">
        <v>2020</v>
      </c>
      <c r="D955" s="48" t="s">
        <v>7</v>
      </c>
      <c r="E955" s="48">
        <v>8</v>
      </c>
      <c r="F955" s="60">
        <v>0</v>
      </c>
      <c r="G955" s="43">
        <v>0</v>
      </c>
      <c r="H955" s="58">
        <f>FactTransaction[[#This Row],[RNS]]*FactTransaction[[#This Row],[ADR]]</f>
        <v>0</v>
      </c>
      <c r="I955" s="51">
        <f>DATE(FactTransaction[[#This Row],['#Year]],FactTransaction[[#This Row],['#Month]],1)</f>
        <v>44044</v>
      </c>
      <c r="J955" s="48"/>
    </row>
    <row r="956" spans="1:10" x14ac:dyDescent="0.4">
      <c r="A956" s="48" t="s">
        <v>84</v>
      </c>
      <c r="B956" s="48" t="s">
        <v>74</v>
      </c>
      <c r="C956" s="48">
        <v>2020</v>
      </c>
      <c r="D956" s="48" t="s">
        <v>8</v>
      </c>
      <c r="E956" s="48">
        <v>8</v>
      </c>
      <c r="F956" s="60">
        <v>0</v>
      </c>
      <c r="G956" s="43">
        <v>0</v>
      </c>
      <c r="H956" s="58">
        <f>FactTransaction[[#This Row],[RNS]]*FactTransaction[[#This Row],[ADR]]</f>
        <v>0</v>
      </c>
      <c r="I956" s="51">
        <f>DATE(FactTransaction[[#This Row],['#Year]],FactTransaction[[#This Row],['#Month]],1)</f>
        <v>44044</v>
      </c>
      <c r="J956" s="48"/>
    </row>
    <row r="957" spans="1:10" x14ac:dyDescent="0.4">
      <c r="A957" s="48" t="s">
        <v>84</v>
      </c>
      <c r="B957" s="48" t="s">
        <v>74</v>
      </c>
      <c r="C957" s="48">
        <v>2020</v>
      </c>
      <c r="D957" s="48" t="s">
        <v>3</v>
      </c>
      <c r="E957" s="48">
        <v>8</v>
      </c>
      <c r="F957" s="60">
        <v>0</v>
      </c>
      <c r="G957" s="43">
        <v>0</v>
      </c>
      <c r="H957" s="58">
        <f>FactTransaction[[#This Row],[RNS]]*FactTransaction[[#This Row],[ADR]]</f>
        <v>0</v>
      </c>
      <c r="I957" s="51">
        <f>DATE(FactTransaction[[#This Row],['#Year]],FactTransaction[[#This Row],['#Month]],1)</f>
        <v>44044</v>
      </c>
      <c r="J957" s="48"/>
    </row>
    <row r="958" spans="1:10" x14ac:dyDescent="0.4">
      <c r="A958" s="48" t="s">
        <v>84</v>
      </c>
      <c r="B958" s="48" t="s">
        <v>74</v>
      </c>
      <c r="C958" s="48">
        <v>2020</v>
      </c>
      <c r="D958" s="48" t="s">
        <v>6</v>
      </c>
      <c r="E958" s="48">
        <v>9</v>
      </c>
      <c r="F958" s="60">
        <v>0</v>
      </c>
      <c r="G958" s="43">
        <v>0</v>
      </c>
      <c r="H958" s="58">
        <f>FactTransaction[[#This Row],[RNS]]*FactTransaction[[#This Row],[ADR]]</f>
        <v>0</v>
      </c>
      <c r="I958" s="51">
        <f>DATE(FactTransaction[[#This Row],['#Year]],FactTransaction[[#This Row],['#Month]],1)</f>
        <v>44075</v>
      </c>
      <c r="J958" s="48"/>
    </row>
    <row r="959" spans="1:10" x14ac:dyDescent="0.4">
      <c r="A959" s="48" t="s">
        <v>84</v>
      </c>
      <c r="B959" s="48" t="s">
        <v>74</v>
      </c>
      <c r="C959" s="48">
        <v>2020</v>
      </c>
      <c r="D959" s="48" t="s">
        <v>7</v>
      </c>
      <c r="E959" s="48">
        <v>9</v>
      </c>
      <c r="F959" s="60">
        <v>0</v>
      </c>
      <c r="G959" s="43">
        <v>0</v>
      </c>
      <c r="H959" s="58">
        <f>FactTransaction[[#This Row],[RNS]]*FactTransaction[[#This Row],[ADR]]</f>
        <v>0</v>
      </c>
      <c r="I959" s="51">
        <f>DATE(FactTransaction[[#This Row],['#Year]],FactTransaction[[#This Row],['#Month]],1)</f>
        <v>44075</v>
      </c>
      <c r="J959" s="48"/>
    </row>
    <row r="960" spans="1:10" x14ac:dyDescent="0.4">
      <c r="A960" s="48" t="s">
        <v>84</v>
      </c>
      <c r="B960" s="48" t="s">
        <v>74</v>
      </c>
      <c r="C960" s="48">
        <v>2020</v>
      </c>
      <c r="D960" s="48" t="s">
        <v>8</v>
      </c>
      <c r="E960" s="48">
        <v>9</v>
      </c>
      <c r="F960" s="60">
        <v>0</v>
      </c>
      <c r="G960" s="43">
        <v>0</v>
      </c>
      <c r="H960" s="58">
        <f>FactTransaction[[#This Row],[RNS]]*FactTransaction[[#This Row],[ADR]]</f>
        <v>0</v>
      </c>
      <c r="I960" s="51">
        <f>DATE(FactTransaction[[#This Row],['#Year]],FactTransaction[[#This Row],['#Month]],1)</f>
        <v>44075</v>
      </c>
      <c r="J960" s="48"/>
    </row>
    <row r="961" spans="1:10" x14ac:dyDescent="0.4">
      <c r="A961" s="48" t="s">
        <v>84</v>
      </c>
      <c r="B961" s="48" t="s">
        <v>74</v>
      </c>
      <c r="C961" s="48">
        <v>2020</v>
      </c>
      <c r="D961" s="48" t="s">
        <v>3</v>
      </c>
      <c r="E961" s="48">
        <v>9</v>
      </c>
      <c r="F961" s="60">
        <v>0</v>
      </c>
      <c r="G961" s="43">
        <v>0</v>
      </c>
      <c r="H961" s="58">
        <f>FactTransaction[[#This Row],[RNS]]*FactTransaction[[#This Row],[ADR]]</f>
        <v>0</v>
      </c>
      <c r="I961" s="51">
        <f>DATE(FactTransaction[[#This Row],['#Year]],FactTransaction[[#This Row],['#Month]],1)</f>
        <v>44075</v>
      </c>
      <c r="J961" s="48"/>
    </row>
    <row r="962" spans="1:10" x14ac:dyDescent="0.4">
      <c r="A962" s="48" t="s">
        <v>84</v>
      </c>
      <c r="B962" s="48" t="s">
        <v>74</v>
      </c>
      <c r="C962" s="48">
        <v>2020</v>
      </c>
      <c r="D962" s="48" t="s">
        <v>6</v>
      </c>
      <c r="E962" s="48">
        <v>10</v>
      </c>
      <c r="F962" s="60">
        <v>0</v>
      </c>
      <c r="G962" s="43">
        <v>0</v>
      </c>
      <c r="H962" s="58">
        <f>FactTransaction[[#This Row],[RNS]]*FactTransaction[[#This Row],[ADR]]</f>
        <v>0</v>
      </c>
      <c r="I962" s="51">
        <f>DATE(FactTransaction[[#This Row],['#Year]],FactTransaction[[#This Row],['#Month]],1)</f>
        <v>44105</v>
      </c>
      <c r="J962" s="48"/>
    </row>
    <row r="963" spans="1:10" x14ac:dyDescent="0.4">
      <c r="A963" s="48" t="s">
        <v>84</v>
      </c>
      <c r="B963" s="48" t="s">
        <v>74</v>
      </c>
      <c r="C963" s="48">
        <v>2020</v>
      </c>
      <c r="D963" s="48" t="s">
        <v>7</v>
      </c>
      <c r="E963" s="48">
        <v>10</v>
      </c>
      <c r="F963" s="60">
        <v>0</v>
      </c>
      <c r="G963" s="43">
        <v>0</v>
      </c>
      <c r="H963" s="58">
        <f>FactTransaction[[#This Row],[RNS]]*FactTransaction[[#This Row],[ADR]]</f>
        <v>0</v>
      </c>
      <c r="I963" s="51">
        <f>DATE(FactTransaction[[#This Row],['#Year]],FactTransaction[[#This Row],['#Month]],1)</f>
        <v>44105</v>
      </c>
      <c r="J963" s="48"/>
    </row>
    <row r="964" spans="1:10" x14ac:dyDescent="0.4">
      <c r="A964" s="48" t="s">
        <v>84</v>
      </c>
      <c r="B964" s="48" t="s">
        <v>74</v>
      </c>
      <c r="C964" s="48">
        <v>2020</v>
      </c>
      <c r="D964" s="48" t="s">
        <v>8</v>
      </c>
      <c r="E964" s="48">
        <v>10</v>
      </c>
      <c r="F964" s="60">
        <v>0</v>
      </c>
      <c r="G964" s="43">
        <v>0</v>
      </c>
      <c r="H964" s="58">
        <f>FactTransaction[[#This Row],[RNS]]*FactTransaction[[#This Row],[ADR]]</f>
        <v>0</v>
      </c>
      <c r="I964" s="51">
        <f>DATE(FactTransaction[[#This Row],['#Year]],FactTransaction[[#This Row],['#Month]],1)</f>
        <v>44105</v>
      </c>
      <c r="J964" s="48"/>
    </row>
    <row r="965" spans="1:10" x14ac:dyDescent="0.4">
      <c r="A965" s="48" t="s">
        <v>84</v>
      </c>
      <c r="B965" s="48" t="s">
        <v>74</v>
      </c>
      <c r="C965" s="48">
        <v>2020</v>
      </c>
      <c r="D965" s="48" t="s">
        <v>3</v>
      </c>
      <c r="E965" s="48">
        <v>10</v>
      </c>
      <c r="F965" s="60">
        <v>0</v>
      </c>
      <c r="G965" s="43">
        <v>0</v>
      </c>
      <c r="H965" s="58">
        <f>FactTransaction[[#This Row],[RNS]]*FactTransaction[[#This Row],[ADR]]</f>
        <v>0</v>
      </c>
      <c r="I965" s="51">
        <f>DATE(FactTransaction[[#This Row],['#Year]],FactTransaction[[#This Row],['#Month]],1)</f>
        <v>44105</v>
      </c>
      <c r="J965" s="48"/>
    </row>
    <row r="966" spans="1:10" x14ac:dyDescent="0.4">
      <c r="A966" s="48" t="s">
        <v>84</v>
      </c>
      <c r="B966" s="48" t="s">
        <v>74</v>
      </c>
      <c r="C966" s="48">
        <v>2020</v>
      </c>
      <c r="D966" s="48" t="s">
        <v>6</v>
      </c>
      <c r="E966" s="48">
        <v>11</v>
      </c>
      <c r="F966" s="60">
        <v>0</v>
      </c>
      <c r="G966" s="43">
        <v>0</v>
      </c>
      <c r="H966" s="58">
        <f>FactTransaction[[#This Row],[RNS]]*FactTransaction[[#This Row],[ADR]]</f>
        <v>0</v>
      </c>
      <c r="I966" s="51">
        <f>DATE(FactTransaction[[#This Row],['#Year]],FactTransaction[[#This Row],['#Month]],1)</f>
        <v>44136</v>
      </c>
      <c r="J966" s="48"/>
    </row>
    <row r="967" spans="1:10" x14ac:dyDescent="0.4">
      <c r="A967" s="48" t="s">
        <v>84</v>
      </c>
      <c r="B967" s="48" t="s">
        <v>74</v>
      </c>
      <c r="C967" s="48">
        <v>2020</v>
      </c>
      <c r="D967" s="48" t="s">
        <v>7</v>
      </c>
      <c r="E967" s="48">
        <v>11</v>
      </c>
      <c r="F967" s="60">
        <v>0</v>
      </c>
      <c r="G967" s="43">
        <v>0</v>
      </c>
      <c r="H967" s="58">
        <f>FactTransaction[[#This Row],[RNS]]*FactTransaction[[#This Row],[ADR]]</f>
        <v>0</v>
      </c>
      <c r="I967" s="51">
        <f>DATE(FactTransaction[[#This Row],['#Year]],FactTransaction[[#This Row],['#Month]],1)</f>
        <v>44136</v>
      </c>
      <c r="J967" s="48"/>
    </row>
    <row r="968" spans="1:10" x14ac:dyDescent="0.4">
      <c r="A968" s="48" t="s">
        <v>84</v>
      </c>
      <c r="B968" s="48" t="s">
        <v>74</v>
      </c>
      <c r="C968" s="48">
        <v>2020</v>
      </c>
      <c r="D968" s="48" t="s">
        <v>8</v>
      </c>
      <c r="E968" s="48">
        <v>11</v>
      </c>
      <c r="F968" s="60">
        <v>0</v>
      </c>
      <c r="G968" s="43">
        <v>0</v>
      </c>
      <c r="H968" s="58">
        <f>FactTransaction[[#This Row],[RNS]]*FactTransaction[[#This Row],[ADR]]</f>
        <v>0</v>
      </c>
      <c r="I968" s="51">
        <f>DATE(FactTransaction[[#This Row],['#Year]],FactTransaction[[#This Row],['#Month]],1)</f>
        <v>44136</v>
      </c>
      <c r="J968" s="48"/>
    </row>
    <row r="969" spans="1:10" x14ac:dyDescent="0.4">
      <c r="A969" s="48" t="s">
        <v>84</v>
      </c>
      <c r="B969" s="48" t="s">
        <v>74</v>
      </c>
      <c r="C969" s="48">
        <v>2020</v>
      </c>
      <c r="D969" s="48" t="s">
        <v>3</v>
      </c>
      <c r="E969" s="48">
        <v>11</v>
      </c>
      <c r="F969" s="60">
        <v>0</v>
      </c>
      <c r="G969" s="43">
        <v>0</v>
      </c>
      <c r="H969" s="58">
        <f>FactTransaction[[#This Row],[RNS]]*FactTransaction[[#This Row],[ADR]]</f>
        <v>0</v>
      </c>
      <c r="I969" s="51">
        <f>DATE(FactTransaction[[#This Row],['#Year]],FactTransaction[[#This Row],['#Month]],1)</f>
        <v>44136</v>
      </c>
      <c r="J969" s="48"/>
    </row>
    <row r="970" spans="1:10" x14ac:dyDescent="0.4">
      <c r="A970" s="48" t="s">
        <v>84</v>
      </c>
      <c r="B970" s="48" t="s">
        <v>74</v>
      </c>
      <c r="C970" s="48">
        <v>2020</v>
      </c>
      <c r="D970" s="48" t="s">
        <v>6</v>
      </c>
      <c r="E970" s="48">
        <v>12</v>
      </c>
      <c r="F970" s="60">
        <v>0</v>
      </c>
      <c r="G970" s="43">
        <v>0</v>
      </c>
      <c r="H970" s="58">
        <f>FactTransaction[[#This Row],[RNS]]*FactTransaction[[#This Row],[ADR]]</f>
        <v>0</v>
      </c>
      <c r="I970" s="51">
        <f>DATE(FactTransaction[[#This Row],['#Year]],FactTransaction[[#This Row],['#Month]],1)</f>
        <v>44166</v>
      </c>
      <c r="J970" s="48"/>
    </row>
    <row r="971" spans="1:10" x14ac:dyDescent="0.4">
      <c r="A971" s="48" t="s">
        <v>84</v>
      </c>
      <c r="B971" s="48" t="s">
        <v>74</v>
      </c>
      <c r="C971" s="48">
        <v>2020</v>
      </c>
      <c r="D971" s="48" t="s">
        <v>7</v>
      </c>
      <c r="E971" s="48">
        <v>12</v>
      </c>
      <c r="F971" s="60">
        <v>0</v>
      </c>
      <c r="G971" s="43">
        <v>0</v>
      </c>
      <c r="H971" s="58">
        <f>FactTransaction[[#This Row],[RNS]]*FactTransaction[[#This Row],[ADR]]</f>
        <v>0</v>
      </c>
      <c r="I971" s="51">
        <f>DATE(FactTransaction[[#This Row],['#Year]],FactTransaction[[#This Row],['#Month]],1)</f>
        <v>44166</v>
      </c>
      <c r="J971" s="48"/>
    </row>
    <row r="972" spans="1:10" x14ac:dyDescent="0.4">
      <c r="A972" s="48" t="s">
        <v>84</v>
      </c>
      <c r="B972" s="48" t="s">
        <v>74</v>
      </c>
      <c r="C972" s="48">
        <v>2020</v>
      </c>
      <c r="D972" s="48" t="s">
        <v>8</v>
      </c>
      <c r="E972" s="48">
        <v>12</v>
      </c>
      <c r="F972" s="60">
        <v>0</v>
      </c>
      <c r="G972" s="43">
        <v>0</v>
      </c>
      <c r="H972" s="58">
        <f>FactTransaction[[#This Row],[RNS]]*FactTransaction[[#This Row],[ADR]]</f>
        <v>0</v>
      </c>
      <c r="I972" s="51">
        <f>DATE(FactTransaction[[#This Row],['#Year]],FactTransaction[[#This Row],['#Month]],1)</f>
        <v>44166</v>
      </c>
      <c r="J972" s="48"/>
    </row>
    <row r="973" spans="1:10" x14ac:dyDescent="0.4">
      <c r="A973" s="48" t="s">
        <v>84</v>
      </c>
      <c r="B973" s="48" t="s">
        <v>74</v>
      </c>
      <c r="C973" s="48">
        <v>2020</v>
      </c>
      <c r="D973" s="48" t="s">
        <v>3</v>
      </c>
      <c r="E973" s="48">
        <v>12</v>
      </c>
      <c r="F973" s="60">
        <v>0</v>
      </c>
      <c r="G973" s="43">
        <v>0</v>
      </c>
      <c r="H973" s="58">
        <f>FactTransaction[[#This Row],[RNS]]*FactTransaction[[#This Row],[ADR]]</f>
        <v>0</v>
      </c>
      <c r="I973" s="51">
        <f>DATE(FactTransaction[[#This Row],['#Year]],FactTransaction[[#This Row],['#Month]],1)</f>
        <v>44166</v>
      </c>
      <c r="J973" s="48"/>
    </row>
    <row r="974" spans="1:10" x14ac:dyDescent="0.4">
      <c r="A974" s="48" t="s">
        <v>84</v>
      </c>
      <c r="B974" s="48" t="s">
        <v>75</v>
      </c>
      <c r="C974" s="48">
        <v>2021</v>
      </c>
      <c r="D974" s="48" t="s">
        <v>6</v>
      </c>
      <c r="E974" s="48">
        <v>1</v>
      </c>
      <c r="F974" s="60">
        <v>0</v>
      </c>
      <c r="G974" s="43">
        <v>0</v>
      </c>
      <c r="H974" s="58">
        <f>FactTransaction[[#This Row],[RNS]]*FactTransaction[[#This Row],[ADR]]</f>
        <v>0</v>
      </c>
      <c r="I974" s="51">
        <f>DATE(FactTransaction[[#This Row],['#Year]],FactTransaction[[#This Row],['#Month]],1)</f>
        <v>44197</v>
      </c>
      <c r="J974" s="48"/>
    </row>
    <row r="975" spans="1:10" x14ac:dyDescent="0.4">
      <c r="A975" s="48" t="s">
        <v>84</v>
      </c>
      <c r="B975" s="48" t="s">
        <v>75</v>
      </c>
      <c r="C975" s="48">
        <v>2021</v>
      </c>
      <c r="D975" s="48" t="s">
        <v>7</v>
      </c>
      <c r="E975" s="48">
        <v>1</v>
      </c>
      <c r="F975" s="60">
        <v>0</v>
      </c>
      <c r="G975" s="43">
        <v>0</v>
      </c>
      <c r="H975" s="58">
        <f>FactTransaction[[#This Row],[RNS]]*FactTransaction[[#This Row],[ADR]]</f>
        <v>0</v>
      </c>
      <c r="I975" s="51">
        <f>DATE(FactTransaction[[#This Row],['#Year]],FactTransaction[[#This Row],['#Month]],1)</f>
        <v>44197</v>
      </c>
      <c r="J975" s="48"/>
    </row>
    <row r="976" spans="1:10" x14ac:dyDescent="0.4">
      <c r="A976" s="48" t="s">
        <v>84</v>
      </c>
      <c r="B976" s="48" t="s">
        <v>75</v>
      </c>
      <c r="C976" s="48">
        <v>2021</v>
      </c>
      <c r="D976" s="48" t="s">
        <v>8</v>
      </c>
      <c r="E976" s="48">
        <v>1</v>
      </c>
      <c r="F976" s="60">
        <v>0</v>
      </c>
      <c r="G976" s="43">
        <v>0</v>
      </c>
      <c r="H976" s="58">
        <f>FactTransaction[[#This Row],[RNS]]*FactTransaction[[#This Row],[ADR]]</f>
        <v>0</v>
      </c>
      <c r="I976" s="51">
        <f>DATE(FactTransaction[[#This Row],['#Year]],FactTransaction[[#This Row],['#Month]],1)</f>
        <v>44197</v>
      </c>
      <c r="J976" s="48"/>
    </row>
    <row r="977" spans="1:10" x14ac:dyDescent="0.4">
      <c r="A977" s="48" t="s">
        <v>84</v>
      </c>
      <c r="B977" s="48" t="s">
        <v>75</v>
      </c>
      <c r="C977" s="48">
        <v>2021</v>
      </c>
      <c r="D977" s="48" t="s">
        <v>3</v>
      </c>
      <c r="E977" s="48">
        <v>1</v>
      </c>
      <c r="F977" s="60">
        <v>0</v>
      </c>
      <c r="G977" s="43">
        <v>0</v>
      </c>
      <c r="H977" s="58">
        <f>FactTransaction[[#This Row],[RNS]]*FactTransaction[[#This Row],[ADR]]</f>
        <v>0</v>
      </c>
      <c r="I977" s="51">
        <f>DATE(FactTransaction[[#This Row],['#Year]],FactTransaction[[#This Row],['#Month]],1)</f>
        <v>44197</v>
      </c>
      <c r="J977" s="48"/>
    </row>
    <row r="978" spans="1:10" x14ac:dyDescent="0.4">
      <c r="A978" s="48" t="s">
        <v>84</v>
      </c>
      <c r="B978" s="48" t="s">
        <v>75</v>
      </c>
      <c r="C978" s="48">
        <v>2021</v>
      </c>
      <c r="D978" s="48" t="s">
        <v>6</v>
      </c>
      <c r="E978" s="48">
        <v>2</v>
      </c>
      <c r="F978" s="60">
        <v>0</v>
      </c>
      <c r="G978" s="43">
        <v>0</v>
      </c>
      <c r="H978" s="58">
        <f>FactTransaction[[#This Row],[RNS]]*FactTransaction[[#This Row],[ADR]]</f>
        <v>0</v>
      </c>
      <c r="I978" s="51">
        <f>DATE(FactTransaction[[#This Row],['#Year]],FactTransaction[[#This Row],['#Month]],1)</f>
        <v>44228</v>
      </c>
      <c r="J978" s="48"/>
    </row>
    <row r="979" spans="1:10" x14ac:dyDescent="0.4">
      <c r="A979" s="48" t="s">
        <v>84</v>
      </c>
      <c r="B979" s="48" t="s">
        <v>75</v>
      </c>
      <c r="C979" s="48">
        <v>2021</v>
      </c>
      <c r="D979" s="48" t="s">
        <v>7</v>
      </c>
      <c r="E979" s="48">
        <v>2</v>
      </c>
      <c r="F979" s="60">
        <v>0</v>
      </c>
      <c r="G979" s="43">
        <v>0</v>
      </c>
      <c r="H979" s="58">
        <f>FactTransaction[[#This Row],[RNS]]*FactTransaction[[#This Row],[ADR]]</f>
        <v>0</v>
      </c>
      <c r="I979" s="51">
        <f>DATE(FactTransaction[[#This Row],['#Year]],FactTransaction[[#This Row],['#Month]],1)</f>
        <v>44228</v>
      </c>
      <c r="J979" s="48"/>
    </row>
    <row r="980" spans="1:10" x14ac:dyDescent="0.4">
      <c r="A980" s="48" t="s">
        <v>84</v>
      </c>
      <c r="B980" s="48" t="s">
        <v>75</v>
      </c>
      <c r="C980" s="48">
        <v>2021</v>
      </c>
      <c r="D980" s="48" t="s">
        <v>8</v>
      </c>
      <c r="E980" s="48">
        <v>2</v>
      </c>
      <c r="F980" s="60">
        <v>0</v>
      </c>
      <c r="G980" s="43">
        <v>0</v>
      </c>
      <c r="H980" s="58">
        <f>FactTransaction[[#This Row],[RNS]]*FactTransaction[[#This Row],[ADR]]</f>
        <v>0</v>
      </c>
      <c r="I980" s="51">
        <f>DATE(FactTransaction[[#This Row],['#Year]],FactTransaction[[#This Row],['#Month]],1)</f>
        <v>44228</v>
      </c>
      <c r="J980" s="48"/>
    </row>
    <row r="981" spans="1:10" x14ac:dyDescent="0.4">
      <c r="A981" s="48" t="s">
        <v>84</v>
      </c>
      <c r="B981" s="48" t="s">
        <v>75</v>
      </c>
      <c r="C981" s="48">
        <v>2021</v>
      </c>
      <c r="D981" s="48" t="s">
        <v>3</v>
      </c>
      <c r="E981" s="48">
        <v>2</v>
      </c>
      <c r="F981" s="60">
        <v>0</v>
      </c>
      <c r="G981" s="43">
        <v>0</v>
      </c>
      <c r="H981" s="58">
        <f>FactTransaction[[#This Row],[RNS]]*FactTransaction[[#This Row],[ADR]]</f>
        <v>0</v>
      </c>
      <c r="I981" s="51">
        <f>DATE(FactTransaction[[#This Row],['#Year]],FactTransaction[[#This Row],['#Month]],1)</f>
        <v>44228</v>
      </c>
      <c r="J981" s="48"/>
    </row>
    <row r="982" spans="1:10" x14ac:dyDescent="0.4">
      <c r="A982" s="48" t="s">
        <v>84</v>
      </c>
      <c r="B982" s="48" t="s">
        <v>75</v>
      </c>
      <c r="C982" s="48">
        <v>2021</v>
      </c>
      <c r="D982" s="48" t="s">
        <v>6</v>
      </c>
      <c r="E982" s="48">
        <v>3</v>
      </c>
      <c r="F982" s="60">
        <v>0</v>
      </c>
      <c r="G982" s="43">
        <v>0</v>
      </c>
      <c r="H982" s="58">
        <f>FactTransaction[[#This Row],[RNS]]*FactTransaction[[#This Row],[ADR]]</f>
        <v>0</v>
      </c>
      <c r="I982" s="51">
        <f>DATE(FactTransaction[[#This Row],['#Year]],FactTransaction[[#This Row],['#Month]],1)</f>
        <v>44256</v>
      </c>
      <c r="J982" s="48"/>
    </row>
    <row r="983" spans="1:10" x14ac:dyDescent="0.4">
      <c r="A983" s="48" t="s">
        <v>84</v>
      </c>
      <c r="B983" s="48" t="s">
        <v>75</v>
      </c>
      <c r="C983" s="48">
        <v>2021</v>
      </c>
      <c r="D983" s="48" t="s">
        <v>7</v>
      </c>
      <c r="E983" s="48">
        <v>3</v>
      </c>
      <c r="F983" s="60">
        <v>0</v>
      </c>
      <c r="G983" s="43">
        <v>0</v>
      </c>
      <c r="H983" s="58">
        <f>FactTransaction[[#This Row],[RNS]]*FactTransaction[[#This Row],[ADR]]</f>
        <v>0</v>
      </c>
      <c r="I983" s="51">
        <f>DATE(FactTransaction[[#This Row],['#Year]],FactTransaction[[#This Row],['#Month]],1)</f>
        <v>44256</v>
      </c>
      <c r="J983" s="48"/>
    </row>
    <row r="984" spans="1:10" x14ac:dyDescent="0.4">
      <c r="A984" s="48" t="s">
        <v>84</v>
      </c>
      <c r="B984" s="48" t="s">
        <v>75</v>
      </c>
      <c r="C984" s="48">
        <v>2021</v>
      </c>
      <c r="D984" s="48" t="s">
        <v>8</v>
      </c>
      <c r="E984" s="48">
        <v>3</v>
      </c>
      <c r="F984" s="60">
        <v>0</v>
      </c>
      <c r="G984" s="43">
        <v>0</v>
      </c>
      <c r="H984" s="58">
        <f>FactTransaction[[#This Row],[RNS]]*FactTransaction[[#This Row],[ADR]]</f>
        <v>0</v>
      </c>
      <c r="I984" s="51">
        <f>DATE(FactTransaction[[#This Row],['#Year]],FactTransaction[[#This Row],['#Month]],1)</f>
        <v>44256</v>
      </c>
      <c r="J984" s="48"/>
    </row>
    <row r="985" spans="1:10" x14ac:dyDescent="0.4">
      <c r="A985" s="48" t="s">
        <v>84</v>
      </c>
      <c r="B985" s="48" t="s">
        <v>75</v>
      </c>
      <c r="C985" s="48">
        <v>2021</v>
      </c>
      <c r="D985" s="48" t="s">
        <v>3</v>
      </c>
      <c r="E985" s="48">
        <v>3</v>
      </c>
      <c r="F985" s="60">
        <v>0</v>
      </c>
      <c r="G985" s="43">
        <v>0</v>
      </c>
      <c r="H985" s="58">
        <f>FactTransaction[[#This Row],[RNS]]*FactTransaction[[#This Row],[ADR]]</f>
        <v>0</v>
      </c>
      <c r="I985" s="51">
        <f>DATE(FactTransaction[[#This Row],['#Year]],FactTransaction[[#This Row],['#Month]],1)</f>
        <v>44256</v>
      </c>
      <c r="J985" s="48"/>
    </row>
    <row r="986" spans="1:10" x14ac:dyDescent="0.4">
      <c r="A986" s="48" t="s">
        <v>84</v>
      </c>
      <c r="B986" s="48" t="s">
        <v>75</v>
      </c>
      <c r="C986" s="48">
        <v>2021</v>
      </c>
      <c r="D986" s="48" t="s">
        <v>6</v>
      </c>
      <c r="E986" s="48">
        <v>4</v>
      </c>
      <c r="F986" s="60">
        <v>0</v>
      </c>
      <c r="G986" s="43">
        <v>0</v>
      </c>
      <c r="H986" s="58">
        <f>FactTransaction[[#This Row],[RNS]]*FactTransaction[[#This Row],[ADR]]</f>
        <v>0</v>
      </c>
      <c r="I986" s="51">
        <f>DATE(FactTransaction[[#This Row],['#Year]],FactTransaction[[#This Row],['#Month]],1)</f>
        <v>44287</v>
      </c>
      <c r="J986" s="48"/>
    </row>
    <row r="987" spans="1:10" x14ac:dyDescent="0.4">
      <c r="A987" s="48" t="s">
        <v>84</v>
      </c>
      <c r="B987" s="48" t="s">
        <v>75</v>
      </c>
      <c r="C987" s="48">
        <v>2021</v>
      </c>
      <c r="D987" s="48" t="s">
        <v>7</v>
      </c>
      <c r="E987" s="48">
        <v>4</v>
      </c>
      <c r="F987" s="60">
        <v>0</v>
      </c>
      <c r="G987" s="43">
        <v>0</v>
      </c>
      <c r="H987" s="58">
        <f>FactTransaction[[#This Row],[RNS]]*FactTransaction[[#This Row],[ADR]]</f>
        <v>0</v>
      </c>
      <c r="I987" s="51">
        <f>DATE(FactTransaction[[#This Row],['#Year]],FactTransaction[[#This Row],['#Month]],1)</f>
        <v>44287</v>
      </c>
      <c r="J987" s="48"/>
    </row>
    <row r="988" spans="1:10" x14ac:dyDescent="0.4">
      <c r="A988" s="48" t="s">
        <v>84</v>
      </c>
      <c r="B988" s="48" t="s">
        <v>75</v>
      </c>
      <c r="C988" s="48">
        <v>2021</v>
      </c>
      <c r="D988" s="48" t="s">
        <v>8</v>
      </c>
      <c r="E988" s="48">
        <v>4</v>
      </c>
      <c r="F988" s="60">
        <v>0</v>
      </c>
      <c r="G988" s="43">
        <v>0</v>
      </c>
      <c r="H988" s="58">
        <f>FactTransaction[[#This Row],[RNS]]*FactTransaction[[#This Row],[ADR]]</f>
        <v>0</v>
      </c>
      <c r="I988" s="51">
        <f>DATE(FactTransaction[[#This Row],['#Year]],FactTransaction[[#This Row],['#Month]],1)</f>
        <v>44287</v>
      </c>
      <c r="J988" s="48"/>
    </row>
    <row r="989" spans="1:10" x14ac:dyDescent="0.4">
      <c r="A989" s="48" t="s">
        <v>84</v>
      </c>
      <c r="B989" s="48" t="s">
        <v>75</v>
      </c>
      <c r="C989" s="48">
        <v>2021</v>
      </c>
      <c r="D989" s="48" t="s">
        <v>3</v>
      </c>
      <c r="E989" s="48">
        <v>4</v>
      </c>
      <c r="F989" s="60">
        <v>0</v>
      </c>
      <c r="G989" s="43">
        <v>0</v>
      </c>
      <c r="H989" s="58">
        <f>FactTransaction[[#This Row],[RNS]]*FactTransaction[[#This Row],[ADR]]</f>
        <v>0</v>
      </c>
      <c r="I989" s="51">
        <f>DATE(FactTransaction[[#This Row],['#Year]],FactTransaction[[#This Row],['#Month]],1)</f>
        <v>44287</v>
      </c>
      <c r="J989" s="48"/>
    </row>
    <row r="990" spans="1:10" x14ac:dyDescent="0.4">
      <c r="A990" s="48" t="s">
        <v>84</v>
      </c>
      <c r="B990" s="48" t="s">
        <v>75</v>
      </c>
      <c r="C990" s="48">
        <v>2021</v>
      </c>
      <c r="D990" s="48" t="s">
        <v>6</v>
      </c>
      <c r="E990" s="48">
        <v>5</v>
      </c>
      <c r="F990" s="60">
        <v>0</v>
      </c>
      <c r="G990" s="43">
        <v>0</v>
      </c>
      <c r="H990" s="58">
        <f>FactTransaction[[#This Row],[RNS]]*FactTransaction[[#This Row],[ADR]]</f>
        <v>0</v>
      </c>
      <c r="I990" s="51">
        <f>DATE(FactTransaction[[#This Row],['#Year]],FactTransaction[[#This Row],['#Month]],1)</f>
        <v>44317</v>
      </c>
      <c r="J990" s="48"/>
    </row>
    <row r="991" spans="1:10" x14ac:dyDescent="0.4">
      <c r="A991" s="48" t="s">
        <v>84</v>
      </c>
      <c r="B991" s="48" t="s">
        <v>75</v>
      </c>
      <c r="C991" s="48">
        <v>2021</v>
      </c>
      <c r="D991" s="48" t="s">
        <v>7</v>
      </c>
      <c r="E991" s="48">
        <v>5</v>
      </c>
      <c r="F991" s="60">
        <v>0</v>
      </c>
      <c r="G991" s="43">
        <v>0</v>
      </c>
      <c r="H991" s="58">
        <f>FactTransaction[[#This Row],[RNS]]*FactTransaction[[#This Row],[ADR]]</f>
        <v>0</v>
      </c>
      <c r="I991" s="51">
        <f>DATE(FactTransaction[[#This Row],['#Year]],FactTransaction[[#This Row],['#Month]],1)</f>
        <v>44317</v>
      </c>
      <c r="J991" s="48"/>
    </row>
    <row r="992" spans="1:10" x14ac:dyDescent="0.4">
      <c r="A992" s="48" t="s">
        <v>84</v>
      </c>
      <c r="B992" s="48" t="s">
        <v>75</v>
      </c>
      <c r="C992" s="48">
        <v>2021</v>
      </c>
      <c r="D992" s="48" t="s">
        <v>8</v>
      </c>
      <c r="E992" s="48">
        <v>5</v>
      </c>
      <c r="F992" s="60">
        <v>0</v>
      </c>
      <c r="G992" s="43">
        <v>0</v>
      </c>
      <c r="H992" s="58">
        <f>FactTransaction[[#This Row],[RNS]]*FactTransaction[[#This Row],[ADR]]</f>
        <v>0</v>
      </c>
      <c r="I992" s="51">
        <f>DATE(FactTransaction[[#This Row],['#Year]],FactTransaction[[#This Row],['#Month]],1)</f>
        <v>44317</v>
      </c>
      <c r="J992" s="48"/>
    </row>
    <row r="993" spans="1:10" x14ac:dyDescent="0.4">
      <c r="A993" s="48" t="s">
        <v>84</v>
      </c>
      <c r="B993" s="48" t="s">
        <v>75</v>
      </c>
      <c r="C993" s="48">
        <v>2021</v>
      </c>
      <c r="D993" s="48" t="s">
        <v>3</v>
      </c>
      <c r="E993" s="48">
        <v>5</v>
      </c>
      <c r="F993" s="60">
        <v>0</v>
      </c>
      <c r="G993" s="43">
        <v>0</v>
      </c>
      <c r="H993" s="58">
        <f>FactTransaction[[#This Row],[RNS]]*FactTransaction[[#This Row],[ADR]]</f>
        <v>0</v>
      </c>
      <c r="I993" s="51">
        <f>DATE(FactTransaction[[#This Row],['#Year]],FactTransaction[[#This Row],['#Month]],1)</f>
        <v>44317</v>
      </c>
      <c r="J993" s="48"/>
    </row>
    <row r="994" spans="1:10" x14ac:dyDescent="0.4">
      <c r="A994" s="48" t="s">
        <v>84</v>
      </c>
      <c r="B994" s="48" t="s">
        <v>75</v>
      </c>
      <c r="C994" s="48">
        <v>2021</v>
      </c>
      <c r="D994" s="48" t="s">
        <v>6</v>
      </c>
      <c r="E994" s="48">
        <v>6</v>
      </c>
      <c r="F994" s="60">
        <v>0</v>
      </c>
      <c r="G994" s="43">
        <v>0</v>
      </c>
      <c r="H994" s="58">
        <f>FactTransaction[[#This Row],[RNS]]*FactTransaction[[#This Row],[ADR]]</f>
        <v>0</v>
      </c>
      <c r="I994" s="51">
        <f>DATE(FactTransaction[[#This Row],['#Year]],FactTransaction[[#This Row],['#Month]],1)</f>
        <v>44348</v>
      </c>
      <c r="J994" s="48"/>
    </row>
    <row r="995" spans="1:10" x14ac:dyDescent="0.4">
      <c r="A995" s="48" t="s">
        <v>84</v>
      </c>
      <c r="B995" s="48" t="s">
        <v>75</v>
      </c>
      <c r="C995" s="48">
        <v>2021</v>
      </c>
      <c r="D995" s="48" t="s">
        <v>7</v>
      </c>
      <c r="E995" s="48">
        <v>6</v>
      </c>
      <c r="F995" s="60">
        <v>0</v>
      </c>
      <c r="G995" s="43">
        <v>0</v>
      </c>
      <c r="H995" s="58">
        <f>FactTransaction[[#This Row],[RNS]]*FactTransaction[[#This Row],[ADR]]</f>
        <v>0</v>
      </c>
      <c r="I995" s="51">
        <f>DATE(FactTransaction[[#This Row],['#Year]],FactTransaction[[#This Row],['#Month]],1)</f>
        <v>44348</v>
      </c>
      <c r="J995" s="48"/>
    </row>
    <row r="996" spans="1:10" x14ac:dyDescent="0.4">
      <c r="A996" s="48" t="s">
        <v>84</v>
      </c>
      <c r="B996" s="48" t="s">
        <v>75</v>
      </c>
      <c r="C996" s="48">
        <v>2021</v>
      </c>
      <c r="D996" s="48" t="s">
        <v>8</v>
      </c>
      <c r="E996" s="48">
        <v>6</v>
      </c>
      <c r="F996" s="60">
        <v>0</v>
      </c>
      <c r="G996" s="43">
        <v>0</v>
      </c>
      <c r="H996" s="58">
        <f>FactTransaction[[#This Row],[RNS]]*FactTransaction[[#This Row],[ADR]]</f>
        <v>0</v>
      </c>
      <c r="I996" s="51">
        <f>DATE(FactTransaction[[#This Row],['#Year]],FactTransaction[[#This Row],['#Month]],1)</f>
        <v>44348</v>
      </c>
      <c r="J996" s="48"/>
    </row>
    <row r="997" spans="1:10" x14ac:dyDescent="0.4">
      <c r="A997" s="48" t="s">
        <v>84</v>
      </c>
      <c r="B997" s="48" t="s">
        <v>75</v>
      </c>
      <c r="C997" s="48">
        <v>2021</v>
      </c>
      <c r="D997" s="48" t="s">
        <v>3</v>
      </c>
      <c r="E997" s="48">
        <v>6</v>
      </c>
      <c r="F997" s="60">
        <v>0</v>
      </c>
      <c r="G997" s="43">
        <v>0</v>
      </c>
      <c r="H997" s="58">
        <f>FactTransaction[[#This Row],[RNS]]*FactTransaction[[#This Row],[ADR]]</f>
        <v>0</v>
      </c>
      <c r="I997" s="51">
        <f>DATE(FactTransaction[[#This Row],['#Year]],FactTransaction[[#This Row],['#Month]],1)</f>
        <v>44348</v>
      </c>
      <c r="J997" s="48"/>
    </row>
    <row r="998" spans="1:10" x14ac:dyDescent="0.4">
      <c r="A998" s="48" t="s">
        <v>84</v>
      </c>
      <c r="B998" s="48" t="s">
        <v>75</v>
      </c>
      <c r="C998" s="48">
        <v>2021</v>
      </c>
      <c r="D998" s="48" t="s">
        <v>6</v>
      </c>
      <c r="E998" s="48">
        <v>7</v>
      </c>
      <c r="F998" s="60">
        <v>0</v>
      </c>
      <c r="G998" s="43">
        <v>0</v>
      </c>
      <c r="H998" s="58">
        <f>FactTransaction[[#This Row],[RNS]]*FactTransaction[[#This Row],[ADR]]</f>
        <v>0</v>
      </c>
      <c r="I998" s="51">
        <f>DATE(FactTransaction[[#This Row],['#Year]],FactTransaction[[#This Row],['#Month]],1)</f>
        <v>44378</v>
      </c>
      <c r="J998" s="48"/>
    </row>
    <row r="999" spans="1:10" x14ac:dyDescent="0.4">
      <c r="A999" s="48" t="s">
        <v>84</v>
      </c>
      <c r="B999" s="48" t="s">
        <v>75</v>
      </c>
      <c r="C999" s="48">
        <v>2021</v>
      </c>
      <c r="D999" s="48" t="s">
        <v>7</v>
      </c>
      <c r="E999" s="48">
        <v>7</v>
      </c>
      <c r="F999" s="60">
        <v>0</v>
      </c>
      <c r="G999" s="43">
        <v>0</v>
      </c>
      <c r="H999" s="58">
        <f>FactTransaction[[#This Row],[RNS]]*FactTransaction[[#This Row],[ADR]]</f>
        <v>0</v>
      </c>
      <c r="I999" s="51">
        <f>DATE(FactTransaction[[#This Row],['#Year]],FactTransaction[[#This Row],['#Month]],1)</f>
        <v>44378</v>
      </c>
      <c r="J999" s="48"/>
    </row>
    <row r="1000" spans="1:10" x14ac:dyDescent="0.4">
      <c r="A1000" s="48" t="s">
        <v>84</v>
      </c>
      <c r="B1000" s="48" t="s">
        <v>75</v>
      </c>
      <c r="C1000" s="48">
        <v>2021</v>
      </c>
      <c r="D1000" s="48" t="s">
        <v>8</v>
      </c>
      <c r="E1000" s="48">
        <v>7</v>
      </c>
      <c r="F1000" s="60">
        <v>0</v>
      </c>
      <c r="G1000" s="43">
        <v>0</v>
      </c>
      <c r="H1000" s="58">
        <f>FactTransaction[[#This Row],[RNS]]*FactTransaction[[#This Row],[ADR]]</f>
        <v>0</v>
      </c>
      <c r="I1000" s="51">
        <f>DATE(FactTransaction[[#This Row],['#Year]],FactTransaction[[#This Row],['#Month]],1)</f>
        <v>44378</v>
      </c>
      <c r="J1000" s="48"/>
    </row>
    <row r="1001" spans="1:10" x14ac:dyDescent="0.4">
      <c r="A1001" s="48" t="s">
        <v>84</v>
      </c>
      <c r="B1001" s="48" t="s">
        <v>75</v>
      </c>
      <c r="C1001" s="48">
        <v>2021</v>
      </c>
      <c r="D1001" s="48" t="s">
        <v>3</v>
      </c>
      <c r="E1001" s="48">
        <v>7</v>
      </c>
      <c r="F1001" s="60">
        <v>0</v>
      </c>
      <c r="G1001" s="43">
        <v>0</v>
      </c>
      <c r="H1001" s="58">
        <f>FactTransaction[[#This Row],[RNS]]*FactTransaction[[#This Row],[ADR]]</f>
        <v>0</v>
      </c>
      <c r="I1001" s="51">
        <f>DATE(FactTransaction[[#This Row],['#Year]],FactTransaction[[#This Row],['#Month]],1)</f>
        <v>44378</v>
      </c>
      <c r="J1001" s="48"/>
    </row>
    <row r="1002" spans="1:10" x14ac:dyDescent="0.4">
      <c r="A1002" s="48" t="s">
        <v>84</v>
      </c>
      <c r="B1002" s="48" t="s">
        <v>75</v>
      </c>
      <c r="C1002" s="48">
        <v>2021</v>
      </c>
      <c r="D1002" s="48" t="s">
        <v>6</v>
      </c>
      <c r="E1002" s="48">
        <v>8</v>
      </c>
      <c r="F1002" s="60">
        <v>0</v>
      </c>
      <c r="G1002" s="43">
        <v>0</v>
      </c>
      <c r="H1002" s="58">
        <f>FactTransaction[[#This Row],[RNS]]*FactTransaction[[#This Row],[ADR]]</f>
        <v>0</v>
      </c>
      <c r="I1002" s="51">
        <f>DATE(FactTransaction[[#This Row],['#Year]],FactTransaction[[#This Row],['#Month]],1)</f>
        <v>44409</v>
      </c>
      <c r="J1002" s="48"/>
    </row>
    <row r="1003" spans="1:10" x14ac:dyDescent="0.4">
      <c r="A1003" s="48" t="s">
        <v>84</v>
      </c>
      <c r="B1003" s="48" t="s">
        <v>75</v>
      </c>
      <c r="C1003" s="48">
        <v>2021</v>
      </c>
      <c r="D1003" s="48" t="s">
        <v>7</v>
      </c>
      <c r="E1003" s="48">
        <v>8</v>
      </c>
      <c r="F1003" s="60">
        <v>0</v>
      </c>
      <c r="G1003" s="43">
        <v>0</v>
      </c>
      <c r="H1003" s="58">
        <f>FactTransaction[[#This Row],[RNS]]*FactTransaction[[#This Row],[ADR]]</f>
        <v>0</v>
      </c>
      <c r="I1003" s="51">
        <f>DATE(FactTransaction[[#This Row],['#Year]],FactTransaction[[#This Row],['#Month]],1)</f>
        <v>44409</v>
      </c>
      <c r="J1003" s="48"/>
    </row>
    <row r="1004" spans="1:10" x14ac:dyDescent="0.4">
      <c r="A1004" s="48" t="s">
        <v>84</v>
      </c>
      <c r="B1004" s="48" t="s">
        <v>75</v>
      </c>
      <c r="C1004" s="48">
        <v>2021</v>
      </c>
      <c r="D1004" s="48" t="s">
        <v>8</v>
      </c>
      <c r="E1004" s="48">
        <v>8</v>
      </c>
      <c r="F1004" s="60">
        <v>0</v>
      </c>
      <c r="G1004" s="43">
        <v>0</v>
      </c>
      <c r="H1004" s="58">
        <f>FactTransaction[[#This Row],[RNS]]*FactTransaction[[#This Row],[ADR]]</f>
        <v>0</v>
      </c>
      <c r="I1004" s="51">
        <f>DATE(FactTransaction[[#This Row],['#Year]],FactTransaction[[#This Row],['#Month]],1)</f>
        <v>44409</v>
      </c>
      <c r="J1004" s="48"/>
    </row>
    <row r="1005" spans="1:10" x14ac:dyDescent="0.4">
      <c r="A1005" s="48" t="s">
        <v>84</v>
      </c>
      <c r="B1005" s="48" t="s">
        <v>75</v>
      </c>
      <c r="C1005" s="48">
        <v>2021</v>
      </c>
      <c r="D1005" s="48" t="s">
        <v>3</v>
      </c>
      <c r="E1005" s="48">
        <v>8</v>
      </c>
      <c r="F1005" s="60">
        <v>0</v>
      </c>
      <c r="G1005" s="43">
        <v>0</v>
      </c>
      <c r="H1005" s="58">
        <f>FactTransaction[[#This Row],[RNS]]*FactTransaction[[#This Row],[ADR]]</f>
        <v>0</v>
      </c>
      <c r="I1005" s="51">
        <f>DATE(FactTransaction[[#This Row],['#Year]],FactTransaction[[#This Row],['#Month]],1)</f>
        <v>44409</v>
      </c>
      <c r="J1005" s="48"/>
    </row>
    <row r="1006" spans="1:10" x14ac:dyDescent="0.4">
      <c r="A1006" s="48" t="s">
        <v>84</v>
      </c>
      <c r="B1006" s="48" t="s">
        <v>75</v>
      </c>
      <c r="C1006" s="48">
        <v>2021</v>
      </c>
      <c r="D1006" s="48" t="s">
        <v>6</v>
      </c>
      <c r="E1006" s="48">
        <v>9</v>
      </c>
      <c r="F1006" s="60">
        <v>0</v>
      </c>
      <c r="G1006" s="43">
        <v>0</v>
      </c>
      <c r="H1006" s="58">
        <f>FactTransaction[[#This Row],[RNS]]*FactTransaction[[#This Row],[ADR]]</f>
        <v>0</v>
      </c>
      <c r="I1006" s="51">
        <f>DATE(FactTransaction[[#This Row],['#Year]],FactTransaction[[#This Row],['#Month]],1)</f>
        <v>44440</v>
      </c>
      <c r="J1006" s="48"/>
    </row>
    <row r="1007" spans="1:10" x14ac:dyDescent="0.4">
      <c r="A1007" s="48" t="s">
        <v>84</v>
      </c>
      <c r="B1007" s="48" t="s">
        <v>75</v>
      </c>
      <c r="C1007" s="48">
        <v>2021</v>
      </c>
      <c r="D1007" s="48" t="s">
        <v>7</v>
      </c>
      <c r="E1007" s="48">
        <v>9</v>
      </c>
      <c r="F1007" s="60">
        <v>0</v>
      </c>
      <c r="G1007" s="43">
        <v>0</v>
      </c>
      <c r="H1007" s="58">
        <f>FactTransaction[[#This Row],[RNS]]*FactTransaction[[#This Row],[ADR]]</f>
        <v>0</v>
      </c>
      <c r="I1007" s="51">
        <f>DATE(FactTransaction[[#This Row],['#Year]],FactTransaction[[#This Row],['#Month]],1)</f>
        <v>44440</v>
      </c>
      <c r="J1007" s="48"/>
    </row>
    <row r="1008" spans="1:10" x14ac:dyDescent="0.4">
      <c r="A1008" s="48" t="s">
        <v>84</v>
      </c>
      <c r="B1008" s="48" t="s">
        <v>75</v>
      </c>
      <c r="C1008" s="48">
        <v>2021</v>
      </c>
      <c r="D1008" s="48" t="s">
        <v>8</v>
      </c>
      <c r="E1008" s="48">
        <v>9</v>
      </c>
      <c r="F1008" s="60">
        <v>0</v>
      </c>
      <c r="G1008" s="43">
        <v>0</v>
      </c>
      <c r="H1008" s="58">
        <f>FactTransaction[[#This Row],[RNS]]*FactTransaction[[#This Row],[ADR]]</f>
        <v>0</v>
      </c>
      <c r="I1008" s="51">
        <f>DATE(FactTransaction[[#This Row],['#Year]],FactTransaction[[#This Row],['#Month]],1)</f>
        <v>44440</v>
      </c>
      <c r="J1008" s="48"/>
    </row>
    <row r="1009" spans="1:10" x14ac:dyDescent="0.4">
      <c r="A1009" s="48" t="s">
        <v>84</v>
      </c>
      <c r="B1009" s="48" t="s">
        <v>75</v>
      </c>
      <c r="C1009" s="48">
        <v>2021</v>
      </c>
      <c r="D1009" s="48" t="s">
        <v>3</v>
      </c>
      <c r="E1009" s="48">
        <v>9</v>
      </c>
      <c r="F1009" s="60">
        <v>0</v>
      </c>
      <c r="G1009" s="43">
        <v>0</v>
      </c>
      <c r="H1009" s="58">
        <f>FactTransaction[[#This Row],[RNS]]*FactTransaction[[#This Row],[ADR]]</f>
        <v>0</v>
      </c>
      <c r="I1009" s="51">
        <f>DATE(FactTransaction[[#This Row],['#Year]],FactTransaction[[#This Row],['#Month]],1)</f>
        <v>44440</v>
      </c>
      <c r="J1009" s="48"/>
    </row>
    <row r="1010" spans="1:10" x14ac:dyDescent="0.4">
      <c r="A1010" s="48" t="s">
        <v>84</v>
      </c>
      <c r="B1010" s="48" t="s">
        <v>75</v>
      </c>
      <c r="C1010" s="48">
        <v>2021</v>
      </c>
      <c r="D1010" s="48" t="s">
        <v>6</v>
      </c>
      <c r="E1010" s="48">
        <v>10</v>
      </c>
      <c r="F1010" s="60">
        <v>0</v>
      </c>
      <c r="G1010" s="43">
        <v>0</v>
      </c>
      <c r="H1010" s="58">
        <f>FactTransaction[[#This Row],[RNS]]*FactTransaction[[#This Row],[ADR]]</f>
        <v>0</v>
      </c>
      <c r="I1010" s="51">
        <f>DATE(FactTransaction[[#This Row],['#Year]],FactTransaction[[#This Row],['#Month]],1)</f>
        <v>44470</v>
      </c>
      <c r="J1010" s="48"/>
    </row>
    <row r="1011" spans="1:10" x14ac:dyDescent="0.4">
      <c r="A1011" s="48" t="s">
        <v>84</v>
      </c>
      <c r="B1011" s="48" t="s">
        <v>75</v>
      </c>
      <c r="C1011" s="48">
        <v>2021</v>
      </c>
      <c r="D1011" s="48" t="s">
        <v>7</v>
      </c>
      <c r="E1011" s="48">
        <v>10</v>
      </c>
      <c r="F1011" s="60">
        <v>0</v>
      </c>
      <c r="G1011" s="43">
        <v>0</v>
      </c>
      <c r="H1011" s="58">
        <f>FactTransaction[[#This Row],[RNS]]*FactTransaction[[#This Row],[ADR]]</f>
        <v>0</v>
      </c>
      <c r="I1011" s="51">
        <f>DATE(FactTransaction[[#This Row],['#Year]],FactTransaction[[#This Row],['#Month]],1)</f>
        <v>44470</v>
      </c>
      <c r="J1011" s="48"/>
    </row>
    <row r="1012" spans="1:10" x14ac:dyDescent="0.4">
      <c r="A1012" s="48" t="s">
        <v>84</v>
      </c>
      <c r="B1012" s="48" t="s">
        <v>75</v>
      </c>
      <c r="C1012" s="48">
        <v>2021</v>
      </c>
      <c r="D1012" s="48" t="s">
        <v>8</v>
      </c>
      <c r="E1012" s="48">
        <v>10</v>
      </c>
      <c r="F1012" s="60">
        <v>0</v>
      </c>
      <c r="G1012" s="43">
        <v>0</v>
      </c>
      <c r="H1012" s="58">
        <f>FactTransaction[[#This Row],[RNS]]*FactTransaction[[#This Row],[ADR]]</f>
        <v>0</v>
      </c>
      <c r="I1012" s="51">
        <f>DATE(FactTransaction[[#This Row],['#Year]],FactTransaction[[#This Row],['#Month]],1)</f>
        <v>44470</v>
      </c>
      <c r="J1012" s="48"/>
    </row>
    <row r="1013" spans="1:10" x14ac:dyDescent="0.4">
      <c r="A1013" s="48" t="s">
        <v>84</v>
      </c>
      <c r="B1013" s="48" t="s">
        <v>75</v>
      </c>
      <c r="C1013" s="48">
        <v>2021</v>
      </c>
      <c r="D1013" s="48" t="s">
        <v>3</v>
      </c>
      <c r="E1013" s="48">
        <v>10</v>
      </c>
      <c r="F1013" s="60">
        <v>0</v>
      </c>
      <c r="G1013" s="43">
        <v>0</v>
      </c>
      <c r="H1013" s="58">
        <f>FactTransaction[[#This Row],[RNS]]*FactTransaction[[#This Row],[ADR]]</f>
        <v>0</v>
      </c>
      <c r="I1013" s="51">
        <f>DATE(FactTransaction[[#This Row],['#Year]],FactTransaction[[#This Row],['#Month]],1)</f>
        <v>44470</v>
      </c>
      <c r="J1013" s="48"/>
    </row>
    <row r="1014" spans="1:10" x14ac:dyDescent="0.4">
      <c r="A1014" s="48" t="s">
        <v>84</v>
      </c>
      <c r="B1014" s="48" t="s">
        <v>75</v>
      </c>
      <c r="C1014" s="48">
        <v>2021</v>
      </c>
      <c r="D1014" s="48" t="s">
        <v>6</v>
      </c>
      <c r="E1014" s="48">
        <v>11</v>
      </c>
      <c r="F1014" s="60">
        <v>0</v>
      </c>
      <c r="G1014" s="43">
        <v>0</v>
      </c>
      <c r="H1014" s="58">
        <f>FactTransaction[[#This Row],[RNS]]*FactTransaction[[#This Row],[ADR]]</f>
        <v>0</v>
      </c>
      <c r="I1014" s="51">
        <f>DATE(FactTransaction[[#This Row],['#Year]],FactTransaction[[#This Row],['#Month]],1)</f>
        <v>44501</v>
      </c>
      <c r="J1014" s="48"/>
    </row>
    <row r="1015" spans="1:10" x14ac:dyDescent="0.4">
      <c r="A1015" s="48" t="s">
        <v>84</v>
      </c>
      <c r="B1015" s="48" t="s">
        <v>75</v>
      </c>
      <c r="C1015" s="48">
        <v>2021</v>
      </c>
      <c r="D1015" s="48" t="s">
        <v>7</v>
      </c>
      <c r="E1015" s="48">
        <v>11</v>
      </c>
      <c r="F1015" s="60">
        <v>0</v>
      </c>
      <c r="G1015" s="43">
        <v>0</v>
      </c>
      <c r="H1015" s="58">
        <f>FactTransaction[[#This Row],[RNS]]*FactTransaction[[#This Row],[ADR]]</f>
        <v>0</v>
      </c>
      <c r="I1015" s="51">
        <f>DATE(FactTransaction[[#This Row],['#Year]],FactTransaction[[#This Row],['#Month]],1)</f>
        <v>44501</v>
      </c>
      <c r="J1015" s="48"/>
    </row>
    <row r="1016" spans="1:10" x14ac:dyDescent="0.4">
      <c r="A1016" s="48" t="s">
        <v>84</v>
      </c>
      <c r="B1016" s="48" t="s">
        <v>75</v>
      </c>
      <c r="C1016" s="48">
        <v>2021</v>
      </c>
      <c r="D1016" s="48" t="s">
        <v>8</v>
      </c>
      <c r="E1016" s="48">
        <v>11</v>
      </c>
      <c r="F1016" s="60">
        <v>0</v>
      </c>
      <c r="G1016" s="43">
        <v>0</v>
      </c>
      <c r="H1016" s="58">
        <f>FactTransaction[[#This Row],[RNS]]*FactTransaction[[#This Row],[ADR]]</f>
        <v>0</v>
      </c>
      <c r="I1016" s="51">
        <f>DATE(FactTransaction[[#This Row],['#Year]],FactTransaction[[#This Row],['#Month]],1)</f>
        <v>44501</v>
      </c>
      <c r="J1016" s="48"/>
    </row>
    <row r="1017" spans="1:10" x14ac:dyDescent="0.4">
      <c r="A1017" s="48" t="s">
        <v>84</v>
      </c>
      <c r="B1017" s="48" t="s">
        <v>75</v>
      </c>
      <c r="C1017" s="48">
        <v>2021</v>
      </c>
      <c r="D1017" s="48" t="s">
        <v>3</v>
      </c>
      <c r="E1017" s="48">
        <v>11</v>
      </c>
      <c r="F1017" s="60">
        <v>0</v>
      </c>
      <c r="G1017" s="43">
        <v>0</v>
      </c>
      <c r="H1017" s="58">
        <f>FactTransaction[[#This Row],[RNS]]*FactTransaction[[#This Row],[ADR]]</f>
        <v>0</v>
      </c>
      <c r="I1017" s="51">
        <f>DATE(FactTransaction[[#This Row],['#Year]],FactTransaction[[#This Row],['#Month]],1)</f>
        <v>44501</v>
      </c>
      <c r="J1017" s="48"/>
    </row>
    <row r="1018" spans="1:10" x14ac:dyDescent="0.4">
      <c r="A1018" s="48" t="s">
        <v>84</v>
      </c>
      <c r="B1018" s="48" t="s">
        <v>75</v>
      </c>
      <c r="C1018" s="48">
        <v>2021</v>
      </c>
      <c r="D1018" s="48" t="s">
        <v>6</v>
      </c>
      <c r="E1018" s="48">
        <v>12</v>
      </c>
      <c r="F1018" s="60">
        <v>0</v>
      </c>
      <c r="G1018" s="43">
        <v>0</v>
      </c>
      <c r="H1018" s="58">
        <f>FactTransaction[[#This Row],[RNS]]*FactTransaction[[#This Row],[ADR]]</f>
        <v>0</v>
      </c>
      <c r="I1018" s="51">
        <f>DATE(FactTransaction[[#This Row],['#Year]],FactTransaction[[#This Row],['#Month]],1)</f>
        <v>44531</v>
      </c>
      <c r="J1018" s="48"/>
    </row>
    <row r="1019" spans="1:10" x14ac:dyDescent="0.4">
      <c r="A1019" s="48" t="s">
        <v>84</v>
      </c>
      <c r="B1019" s="48" t="s">
        <v>75</v>
      </c>
      <c r="C1019" s="48">
        <v>2021</v>
      </c>
      <c r="D1019" s="48" t="s">
        <v>7</v>
      </c>
      <c r="E1019" s="48">
        <v>12</v>
      </c>
      <c r="F1019" s="60">
        <v>0</v>
      </c>
      <c r="G1019" s="43">
        <v>0</v>
      </c>
      <c r="H1019" s="58">
        <f>FactTransaction[[#This Row],[RNS]]*FactTransaction[[#This Row],[ADR]]</f>
        <v>0</v>
      </c>
      <c r="I1019" s="51">
        <f>DATE(FactTransaction[[#This Row],['#Year]],FactTransaction[[#This Row],['#Month]],1)</f>
        <v>44531</v>
      </c>
      <c r="J1019" s="48"/>
    </row>
    <row r="1020" spans="1:10" x14ac:dyDescent="0.4">
      <c r="A1020" s="48" t="s">
        <v>84</v>
      </c>
      <c r="B1020" s="48" t="s">
        <v>75</v>
      </c>
      <c r="C1020" s="48">
        <v>2021</v>
      </c>
      <c r="D1020" s="48" t="s">
        <v>8</v>
      </c>
      <c r="E1020" s="48">
        <v>12</v>
      </c>
      <c r="F1020" s="60">
        <v>0</v>
      </c>
      <c r="G1020" s="43">
        <v>0</v>
      </c>
      <c r="H1020" s="58">
        <f>FactTransaction[[#This Row],[RNS]]*FactTransaction[[#This Row],[ADR]]</f>
        <v>0</v>
      </c>
      <c r="I1020" s="51">
        <f>DATE(FactTransaction[[#This Row],['#Year]],FactTransaction[[#This Row],['#Month]],1)</f>
        <v>44531</v>
      </c>
      <c r="J1020" s="48"/>
    </row>
    <row r="1021" spans="1:10" x14ac:dyDescent="0.4">
      <c r="A1021" s="48" t="s">
        <v>84</v>
      </c>
      <c r="B1021" s="48" t="s">
        <v>75</v>
      </c>
      <c r="C1021" s="48">
        <v>2021</v>
      </c>
      <c r="D1021" s="48" t="s">
        <v>3</v>
      </c>
      <c r="E1021" s="48">
        <v>12</v>
      </c>
      <c r="F1021" s="60">
        <v>0</v>
      </c>
      <c r="G1021" s="43">
        <v>0</v>
      </c>
      <c r="H1021" s="58">
        <f>FactTransaction[[#This Row],[RNS]]*FactTransaction[[#This Row],[ADR]]</f>
        <v>0</v>
      </c>
      <c r="I1021" s="51">
        <f>DATE(FactTransaction[[#This Row],['#Year]],FactTransaction[[#This Row],['#Month]],1)</f>
        <v>44531</v>
      </c>
      <c r="J1021" s="48"/>
    </row>
    <row r="1022" spans="1:10" x14ac:dyDescent="0.4">
      <c r="A1022" s="48" t="s">
        <v>84</v>
      </c>
      <c r="B1022" s="48" t="s">
        <v>74</v>
      </c>
      <c r="C1022" s="48">
        <v>2021</v>
      </c>
      <c r="D1022" s="48" t="s">
        <v>6</v>
      </c>
      <c r="E1022" s="48">
        <v>1</v>
      </c>
      <c r="F1022" s="60">
        <v>0</v>
      </c>
      <c r="G1022" s="43">
        <v>0</v>
      </c>
      <c r="H1022" s="58">
        <f>FactTransaction[[#This Row],[RNS]]*FactTransaction[[#This Row],[ADR]]</f>
        <v>0</v>
      </c>
      <c r="I1022" s="51">
        <f>DATE(FactTransaction[[#This Row],['#Year]],FactTransaction[[#This Row],['#Month]],1)</f>
        <v>44197</v>
      </c>
      <c r="J1022" s="48"/>
    </row>
    <row r="1023" spans="1:10" x14ac:dyDescent="0.4">
      <c r="A1023" s="48" t="s">
        <v>84</v>
      </c>
      <c r="B1023" s="48" t="s">
        <v>74</v>
      </c>
      <c r="C1023" s="48">
        <v>2021</v>
      </c>
      <c r="D1023" s="48" t="s">
        <v>7</v>
      </c>
      <c r="E1023" s="48">
        <v>1</v>
      </c>
      <c r="F1023" s="60">
        <v>0</v>
      </c>
      <c r="G1023" s="43">
        <v>0</v>
      </c>
      <c r="H1023" s="58">
        <f>FactTransaction[[#This Row],[RNS]]*FactTransaction[[#This Row],[ADR]]</f>
        <v>0</v>
      </c>
      <c r="I1023" s="51">
        <f>DATE(FactTransaction[[#This Row],['#Year]],FactTransaction[[#This Row],['#Month]],1)</f>
        <v>44197</v>
      </c>
      <c r="J1023" s="48"/>
    </row>
    <row r="1024" spans="1:10" x14ac:dyDescent="0.4">
      <c r="A1024" s="48" t="s">
        <v>84</v>
      </c>
      <c r="B1024" s="48" t="s">
        <v>74</v>
      </c>
      <c r="C1024" s="48">
        <v>2021</v>
      </c>
      <c r="D1024" s="48" t="s">
        <v>8</v>
      </c>
      <c r="E1024" s="48">
        <v>1</v>
      </c>
      <c r="F1024" s="60">
        <v>0</v>
      </c>
      <c r="G1024" s="43">
        <v>0</v>
      </c>
      <c r="H1024" s="58">
        <f>FactTransaction[[#This Row],[RNS]]*FactTransaction[[#This Row],[ADR]]</f>
        <v>0</v>
      </c>
      <c r="I1024" s="51">
        <f>DATE(FactTransaction[[#This Row],['#Year]],FactTransaction[[#This Row],['#Month]],1)</f>
        <v>44197</v>
      </c>
      <c r="J1024" s="48"/>
    </row>
    <row r="1025" spans="1:10" x14ac:dyDescent="0.4">
      <c r="A1025" s="48" t="s">
        <v>84</v>
      </c>
      <c r="B1025" s="48" t="s">
        <v>74</v>
      </c>
      <c r="C1025" s="48">
        <v>2021</v>
      </c>
      <c r="D1025" s="48" t="s">
        <v>3</v>
      </c>
      <c r="E1025" s="48">
        <v>1</v>
      </c>
      <c r="F1025" s="60">
        <v>0</v>
      </c>
      <c r="G1025" s="43">
        <v>0</v>
      </c>
      <c r="H1025" s="58">
        <f>FactTransaction[[#This Row],[RNS]]*FactTransaction[[#This Row],[ADR]]</f>
        <v>0</v>
      </c>
      <c r="I1025" s="51">
        <f>DATE(FactTransaction[[#This Row],['#Year]],FactTransaction[[#This Row],['#Month]],1)</f>
        <v>44197</v>
      </c>
      <c r="J1025" s="48"/>
    </row>
    <row r="1026" spans="1:10" x14ac:dyDescent="0.4">
      <c r="A1026" s="48" t="s">
        <v>84</v>
      </c>
      <c r="B1026" s="48" t="s">
        <v>74</v>
      </c>
      <c r="C1026" s="48">
        <v>2021</v>
      </c>
      <c r="D1026" s="48" t="s">
        <v>6</v>
      </c>
      <c r="E1026" s="48">
        <v>2</v>
      </c>
      <c r="F1026" s="60">
        <v>0</v>
      </c>
      <c r="G1026" s="43">
        <v>0</v>
      </c>
      <c r="H1026" s="58">
        <f>FactTransaction[[#This Row],[RNS]]*FactTransaction[[#This Row],[ADR]]</f>
        <v>0</v>
      </c>
      <c r="I1026" s="51">
        <f>DATE(FactTransaction[[#This Row],['#Year]],FactTransaction[[#This Row],['#Month]],1)</f>
        <v>44228</v>
      </c>
      <c r="J1026" s="48"/>
    </row>
    <row r="1027" spans="1:10" x14ac:dyDescent="0.4">
      <c r="A1027" s="48" t="s">
        <v>84</v>
      </c>
      <c r="B1027" s="48" t="s">
        <v>74</v>
      </c>
      <c r="C1027" s="48">
        <v>2021</v>
      </c>
      <c r="D1027" s="48" t="s">
        <v>7</v>
      </c>
      <c r="E1027" s="48">
        <v>2</v>
      </c>
      <c r="F1027" s="60">
        <v>0</v>
      </c>
      <c r="G1027" s="43">
        <v>0</v>
      </c>
      <c r="H1027" s="58">
        <f>FactTransaction[[#This Row],[RNS]]*FactTransaction[[#This Row],[ADR]]</f>
        <v>0</v>
      </c>
      <c r="I1027" s="51">
        <f>DATE(FactTransaction[[#This Row],['#Year]],FactTransaction[[#This Row],['#Month]],1)</f>
        <v>44228</v>
      </c>
      <c r="J1027" s="48"/>
    </row>
    <row r="1028" spans="1:10" x14ac:dyDescent="0.4">
      <c r="A1028" s="48" t="s">
        <v>84</v>
      </c>
      <c r="B1028" s="48" t="s">
        <v>74</v>
      </c>
      <c r="C1028" s="48">
        <v>2021</v>
      </c>
      <c r="D1028" s="48" t="s">
        <v>8</v>
      </c>
      <c r="E1028" s="48">
        <v>2</v>
      </c>
      <c r="F1028" s="60">
        <v>0</v>
      </c>
      <c r="G1028" s="43">
        <v>0</v>
      </c>
      <c r="H1028" s="58">
        <f>FactTransaction[[#This Row],[RNS]]*FactTransaction[[#This Row],[ADR]]</f>
        <v>0</v>
      </c>
      <c r="I1028" s="51">
        <f>DATE(FactTransaction[[#This Row],['#Year]],FactTransaction[[#This Row],['#Month]],1)</f>
        <v>44228</v>
      </c>
      <c r="J1028" s="48"/>
    </row>
    <row r="1029" spans="1:10" x14ac:dyDescent="0.4">
      <c r="A1029" s="48" t="s">
        <v>84</v>
      </c>
      <c r="B1029" s="48" t="s">
        <v>74</v>
      </c>
      <c r="C1029" s="48">
        <v>2021</v>
      </c>
      <c r="D1029" s="48" t="s">
        <v>3</v>
      </c>
      <c r="E1029" s="48">
        <v>2</v>
      </c>
      <c r="F1029" s="60">
        <v>0</v>
      </c>
      <c r="G1029" s="43">
        <v>0</v>
      </c>
      <c r="H1029" s="58">
        <f>FactTransaction[[#This Row],[RNS]]*FactTransaction[[#This Row],[ADR]]</f>
        <v>0</v>
      </c>
      <c r="I1029" s="51">
        <f>DATE(FactTransaction[[#This Row],['#Year]],FactTransaction[[#This Row],['#Month]],1)</f>
        <v>44228</v>
      </c>
      <c r="J1029" s="48"/>
    </row>
    <row r="1030" spans="1:10" x14ac:dyDescent="0.4">
      <c r="A1030" s="48" t="s">
        <v>84</v>
      </c>
      <c r="B1030" s="48" t="s">
        <v>74</v>
      </c>
      <c r="C1030" s="48">
        <v>2021</v>
      </c>
      <c r="D1030" s="48" t="s">
        <v>6</v>
      </c>
      <c r="E1030" s="48">
        <v>3</v>
      </c>
      <c r="F1030" s="60">
        <v>0</v>
      </c>
      <c r="G1030" s="43">
        <v>0</v>
      </c>
      <c r="H1030" s="58">
        <f>FactTransaction[[#This Row],[RNS]]*FactTransaction[[#This Row],[ADR]]</f>
        <v>0</v>
      </c>
      <c r="I1030" s="51">
        <f>DATE(FactTransaction[[#This Row],['#Year]],FactTransaction[[#This Row],['#Month]],1)</f>
        <v>44256</v>
      </c>
      <c r="J1030" s="48"/>
    </row>
    <row r="1031" spans="1:10" x14ac:dyDescent="0.4">
      <c r="A1031" s="48" t="s">
        <v>84</v>
      </c>
      <c r="B1031" s="48" t="s">
        <v>74</v>
      </c>
      <c r="C1031" s="48">
        <v>2021</v>
      </c>
      <c r="D1031" s="48" t="s">
        <v>7</v>
      </c>
      <c r="E1031" s="48">
        <v>3</v>
      </c>
      <c r="F1031" s="60">
        <v>0</v>
      </c>
      <c r="G1031" s="43">
        <v>0</v>
      </c>
      <c r="H1031" s="58">
        <f>FactTransaction[[#This Row],[RNS]]*FactTransaction[[#This Row],[ADR]]</f>
        <v>0</v>
      </c>
      <c r="I1031" s="51">
        <f>DATE(FactTransaction[[#This Row],['#Year]],FactTransaction[[#This Row],['#Month]],1)</f>
        <v>44256</v>
      </c>
      <c r="J1031" s="48"/>
    </row>
    <row r="1032" spans="1:10" x14ac:dyDescent="0.4">
      <c r="A1032" s="48" t="s">
        <v>84</v>
      </c>
      <c r="B1032" s="48" t="s">
        <v>74</v>
      </c>
      <c r="C1032" s="48">
        <v>2021</v>
      </c>
      <c r="D1032" s="48" t="s">
        <v>8</v>
      </c>
      <c r="E1032" s="48">
        <v>3</v>
      </c>
      <c r="F1032" s="60">
        <v>0</v>
      </c>
      <c r="G1032" s="43">
        <v>0</v>
      </c>
      <c r="H1032" s="58">
        <f>FactTransaction[[#This Row],[RNS]]*FactTransaction[[#This Row],[ADR]]</f>
        <v>0</v>
      </c>
      <c r="I1032" s="51">
        <f>DATE(FactTransaction[[#This Row],['#Year]],FactTransaction[[#This Row],['#Month]],1)</f>
        <v>44256</v>
      </c>
      <c r="J1032" s="48"/>
    </row>
    <row r="1033" spans="1:10" x14ac:dyDescent="0.4">
      <c r="A1033" s="48" t="s">
        <v>84</v>
      </c>
      <c r="B1033" s="48" t="s">
        <v>74</v>
      </c>
      <c r="C1033" s="48">
        <v>2021</v>
      </c>
      <c r="D1033" s="48" t="s">
        <v>3</v>
      </c>
      <c r="E1033" s="48">
        <v>3</v>
      </c>
      <c r="F1033" s="60">
        <v>0</v>
      </c>
      <c r="G1033" s="43">
        <v>0</v>
      </c>
      <c r="H1033" s="58">
        <f>FactTransaction[[#This Row],[RNS]]*FactTransaction[[#This Row],[ADR]]</f>
        <v>0</v>
      </c>
      <c r="I1033" s="51">
        <f>DATE(FactTransaction[[#This Row],['#Year]],FactTransaction[[#This Row],['#Month]],1)</f>
        <v>44256</v>
      </c>
      <c r="J1033" s="48"/>
    </row>
    <row r="1034" spans="1:10" x14ac:dyDescent="0.4">
      <c r="A1034" s="48" t="s">
        <v>84</v>
      </c>
      <c r="B1034" s="48" t="s">
        <v>74</v>
      </c>
      <c r="C1034" s="48">
        <v>2021</v>
      </c>
      <c r="D1034" s="48" t="s">
        <v>6</v>
      </c>
      <c r="E1034" s="48">
        <v>4</v>
      </c>
      <c r="F1034" s="60">
        <v>0</v>
      </c>
      <c r="G1034" s="43">
        <v>0</v>
      </c>
      <c r="H1034" s="58">
        <f>FactTransaction[[#This Row],[RNS]]*FactTransaction[[#This Row],[ADR]]</f>
        <v>0</v>
      </c>
      <c r="I1034" s="51">
        <f>DATE(FactTransaction[[#This Row],['#Year]],FactTransaction[[#This Row],['#Month]],1)</f>
        <v>44287</v>
      </c>
      <c r="J1034" s="48"/>
    </row>
    <row r="1035" spans="1:10" x14ac:dyDescent="0.4">
      <c r="A1035" s="48" t="s">
        <v>84</v>
      </c>
      <c r="B1035" s="48" t="s">
        <v>74</v>
      </c>
      <c r="C1035" s="48">
        <v>2021</v>
      </c>
      <c r="D1035" s="48" t="s">
        <v>7</v>
      </c>
      <c r="E1035" s="48">
        <v>4</v>
      </c>
      <c r="F1035" s="60">
        <v>0</v>
      </c>
      <c r="G1035" s="43">
        <v>0</v>
      </c>
      <c r="H1035" s="58">
        <f>FactTransaction[[#This Row],[RNS]]*FactTransaction[[#This Row],[ADR]]</f>
        <v>0</v>
      </c>
      <c r="I1035" s="51">
        <f>DATE(FactTransaction[[#This Row],['#Year]],FactTransaction[[#This Row],['#Month]],1)</f>
        <v>44287</v>
      </c>
      <c r="J1035" s="48"/>
    </row>
    <row r="1036" spans="1:10" x14ac:dyDescent="0.4">
      <c r="A1036" s="48" t="s">
        <v>84</v>
      </c>
      <c r="B1036" s="48" t="s">
        <v>74</v>
      </c>
      <c r="C1036" s="48">
        <v>2021</v>
      </c>
      <c r="D1036" s="48" t="s">
        <v>8</v>
      </c>
      <c r="E1036" s="48">
        <v>4</v>
      </c>
      <c r="F1036" s="60">
        <v>0</v>
      </c>
      <c r="G1036" s="43">
        <v>0</v>
      </c>
      <c r="H1036" s="58">
        <f>FactTransaction[[#This Row],[RNS]]*FactTransaction[[#This Row],[ADR]]</f>
        <v>0</v>
      </c>
      <c r="I1036" s="51">
        <f>DATE(FactTransaction[[#This Row],['#Year]],FactTransaction[[#This Row],['#Month]],1)</f>
        <v>44287</v>
      </c>
      <c r="J1036" s="48"/>
    </row>
    <row r="1037" spans="1:10" x14ac:dyDescent="0.4">
      <c r="A1037" s="48" t="s">
        <v>84</v>
      </c>
      <c r="B1037" s="48" t="s">
        <v>74</v>
      </c>
      <c r="C1037" s="48">
        <v>2021</v>
      </c>
      <c r="D1037" s="48" t="s">
        <v>3</v>
      </c>
      <c r="E1037" s="48">
        <v>4</v>
      </c>
      <c r="F1037" s="60">
        <v>0</v>
      </c>
      <c r="G1037" s="43">
        <v>0</v>
      </c>
      <c r="H1037" s="58">
        <f>FactTransaction[[#This Row],[RNS]]*FactTransaction[[#This Row],[ADR]]</f>
        <v>0</v>
      </c>
      <c r="I1037" s="51">
        <f>DATE(FactTransaction[[#This Row],['#Year]],FactTransaction[[#This Row],['#Month]],1)</f>
        <v>44287</v>
      </c>
      <c r="J1037" s="48"/>
    </row>
    <row r="1038" spans="1:10" x14ac:dyDescent="0.4">
      <c r="A1038" s="48" t="s">
        <v>84</v>
      </c>
      <c r="B1038" s="48" t="s">
        <v>74</v>
      </c>
      <c r="C1038" s="48">
        <v>2021</v>
      </c>
      <c r="D1038" s="48" t="s">
        <v>6</v>
      </c>
      <c r="E1038" s="48">
        <v>5</v>
      </c>
      <c r="F1038" s="60">
        <v>0</v>
      </c>
      <c r="G1038" s="43">
        <v>0</v>
      </c>
      <c r="H1038" s="58">
        <f>FactTransaction[[#This Row],[RNS]]*FactTransaction[[#This Row],[ADR]]</f>
        <v>0</v>
      </c>
      <c r="I1038" s="51">
        <f>DATE(FactTransaction[[#This Row],['#Year]],FactTransaction[[#This Row],['#Month]],1)</f>
        <v>44317</v>
      </c>
      <c r="J1038" s="48"/>
    </row>
    <row r="1039" spans="1:10" x14ac:dyDescent="0.4">
      <c r="A1039" s="48" t="s">
        <v>84</v>
      </c>
      <c r="B1039" s="48" t="s">
        <v>74</v>
      </c>
      <c r="C1039" s="48">
        <v>2021</v>
      </c>
      <c r="D1039" s="48" t="s">
        <v>7</v>
      </c>
      <c r="E1039" s="48">
        <v>5</v>
      </c>
      <c r="F1039" s="60">
        <v>0</v>
      </c>
      <c r="G1039" s="43">
        <v>0</v>
      </c>
      <c r="H1039" s="58">
        <f>FactTransaction[[#This Row],[RNS]]*FactTransaction[[#This Row],[ADR]]</f>
        <v>0</v>
      </c>
      <c r="I1039" s="51">
        <f>DATE(FactTransaction[[#This Row],['#Year]],FactTransaction[[#This Row],['#Month]],1)</f>
        <v>44317</v>
      </c>
      <c r="J1039" s="48"/>
    </row>
    <row r="1040" spans="1:10" x14ac:dyDescent="0.4">
      <c r="A1040" s="48" t="s">
        <v>84</v>
      </c>
      <c r="B1040" s="48" t="s">
        <v>74</v>
      </c>
      <c r="C1040" s="48">
        <v>2021</v>
      </c>
      <c r="D1040" s="48" t="s">
        <v>8</v>
      </c>
      <c r="E1040" s="48">
        <v>5</v>
      </c>
      <c r="F1040" s="60">
        <v>0</v>
      </c>
      <c r="G1040" s="43">
        <v>0</v>
      </c>
      <c r="H1040" s="58">
        <f>FactTransaction[[#This Row],[RNS]]*FactTransaction[[#This Row],[ADR]]</f>
        <v>0</v>
      </c>
      <c r="I1040" s="51">
        <f>DATE(FactTransaction[[#This Row],['#Year]],FactTransaction[[#This Row],['#Month]],1)</f>
        <v>44317</v>
      </c>
      <c r="J1040" s="48"/>
    </row>
    <row r="1041" spans="1:10" x14ac:dyDescent="0.4">
      <c r="A1041" s="48" t="s">
        <v>84</v>
      </c>
      <c r="B1041" s="48" t="s">
        <v>74</v>
      </c>
      <c r="C1041" s="48">
        <v>2021</v>
      </c>
      <c r="D1041" s="48" t="s">
        <v>3</v>
      </c>
      <c r="E1041" s="48">
        <v>5</v>
      </c>
      <c r="F1041" s="60">
        <v>0</v>
      </c>
      <c r="G1041" s="43">
        <v>0</v>
      </c>
      <c r="H1041" s="58">
        <f>FactTransaction[[#This Row],[RNS]]*FactTransaction[[#This Row],[ADR]]</f>
        <v>0</v>
      </c>
      <c r="I1041" s="51">
        <f>DATE(FactTransaction[[#This Row],['#Year]],FactTransaction[[#This Row],['#Month]],1)</f>
        <v>44317</v>
      </c>
      <c r="J1041" s="48"/>
    </row>
    <row r="1042" spans="1:10" x14ac:dyDescent="0.4">
      <c r="A1042" s="48" t="s">
        <v>84</v>
      </c>
      <c r="B1042" s="48" t="s">
        <v>74</v>
      </c>
      <c r="C1042" s="48">
        <v>2021</v>
      </c>
      <c r="D1042" s="48" t="s">
        <v>6</v>
      </c>
      <c r="E1042" s="48">
        <v>6</v>
      </c>
      <c r="F1042" s="60">
        <v>0</v>
      </c>
      <c r="G1042" s="43">
        <v>0</v>
      </c>
      <c r="H1042" s="58">
        <f>FactTransaction[[#This Row],[RNS]]*FactTransaction[[#This Row],[ADR]]</f>
        <v>0</v>
      </c>
      <c r="I1042" s="51">
        <f>DATE(FactTransaction[[#This Row],['#Year]],FactTransaction[[#This Row],['#Month]],1)</f>
        <v>44348</v>
      </c>
      <c r="J1042" s="48"/>
    </row>
    <row r="1043" spans="1:10" x14ac:dyDescent="0.4">
      <c r="A1043" s="48" t="s">
        <v>84</v>
      </c>
      <c r="B1043" s="48" t="s">
        <v>74</v>
      </c>
      <c r="C1043" s="48">
        <v>2021</v>
      </c>
      <c r="D1043" s="48" t="s">
        <v>7</v>
      </c>
      <c r="E1043" s="48">
        <v>6</v>
      </c>
      <c r="F1043" s="60">
        <v>0</v>
      </c>
      <c r="G1043" s="43">
        <v>0</v>
      </c>
      <c r="H1043" s="58">
        <f>FactTransaction[[#This Row],[RNS]]*FactTransaction[[#This Row],[ADR]]</f>
        <v>0</v>
      </c>
      <c r="I1043" s="51">
        <f>DATE(FactTransaction[[#This Row],['#Year]],FactTransaction[[#This Row],['#Month]],1)</f>
        <v>44348</v>
      </c>
      <c r="J1043" s="48"/>
    </row>
    <row r="1044" spans="1:10" x14ac:dyDescent="0.4">
      <c r="A1044" s="48" t="s">
        <v>84</v>
      </c>
      <c r="B1044" s="48" t="s">
        <v>74</v>
      </c>
      <c r="C1044" s="48">
        <v>2021</v>
      </c>
      <c r="D1044" s="48" t="s">
        <v>8</v>
      </c>
      <c r="E1044" s="48">
        <v>6</v>
      </c>
      <c r="F1044" s="60">
        <v>0</v>
      </c>
      <c r="G1044" s="43">
        <v>0</v>
      </c>
      <c r="H1044" s="58">
        <f>FactTransaction[[#This Row],[RNS]]*FactTransaction[[#This Row],[ADR]]</f>
        <v>0</v>
      </c>
      <c r="I1044" s="51">
        <f>DATE(FactTransaction[[#This Row],['#Year]],FactTransaction[[#This Row],['#Month]],1)</f>
        <v>44348</v>
      </c>
      <c r="J1044" s="48"/>
    </row>
    <row r="1045" spans="1:10" x14ac:dyDescent="0.4">
      <c r="A1045" s="48" t="s">
        <v>84</v>
      </c>
      <c r="B1045" s="48" t="s">
        <v>74</v>
      </c>
      <c r="C1045" s="48">
        <v>2021</v>
      </c>
      <c r="D1045" s="48" t="s">
        <v>3</v>
      </c>
      <c r="E1045" s="48">
        <v>6</v>
      </c>
      <c r="F1045" s="60">
        <v>0</v>
      </c>
      <c r="G1045" s="43">
        <v>0</v>
      </c>
      <c r="H1045" s="58">
        <f>FactTransaction[[#This Row],[RNS]]*FactTransaction[[#This Row],[ADR]]</f>
        <v>0</v>
      </c>
      <c r="I1045" s="51">
        <f>DATE(FactTransaction[[#This Row],['#Year]],FactTransaction[[#This Row],['#Month]],1)</f>
        <v>44348</v>
      </c>
      <c r="J1045" s="48"/>
    </row>
    <row r="1046" spans="1:10" x14ac:dyDescent="0.4">
      <c r="A1046" s="48" t="s">
        <v>84</v>
      </c>
      <c r="B1046" s="48" t="s">
        <v>74</v>
      </c>
      <c r="C1046" s="48">
        <v>2021</v>
      </c>
      <c r="D1046" s="48" t="s">
        <v>6</v>
      </c>
      <c r="E1046" s="48">
        <v>7</v>
      </c>
      <c r="F1046" s="60">
        <v>0</v>
      </c>
      <c r="G1046" s="43">
        <v>0</v>
      </c>
      <c r="H1046" s="58">
        <f>FactTransaction[[#This Row],[RNS]]*FactTransaction[[#This Row],[ADR]]</f>
        <v>0</v>
      </c>
      <c r="I1046" s="51">
        <f>DATE(FactTransaction[[#This Row],['#Year]],FactTransaction[[#This Row],['#Month]],1)</f>
        <v>44378</v>
      </c>
      <c r="J1046" s="48"/>
    </row>
    <row r="1047" spans="1:10" x14ac:dyDescent="0.4">
      <c r="A1047" s="48" t="s">
        <v>84</v>
      </c>
      <c r="B1047" s="48" t="s">
        <v>74</v>
      </c>
      <c r="C1047" s="48">
        <v>2021</v>
      </c>
      <c r="D1047" s="48" t="s">
        <v>7</v>
      </c>
      <c r="E1047" s="48">
        <v>7</v>
      </c>
      <c r="F1047" s="60">
        <v>0</v>
      </c>
      <c r="G1047" s="43">
        <v>0</v>
      </c>
      <c r="H1047" s="58">
        <f>FactTransaction[[#This Row],[RNS]]*FactTransaction[[#This Row],[ADR]]</f>
        <v>0</v>
      </c>
      <c r="I1047" s="51">
        <f>DATE(FactTransaction[[#This Row],['#Year]],FactTransaction[[#This Row],['#Month]],1)</f>
        <v>44378</v>
      </c>
      <c r="J1047" s="48"/>
    </row>
    <row r="1048" spans="1:10" x14ac:dyDescent="0.4">
      <c r="A1048" s="48" t="s">
        <v>84</v>
      </c>
      <c r="B1048" s="48" t="s">
        <v>74</v>
      </c>
      <c r="C1048" s="48">
        <v>2021</v>
      </c>
      <c r="D1048" s="48" t="s">
        <v>8</v>
      </c>
      <c r="E1048" s="48">
        <v>7</v>
      </c>
      <c r="F1048" s="60">
        <v>0</v>
      </c>
      <c r="G1048" s="43">
        <v>0</v>
      </c>
      <c r="H1048" s="58">
        <f>FactTransaction[[#This Row],[RNS]]*FactTransaction[[#This Row],[ADR]]</f>
        <v>0</v>
      </c>
      <c r="I1048" s="51">
        <f>DATE(FactTransaction[[#This Row],['#Year]],FactTransaction[[#This Row],['#Month]],1)</f>
        <v>44378</v>
      </c>
      <c r="J1048" s="48"/>
    </row>
    <row r="1049" spans="1:10" x14ac:dyDescent="0.4">
      <c r="A1049" s="48" t="s">
        <v>84</v>
      </c>
      <c r="B1049" s="48" t="s">
        <v>74</v>
      </c>
      <c r="C1049" s="48">
        <v>2021</v>
      </c>
      <c r="D1049" s="48" t="s">
        <v>3</v>
      </c>
      <c r="E1049" s="48">
        <v>7</v>
      </c>
      <c r="F1049" s="60">
        <v>0</v>
      </c>
      <c r="G1049" s="43">
        <v>0</v>
      </c>
      <c r="H1049" s="58">
        <f>FactTransaction[[#This Row],[RNS]]*FactTransaction[[#This Row],[ADR]]</f>
        <v>0</v>
      </c>
      <c r="I1049" s="51">
        <f>DATE(FactTransaction[[#This Row],['#Year]],FactTransaction[[#This Row],['#Month]],1)</f>
        <v>44378</v>
      </c>
      <c r="J1049" s="48"/>
    </row>
    <row r="1050" spans="1:10" x14ac:dyDescent="0.4">
      <c r="A1050" s="48" t="s">
        <v>84</v>
      </c>
      <c r="B1050" s="48" t="s">
        <v>74</v>
      </c>
      <c r="C1050" s="48">
        <v>2021</v>
      </c>
      <c r="D1050" s="48" t="s">
        <v>6</v>
      </c>
      <c r="E1050" s="48">
        <v>8</v>
      </c>
      <c r="F1050" s="60">
        <v>0</v>
      </c>
      <c r="G1050" s="43">
        <v>0</v>
      </c>
      <c r="H1050" s="58">
        <f>FactTransaction[[#This Row],[RNS]]*FactTransaction[[#This Row],[ADR]]</f>
        <v>0</v>
      </c>
      <c r="I1050" s="51">
        <f>DATE(FactTransaction[[#This Row],['#Year]],FactTransaction[[#This Row],['#Month]],1)</f>
        <v>44409</v>
      </c>
      <c r="J1050" s="48"/>
    </row>
    <row r="1051" spans="1:10" x14ac:dyDescent="0.4">
      <c r="A1051" s="48" t="s">
        <v>84</v>
      </c>
      <c r="B1051" s="48" t="s">
        <v>74</v>
      </c>
      <c r="C1051" s="48">
        <v>2021</v>
      </c>
      <c r="D1051" s="48" t="s">
        <v>7</v>
      </c>
      <c r="E1051" s="48">
        <v>8</v>
      </c>
      <c r="F1051" s="60">
        <v>0</v>
      </c>
      <c r="G1051" s="43">
        <v>0</v>
      </c>
      <c r="H1051" s="58">
        <f>FactTransaction[[#This Row],[RNS]]*FactTransaction[[#This Row],[ADR]]</f>
        <v>0</v>
      </c>
      <c r="I1051" s="51">
        <f>DATE(FactTransaction[[#This Row],['#Year]],FactTransaction[[#This Row],['#Month]],1)</f>
        <v>44409</v>
      </c>
      <c r="J1051" s="48"/>
    </row>
    <row r="1052" spans="1:10" x14ac:dyDescent="0.4">
      <c r="A1052" s="48" t="s">
        <v>84</v>
      </c>
      <c r="B1052" s="48" t="s">
        <v>74</v>
      </c>
      <c r="C1052" s="48">
        <v>2021</v>
      </c>
      <c r="D1052" s="48" t="s">
        <v>8</v>
      </c>
      <c r="E1052" s="48">
        <v>8</v>
      </c>
      <c r="F1052" s="60">
        <v>0</v>
      </c>
      <c r="G1052" s="43">
        <v>0</v>
      </c>
      <c r="H1052" s="58">
        <f>FactTransaction[[#This Row],[RNS]]*FactTransaction[[#This Row],[ADR]]</f>
        <v>0</v>
      </c>
      <c r="I1052" s="51">
        <f>DATE(FactTransaction[[#This Row],['#Year]],FactTransaction[[#This Row],['#Month]],1)</f>
        <v>44409</v>
      </c>
      <c r="J1052" s="48"/>
    </row>
    <row r="1053" spans="1:10" x14ac:dyDescent="0.4">
      <c r="A1053" s="48" t="s">
        <v>84</v>
      </c>
      <c r="B1053" s="48" t="s">
        <v>74</v>
      </c>
      <c r="C1053" s="48">
        <v>2021</v>
      </c>
      <c r="D1053" s="48" t="s">
        <v>3</v>
      </c>
      <c r="E1053" s="48">
        <v>8</v>
      </c>
      <c r="F1053" s="60">
        <v>0</v>
      </c>
      <c r="G1053" s="43">
        <v>0</v>
      </c>
      <c r="H1053" s="58">
        <f>FactTransaction[[#This Row],[RNS]]*FactTransaction[[#This Row],[ADR]]</f>
        <v>0</v>
      </c>
      <c r="I1053" s="51">
        <f>DATE(FactTransaction[[#This Row],['#Year]],FactTransaction[[#This Row],['#Month]],1)</f>
        <v>44409</v>
      </c>
      <c r="J1053" s="48"/>
    </row>
    <row r="1054" spans="1:10" x14ac:dyDescent="0.4">
      <c r="A1054" s="48" t="s">
        <v>84</v>
      </c>
      <c r="B1054" s="48" t="s">
        <v>74</v>
      </c>
      <c r="C1054" s="48">
        <v>2021</v>
      </c>
      <c r="D1054" s="48" t="s">
        <v>6</v>
      </c>
      <c r="E1054" s="48">
        <v>9</v>
      </c>
      <c r="F1054" s="60">
        <v>0</v>
      </c>
      <c r="G1054" s="43">
        <v>0</v>
      </c>
      <c r="H1054" s="58">
        <f>FactTransaction[[#This Row],[RNS]]*FactTransaction[[#This Row],[ADR]]</f>
        <v>0</v>
      </c>
      <c r="I1054" s="51">
        <f>DATE(FactTransaction[[#This Row],['#Year]],FactTransaction[[#This Row],['#Month]],1)</f>
        <v>44440</v>
      </c>
      <c r="J1054" s="48"/>
    </row>
    <row r="1055" spans="1:10" x14ac:dyDescent="0.4">
      <c r="A1055" s="48" t="s">
        <v>84</v>
      </c>
      <c r="B1055" s="48" t="s">
        <v>74</v>
      </c>
      <c r="C1055" s="48">
        <v>2021</v>
      </c>
      <c r="D1055" s="48" t="s">
        <v>7</v>
      </c>
      <c r="E1055" s="48">
        <v>9</v>
      </c>
      <c r="F1055" s="60">
        <v>0</v>
      </c>
      <c r="G1055" s="43">
        <v>0</v>
      </c>
      <c r="H1055" s="58">
        <f>FactTransaction[[#This Row],[RNS]]*FactTransaction[[#This Row],[ADR]]</f>
        <v>0</v>
      </c>
      <c r="I1055" s="51">
        <f>DATE(FactTransaction[[#This Row],['#Year]],FactTransaction[[#This Row],['#Month]],1)</f>
        <v>44440</v>
      </c>
      <c r="J1055" s="48"/>
    </row>
    <row r="1056" spans="1:10" x14ac:dyDescent="0.4">
      <c r="A1056" s="48" t="s">
        <v>84</v>
      </c>
      <c r="B1056" s="48" t="s">
        <v>74</v>
      </c>
      <c r="C1056" s="48">
        <v>2021</v>
      </c>
      <c r="D1056" s="48" t="s">
        <v>8</v>
      </c>
      <c r="E1056" s="48">
        <v>9</v>
      </c>
      <c r="F1056" s="60">
        <v>0</v>
      </c>
      <c r="G1056" s="43">
        <v>0</v>
      </c>
      <c r="H1056" s="58">
        <f>FactTransaction[[#This Row],[RNS]]*FactTransaction[[#This Row],[ADR]]</f>
        <v>0</v>
      </c>
      <c r="I1056" s="51">
        <f>DATE(FactTransaction[[#This Row],['#Year]],FactTransaction[[#This Row],['#Month]],1)</f>
        <v>44440</v>
      </c>
      <c r="J1056" s="48"/>
    </row>
    <row r="1057" spans="1:10" x14ac:dyDescent="0.4">
      <c r="A1057" s="48" t="s">
        <v>84</v>
      </c>
      <c r="B1057" s="48" t="s">
        <v>74</v>
      </c>
      <c r="C1057" s="48">
        <v>2021</v>
      </c>
      <c r="D1057" s="48" t="s">
        <v>3</v>
      </c>
      <c r="E1057" s="48">
        <v>9</v>
      </c>
      <c r="F1057" s="60">
        <v>0</v>
      </c>
      <c r="G1057" s="43">
        <v>0</v>
      </c>
      <c r="H1057" s="58">
        <f>FactTransaction[[#This Row],[RNS]]*FactTransaction[[#This Row],[ADR]]</f>
        <v>0</v>
      </c>
      <c r="I1057" s="51">
        <f>DATE(FactTransaction[[#This Row],['#Year]],FactTransaction[[#This Row],['#Month]],1)</f>
        <v>44440</v>
      </c>
      <c r="J1057" s="48"/>
    </row>
    <row r="1058" spans="1:10" x14ac:dyDescent="0.4">
      <c r="A1058" s="48" t="s">
        <v>84</v>
      </c>
      <c r="B1058" s="48" t="s">
        <v>74</v>
      </c>
      <c r="C1058" s="48">
        <v>2021</v>
      </c>
      <c r="D1058" s="48" t="s">
        <v>6</v>
      </c>
      <c r="E1058" s="48">
        <v>10</v>
      </c>
      <c r="F1058" s="60">
        <v>0</v>
      </c>
      <c r="G1058" s="43">
        <v>0</v>
      </c>
      <c r="H1058" s="58">
        <f>FactTransaction[[#This Row],[RNS]]*FactTransaction[[#This Row],[ADR]]</f>
        <v>0</v>
      </c>
      <c r="I1058" s="51">
        <f>DATE(FactTransaction[[#This Row],['#Year]],FactTransaction[[#This Row],['#Month]],1)</f>
        <v>44470</v>
      </c>
      <c r="J1058" s="48"/>
    </row>
    <row r="1059" spans="1:10" x14ac:dyDescent="0.4">
      <c r="A1059" s="48" t="s">
        <v>84</v>
      </c>
      <c r="B1059" s="48" t="s">
        <v>74</v>
      </c>
      <c r="C1059" s="48">
        <v>2021</v>
      </c>
      <c r="D1059" s="48" t="s">
        <v>7</v>
      </c>
      <c r="E1059" s="48">
        <v>10</v>
      </c>
      <c r="F1059" s="60">
        <v>0</v>
      </c>
      <c r="G1059" s="43">
        <v>0</v>
      </c>
      <c r="H1059" s="58">
        <f>FactTransaction[[#This Row],[RNS]]*FactTransaction[[#This Row],[ADR]]</f>
        <v>0</v>
      </c>
      <c r="I1059" s="51">
        <f>DATE(FactTransaction[[#This Row],['#Year]],FactTransaction[[#This Row],['#Month]],1)</f>
        <v>44470</v>
      </c>
      <c r="J1059" s="48"/>
    </row>
    <row r="1060" spans="1:10" x14ac:dyDescent="0.4">
      <c r="A1060" s="48" t="s">
        <v>84</v>
      </c>
      <c r="B1060" s="48" t="s">
        <v>74</v>
      </c>
      <c r="C1060" s="48">
        <v>2021</v>
      </c>
      <c r="D1060" s="48" t="s">
        <v>8</v>
      </c>
      <c r="E1060" s="48">
        <v>10</v>
      </c>
      <c r="F1060" s="60">
        <v>0</v>
      </c>
      <c r="G1060" s="43">
        <v>0</v>
      </c>
      <c r="H1060" s="58">
        <f>FactTransaction[[#This Row],[RNS]]*FactTransaction[[#This Row],[ADR]]</f>
        <v>0</v>
      </c>
      <c r="I1060" s="51">
        <f>DATE(FactTransaction[[#This Row],['#Year]],FactTransaction[[#This Row],['#Month]],1)</f>
        <v>44470</v>
      </c>
      <c r="J1060" s="48"/>
    </row>
    <row r="1061" spans="1:10" x14ac:dyDescent="0.4">
      <c r="A1061" s="48" t="s">
        <v>84</v>
      </c>
      <c r="B1061" s="48" t="s">
        <v>74</v>
      </c>
      <c r="C1061" s="48">
        <v>2021</v>
      </c>
      <c r="D1061" s="48" t="s">
        <v>3</v>
      </c>
      <c r="E1061" s="48">
        <v>10</v>
      </c>
      <c r="F1061" s="60">
        <v>0</v>
      </c>
      <c r="G1061" s="43">
        <v>0</v>
      </c>
      <c r="H1061" s="58">
        <f>FactTransaction[[#This Row],[RNS]]*FactTransaction[[#This Row],[ADR]]</f>
        <v>0</v>
      </c>
      <c r="I1061" s="51">
        <f>DATE(FactTransaction[[#This Row],['#Year]],FactTransaction[[#This Row],['#Month]],1)</f>
        <v>44470</v>
      </c>
      <c r="J1061" s="48"/>
    </row>
    <row r="1062" spans="1:10" x14ac:dyDescent="0.4">
      <c r="A1062" s="48" t="s">
        <v>84</v>
      </c>
      <c r="B1062" s="48" t="s">
        <v>74</v>
      </c>
      <c r="C1062" s="48">
        <v>2021</v>
      </c>
      <c r="D1062" s="48" t="s">
        <v>6</v>
      </c>
      <c r="E1062" s="48">
        <v>11</v>
      </c>
      <c r="F1062" s="60">
        <v>0</v>
      </c>
      <c r="G1062" s="43">
        <v>0</v>
      </c>
      <c r="H1062" s="58">
        <f>FactTransaction[[#This Row],[RNS]]*FactTransaction[[#This Row],[ADR]]</f>
        <v>0</v>
      </c>
      <c r="I1062" s="51">
        <f>DATE(FactTransaction[[#This Row],['#Year]],FactTransaction[[#This Row],['#Month]],1)</f>
        <v>44501</v>
      </c>
      <c r="J1062" s="48"/>
    </row>
    <row r="1063" spans="1:10" x14ac:dyDescent="0.4">
      <c r="A1063" s="48" t="s">
        <v>84</v>
      </c>
      <c r="B1063" s="48" t="s">
        <v>74</v>
      </c>
      <c r="C1063" s="48">
        <v>2021</v>
      </c>
      <c r="D1063" s="48" t="s">
        <v>7</v>
      </c>
      <c r="E1063" s="48">
        <v>11</v>
      </c>
      <c r="F1063" s="60">
        <v>0</v>
      </c>
      <c r="G1063" s="43">
        <v>0</v>
      </c>
      <c r="H1063" s="58">
        <f>FactTransaction[[#This Row],[RNS]]*FactTransaction[[#This Row],[ADR]]</f>
        <v>0</v>
      </c>
      <c r="I1063" s="51">
        <f>DATE(FactTransaction[[#This Row],['#Year]],FactTransaction[[#This Row],['#Month]],1)</f>
        <v>44501</v>
      </c>
      <c r="J1063" s="48"/>
    </row>
    <row r="1064" spans="1:10" x14ac:dyDescent="0.4">
      <c r="A1064" s="48" t="s">
        <v>84</v>
      </c>
      <c r="B1064" s="48" t="s">
        <v>74</v>
      </c>
      <c r="C1064" s="48">
        <v>2021</v>
      </c>
      <c r="D1064" s="48" t="s">
        <v>8</v>
      </c>
      <c r="E1064" s="48">
        <v>11</v>
      </c>
      <c r="F1064" s="60">
        <v>0</v>
      </c>
      <c r="G1064" s="43">
        <v>0</v>
      </c>
      <c r="H1064" s="58">
        <f>FactTransaction[[#This Row],[RNS]]*FactTransaction[[#This Row],[ADR]]</f>
        <v>0</v>
      </c>
      <c r="I1064" s="51">
        <f>DATE(FactTransaction[[#This Row],['#Year]],FactTransaction[[#This Row],['#Month]],1)</f>
        <v>44501</v>
      </c>
      <c r="J1064" s="48"/>
    </row>
    <row r="1065" spans="1:10" x14ac:dyDescent="0.4">
      <c r="A1065" s="48" t="s">
        <v>84</v>
      </c>
      <c r="B1065" s="48" t="s">
        <v>74</v>
      </c>
      <c r="C1065" s="48">
        <v>2021</v>
      </c>
      <c r="D1065" s="48" t="s">
        <v>3</v>
      </c>
      <c r="E1065" s="48">
        <v>11</v>
      </c>
      <c r="F1065" s="60">
        <v>0</v>
      </c>
      <c r="G1065" s="43">
        <v>0</v>
      </c>
      <c r="H1065" s="58">
        <f>FactTransaction[[#This Row],[RNS]]*FactTransaction[[#This Row],[ADR]]</f>
        <v>0</v>
      </c>
      <c r="I1065" s="51">
        <f>DATE(FactTransaction[[#This Row],['#Year]],FactTransaction[[#This Row],['#Month]],1)</f>
        <v>44501</v>
      </c>
      <c r="J1065" s="48"/>
    </row>
    <row r="1066" spans="1:10" x14ac:dyDescent="0.4">
      <c r="A1066" s="48" t="s">
        <v>84</v>
      </c>
      <c r="B1066" s="48" t="s">
        <v>74</v>
      </c>
      <c r="C1066" s="48">
        <v>2021</v>
      </c>
      <c r="D1066" s="48" t="s">
        <v>6</v>
      </c>
      <c r="E1066" s="48">
        <v>12</v>
      </c>
      <c r="F1066" s="60">
        <v>0</v>
      </c>
      <c r="G1066" s="43">
        <v>0</v>
      </c>
      <c r="H1066" s="58">
        <f>FactTransaction[[#This Row],[RNS]]*FactTransaction[[#This Row],[ADR]]</f>
        <v>0</v>
      </c>
      <c r="I1066" s="51">
        <f>DATE(FactTransaction[[#This Row],['#Year]],FactTransaction[[#This Row],['#Month]],1)</f>
        <v>44531</v>
      </c>
      <c r="J1066" s="48"/>
    </row>
    <row r="1067" spans="1:10" x14ac:dyDescent="0.4">
      <c r="A1067" s="48" t="s">
        <v>84</v>
      </c>
      <c r="B1067" s="48" t="s">
        <v>74</v>
      </c>
      <c r="C1067" s="48">
        <v>2021</v>
      </c>
      <c r="D1067" s="48" t="s">
        <v>7</v>
      </c>
      <c r="E1067" s="48">
        <v>12</v>
      </c>
      <c r="F1067" s="60">
        <v>0</v>
      </c>
      <c r="G1067" s="43">
        <v>0</v>
      </c>
      <c r="H1067" s="58">
        <f>FactTransaction[[#This Row],[RNS]]*FactTransaction[[#This Row],[ADR]]</f>
        <v>0</v>
      </c>
      <c r="I1067" s="51">
        <f>DATE(FactTransaction[[#This Row],['#Year]],FactTransaction[[#This Row],['#Month]],1)</f>
        <v>44531</v>
      </c>
      <c r="J1067" s="48"/>
    </row>
    <row r="1068" spans="1:10" x14ac:dyDescent="0.4">
      <c r="A1068" s="48" t="s">
        <v>84</v>
      </c>
      <c r="B1068" s="48" t="s">
        <v>74</v>
      </c>
      <c r="C1068" s="48">
        <v>2021</v>
      </c>
      <c r="D1068" s="48" t="s">
        <v>8</v>
      </c>
      <c r="E1068" s="48">
        <v>12</v>
      </c>
      <c r="F1068" s="60">
        <v>0</v>
      </c>
      <c r="G1068" s="43">
        <v>0</v>
      </c>
      <c r="H1068" s="58">
        <f>FactTransaction[[#This Row],[RNS]]*FactTransaction[[#This Row],[ADR]]</f>
        <v>0</v>
      </c>
      <c r="I1068" s="51">
        <f>DATE(FactTransaction[[#This Row],['#Year]],FactTransaction[[#This Row],['#Month]],1)</f>
        <v>44531</v>
      </c>
      <c r="J1068" s="48"/>
    </row>
    <row r="1069" spans="1:10" x14ac:dyDescent="0.4">
      <c r="A1069" s="48" t="s">
        <v>84</v>
      </c>
      <c r="B1069" s="48" t="s">
        <v>74</v>
      </c>
      <c r="C1069" s="48">
        <v>2021</v>
      </c>
      <c r="D1069" s="48" t="s">
        <v>3</v>
      </c>
      <c r="E1069" s="48">
        <v>12</v>
      </c>
      <c r="F1069" s="60">
        <v>0</v>
      </c>
      <c r="G1069" s="43">
        <v>0</v>
      </c>
      <c r="H1069" s="58">
        <f>FactTransaction[[#This Row],[RNS]]*FactTransaction[[#This Row],[ADR]]</f>
        <v>0</v>
      </c>
      <c r="I1069" s="51">
        <f>DATE(FactTransaction[[#This Row],['#Year]],FactTransaction[[#This Row],['#Month]],1)</f>
        <v>44531</v>
      </c>
      <c r="J1069" s="48"/>
    </row>
    <row r="1070" spans="1:10" x14ac:dyDescent="0.4">
      <c r="A1070" s="48" t="s">
        <v>84</v>
      </c>
      <c r="B1070" s="48" t="s">
        <v>75</v>
      </c>
      <c r="C1070" s="48">
        <v>2022</v>
      </c>
      <c r="D1070" s="48" t="s">
        <v>6</v>
      </c>
      <c r="E1070" s="48">
        <v>1</v>
      </c>
      <c r="F1070" s="60">
        <v>141</v>
      </c>
      <c r="G1070" s="43">
        <v>164</v>
      </c>
      <c r="H1070" s="58">
        <f>FactTransaction[[#This Row],[RNS]]*FactTransaction[[#This Row],[ADR]]</f>
        <v>23124</v>
      </c>
      <c r="I1070" s="51">
        <f>DATE(FactTransaction[[#This Row],['#Year]],FactTransaction[[#This Row],['#Month]],1)</f>
        <v>44562</v>
      </c>
      <c r="J1070" s="48"/>
    </row>
    <row r="1071" spans="1:10" x14ac:dyDescent="0.4">
      <c r="A1071" s="48" t="s">
        <v>84</v>
      </c>
      <c r="B1071" s="48" t="s">
        <v>75</v>
      </c>
      <c r="C1071" s="48">
        <v>2022</v>
      </c>
      <c r="D1071" s="48" t="s">
        <v>7</v>
      </c>
      <c r="E1071" s="48">
        <v>1</v>
      </c>
      <c r="F1071" s="60">
        <v>80</v>
      </c>
      <c r="G1071" s="43">
        <v>180</v>
      </c>
      <c r="H1071" s="58">
        <f>FactTransaction[[#This Row],[RNS]]*FactTransaction[[#This Row],[ADR]]</f>
        <v>14400</v>
      </c>
      <c r="I1071" s="51">
        <f>DATE(FactTransaction[[#This Row],['#Year]],FactTransaction[[#This Row],['#Month]],1)</f>
        <v>44562</v>
      </c>
      <c r="J1071" s="48"/>
    </row>
    <row r="1072" spans="1:10" x14ac:dyDescent="0.4">
      <c r="A1072" s="48" t="s">
        <v>84</v>
      </c>
      <c r="B1072" s="48" t="s">
        <v>75</v>
      </c>
      <c r="C1072" s="48">
        <v>2022</v>
      </c>
      <c r="D1072" s="48" t="s">
        <v>8</v>
      </c>
      <c r="E1072" s="48">
        <v>1</v>
      </c>
      <c r="F1072" s="60">
        <v>54</v>
      </c>
      <c r="G1072" s="43">
        <v>170</v>
      </c>
      <c r="H1072" s="58">
        <f>FactTransaction[[#This Row],[RNS]]*FactTransaction[[#This Row],[ADR]]</f>
        <v>9180</v>
      </c>
      <c r="I1072" s="51">
        <f>DATE(FactTransaction[[#This Row],['#Year]],FactTransaction[[#This Row],['#Month]],1)</f>
        <v>44562</v>
      </c>
      <c r="J1072" s="48"/>
    </row>
    <row r="1073" spans="1:10" x14ac:dyDescent="0.4">
      <c r="A1073" s="48" t="s">
        <v>84</v>
      </c>
      <c r="B1073" s="48" t="s">
        <v>75</v>
      </c>
      <c r="C1073" s="48">
        <v>2022</v>
      </c>
      <c r="D1073" s="48" t="s">
        <v>3</v>
      </c>
      <c r="E1073" s="48">
        <v>1</v>
      </c>
      <c r="F1073" s="60">
        <v>188</v>
      </c>
      <c r="G1073" s="43">
        <v>166</v>
      </c>
      <c r="H1073" s="58">
        <f>FactTransaction[[#This Row],[RNS]]*FactTransaction[[#This Row],[ADR]]</f>
        <v>31208</v>
      </c>
      <c r="I1073" s="51">
        <f>DATE(FactTransaction[[#This Row],['#Year]],FactTransaction[[#This Row],['#Month]],1)</f>
        <v>44562</v>
      </c>
      <c r="J1073" s="48"/>
    </row>
    <row r="1074" spans="1:10" x14ac:dyDescent="0.4">
      <c r="A1074" s="48" t="s">
        <v>84</v>
      </c>
      <c r="B1074" s="48" t="s">
        <v>75</v>
      </c>
      <c r="C1074" s="48">
        <v>2022</v>
      </c>
      <c r="D1074" s="48" t="s">
        <v>6</v>
      </c>
      <c r="E1074" s="48">
        <v>2</v>
      </c>
      <c r="F1074" s="60">
        <v>216</v>
      </c>
      <c r="G1074" s="43">
        <v>153</v>
      </c>
      <c r="H1074" s="58">
        <f>FactTransaction[[#This Row],[RNS]]*FactTransaction[[#This Row],[ADR]]</f>
        <v>33048</v>
      </c>
      <c r="I1074" s="51">
        <f>DATE(FactTransaction[[#This Row],['#Year]],FactTransaction[[#This Row],['#Month]],1)</f>
        <v>44593</v>
      </c>
      <c r="J1074" s="48"/>
    </row>
    <row r="1075" spans="1:10" x14ac:dyDescent="0.4">
      <c r="A1075" s="48" t="s">
        <v>84</v>
      </c>
      <c r="B1075" s="48" t="s">
        <v>75</v>
      </c>
      <c r="C1075" s="48">
        <v>2022</v>
      </c>
      <c r="D1075" s="48" t="s">
        <v>7</v>
      </c>
      <c r="E1075" s="48">
        <v>2</v>
      </c>
      <c r="F1075" s="60">
        <v>136</v>
      </c>
      <c r="G1075" s="43">
        <v>157</v>
      </c>
      <c r="H1075" s="58">
        <f>FactTransaction[[#This Row],[RNS]]*FactTransaction[[#This Row],[ADR]]</f>
        <v>21352</v>
      </c>
      <c r="I1075" s="51">
        <f>DATE(FactTransaction[[#This Row],['#Year]],FactTransaction[[#This Row],['#Month]],1)</f>
        <v>44593</v>
      </c>
      <c r="J1075" s="48"/>
    </row>
    <row r="1076" spans="1:10" x14ac:dyDescent="0.4">
      <c r="A1076" s="48" t="s">
        <v>84</v>
      </c>
      <c r="B1076" s="48" t="s">
        <v>75</v>
      </c>
      <c r="C1076" s="48">
        <v>2022</v>
      </c>
      <c r="D1076" s="48" t="s">
        <v>8</v>
      </c>
      <c r="E1076" s="48">
        <v>2</v>
      </c>
      <c r="F1076" s="60">
        <v>202</v>
      </c>
      <c r="G1076" s="43">
        <v>174</v>
      </c>
      <c r="H1076" s="58">
        <f>FactTransaction[[#This Row],[RNS]]*FactTransaction[[#This Row],[ADR]]</f>
        <v>35148</v>
      </c>
      <c r="I1076" s="51">
        <f>DATE(FactTransaction[[#This Row],['#Year]],FactTransaction[[#This Row],['#Month]],1)</f>
        <v>44593</v>
      </c>
      <c r="J1076" s="48"/>
    </row>
    <row r="1077" spans="1:10" x14ac:dyDescent="0.4">
      <c r="A1077" s="48" t="s">
        <v>84</v>
      </c>
      <c r="B1077" s="48" t="s">
        <v>75</v>
      </c>
      <c r="C1077" s="48">
        <v>2022</v>
      </c>
      <c r="D1077" s="48" t="s">
        <v>3</v>
      </c>
      <c r="E1077" s="48">
        <v>2</v>
      </c>
      <c r="F1077" s="60">
        <v>130</v>
      </c>
      <c r="G1077" s="43">
        <v>169</v>
      </c>
      <c r="H1077" s="58">
        <f>FactTransaction[[#This Row],[RNS]]*FactTransaction[[#This Row],[ADR]]</f>
        <v>21970</v>
      </c>
      <c r="I1077" s="51">
        <f>DATE(FactTransaction[[#This Row],['#Year]],FactTransaction[[#This Row],['#Month]],1)</f>
        <v>44593</v>
      </c>
      <c r="J1077" s="48"/>
    </row>
    <row r="1078" spans="1:10" x14ac:dyDescent="0.4">
      <c r="A1078" s="48" t="s">
        <v>84</v>
      </c>
      <c r="B1078" s="48" t="s">
        <v>75</v>
      </c>
      <c r="C1078" s="48">
        <v>2022</v>
      </c>
      <c r="D1078" s="48" t="s">
        <v>6</v>
      </c>
      <c r="E1078" s="48">
        <v>3</v>
      </c>
      <c r="F1078" s="60">
        <v>13</v>
      </c>
      <c r="G1078" s="43">
        <v>169</v>
      </c>
      <c r="H1078" s="58">
        <f>FactTransaction[[#This Row],[RNS]]*FactTransaction[[#This Row],[ADR]]</f>
        <v>2197</v>
      </c>
      <c r="I1078" s="51">
        <f>DATE(FactTransaction[[#This Row],['#Year]],FactTransaction[[#This Row],['#Month]],1)</f>
        <v>44621</v>
      </c>
      <c r="J1078" s="48"/>
    </row>
    <row r="1079" spans="1:10" x14ac:dyDescent="0.4">
      <c r="A1079" s="48" t="s">
        <v>84</v>
      </c>
      <c r="B1079" s="48" t="s">
        <v>75</v>
      </c>
      <c r="C1079" s="48">
        <v>2022</v>
      </c>
      <c r="D1079" s="48" t="s">
        <v>7</v>
      </c>
      <c r="E1079" s="48">
        <v>3</v>
      </c>
      <c r="F1079" s="60">
        <v>25</v>
      </c>
      <c r="G1079" s="43">
        <v>152</v>
      </c>
      <c r="H1079" s="58">
        <f>FactTransaction[[#This Row],[RNS]]*FactTransaction[[#This Row],[ADR]]</f>
        <v>3800</v>
      </c>
      <c r="I1079" s="51">
        <f>DATE(FactTransaction[[#This Row],['#Year]],FactTransaction[[#This Row],['#Month]],1)</f>
        <v>44621</v>
      </c>
      <c r="J1079" s="48"/>
    </row>
    <row r="1080" spans="1:10" x14ac:dyDescent="0.4">
      <c r="A1080" s="48" t="s">
        <v>84</v>
      </c>
      <c r="B1080" s="48" t="s">
        <v>75</v>
      </c>
      <c r="C1080" s="48">
        <v>2022</v>
      </c>
      <c r="D1080" s="48" t="s">
        <v>8</v>
      </c>
      <c r="E1080" s="48">
        <v>3</v>
      </c>
      <c r="F1080" s="60">
        <v>33</v>
      </c>
      <c r="G1080" s="43">
        <v>161</v>
      </c>
      <c r="H1080" s="58">
        <f>FactTransaction[[#This Row],[RNS]]*FactTransaction[[#This Row],[ADR]]</f>
        <v>5313</v>
      </c>
      <c r="I1080" s="51">
        <f>DATE(FactTransaction[[#This Row],['#Year]],FactTransaction[[#This Row],['#Month]],1)</f>
        <v>44621</v>
      </c>
      <c r="J1080" s="48"/>
    </row>
    <row r="1081" spans="1:10" x14ac:dyDescent="0.4">
      <c r="A1081" s="48" t="s">
        <v>84</v>
      </c>
      <c r="B1081" s="48" t="s">
        <v>75</v>
      </c>
      <c r="C1081" s="48">
        <v>2022</v>
      </c>
      <c r="D1081" s="48" t="s">
        <v>3</v>
      </c>
      <c r="E1081" s="48">
        <v>3</v>
      </c>
      <c r="F1081" s="60">
        <v>111</v>
      </c>
      <c r="G1081" s="43">
        <v>171</v>
      </c>
      <c r="H1081" s="58">
        <f>FactTransaction[[#This Row],[RNS]]*FactTransaction[[#This Row],[ADR]]</f>
        <v>18981</v>
      </c>
      <c r="I1081" s="51">
        <f>DATE(FactTransaction[[#This Row],['#Year]],FactTransaction[[#This Row],['#Month]],1)</f>
        <v>44621</v>
      </c>
      <c r="J1081" s="48"/>
    </row>
    <row r="1082" spans="1:10" x14ac:dyDescent="0.4">
      <c r="A1082" s="48" t="s">
        <v>84</v>
      </c>
      <c r="B1082" s="48" t="s">
        <v>75</v>
      </c>
      <c r="C1082" s="48">
        <v>2022</v>
      </c>
      <c r="D1082" s="48" t="s">
        <v>6</v>
      </c>
      <c r="E1082" s="48">
        <v>4</v>
      </c>
      <c r="F1082" s="60">
        <v>158</v>
      </c>
      <c r="G1082" s="43">
        <v>152</v>
      </c>
      <c r="H1082" s="58">
        <f>FactTransaction[[#This Row],[RNS]]*FactTransaction[[#This Row],[ADR]]</f>
        <v>24016</v>
      </c>
      <c r="I1082" s="51">
        <f>DATE(FactTransaction[[#This Row],['#Year]],FactTransaction[[#This Row],['#Month]],1)</f>
        <v>44652</v>
      </c>
      <c r="J1082" s="48"/>
    </row>
    <row r="1083" spans="1:10" x14ac:dyDescent="0.4">
      <c r="A1083" s="48" t="s">
        <v>84</v>
      </c>
      <c r="B1083" s="48" t="s">
        <v>75</v>
      </c>
      <c r="C1083" s="48">
        <v>2022</v>
      </c>
      <c r="D1083" s="48" t="s">
        <v>7</v>
      </c>
      <c r="E1083" s="48">
        <v>4</v>
      </c>
      <c r="F1083" s="60">
        <v>89</v>
      </c>
      <c r="G1083" s="43">
        <v>178</v>
      </c>
      <c r="H1083" s="58">
        <f>FactTransaction[[#This Row],[RNS]]*FactTransaction[[#This Row],[ADR]]</f>
        <v>15842</v>
      </c>
      <c r="I1083" s="51">
        <f>DATE(FactTransaction[[#This Row],['#Year]],FactTransaction[[#This Row],['#Month]],1)</f>
        <v>44652</v>
      </c>
      <c r="J1083" s="48"/>
    </row>
    <row r="1084" spans="1:10" x14ac:dyDescent="0.4">
      <c r="A1084" s="48" t="s">
        <v>84</v>
      </c>
      <c r="B1084" s="48" t="s">
        <v>75</v>
      </c>
      <c r="C1084" s="48">
        <v>2022</v>
      </c>
      <c r="D1084" s="48" t="s">
        <v>8</v>
      </c>
      <c r="E1084" s="48">
        <v>4</v>
      </c>
      <c r="F1084" s="60">
        <v>89</v>
      </c>
      <c r="G1084" s="43">
        <v>154</v>
      </c>
      <c r="H1084" s="58">
        <f>FactTransaction[[#This Row],[RNS]]*FactTransaction[[#This Row],[ADR]]</f>
        <v>13706</v>
      </c>
      <c r="I1084" s="51">
        <f>DATE(FactTransaction[[#This Row],['#Year]],FactTransaction[[#This Row],['#Month]],1)</f>
        <v>44652</v>
      </c>
      <c r="J1084" s="48"/>
    </row>
    <row r="1085" spans="1:10" x14ac:dyDescent="0.4">
      <c r="A1085" s="48" t="s">
        <v>84</v>
      </c>
      <c r="B1085" s="48" t="s">
        <v>75</v>
      </c>
      <c r="C1085" s="48">
        <v>2022</v>
      </c>
      <c r="D1085" s="48" t="s">
        <v>3</v>
      </c>
      <c r="E1085" s="48">
        <v>4</v>
      </c>
      <c r="F1085" s="60">
        <v>64</v>
      </c>
      <c r="G1085" s="43">
        <v>176</v>
      </c>
      <c r="H1085" s="58">
        <f>FactTransaction[[#This Row],[RNS]]*FactTransaction[[#This Row],[ADR]]</f>
        <v>11264</v>
      </c>
      <c r="I1085" s="51">
        <f>DATE(FactTransaction[[#This Row],['#Year]],FactTransaction[[#This Row],['#Month]],1)</f>
        <v>44652</v>
      </c>
      <c r="J1085" s="48"/>
    </row>
    <row r="1086" spans="1:10" x14ac:dyDescent="0.4">
      <c r="A1086" s="48" t="s">
        <v>84</v>
      </c>
      <c r="B1086" s="48" t="s">
        <v>75</v>
      </c>
      <c r="C1086" s="48">
        <v>2022</v>
      </c>
      <c r="D1086" s="48" t="s">
        <v>6</v>
      </c>
      <c r="E1086" s="48">
        <v>5</v>
      </c>
      <c r="F1086" s="60">
        <v>153</v>
      </c>
      <c r="G1086" s="43">
        <v>166</v>
      </c>
      <c r="H1086" s="58">
        <f>FactTransaction[[#This Row],[RNS]]*FactTransaction[[#This Row],[ADR]]</f>
        <v>25398</v>
      </c>
      <c r="I1086" s="51">
        <f>DATE(FactTransaction[[#This Row],['#Year]],FactTransaction[[#This Row],['#Month]],1)</f>
        <v>44682</v>
      </c>
      <c r="J1086" s="48"/>
    </row>
    <row r="1087" spans="1:10" x14ac:dyDescent="0.4">
      <c r="A1087" s="48" t="s">
        <v>84</v>
      </c>
      <c r="B1087" s="48" t="s">
        <v>75</v>
      </c>
      <c r="C1087" s="48">
        <v>2022</v>
      </c>
      <c r="D1087" s="48" t="s">
        <v>7</v>
      </c>
      <c r="E1087" s="48">
        <v>5</v>
      </c>
      <c r="F1087" s="60">
        <v>121</v>
      </c>
      <c r="G1087" s="43">
        <v>168</v>
      </c>
      <c r="H1087" s="58">
        <f>FactTransaction[[#This Row],[RNS]]*FactTransaction[[#This Row],[ADR]]</f>
        <v>20328</v>
      </c>
      <c r="I1087" s="51">
        <f>DATE(FactTransaction[[#This Row],['#Year]],FactTransaction[[#This Row],['#Month]],1)</f>
        <v>44682</v>
      </c>
      <c r="J1087" s="48"/>
    </row>
    <row r="1088" spans="1:10" x14ac:dyDescent="0.4">
      <c r="A1088" s="48" t="s">
        <v>84</v>
      </c>
      <c r="B1088" s="48" t="s">
        <v>75</v>
      </c>
      <c r="C1088" s="48">
        <v>2022</v>
      </c>
      <c r="D1088" s="48" t="s">
        <v>8</v>
      </c>
      <c r="E1088" s="48">
        <v>5</v>
      </c>
      <c r="F1088" s="60">
        <v>176</v>
      </c>
      <c r="G1088" s="43">
        <v>150</v>
      </c>
      <c r="H1088" s="58">
        <f>FactTransaction[[#This Row],[RNS]]*FactTransaction[[#This Row],[ADR]]</f>
        <v>26400</v>
      </c>
      <c r="I1088" s="51">
        <f>DATE(FactTransaction[[#This Row],['#Year]],FactTransaction[[#This Row],['#Month]],1)</f>
        <v>44682</v>
      </c>
      <c r="J1088" s="48"/>
    </row>
    <row r="1089" spans="1:10" x14ac:dyDescent="0.4">
      <c r="A1089" s="48" t="s">
        <v>84</v>
      </c>
      <c r="B1089" s="48" t="s">
        <v>75</v>
      </c>
      <c r="C1089" s="48">
        <v>2022</v>
      </c>
      <c r="D1089" s="48" t="s">
        <v>3</v>
      </c>
      <c r="E1089" s="48">
        <v>5</v>
      </c>
      <c r="F1089" s="60">
        <v>69</v>
      </c>
      <c r="G1089" s="43">
        <v>164</v>
      </c>
      <c r="H1089" s="58">
        <f>FactTransaction[[#This Row],[RNS]]*FactTransaction[[#This Row],[ADR]]</f>
        <v>11316</v>
      </c>
      <c r="I1089" s="51">
        <f>DATE(FactTransaction[[#This Row],['#Year]],FactTransaction[[#This Row],['#Month]],1)</f>
        <v>44682</v>
      </c>
      <c r="J1089" s="48"/>
    </row>
    <row r="1090" spans="1:10" x14ac:dyDescent="0.4">
      <c r="A1090" s="48" t="s">
        <v>84</v>
      </c>
      <c r="B1090" s="48" t="s">
        <v>75</v>
      </c>
      <c r="C1090" s="48">
        <v>2022</v>
      </c>
      <c r="D1090" s="48" t="s">
        <v>6</v>
      </c>
      <c r="E1090" s="48">
        <v>6</v>
      </c>
      <c r="F1090" s="60">
        <v>42</v>
      </c>
      <c r="G1090" s="43">
        <v>160</v>
      </c>
      <c r="H1090" s="58">
        <f>FactTransaction[[#This Row],[RNS]]*FactTransaction[[#This Row],[ADR]]</f>
        <v>6720</v>
      </c>
      <c r="I1090" s="51">
        <f>DATE(FactTransaction[[#This Row],['#Year]],FactTransaction[[#This Row],['#Month]],1)</f>
        <v>44713</v>
      </c>
      <c r="J1090" s="48"/>
    </row>
    <row r="1091" spans="1:10" x14ac:dyDescent="0.4">
      <c r="A1091" s="48" t="s">
        <v>84</v>
      </c>
      <c r="B1091" s="48" t="s">
        <v>75</v>
      </c>
      <c r="C1091" s="48">
        <v>2022</v>
      </c>
      <c r="D1091" s="48" t="s">
        <v>7</v>
      </c>
      <c r="E1091" s="48">
        <v>6</v>
      </c>
      <c r="F1091" s="60">
        <v>206</v>
      </c>
      <c r="G1091" s="43">
        <v>150</v>
      </c>
      <c r="H1091" s="58">
        <f>FactTransaction[[#This Row],[RNS]]*FactTransaction[[#This Row],[ADR]]</f>
        <v>30900</v>
      </c>
      <c r="I1091" s="51">
        <f>DATE(FactTransaction[[#This Row],['#Year]],FactTransaction[[#This Row],['#Month]],1)</f>
        <v>44713</v>
      </c>
      <c r="J1091" s="48"/>
    </row>
    <row r="1092" spans="1:10" x14ac:dyDescent="0.4">
      <c r="A1092" s="48" t="s">
        <v>84</v>
      </c>
      <c r="B1092" s="48" t="s">
        <v>75</v>
      </c>
      <c r="C1092" s="48">
        <v>2022</v>
      </c>
      <c r="D1092" s="48" t="s">
        <v>8</v>
      </c>
      <c r="E1092" s="48">
        <v>6</v>
      </c>
      <c r="F1092" s="60">
        <v>99</v>
      </c>
      <c r="G1092" s="43">
        <v>177</v>
      </c>
      <c r="H1092" s="58">
        <f>FactTransaction[[#This Row],[RNS]]*FactTransaction[[#This Row],[ADR]]</f>
        <v>17523</v>
      </c>
      <c r="I1092" s="51">
        <f>DATE(FactTransaction[[#This Row],['#Year]],FactTransaction[[#This Row],['#Month]],1)</f>
        <v>44713</v>
      </c>
      <c r="J1092" s="48"/>
    </row>
    <row r="1093" spans="1:10" x14ac:dyDescent="0.4">
      <c r="A1093" s="48" t="s">
        <v>84</v>
      </c>
      <c r="B1093" s="48" t="s">
        <v>75</v>
      </c>
      <c r="C1093" s="48">
        <v>2022</v>
      </c>
      <c r="D1093" s="48" t="s">
        <v>3</v>
      </c>
      <c r="E1093" s="48">
        <v>6</v>
      </c>
      <c r="F1093" s="60">
        <v>11</v>
      </c>
      <c r="G1093" s="43">
        <v>151</v>
      </c>
      <c r="H1093" s="58">
        <f>FactTransaction[[#This Row],[RNS]]*FactTransaction[[#This Row],[ADR]]</f>
        <v>1661</v>
      </c>
      <c r="I1093" s="51">
        <f>DATE(FactTransaction[[#This Row],['#Year]],FactTransaction[[#This Row],['#Month]],1)</f>
        <v>44713</v>
      </c>
      <c r="J1093" s="48"/>
    </row>
    <row r="1094" spans="1:10" x14ac:dyDescent="0.4">
      <c r="A1094" s="48" t="s">
        <v>84</v>
      </c>
      <c r="B1094" s="48" t="s">
        <v>75</v>
      </c>
      <c r="C1094" s="48">
        <v>2022</v>
      </c>
      <c r="D1094" s="48" t="s">
        <v>6</v>
      </c>
      <c r="E1094" s="48">
        <v>7</v>
      </c>
      <c r="F1094" s="60">
        <v>34</v>
      </c>
      <c r="G1094" s="43">
        <v>180</v>
      </c>
      <c r="H1094" s="58">
        <f>FactTransaction[[#This Row],[RNS]]*FactTransaction[[#This Row],[ADR]]</f>
        <v>6120</v>
      </c>
      <c r="I1094" s="51">
        <f>DATE(FactTransaction[[#This Row],['#Year]],FactTransaction[[#This Row],['#Month]],1)</f>
        <v>44743</v>
      </c>
      <c r="J1094" s="48"/>
    </row>
    <row r="1095" spans="1:10" x14ac:dyDescent="0.4">
      <c r="A1095" s="48" t="s">
        <v>84</v>
      </c>
      <c r="B1095" s="48" t="s">
        <v>75</v>
      </c>
      <c r="C1095" s="48">
        <v>2022</v>
      </c>
      <c r="D1095" s="48" t="s">
        <v>7</v>
      </c>
      <c r="E1095" s="48">
        <v>7</v>
      </c>
      <c r="F1095" s="60">
        <v>146</v>
      </c>
      <c r="G1095" s="43">
        <v>163</v>
      </c>
      <c r="H1095" s="58">
        <f>FactTransaction[[#This Row],[RNS]]*FactTransaction[[#This Row],[ADR]]</f>
        <v>23798</v>
      </c>
      <c r="I1095" s="51">
        <f>DATE(FactTransaction[[#This Row],['#Year]],FactTransaction[[#This Row],['#Month]],1)</f>
        <v>44743</v>
      </c>
      <c r="J1095" s="48"/>
    </row>
    <row r="1096" spans="1:10" x14ac:dyDescent="0.4">
      <c r="A1096" s="48" t="s">
        <v>84</v>
      </c>
      <c r="B1096" s="48" t="s">
        <v>75</v>
      </c>
      <c r="C1096" s="48">
        <v>2022</v>
      </c>
      <c r="D1096" s="48" t="s">
        <v>8</v>
      </c>
      <c r="E1096" s="48">
        <v>7</v>
      </c>
      <c r="F1096" s="60">
        <v>128</v>
      </c>
      <c r="G1096" s="43">
        <v>180</v>
      </c>
      <c r="H1096" s="58">
        <f>FactTransaction[[#This Row],[RNS]]*FactTransaction[[#This Row],[ADR]]</f>
        <v>23040</v>
      </c>
      <c r="I1096" s="51">
        <f>DATE(FactTransaction[[#This Row],['#Year]],FactTransaction[[#This Row],['#Month]],1)</f>
        <v>44743</v>
      </c>
      <c r="J1096" s="48"/>
    </row>
    <row r="1097" spans="1:10" x14ac:dyDescent="0.4">
      <c r="A1097" s="48" t="s">
        <v>84</v>
      </c>
      <c r="B1097" s="48" t="s">
        <v>75</v>
      </c>
      <c r="C1097" s="48">
        <v>2022</v>
      </c>
      <c r="D1097" s="48" t="s">
        <v>3</v>
      </c>
      <c r="E1097" s="48">
        <v>7</v>
      </c>
      <c r="F1097" s="60">
        <v>109</v>
      </c>
      <c r="G1097" s="43">
        <v>157</v>
      </c>
      <c r="H1097" s="58">
        <f>FactTransaction[[#This Row],[RNS]]*FactTransaction[[#This Row],[ADR]]</f>
        <v>17113</v>
      </c>
      <c r="I1097" s="51">
        <f>DATE(FactTransaction[[#This Row],['#Year]],FactTransaction[[#This Row],['#Month]],1)</f>
        <v>44743</v>
      </c>
      <c r="J1097" s="48"/>
    </row>
    <row r="1098" spans="1:10" x14ac:dyDescent="0.4">
      <c r="A1098" s="48" t="s">
        <v>84</v>
      </c>
      <c r="B1098" s="48" t="s">
        <v>75</v>
      </c>
      <c r="C1098" s="48">
        <v>2022</v>
      </c>
      <c r="D1098" s="48" t="s">
        <v>6</v>
      </c>
      <c r="E1098" s="48">
        <v>8</v>
      </c>
      <c r="F1098" s="60">
        <v>102</v>
      </c>
      <c r="G1098" s="43">
        <v>166</v>
      </c>
      <c r="H1098" s="58">
        <f>FactTransaction[[#This Row],[RNS]]*FactTransaction[[#This Row],[ADR]]</f>
        <v>16932</v>
      </c>
      <c r="I1098" s="51">
        <f>DATE(FactTransaction[[#This Row],['#Year]],FactTransaction[[#This Row],['#Month]],1)</f>
        <v>44774</v>
      </c>
      <c r="J1098" s="48"/>
    </row>
    <row r="1099" spans="1:10" x14ac:dyDescent="0.4">
      <c r="A1099" s="48" t="s">
        <v>84</v>
      </c>
      <c r="B1099" s="48" t="s">
        <v>75</v>
      </c>
      <c r="C1099" s="48">
        <v>2022</v>
      </c>
      <c r="D1099" s="48" t="s">
        <v>7</v>
      </c>
      <c r="E1099" s="48">
        <v>8</v>
      </c>
      <c r="F1099" s="60">
        <v>196</v>
      </c>
      <c r="G1099" s="43">
        <v>174</v>
      </c>
      <c r="H1099" s="58">
        <f>FactTransaction[[#This Row],[RNS]]*FactTransaction[[#This Row],[ADR]]</f>
        <v>34104</v>
      </c>
      <c r="I1099" s="51">
        <f>DATE(FactTransaction[[#This Row],['#Year]],FactTransaction[[#This Row],['#Month]],1)</f>
        <v>44774</v>
      </c>
      <c r="J1099" s="48"/>
    </row>
    <row r="1100" spans="1:10" x14ac:dyDescent="0.4">
      <c r="A1100" s="48" t="s">
        <v>84</v>
      </c>
      <c r="B1100" s="48" t="s">
        <v>75</v>
      </c>
      <c r="C1100" s="48">
        <v>2022</v>
      </c>
      <c r="D1100" s="48" t="s">
        <v>8</v>
      </c>
      <c r="E1100" s="48">
        <v>8</v>
      </c>
      <c r="F1100" s="60">
        <v>85</v>
      </c>
      <c r="G1100" s="43">
        <v>151</v>
      </c>
      <c r="H1100" s="58">
        <f>FactTransaction[[#This Row],[RNS]]*FactTransaction[[#This Row],[ADR]]</f>
        <v>12835</v>
      </c>
      <c r="I1100" s="51">
        <f>DATE(FactTransaction[[#This Row],['#Year]],FactTransaction[[#This Row],['#Month]],1)</f>
        <v>44774</v>
      </c>
      <c r="J1100" s="48"/>
    </row>
    <row r="1101" spans="1:10" x14ac:dyDescent="0.4">
      <c r="A1101" s="48" t="s">
        <v>84</v>
      </c>
      <c r="B1101" s="48" t="s">
        <v>75</v>
      </c>
      <c r="C1101" s="48">
        <v>2022</v>
      </c>
      <c r="D1101" s="48" t="s">
        <v>3</v>
      </c>
      <c r="E1101" s="48">
        <v>8</v>
      </c>
      <c r="F1101" s="60">
        <v>123</v>
      </c>
      <c r="G1101" s="43">
        <v>164</v>
      </c>
      <c r="H1101" s="58">
        <f>FactTransaction[[#This Row],[RNS]]*FactTransaction[[#This Row],[ADR]]</f>
        <v>20172</v>
      </c>
      <c r="I1101" s="51">
        <f>DATE(FactTransaction[[#This Row],['#Year]],FactTransaction[[#This Row],['#Month]],1)</f>
        <v>44774</v>
      </c>
      <c r="J1101" s="48"/>
    </row>
    <row r="1102" spans="1:10" x14ac:dyDescent="0.4">
      <c r="A1102" s="48" t="s">
        <v>84</v>
      </c>
      <c r="B1102" s="48" t="s">
        <v>75</v>
      </c>
      <c r="C1102" s="48">
        <v>2022</v>
      </c>
      <c r="D1102" s="48" t="s">
        <v>6</v>
      </c>
      <c r="E1102" s="48">
        <v>9</v>
      </c>
      <c r="F1102" s="60">
        <v>87</v>
      </c>
      <c r="G1102" s="43">
        <v>166</v>
      </c>
      <c r="H1102" s="58">
        <f>FactTransaction[[#This Row],[RNS]]*FactTransaction[[#This Row],[ADR]]</f>
        <v>14442</v>
      </c>
      <c r="I1102" s="51">
        <f>DATE(FactTransaction[[#This Row],['#Year]],FactTransaction[[#This Row],['#Month]],1)</f>
        <v>44805</v>
      </c>
      <c r="J1102" s="48"/>
    </row>
    <row r="1103" spans="1:10" x14ac:dyDescent="0.4">
      <c r="A1103" s="48" t="s">
        <v>84</v>
      </c>
      <c r="B1103" s="48" t="s">
        <v>75</v>
      </c>
      <c r="C1103" s="48">
        <v>2022</v>
      </c>
      <c r="D1103" s="48" t="s">
        <v>7</v>
      </c>
      <c r="E1103" s="48">
        <v>9</v>
      </c>
      <c r="F1103" s="60">
        <v>176</v>
      </c>
      <c r="G1103" s="43">
        <v>167</v>
      </c>
      <c r="H1103" s="58">
        <f>FactTransaction[[#This Row],[RNS]]*FactTransaction[[#This Row],[ADR]]</f>
        <v>29392</v>
      </c>
      <c r="I1103" s="51">
        <f>DATE(FactTransaction[[#This Row],['#Year]],FactTransaction[[#This Row],['#Month]],1)</f>
        <v>44805</v>
      </c>
      <c r="J1103" s="48"/>
    </row>
    <row r="1104" spans="1:10" x14ac:dyDescent="0.4">
      <c r="A1104" s="48" t="s">
        <v>84</v>
      </c>
      <c r="B1104" s="48" t="s">
        <v>75</v>
      </c>
      <c r="C1104" s="48">
        <v>2022</v>
      </c>
      <c r="D1104" s="48" t="s">
        <v>8</v>
      </c>
      <c r="E1104" s="48">
        <v>9</v>
      </c>
      <c r="F1104" s="60">
        <v>55</v>
      </c>
      <c r="G1104" s="43">
        <v>161</v>
      </c>
      <c r="H1104" s="58">
        <f>FactTransaction[[#This Row],[RNS]]*FactTransaction[[#This Row],[ADR]]</f>
        <v>8855</v>
      </c>
      <c r="I1104" s="51">
        <f>DATE(FactTransaction[[#This Row],['#Year]],FactTransaction[[#This Row],['#Month]],1)</f>
        <v>44805</v>
      </c>
      <c r="J1104" s="48"/>
    </row>
    <row r="1105" spans="1:10" x14ac:dyDescent="0.4">
      <c r="A1105" s="48" t="s">
        <v>84</v>
      </c>
      <c r="B1105" s="48" t="s">
        <v>75</v>
      </c>
      <c r="C1105" s="48">
        <v>2022</v>
      </c>
      <c r="D1105" s="48" t="s">
        <v>3</v>
      </c>
      <c r="E1105" s="48">
        <v>9</v>
      </c>
      <c r="F1105" s="60">
        <v>159</v>
      </c>
      <c r="G1105" s="43">
        <v>162</v>
      </c>
      <c r="H1105" s="58">
        <f>FactTransaction[[#This Row],[RNS]]*FactTransaction[[#This Row],[ADR]]</f>
        <v>25758</v>
      </c>
      <c r="I1105" s="51">
        <f>DATE(FactTransaction[[#This Row],['#Year]],FactTransaction[[#This Row],['#Month]],1)</f>
        <v>44805</v>
      </c>
      <c r="J1105" s="48"/>
    </row>
    <row r="1106" spans="1:10" x14ac:dyDescent="0.4">
      <c r="A1106" s="48" t="s">
        <v>84</v>
      </c>
      <c r="B1106" s="48" t="s">
        <v>75</v>
      </c>
      <c r="C1106" s="48">
        <v>2022</v>
      </c>
      <c r="D1106" s="48" t="s">
        <v>6</v>
      </c>
      <c r="E1106" s="48">
        <v>10</v>
      </c>
      <c r="F1106" s="60">
        <v>141</v>
      </c>
      <c r="G1106" s="43">
        <v>170</v>
      </c>
      <c r="H1106" s="58">
        <f>FactTransaction[[#This Row],[RNS]]*FactTransaction[[#This Row],[ADR]]</f>
        <v>23970</v>
      </c>
      <c r="I1106" s="51">
        <f>DATE(FactTransaction[[#This Row],['#Year]],FactTransaction[[#This Row],['#Month]],1)</f>
        <v>44835</v>
      </c>
      <c r="J1106" s="48"/>
    </row>
    <row r="1107" spans="1:10" x14ac:dyDescent="0.4">
      <c r="A1107" s="48" t="s">
        <v>84</v>
      </c>
      <c r="B1107" s="48" t="s">
        <v>75</v>
      </c>
      <c r="C1107" s="48">
        <v>2022</v>
      </c>
      <c r="D1107" s="48" t="s">
        <v>7</v>
      </c>
      <c r="E1107" s="48">
        <v>10</v>
      </c>
      <c r="F1107" s="60">
        <v>196</v>
      </c>
      <c r="G1107" s="43">
        <v>166</v>
      </c>
      <c r="H1107" s="58">
        <f>FactTransaction[[#This Row],[RNS]]*FactTransaction[[#This Row],[ADR]]</f>
        <v>32536</v>
      </c>
      <c r="I1107" s="51">
        <f>DATE(FactTransaction[[#This Row],['#Year]],FactTransaction[[#This Row],['#Month]],1)</f>
        <v>44835</v>
      </c>
      <c r="J1107" s="48"/>
    </row>
    <row r="1108" spans="1:10" x14ac:dyDescent="0.4">
      <c r="A1108" s="48" t="s">
        <v>84</v>
      </c>
      <c r="B1108" s="48" t="s">
        <v>75</v>
      </c>
      <c r="C1108" s="48">
        <v>2022</v>
      </c>
      <c r="D1108" s="48" t="s">
        <v>8</v>
      </c>
      <c r="E1108" s="48">
        <v>10</v>
      </c>
      <c r="F1108" s="60">
        <v>120</v>
      </c>
      <c r="G1108" s="43">
        <v>165</v>
      </c>
      <c r="H1108" s="58">
        <f>FactTransaction[[#This Row],[RNS]]*FactTransaction[[#This Row],[ADR]]</f>
        <v>19800</v>
      </c>
      <c r="I1108" s="51">
        <f>DATE(FactTransaction[[#This Row],['#Year]],FactTransaction[[#This Row],['#Month]],1)</f>
        <v>44835</v>
      </c>
      <c r="J1108" s="48"/>
    </row>
    <row r="1109" spans="1:10" x14ac:dyDescent="0.4">
      <c r="A1109" s="48" t="s">
        <v>84</v>
      </c>
      <c r="B1109" s="48" t="s">
        <v>75</v>
      </c>
      <c r="C1109" s="48">
        <v>2022</v>
      </c>
      <c r="D1109" s="48" t="s">
        <v>3</v>
      </c>
      <c r="E1109" s="48">
        <v>10</v>
      </c>
      <c r="F1109" s="60">
        <v>205</v>
      </c>
      <c r="G1109" s="43">
        <v>155</v>
      </c>
      <c r="H1109" s="58">
        <f>FactTransaction[[#This Row],[RNS]]*FactTransaction[[#This Row],[ADR]]</f>
        <v>31775</v>
      </c>
      <c r="I1109" s="51">
        <f>DATE(FactTransaction[[#This Row],['#Year]],FactTransaction[[#This Row],['#Month]],1)</f>
        <v>44835</v>
      </c>
      <c r="J1109" s="48"/>
    </row>
    <row r="1110" spans="1:10" x14ac:dyDescent="0.4">
      <c r="A1110" s="48" t="s">
        <v>84</v>
      </c>
      <c r="B1110" s="48" t="s">
        <v>75</v>
      </c>
      <c r="C1110" s="48">
        <v>2022</v>
      </c>
      <c r="D1110" s="48" t="s">
        <v>6</v>
      </c>
      <c r="E1110" s="48">
        <v>11</v>
      </c>
      <c r="F1110" s="60">
        <v>207</v>
      </c>
      <c r="G1110" s="43">
        <v>179</v>
      </c>
      <c r="H1110" s="58">
        <f>FactTransaction[[#This Row],[RNS]]*FactTransaction[[#This Row],[ADR]]</f>
        <v>37053</v>
      </c>
      <c r="I1110" s="51">
        <f>DATE(FactTransaction[[#This Row],['#Year]],FactTransaction[[#This Row],['#Month]],1)</f>
        <v>44866</v>
      </c>
      <c r="J1110" s="48"/>
    </row>
    <row r="1111" spans="1:10" x14ac:dyDescent="0.4">
      <c r="A1111" s="48" t="s">
        <v>84</v>
      </c>
      <c r="B1111" s="48" t="s">
        <v>75</v>
      </c>
      <c r="C1111" s="48">
        <v>2022</v>
      </c>
      <c r="D1111" s="48" t="s">
        <v>7</v>
      </c>
      <c r="E1111" s="48">
        <v>11</v>
      </c>
      <c r="F1111" s="60">
        <v>195</v>
      </c>
      <c r="G1111" s="43">
        <v>164</v>
      </c>
      <c r="H1111" s="58">
        <f>FactTransaction[[#This Row],[RNS]]*FactTransaction[[#This Row],[ADR]]</f>
        <v>31980</v>
      </c>
      <c r="I1111" s="51">
        <f>DATE(FactTransaction[[#This Row],['#Year]],FactTransaction[[#This Row],['#Month]],1)</f>
        <v>44866</v>
      </c>
      <c r="J1111" s="48"/>
    </row>
    <row r="1112" spans="1:10" x14ac:dyDescent="0.4">
      <c r="A1112" s="48" t="s">
        <v>84</v>
      </c>
      <c r="B1112" s="48" t="s">
        <v>75</v>
      </c>
      <c r="C1112" s="48">
        <v>2022</v>
      </c>
      <c r="D1112" s="48" t="s">
        <v>8</v>
      </c>
      <c r="E1112" s="48">
        <v>11</v>
      </c>
      <c r="F1112" s="60">
        <v>36</v>
      </c>
      <c r="G1112" s="43">
        <v>157</v>
      </c>
      <c r="H1112" s="58">
        <f>FactTransaction[[#This Row],[RNS]]*FactTransaction[[#This Row],[ADR]]</f>
        <v>5652</v>
      </c>
      <c r="I1112" s="51">
        <f>DATE(FactTransaction[[#This Row],['#Year]],FactTransaction[[#This Row],['#Month]],1)</f>
        <v>44866</v>
      </c>
      <c r="J1112" s="48"/>
    </row>
    <row r="1113" spans="1:10" x14ac:dyDescent="0.4">
      <c r="A1113" s="48" t="s">
        <v>84</v>
      </c>
      <c r="B1113" s="48" t="s">
        <v>75</v>
      </c>
      <c r="C1113" s="48">
        <v>2022</v>
      </c>
      <c r="D1113" s="48" t="s">
        <v>3</v>
      </c>
      <c r="E1113" s="48">
        <v>11</v>
      </c>
      <c r="F1113" s="60">
        <v>200</v>
      </c>
      <c r="G1113" s="43">
        <v>152</v>
      </c>
      <c r="H1113" s="58">
        <f>FactTransaction[[#This Row],[RNS]]*FactTransaction[[#This Row],[ADR]]</f>
        <v>30400</v>
      </c>
      <c r="I1113" s="51">
        <f>DATE(FactTransaction[[#This Row],['#Year]],FactTransaction[[#This Row],['#Month]],1)</f>
        <v>44866</v>
      </c>
      <c r="J1113" s="48"/>
    </row>
    <row r="1114" spans="1:10" x14ac:dyDescent="0.4">
      <c r="A1114" s="48" t="s">
        <v>84</v>
      </c>
      <c r="B1114" s="48" t="s">
        <v>75</v>
      </c>
      <c r="C1114" s="48">
        <v>2022</v>
      </c>
      <c r="D1114" s="48" t="s">
        <v>6</v>
      </c>
      <c r="E1114" s="48">
        <v>12</v>
      </c>
      <c r="F1114" s="60">
        <v>70</v>
      </c>
      <c r="G1114" s="43">
        <v>154</v>
      </c>
      <c r="H1114" s="58">
        <f>FactTransaction[[#This Row],[RNS]]*FactTransaction[[#This Row],[ADR]]</f>
        <v>10780</v>
      </c>
      <c r="I1114" s="51">
        <f>DATE(FactTransaction[[#This Row],['#Year]],FactTransaction[[#This Row],['#Month]],1)</f>
        <v>44896</v>
      </c>
      <c r="J1114" s="48"/>
    </row>
    <row r="1115" spans="1:10" x14ac:dyDescent="0.4">
      <c r="A1115" s="48" t="s">
        <v>84</v>
      </c>
      <c r="B1115" s="48" t="s">
        <v>75</v>
      </c>
      <c r="C1115" s="48">
        <v>2022</v>
      </c>
      <c r="D1115" s="48" t="s">
        <v>7</v>
      </c>
      <c r="E1115" s="48">
        <v>12</v>
      </c>
      <c r="F1115" s="60">
        <v>197</v>
      </c>
      <c r="G1115" s="43">
        <v>175</v>
      </c>
      <c r="H1115" s="58">
        <f>FactTransaction[[#This Row],[RNS]]*FactTransaction[[#This Row],[ADR]]</f>
        <v>34475</v>
      </c>
      <c r="I1115" s="51">
        <f>DATE(FactTransaction[[#This Row],['#Year]],FactTransaction[[#This Row],['#Month]],1)</f>
        <v>44896</v>
      </c>
      <c r="J1115" s="48"/>
    </row>
    <row r="1116" spans="1:10" x14ac:dyDescent="0.4">
      <c r="A1116" s="48" t="s">
        <v>84</v>
      </c>
      <c r="B1116" s="48" t="s">
        <v>75</v>
      </c>
      <c r="C1116" s="48">
        <v>2022</v>
      </c>
      <c r="D1116" s="48" t="s">
        <v>8</v>
      </c>
      <c r="E1116" s="48">
        <v>12</v>
      </c>
      <c r="F1116" s="60">
        <v>108</v>
      </c>
      <c r="G1116" s="43">
        <v>174</v>
      </c>
      <c r="H1116" s="58">
        <f>FactTransaction[[#This Row],[RNS]]*FactTransaction[[#This Row],[ADR]]</f>
        <v>18792</v>
      </c>
      <c r="I1116" s="51">
        <f>DATE(FactTransaction[[#This Row],['#Year]],FactTransaction[[#This Row],['#Month]],1)</f>
        <v>44896</v>
      </c>
      <c r="J1116" s="48"/>
    </row>
    <row r="1117" spans="1:10" x14ac:dyDescent="0.4">
      <c r="A1117" s="48" t="s">
        <v>84</v>
      </c>
      <c r="B1117" s="48" t="s">
        <v>75</v>
      </c>
      <c r="C1117" s="48">
        <v>2022</v>
      </c>
      <c r="D1117" s="48" t="s">
        <v>3</v>
      </c>
      <c r="E1117" s="48">
        <v>12</v>
      </c>
      <c r="F1117" s="60">
        <v>105</v>
      </c>
      <c r="G1117" s="43">
        <v>153</v>
      </c>
      <c r="H1117" s="58">
        <f>FactTransaction[[#This Row],[RNS]]*FactTransaction[[#This Row],[ADR]]</f>
        <v>16065</v>
      </c>
      <c r="I1117" s="51">
        <f>DATE(FactTransaction[[#This Row],['#Year]],FactTransaction[[#This Row],['#Month]],1)</f>
        <v>44896</v>
      </c>
      <c r="J1117" s="48"/>
    </row>
    <row r="1118" spans="1:10" x14ac:dyDescent="0.4">
      <c r="A1118" s="48" t="s">
        <v>84</v>
      </c>
      <c r="B1118" s="48" t="s">
        <v>74</v>
      </c>
      <c r="C1118" s="48">
        <v>2022</v>
      </c>
      <c r="D1118" s="48" t="s">
        <v>6</v>
      </c>
      <c r="E1118" s="48">
        <v>1</v>
      </c>
      <c r="F1118" s="60">
        <v>214</v>
      </c>
      <c r="G1118" s="43">
        <v>178</v>
      </c>
      <c r="H1118" s="58">
        <f>FactTransaction[[#This Row],[RNS]]*FactTransaction[[#This Row],[ADR]]</f>
        <v>38092</v>
      </c>
      <c r="I1118" s="51">
        <f>DATE(FactTransaction[[#This Row],['#Year]],FactTransaction[[#This Row],['#Month]],1)</f>
        <v>44562</v>
      </c>
      <c r="J1118" s="48"/>
    </row>
    <row r="1119" spans="1:10" x14ac:dyDescent="0.4">
      <c r="A1119" s="48" t="s">
        <v>84</v>
      </c>
      <c r="B1119" s="48" t="s">
        <v>74</v>
      </c>
      <c r="C1119" s="48">
        <v>2022</v>
      </c>
      <c r="D1119" s="48" t="s">
        <v>7</v>
      </c>
      <c r="E1119" s="48">
        <v>1</v>
      </c>
      <c r="F1119" s="60">
        <v>217</v>
      </c>
      <c r="G1119" s="43">
        <v>172</v>
      </c>
      <c r="H1119" s="58">
        <f>FactTransaction[[#This Row],[RNS]]*FactTransaction[[#This Row],[ADR]]</f>
        <v>37324</v>
      </c>
      <c r="I1119" s="51">
        <f>DATE(FactTransaction[[#This Row],['#Year]],FactTransaction[[#This Row],['#Month]],1)</f>
        <v>44562</v>
      </c>
      <c r="J1119" s="48"/>
    </row>
    <row r="1120" spans="1:10" x14ac:dyDescent="0.4">
      <c r="A1120" s="48" t="s">
        <v>84</v>
      </c>
      <c r="B1120" s="48" t="s">
        <v>74</v>
      </c>
      <c r="C1120" s="48">
        <v>2022</v>
      </c>
      <c r="D1120" s="48" t="s">
        <v>8</v>
      </c>
      <c r="E1120" s="48">
        <v>1</v>
      </c>
      <c r="F1120" s="60">
        <v>25</v>
      </c>
      <c r="G1120" s="43">
        <v>157</v>
      </c>
      <c r="H1120" s="58">
        <f>FactTransaction[[#This Row],[RNS]]*FactTransaction[[#This Row],[ADR]]</f>
        <v>3925</v>
      </c>
      <c r="I1120" s="51">
        <f>DATE(FactTransaction[[#This Row],['#Year]],FactTransaction[[#This Row],['#Month]],1)</f>
        <v>44562</v>
      </c>
      <c r="J1120" s="48"/>
    </row>
    <row r="1121" spans="1:10" x14ac:dyDescent="0.4">
      <c r="A1121" s="48" t="s">
        <v>84</v>
      </c>
      <c r="B1121" s="48" t="s">
        <v>74</v>
      </c>
      <c r="C1121" s="48">
        <v>2022</v>
      </c>
      <c r="D1121" s="48" t="s">
        <v>3</v>
      </c>
      <c r="E1121" s="48">
        <v>1</v>
      </c>
      <c r="F1121" s="60">
        <v>42</v>
      </c>
      <c r="G1121" s="43">
        <v>177</v>
      </c>
      <c r="H1121" s="58">
        <f>FactTransaction[[#This Row],[RNS]]*FactTransaction[[#This Row],[ADR]]</f>
        <v>7434</v>
      </c>
      <c r="I1121" s="51">
        <f>DATE(FactTransaction[[#This Row],['#Year]],FactTransaction[[#This Row],['#Month]],1)</f>
        <v>44562</v>
      </c>
      <c r="J1121" s="48"/>
    </row>
    <row r="1122" spans="1:10" x14ac:dyDescent="0.4">
      <c r="A1122" s="48" t="s">
        <v>84</v>
      </c>
      <c r="B1122" s="48" t="s">
        <v>74</v>
      </c>
      <c r="C1122" s="48">
        <v>2022</v>
      </c>
      <c r="D1122" s="48" t="s">
        <v>6</v>
      </c>
      <c r="E1122" s="48">
        <v>2</v>
      </c>
      <c r="F1122" s="60">
        <v>201</v>
      </c>
      <c r="G1122" s="43">
        <v>162</v>
      </c>
      <c r="H1122" s="58">
        <f>FactTransaction[[#This Row],[RNS]]*FactTransaction[[#This Row],[ADR]]</f>
        <v>32562</v>
      </c>
      <c r="I1122" s="51">
        <f>DATE(FactTransaction[[#This Row],['#Year]],FactTransaction[[#This Row],['#Month]],1)</f>
        <v>44593</v>
      </c>
      <c r="J1122" s="48"/>
    </row>
    <row r="1123" spans="1:10" x14ac:dyDescent="0.4">
      <c r="A1123" s="48" t="s">
        <v>84</v>
      </c>
      <c r="B1123" s="48" t="s">
        <v>74</v>
      </c>
      <c r="C1123" s="48">
        <v>2022</v>
      </c>
      <c r="D1123" s="48" t="s">
        <v>7</v>
      </c>
      <c r="E1123" s="48">
        <v>2</v>
      </c>
      <c r="F1123" s="60">
        <v>82</v>
      </c>
      <c r="G1123" s="43">
        <v>152</v>
      </c>
      <c r="H1123" s="58">
        <f>FactTransaction[[#This Row],[RNS]]*FactTransaction[[#This Row],[ADR]]</f>
        <v>12464</v>
      </c>
      <c r="I1123" s="51">
        <f>DATE(FactTransaction[[#This Row],['#Year]],FactTransaction[[#This Row],['#Month]],1)</f>
        <v>44593</v>
      </c>
      <c r="J1123" s="48"/>
    </row>
    <row r="1124" spans="1:10" x14ac:dyDescent="0.4">
      <c r="A1124" s="48" t="s">
        <v>84</v>
      </c>
      <c r="B1124" s="48" t="s">
        <v>74</v>
      </c>
      <c r="C1124" s="48">
        <v>2022</v>
      </c>
      <c r="D1124" s="48" t="s">
        <v>8</v>
      </c>
      <c r="E1124" s="48">
        <v>2</v>
      </c>
      <c r="F1124" s="60">
        <v>161</v>
      </c>
      <c r="G1124" s="43">
        <v>180</v>
      </c>
      <c r="H1124" s="58">
        <f>FactTransaction[[#This Row],[RNS]]*FactTransaction[[#This Row],[ADR]]</f>
        <v>28980</v>
      </c>
      <c r="I1124" s="51">
        <f>DATE(FactTransaction[[#This Row],['#Year]],FactTransaction[[#This Row],['#Month]],1)</f>
        <v>44593</v>
      </c>
      <c r="J1124" s="48"/>
    </row>
    <row r="1125" spans="1:10" x14ac:dyDescent="0.4">
      <c r="A1125" s="48" t="s">
        <v>84</v>
      </c>
      <c r="B1125" s="48" t="s">
        <v>74</v>
      </c>
      <c r="C1125" s="48">
        <v>2022</v>
      </c>
      <c r="D1125" s="48" t="s">
        <v>3</v>
      </c>
      <c r="E1125" s="48">
        <v>2</v>
      </c>
      <c r="F1125" s="60">
        <v>182</v>
      </c>
      <c r="G1125" s="43">
        <v>160</v>
      </c>
      <c r="H1125" s="58">
        <f>FactTransaction[[#This Row],[RNS]]*FactTransaction[[#This Row],[ADR]]</f>
        <v>29120</v>
      </c>
      <c r="I1125" s="51">
        <f>DATE(FactTransaction[[#This Row],['#Year]],FactTransaction[[#This Row],['#Month]],1)</f>
        <v>44593</v>
      </c>
      <c r="J1125" s="48"/>
    </row>
    <row r="1126" spans="1:10" x14ac:dyDescent="0.4">
      <c r="A1126" s="48" t="s">
        <v>84</v>
      </c>
      <c r="B1126" s="48" t="s">
        <v>74</v>
      </c>
      <c r="C1126" s="48">
        <v>2022</v>
      </c>
      <c r="D1126" s="48" t="s">
        <v>6</v>
      </c>
      <c r="E1126" s="48">
        <v>3</v>
      </c>
      <c r="F1126" s="60">
        <v>112</v>
      </c>
      <c r="G1126" s="43">
        <v>157</v>
      </c>
      <c r="H1126" s="58">
        <f>FactTransaction[[#This Row],[RNS]]*FactTransaction[[#This Row],[ADR]]</f>
        <v>17584</v>
      </c>
      <c r="I1126" s="51">
        <f>DATE(FactTransaction[[#This Row],['#Year]],FactTransaction[[#This Row],['#Month]],1)</f>
        <v>44621</v>
      </c>
      <c r="J1126" s="48"/>
    </row>
    <row r="1127" spans="1:10" x14ac:dyDescent="0.4">
      <c r="A1127" s="48" t="s">
        <v>84</v>
      </c>
      <c r="B1127" s="48" t="s">
        <v>74</v>
      </c>
      <c r="C1127" s="48">
        <v>2022</v>
      </c>
      <c r="D1127" s="48" t="s">
        <v>7</v>
      </c>
      <c r="E1127" s="48">
        <v>3</v>
      </c>
      <c r="F1127" s="60">
        <v>187</v>
      </c>
      <c r="G1127" s="43">
        <v>179</v>
      </c>
      <c r="H1127" s="58">
        <f>FactTransaction[[#This Row],[RNS]]*FactTransaction[[#This Row],[ADR]]</f>
        <v>33473</v>
      </c>
      <c r="I1127" s="51">
        <f>DATE(FactTransaction[[#This Row],['#Year]],FactTransaction[[#This Row],['#Month]],1)</f>
        <v>44621</v>
      </c>
      <c r="J1127" s="48"/>
    </row>
    <row r="1128" spans="1:10" x14ac:dyDescent="0.4">
      <c r="A1128" s="48" t="s">
        <v>84</v>
      </c>
      <c r="B1128" s="48" t="s">
        <v>74</v>
      </c>
      <c r="C1128" s="48">
        <v>2022</v>
      </c>
      <c r="D1128" s="48" t="s">
        <v>8</v>
      </c>
      <c r="E1128" s="48">
        <v>3</v>
      </c>
      <c r="F1128" s="60">
        <v>84</v>
      </c>
      <c r="G1128" s="43">
        <v>150</v>
      </c>
      <c r="H1128" s="58">
        <f>FactTransaction[[#This Row],[RNS]]*FactTransaction[[#This Row],[ADR]]</f>
        <v>12600</v>
      </c>
      <c r="I1128" s="51">
        <f>DATE(FactTransaction[[#This Row],['#Year]],FactTransaction[[#This Row],['#Month]],1)</f>
        <v>44621</v>
      </c>
      <c r="J1128" s="48"/>
    </row>
    <row r="1129" spans="1:10" x14ac:dyDescent="0.4">
      <c r="A1129" s="48" t="s">
        <v>84</v>
      </c>
      <c r="B1129" s="48" t="s">
        <v>74</v>
      </c>
      <c r="C1129" s="48">
        <v>2022</v>
      </c>
      <c r="D1129" s="48" t="s">
        <v>3</v>
      </c>
      <c r="E1129" s="48">
        <v>3</v>
      </c>
      <c r="F1129" s="60">
        <v>15</v>
      </c>
      <c r="G1129" s="43">
        <v>159</v>
      </c>
      <c r="H1129" s="58">
        <f>FactTransaction[[#This Row],[RNS]]*FactTransaction[[#This Row],[ADR]]</f>
        <v>2385</v>
      </c>
      <c r="I1129" s="51">
        <f>DATE(FactTransaction[[#This Row],['#Year]],FactTransaction[[#This Row],['#Month]],1)</f>
        <v>44621</v>
      </c>
      <c r="J1129" s="48"/>
    </row>
    <row r="1130" spans="1:10" x14ac:dyDescent="0.4">
      <c r="A1130" s="48" t="s">
        <v>84</v>
      </c>
      <c r="B1130" s="48" t="s">
        <v>74</v>
      </c>
      <c r="C1130" s="48">
        <v>2022</v>
      </c>
      <c r="D1130" s="48" t="s">
        <v>6</v>
      </c>
      <c r="E1130" s="48">
        <v>4</v>
      </c>
      <c r="F1130" s="60">
        <v>21</v>
      </c>
      <c r="G1130" s="43">
        <v>167</v>
      </c>
      <c r="H1130" s="58">
        <f>FactTransaction[[#This Row],[RNS]]*FactTransaction[[#This Row],[ADR]]</f>
        <v>3507</v>
      </c>
      <c r="I1130" s="51">
        <f>DATE(FactTransaction[[#This Row],['#Year]],FactTransaction[[#This Row],['#Month]],1)</f>
        <v>44652</v>
      </c>
      <c r="J1130" s="48"/>
    </row>
    <row r="1131" spans="1:10" x14ac:dyDescent="0.4">
      <c r="A1131" s="48" t="s">
        <v>84</v>
      </c>
      <c r="B1131" s="48" t="s">
        <v>74</v>
      </c>
      <c r="C1131" s="48">
        <v>2022</v>
      </c>
      <c r="D1131" s="48" t="s">
        <v>7</v>
      </c>
      <c r="E1131" s="48">
        <v>4</v>
      </c>
      <c r="F1131" s="60">
        <v>93</v>
      </c>
      <c r="G1131" s="43">
        <v>158</v>
      </c>
      <c r="H1131" s="58">
        <f>FactTransaction[[#This Row],[RNS]]*FactTransaction[[#This Row],[ADR]]</f>
        <v>14694</v>
      </c>
      <c r="I1131" s="51">
        <f>DATE(FactTransaction[[#This Row],['#Year]],FactTransaction[[#This Row],['#Month]],1)</f>
        <v>44652</v>
      </c>
      <c r="J1131" s="48"/>
    </row>
    <row r="1132" spans="1:10" x14ac:dyDescent="0.4">
      <c r="A1132" s="48" t="s">
        <v>84</v>
      </c>
      <c r="B1132" s="48" t="s">
        <v>74</v>
      </c>
      <c r="C1132" s="48">
        <v>2022</v>
      </c>
      <c r="D1132" s="48" t="s">
        <v>8</v>
      </c>
      <c r="E1132" s="48">
        <v>4</v>
      </c>
      <c r="F1132" s="60">
        <v>48</v>
      </c>
      <c r="G1132" s="43">
        <v>157</v>
      </c>
      <c r="H1132" s="58">
        <f>FactTransaction[[#This Row],[RNS]]*FactTransaction[[#This Row],[ADR]]</f>
        <v>7536</v>
      </c>
      <c r="I1132" s="51">
        <f>DATE(FactTransaction[[#This Row],['#Year]],FactTransaction[[#This Row],['#Month]],1)</f>
        <v>44652</v>
      </c>
      <c r="J1132" s="48"/>
    </row>
    <row r="1133" spans="1:10" x14ac:dyDescent="0.4">
      <c r="A1133" s="48" t="s">
        <v>84</v>
      </c>
      <c r="B1133" s="48" t="s">
        <v>74</v>
      </c>
      <c r="C1133" s="48">
        <v>2022</v>
      </c>
      <c r="D1133" s="48" t="s">
        <v>3</v>
      </c>
      <c r="E1133" s="48">
        <v>4</v>
      </c>
      <c r="F1133" s="60">
        <v>220</v>
      </c>
      <c r="G1133" s="43">
        <v>170</v>
      </c>
      <c r="H1133" s="58">
        <f>FactTransaction[[#This Row],[RNS]]*FactTransaction[[#This Row],[ADR]]</f>
        <v>37400</v>
      </c>
      <c r="I1133" s="51">
        <f>DATE(FactTransaction[[#This Row],['#Year]],FactTransaction[[#This Row],['#Month]],1)</f>
        <v>44652</v>
      </c>
      <c r="J1133" s="48"/>
    </row>
    <row r="1134" spans="1:10" x14ac:dyDescent="0.4">
      <c r="A1134" s="48" t="s">
        <v>84</v>
      </c>
      <c r="B1134" s="48" t="s">
        <v>74</v>
      </c>
      <c r="C1134" s="48">
        <v>2022</v>
      </c>
      <c r="D1134" s="48" t="s">
        <v>6</v>
      </c>
      <c r="E1134" s="48">
        <v>5</v>
      </c>
      <c r="F1134" s="60">
        <v>95</v>
      </c>
      <c r="G1134" s="43">
        <v>152</v>
      </c>
      <c r="H1134" s="58">
        <f>FactTransaction[[#This Row],[RNS]]*FactTransaction[[#This Row],[ADR]]</f>
        <v>14440</v>
      </c>
      <c r="I1134" s="51">
        <f>DATE(FactTransaction[[#This Row],['#Year]],FactTransaction[[#This Row],['#Month]],1)</f>
        <v>44682</v>
      </c>
      <c r="J1134" s="48"/>
    </row>
    <row r="1135" spans="1:10" x14ac:dyDescent="0.4">
      <c r="A1135" s="48" t="s">
        <v>84</v>
      </c>
      <c r="B1135" s="48" t="s">
        <v>74</v>
      </c>
      <c r="C1135" s="48">
        <v>2022</v>
      </c>
      <c r="D1135" s="48" t="s">
        <v>7</v>
      </c>
      <c r="E1135" s="48">
        <v>5</v>
      </c>
      <c r="F1135" s="60">
        <v>96</v>
      </c>
      <c r="G1135" s="43">
        <v>154</v>
      </c>
      <c r="H1135" s="58">
        <f>FactTransaction[[#This Row],[RNS]]*FactTransaction[[#This Row],[ADR]]</f>
        <v>14784</v>
      </c>
      <c r="I1135" s="51">
        <f>DATE(FactTransaction[[#This Row],['#Year]],FactTransaction[[#This Row],['#Month]],1)</f>
        <v>44682</v>
      </c>
      <c r="J1135" s="48"/>
    </row>
    <row r="1136" spans="1:10" x14ac:dyDescent="0.4">
      <c r="A1136" s="48" t="s">
        <v>84</v>
      </c>
      <c r="B1136" s="48" t="s">
        <v>74</v>
      </c>
      <c r="C1136" s="48">
        <v>2022</v>
      </c>
      <c r="D1136" s="48" t="s">
        <v>8</v>
      </c>
      <c r="E1136" s="48">
        <v>5</v>
      </c>
      <c r="F1136" s="60">
        <v>156</v>
      </c>
      <c r="G1136" s="43">
        <v>174</v>
      </c>
      <c r="H1136" s="58">
        <f>FactTransaction[[#This Row],[RNS]]*FactTransaction[[#This Row],[ADR]]</f>
        <v>27144</v>
      </c>
      <c r="I1136" s="51">
        <f>DATE(FactTransaction[[#This Row],['#Year]],FactTransaction[[#This Row],['#Month]],1)</f>
        <v>44682</v>
      </c>
      <c r="J1136" s="48"/>
    </row>
    <row r="1137" spans="1:10" x14ac:dyDescent="0.4">
      <c r="A1137" s="48" t="s">
        <v>84</v>
      </c>
      <c r="B1137" s="48" t="s">
        <v>74</v>
      </c>
      <c r="C1137" s="48">
        <v>2022</v>
      </c>
      <c r="D1137" s="48" t="s">
        <v>3</v>
      </c>
      <c r="E1137" s="48">
        <v>5</v>
      </c>
      <c r="F1137" s="60">
        <v>63</v>
      </c>
      <c r="G1137" s="43">
        <v>162</v>
      </c>
      <c r="H1137" s="58">
        <f>FactTransaction[[#This Row],[RNS]]*FactTransaction[[#This Row],[ADR]]</f>
        <v>10206</v>
      </c>
      <c r="I1137" s="51">
        <f>DATE(FactTransaction[[#This Row],['#Year]],FactTransaction[[#This Row],['#Month]],1)</f>
        <v>44682</v>
      </c>
      <c r="J1137" s="48"/>
    </row>
    <row r="1138" spans="1:10" x14ac:dyDescent="0.4">
      <c r="A1138" s="48" t="s">
        <v>84</v>
      </c>
      <c r="B1138" s="48" t="s">
        <v>74</v>
      </c>
      <c r="C1138" s="48">
        <v>2022</v>
      </c>
      <c r="D1138" s="48" t="s">
        <v>6</v>
      </c>
      <c r="E1138" s="48">
        <v>6</v>
      </c>
      <c r="F1138" s="60">
        <v>143</v>
      </c>
      <c r="G1138" s="43">
        <v>178</v>
      </c>
      <c r="H1138" s="58">
        <f>FactTransaction[[#This Row],[RNS]]*FactTransaction[[#This Row],[ADR]]</f>
        <v>25454</v>
      </c>
      <c r="I1138" s="51">
        <f>DATE(FactTransaction[[#This Row],['#Year]],FactTransaction[[#This Row],['#Month]],1)</f>
        <v>44713</v>
      </c>
      <c r="J1138" s="48"/>
    </row>
    <row r="1139" spans="1:10" x14ac:dyDescent="0.4">
      <c r="A1139" s="48" t="s">
        <v>84</v>
      </c>
      <c r="B1139" s="48" t="s">
        <v>74</v>
      </c>
      <c r="C1139" s="48">
        <v>2022</v>
      </c>
      <c r="D1139" s="48" t="s">
        <v>7</v>
      </c>
      <c r="E1139" s="48">
        <v>6</v>
      </c>
      <c r="F1139" s="60">
        <v>196</v>
      </c>
      <c r="G1139" s="43">
        <v>152</v>
      </c>
      <c r="H1139" s="58">
        <f>FactTransaction[[#This Row],[RNS]]*FactTransaction[[#This Row],[ADR]]</f>
        <v>29792</v>
      </c>
      <c r="I1139" s="51">
        <f>DATE(FactTransaction[[#This Row],['#Year]],FactTransaction[[#This Row],['#Month]],1)</f>
        <v>44713</v>
      </c>
      <c r="J1139" s="48"/>
    </row>
    <row r="1140" spans="1:10" x14ac:dyDescent="0.4">
      <c r="A1140" s="48" t="s">
        <v>84</v>
      </c>
      <c r="B1140" s="48" t="s">
        <v>74</v>
      </c>
      <c r="C1140" s="48">
        <v>2022</v>
      </c>
      <c r="D1140" s="48" t="s">
        <v>8</v>
      </c>
      <c r="E1140" s="48">
        <v>6</v>
      </c>
      <c r="F1140" s="60">
        <v>67</v>
      </c>
      <c r="G1140" s="43">
        <v>177</v>
      </c>
      <c r="H1140" s="58">
        <f>FactTransaction[[#This Row],[RNS]]*FactTransaction[[#This Row],[ADR]]</f>
        <v>11859</v>
      </c>
      <c r="I1140" s="51">
        <f>DATE(FactTransaction[[#This Row],['#Year]],FactTransaction[[#This Row],['#Month]],1)</f>
        <v>44713</v>
      </c>
      <c r="J1140" s="48"/>
    </row>
    <row r="1141" spans="1:10" x14ac:dyDescent="0.4">
      <c r="A1141" s="48" t="s">
        <v>84</v>
      </c>
      <c r="B1141" s="48" t="s">
        <v>74</v>
      </c>
      <c r="C1141" s="48">
        <v>2022</v>
      </c>
      <c r="D1141" s="48" t="s">
        <v>3</v>
      </c>
      <c r="E1141" s="48">
        <v>6</v>
      </c>
      <c r="F1141" s="60">
        <v>216</v>
      </c>
      <c r="G1141" s="43">
        <v>176</v>
      </c>
      <c r="H1141" s="58">
        <f>FactTransaction[[#This Row],[RNS]]*FactTransaction[[#This Row],[ADR]]</f>
        <v>38016</v>
      </c>
      <c r="I1141" s="51">
        <f>DATE(FactTransaction[[#This Row],['#Year]],FactTransaction[[#This Row],['#Month]],1)</f>
        <v>44713</v>
      </c>
      <c r="J1141" s="48"/>
    </row>
    <row r="1142" spans="1:10" x14ac:dyDescent="0.4">
      <c r="A1142" s="48" t="s">
        <v>84</v>
      </c>
      <c r="B1142" s="48" t="s">
        <v>74</v>
      </c>
      <c r="C1142" s="48">
        <v>2022</v>
      </c>
      <c r="D1142" s="48" t="s">
        <v>6</v>
      </c>
      <c r="E1142" s="48">
        <v>7</v>
      </c>
      <c r="F1142" s="60">
        <v>182</v>
      </c>
      <c r="G1142" s="43">
        <v>168</v>
      </c>
      <c r="H1142" s="58">
        <f>FactTransaction[[#This Row],[RNS]]*FactTransaction[[#This Row],[ADR]]</f>
        <v>30576</v>
      </c>
      <c r="I1142" s="51">
        <f>DATE(FactTransaction[[#This Row],['#Year]],FactTransaction[[#This Row],['#Month]],1)</f>
        <v>44743</v>
      </c>
      <c r="J1142" s="48"/>
    </row>
    <row r="1143" spans="1:10" x14ac:dyDescent="0.4">
      <c r="A1143" s="48" t="s">
        <v>84</v>
      </c>
      <c r="B1143" s="48" t="s">
        <v>74</v>
      </c>
      <c r="C1143" s="48">
        <v>2022</v>
      </c>
      <c r="D1143" s="48" t="s">
        <v>7</v>
      </c>
      <c r="E1143" s="48">
        <v>7</v>
      </c>
      <c r="F1143" s="60">
        <v>184</v>
      </c>
      <c r="G1143" s="43">
        <v>177</v>
      </c>
      <c r="H1143" s="58">
        <f>FactTransaction[[#This Row],[RNS]]*FactTransaction[[#This Row],[ADR]]</f>
        <v>32568</v>
      </c>
      <c r="I1143" s="51">
        <f>DATE(FactTransaction[[#This Row],['#Year]],FactTransaction[[#This Row],['#Month]],1)</f>
        <v>44743</v>
      </c>
      <c r="J1143" s="48"/>
    </row>
    <row r="1144" spans="1:10" x14ac:dyDescent="0.4">
      <c r="A1144" s="48" t="s">
        <v>84</v>
      </c>
      <c r="B1144" s="48" t="s">
        <v>74</v>
      </c>
      <c r="C1144" s="48">
        <v>2022</v>
      </c>
      <c r="D1144" s="48" t="s">
        <v>8</v>
      </c>
      <c r="E1144" s="48">
        <v>7</v>
      </c>
      <c r="F1144" s="60">
        <v>161</v>
      </c>
      <c r="G1144" s="43">
        <v>170</v>
      </c>
      <c r="H1144" s="58">
        <f>FactTransaction[[#This Row],[RNS]]*FactTransaction[[#This Row],[ADR]]</f>
        <v>27370</v>
      </c>
      <c r="I1144" s="51">
        <f>DATE(FactTransaction[[#This Row],['#Year]],FactTransaction[[#This Row],['#Month]],1)</f>
        <v>44743</v>
      </c>
      <c r="J1144" s="48"/>
    </row>
    <row r="1145" spans="1:10" x14ac:dyDescent="0.4">
      <c r="A1145" s="48" t="s">
        <v>84</v>
      </c>
      <c r="B1145" s="48" t="s">
        <v>74</v>
      </c>
      <c r="C1145" s="48">
        <v>2022</v>
      </c>
      <c r="D1145" s="48" t="s">
        <v>3</v>
      </c>
      <c r="E1145" s="48">
        <v>7</v>
      </c>
      <c r="F1145" s="60">
        <v>103</v>
      </c>
      <c r="G1145" s="43">
        <v>158</v>
      </c>
      <c r="H1145" s="58">
        <f>FactTransaction[[#This Row],[RNS]]*FactTransaction[[#This Row],[ADR]]</f>
        <v>16274</v>
      </c>
      <c r="I1145" s="51">
        <f>DATE(FactTransaction[[#This Row],['#Year]],FactTransaction[[#This Row],['#Month]],1)</f>
        <v>44743</v>
      </c>
      <c r="J1145" s="48"/>
    </row>
    <row r="1146" spans="1:10" x14ac:dyDescent="0.4">
      <c r="A1146" s="48" t="s">
        <v>84</v>
      </c>
      <c r="B1146" s="48" t="s">
        <v>74</v>
      </c>
      <c r="C1146" s="48">
        <v>2022</v>
      </c>
      <c r="D1146" s="48" t="s">
        <v>6</v>
      </c>
      <c r="E1146" s="48">
        <v>8</v>
      </c>
      <c r="F1146" s="60">
        <v>129</v>
      </c>
      <c r="G1146" s="43">
        <v>178</v>
      </c>
      <c r="H1146" s="58">
        <f>FactTransaction[[#This Row],[RNS]]*FactTransaction[[#This Row],[ADR]]</f>
        <v>22962</v>
      </c>
      <c r="I1146" s="51">
        <f>DATE(FactTransaction[[#This Row],['#Year]],FactTransaction[[#This Row],['#Month]],1)</f>
        <v>44774</v>
      </c>
      <c r="J1146" s="48"/>
    </row>
    <row r="1147" spans="1:10" x14ac:dyDescent="0.4">
      <c r="A1147" s="48" t="s">
        <v>84</v>
      </c>
      <c r="B1147" s="48" t="s">
        <v>74</v>
      </c>
      <c r="C1147" s="48">
        <v>2022</v>
      </c>
      <c r="D1147" s="48" t="s">
        <v>7</v>
      </c>
      <c r="E1147" s="48">
        <v>8</v>
      </c>
      <c r="F1147" s="60">
        <v>208</v>
      </c>
      <c r="G1147" s="43">
        <v>173</v>
      </c>
      <c r="H1147" s="58">
        <f>FactTransaction[[#This Row],[RNS]]*FactTransaction[[#This Row],[ADR]]</f>
        <v>35984</v>
      </c>
      <c r="I1147" s="51">
        <f>DATE(FactTransaction[[#This Row],['#Year]],FactTransaction[[#This Row],['#Month]],1)</f>
        <v>44774</v>
      </c>
      <c r="J1147" s="48"/>
    </row>
    <row r="1148" spans="1:10" x14ac:dyDescent="0.4">
      <c r="A1148" s="48" t="s">
        <v>84</v>
      </c>
      <c r="B1148" s="48" t="s">
        <v>74</v>
      </c>
      <c r="C1148" s="48">
        <v>2022</v>
      </c>
      <c r="D1148" s="48" t="s">
        <v>8</v>
      </c>
      <c r="E1148" s="48">
        <v>8</v>
      </c>
      <c r="F1148" s="60">
        <v>96</v>
      </c>
      <c r="G1148" s="43">
        <v>159</v>
      </c>
      <c r="H1148" s="58">
        <f>FactTransaction[[#This Row],[RNS]]*FactTransaction[[#This Row],[ADR]]</f>
        <v>15264</v>
      </c>
      <c r="I1148" s="51">
        <f>DATE(FactTransaction[[#This Row],['#Year]],FactTransaction[[#This Row],['#Month]],1)</f>
        <v>44774</v>
      </c>
      <c r="J1148" s="48"/>
    </row>
    <row r="1149" spans="1:10" x14ac:dyDescent="0.4">
      <c r="A1149" s="48" t="s">
        <v>84</v>
      </c>
      <c r="B1149" s="48" t="s">
        <v>74</v>
      </c>
      <c r="C1149" s="48">
        <v>2022</v>
      </c>
      <c r="D1149" s="48" t="s">
        <v>3</v>
      </c>
      <c r="E1149" s="48">
        <v>8</v>
      </c>
      <c r="F1149" s="60">
        <v>215</v>
      </c>
      <c r="G1149" s="43">
        <v>151</v>
      </c>
      <c r="H1149" s="58">
        <f>FactTransaction[[#This Row],[RNS]]*FactTransaction[[#This Row],[ADR]]</f>
        <v>32465</v>
      </c>
      <c r="I1149" s="51">
        <f>DATE(FactTransaction[[#This Row],['#Year]],FactTransaction[[#This Row],['#Month]],1)</f>
        <v>44774</v>
      </c>
      <c r="J1149" s="48"/>
    </row>
    <row r="1150" spans="1:10" x14ac:dyDescent="0.4">
      <c r="A1150" s="48" t="s">
        <v>84</v>
      </c>
      <c r="B1150" s="48" t="s">
        <v>74</v>
      </c>
      <c r="C1150" s="48">
        <v>2022</v>
      </c>
      <c r="D1150" s="48" t="s">
        <v>6</v>
      </c>
      <c r="E1150" s="48">
        <v>9</v>
      </c>
      <c r="F1150" s="60">
        <v>60</v>
      </c>
      <c r="G1150" s="43">
        <v>154</v>
      </c>
      <c r="H1150" s="58">
        <f>FactTransaction[[#This Row],[RNS]]*FactTransaction[[#This Row],[ADR]]</f>
        <v>9240</v>
      </c>
      <c r="I1150" s="51">
        <f>DATE(FactTransaction[[#This Row],['#Year]],FactTransaction[[#This Row],['#Month]],1)</f>
        <v>44805</v>
      </c>
      <c r="J1150" s="48"/>
    </row>
    <row r="1151" spans="1:10" x14ac:dyDescent="0.4">
      <c r="A1151" s="48" t="s">
        <v>84</v>
      </c>
      <c r="B1151" s="48" t="s">
        <v>74</v>
      </c>
      <c r="C1151" s="48">
        <v>2022</v>
      </c>
      <c r="D1151" s="48" t="s">
        <v>7</v>
      </c>
      <c r="E1151" s="48">
        <v>9</v>
      </c>
      <c r="F1151" s="60">
        <v>134</v>
      </c>
      <c r="G1151" s="43">
        <v>155</v>
      </c>
      <c r="H1151" s="58">
        <f>FactTransaction[[#This Row],[RNS]]*FactTransaction[[#This Row],[ADR]]</f>
        <v>20770</v>
      </c>
      <c r="I1151" s="51">
        <f>DATE(FactTransaction[[#This Row],['#Year]],FactTransaction[[#This Row],['#Month]],1)</f>
        <v>44805</v>
      </c>
      <c r="J1151" s="48"/>
    </row>
    <row r="1152" spans="1:10" x14ac:dyDescent="0.4">
      <c r="A1152" s="48" t="s">
        <v>84</v>
      </c>
      <c r="B1152" s="48" t="s">
        <v>74</v>
      </c>
      <c r="C1152" s="48">
        <v>2022</v>
      </c>
      <c r="D1152" s="48" t="s">
        <v>8</v>
      </c>
      <c r="E1152" s="48">
        <v>9</v>
      </c>
      <c r="F1152" s="60">
        <v>50</v>
      </c>
      <c r="G1152" s="43">
        <v>157</v>
      </c>
      <c r="H1152" s="58">
        <f>FactTransaction[[#This Row],[RNS]]*FactTransaction[[#This Row],[ADR]]</f>
        <v>7850</v>
      </c>
      <c r="I1152" s="51">
        <f>DATE(FactTransaction[[#This Row],['#Year]],FactTransaction[[#This Row],['#Month]],1)</f>
        <v>44805</v>
      </c>
      <c r="J1152" s="48"/>
    </row>
    <row r="1153" spans="1:10" x14ac:dyDescent="0.4">
      <c r="A1153" s="48" t="s">
        <v>84</v>
      </c>
      <c r="B1153" s="48" t="s">
        <v>74</v>
      </c>
      <c r="C1153" s="48">
        <v>2022</v>
      </c>
      <c r="D1153" s="48" t="s">
        <v>3</v>
      </c>
      <c r="E1153" s="48">
        <v>9</v>
      </c>
      <c r="F1153" s="60">
        <v>62</v>
      </c>
      <c r="G1153" s="43">
        <v>174</v>
      </c>
      <c r="H1153" s="58">
        <f>FactTransaction[[#This Row],[RNS]]*FactTransaction[[#This Row],[ADR]]</f>
        <v>10788</v>
      </c>
      <c r="I1153" s="51">
        <f>DATE(FactTransaction[[#This Row],['#Year]],FactTransaction[[#This Row],['#Month]],1)</f>
        <v>44805</v>
      </c>
      <c r="J1153" s="48"/>
    </row>
    <row r="1154" spans="1:10" x14ac:dyDescent="0.4">
      <c r="A1154" s="48" t="s">
        <v>84</v>
      </c>
      <c r="B1154" s="48" t="s">
        <v>74</v>
      </c>
      <c r="C1154" s="48">
        <v>2022</v>
      </c>
      <c r="D1154" s="48" t="s">
        <v>6</v>
      </c>
      <c r="E1154" s="48">
        <v>10</v>
      </c>
      <c r="F1154" s="60">
        <v>118</v>
      </c>
      <c r="G1154" s="43">
        <v>158</v>
      </c>
      <c r="H1154" s="58">
        <f>FactTransaction[[#This Row],[RNS]]*FactTransaction[[#This Row],[ADR]]</f>
        <v>18644</v>
      </c>
      <c r="I1154" s="51">
        <f>DATE(FactTransaction[[#This Row],['#Year]],FactTransaction[[#This Row],['#Month]],1)</f>
        <v>44835</v>
      </c>
      <c r="J1154" s="48"/>
    </row>
    <row r="1155" spans="1:10" x14ac:dyDescent="0.4">
      <c r="A1155" s="48" t="s">
        <v>84</v>
      </c>
      <c r="B1155" s="48" t="s">
        <v>74</v>
      </c>
      <c r="C1155" s="48">
        <v>2022</v>
      </c>
      <c r="D1155" s="48" t="s">
        <v>7</v>
      </c>
      <c r="E1155" s="48">
        <v>10</v>
      </c>
      <c r="F1155" s="60">
        <v>76</v>
      </c>
      <c r="G1155" s="43">
        <v>180</v>
      </c>
      <c r="H1155" s="58">
        <f>FactTransaction[[#This Row],[RNS]]*FactTransaction[[#This Row],[ADR]]</f>
        <v>13680</v>
      </c>
      <c r="I1155" s="51">
        <f>DATE(FactTransaction[[#This Row],['#Year]],FactTransaction[[#This Row],['#Month]],1)</f>
        <v>44835</v>
      </c>
      <c r="J1155" s="48"/>
    </row>
    <row r="1156" spans="1:10" x14ac:dyDescent="0.4">
      <c r="A1156" s="48" t="s">
        <v>84</v>
      </c>
      <c r="B1156" s="48" t="s">
        <v>74</v>
      </c>
      <c r="C1156" s="48">
        <v>2022</v>
      </c>
      <c r="D1156" s="48" t="s">
        <v>8</v>
      </c>
      <c r="E1156" s="48">
        <v>10</v>
      </c>
      <c r="F1156" s="60">
        <v>172</v>
      </c>
      <c r="G1156" s="43">
        <v>177</v>
      </c>
      <c r="H1156" s="58">
        <f>FactTransaction[[#This Row],[RNS]]*FactTransaction[[#This Row],[ADR]]</f>
        <v>30444</v>
      </c>
      <c r="I1156" s="51">
        <f>DATE(FactTransaction[[#This Row],['#Year]],FactTransaction[[#This Row],['#Month]],1)</f>
        <v>44835</v>
      </c>
      <c r="J1156" s="48"/>
    </row>
    <row r="1157" spans="1:10" x14ac:dyDescent="0.4">
      <c r="A1157" s="48" t="s">
        <v>84</v>
      </c>
      <c r="B1157" s="48" t="s">
        <v>74</v>
      </c>
      <c r="C1157" s="48">
        <v>2022</v>
      </c>
      <c r="D1157" s="48" t="s">
        <v>3</v>
      </c>
      <c r="E1157" s="48">
        <v>10</v>
      </c>
      <c r="F1157" s="60">
        <v>56</v>
      </c>
      <c r="G1157" s="43">
        <v>163</v>
      </c>
      <c r="H1157" s="58">
        <f>FactTransaction[[#This Row],[RNS]]*FactTransaction[[#This Row],[ADR]]</f>
        <v>9128</v>
      </c>
      <c r="I1157" s="51">
        <f>DATE(FactTransaction[[#This Row],['#Year]],FactTransaction[[#This Row],['#Month]],1)</f>
        <v>44835</v>
      </c>
      <c r="J1157" s="48"/>
    </row>
    <row r="1158" spans="1:10" x14ac:dyDescent="0.4">
      <c r="A1158" s="48" t="s">
        <v>84</v>
      </c>
      <c r="B1158" s="48" t="s">
        <v>74</v>
      </c>
      <c r="C1158" s="48">
        <v>2022</v>
      </c>
      <c r="D1158" s="48" t="s">
        <v>6</v>
      </c>
      <c r="E1158" s="48">
        <v>11</v>
      </c>
      <c r="F1158" s="60">
        <v>150</v>
      </c>
      <c r="G1158" s="43">
        <v>168</v>
      </c>
      <c r="H1158" s="58">
        <f>FactTransaction[[#This Row],[RNS]]*FactTransaction[[#This Row],[ADR]]</f>
        <v>25200</v>
      </c>
      <c r="I1158" s="51">
        <f>DATE(FactTransaction[[#This Row],['#Year]],FactTransaction[[#This Row],['#Month]],1)</f>
        <v>44866</v>
      </c>
      <c r="J1158" s="48"/>
    </row>
    <row r="1159" spans="1:10" x14ac:dyDescent="0.4">
      <c r="A1159" s="48" t="s">
        <v>84</v>
      </c>
      <c r="B1159" s="48" t="s">
        <v>74</v>
      </c>
      <c r="C1159" s="48">
        <v>2022</v>
      </c>
      <c r="D1159" s="48" t="s">
        <v>7</v>
      </c>
      <c r="E1159" s="48">
        <v>11</v>
      </c>
      <c r="F1159" s="60">
        <v>99</v>
      </c>
      <c r="G1159" s="43">
        <v>168</v>
      </c>
      <c r="H1159" s="58">
        <f>FactTransaction[[#This Row],[RNS]]*FactTransaction[[#This Row],[ADR]]</f>
        <v>16632</v>
      </c>
      <c r="I1159" s="51">
        <f>DATE(FactTransaction[[#This Row],['#Year]],FactTransaction[[#This Row],['#Month]],1)</f>
        <v>44866</v>
      </c>
      <c r="J1159" s="48"/>
    </row>
    <row r="1160" spans="1:10" x14ac:dyDescent="0.4">
      <c r="A1160" s="48" t="s">
        <v>84</v>
      </c>
      <c r="B1160" s="48" t="s">
        <v>74</v>
      </c>
      <c r="C1160" s="48">
        <v>2022</v>
      </c>
      <c r="D1160" s="48" t="s">
        <v>8</v>
      </c>
      <c r="E1160" s="48">
        <v>11</v>
      </c>
      <c r="F1160" s="60">
        <v>117</v>
      </c>
      <c r="G1160" s="43">
        <v>180</v>
      </c>
      <c r="H1160" s="58">
        <f>FactTransaction[[#This Row],[RNS]]*FactTransaction[[#This Row],[ADR]]</f>
        <v>21060</v>
      </c>
      <c r="I1160" s="51">
        <f>DATE(FactTransaction[[#This Row],['#Year]],FactTransaction[[#This Row],['#Month]],1)</f>
        <v>44866</v>
      </c>
      <c r="J1160" s="48"/>
    </row>
    <row r="1161" spans="1:10" x14ac:dyDescent="0.4">
      <c r="A1161" s="48" t="s">
        <v>84</v>
      </c>
      <c r="B1161" s="48" t="s">
        <v>74</v>
      </c>
      <c r="C1161" s="48">
        <v>2022</v>
      </c>
      <c r="D1161" s="48" t="s">
        <v>3</v>
      </c>
      <c r="E1161" s="48">
        <v>11</v>
      </c>
      <c r="F1161" s="60">
        <v>168</v>
      </c>
      <c r="G1161" s="43">
        <v>162</v>
      </c>
      <c r="H1161" s="58">
        <f>FactTransaction[[#This Row],[RNS]]*FactTransaction[[#This Row],[ADR]]</f>
        <v>27216</v>
      </c>
      <c r="I1161" s="51">
        <f>DATE(FactTransaction[[#This Row],['#Year]],FactTransaction[[#This Row],['#Month]],1)</f>
        <v>44866</v>
      </c>
      <c r="J1161" s="48"/>
    </row>
    <row r="1162" spans="1:10" x14ac:dyDescent="0.4">
      <c r="A1162" s="48" t="s">
        <v>84</v>
      </c>
      <c r="B1162" s="48" t="s">
        <v>74</v>
      </c>
      <c r="C1162" s="48">
        <v>2022</v>
      </c>
      <c r="D1162" s="48" t="s">
        <v>6</v>
      </c>
      <c r="E1162" s="48">
        <v>12</v>
      </c>
      <c r="F1162" s="60">
        <v>83</v>
      </c>
      <c r="G1162" s="43">
        <v>159</v>
      </c>
      <c r="H1162" s="58">
        <f>FactTransaction[[#This Row],[RNS]]*FactTransaction[[#This Row],[ADR]]</f>
        <v>13197</v>
      </c>
      <c r="I1162" s="51">
        <f>DATE(FactTransaction[[#This Row],['#Year]],FactTransaction[[#This Row],['#Month]],1)</f>
        <v>44896</v>
      </c>
      <c r="J1162" s="48"/>
    </row>
    <row r="1163" spans="1:10" x14ac:dyDescent="0.4">
      <c r="A1163" s="48" t="s">
        <v>84</v>
      </c>
      <c r="B1163" s="48" t="s">
        <v>74</v>
      </c>
      <c r="C1163" s="48">
        <v>2022</v>
      </c>
      <c r="D1163" s="48" t="s">
        <v>7</v>
      </c>
      <c r="E1163" s="48">
        <v>12</v>
      </c>
      <c r="F1163" s="60">
        <v>69</v>
      </c>
      <c r="G1163" s="43">
        <v>171</v>
      </c>
      <c r="H1163" s="58">
        <f>FactTransaction[[#This Row],[RNS]]*FactTransaction[[#This Row],[ADR]]</f>
        <v>11799</v>
      </c>
      <c r="I1163" s="51">
        <f>DATE(FactTransaction[[#This Row],['#Year]],FactTransaction[[#This Row],['#Month]],1)</f>
        <v>44896</v>
      </c>
      <c r="J1163" s="48"/>
    </row>
    <row r="1164" spans="1:10" x14ac:dyDescent="0.4">
      <c r="A1164" s="48" t="s">
        <v>84</v>
      </c>
      <c r="B1164" s="48" t="s">
        <v>74</v>
      </c>
      <c r="C1164" s="48">
        <v>2022</v>
      </c>
      <c r="D1164" s="48" t="s">
        <v>8</v>
      </c>
      <c r="E1164" s="48">
        <v>12</v>
      </c>
      <c r="F1164" s="60">
        <v>181</v>
      </c>
      <c r="G1164" s="43">
        <v>162</v>
      </c>
      <c r="H1164" s="58">
        <f>FactTransaction[[#This Row],[RNS]]*FactTransaction[[#This Row],[ADR]]</f>
        <v>29322</v>
      </c>
      <c r="I1164" s="51">
        <f>DATE(FactTransaction[[#This Row],['#Year]],FactTransaction[[#This Row],['#Month]],1)</f>
        <v>44896</v>
      </c>
      <c r="J1164" s="48"/>
    </row>
    <row r="1165" spans="1:10" x14ac:dyDescent="0.4">
      <c r="A1165" s="48" t="s">
        <v>84</v>
      </c>
      <c r="B1165" s="48" t="s">
        <v>74</v>
      </c>
      <c r="C1165" s="48">
        <v>2022</v>
      </c>
      <c r="D1165" s="48" t="s">
        <v>3</v>
      </c>
      <c r="E1165" s="48">
        <v>12</v>
      </c>
      <c r="F1165" s="60">
        <v>219</v>
      </c>
      <c r="G1165" s="43">
        <v>162</v>
      </c>
      <c r="H1165" s="58">
        <f>FactTransaction[[#This Row],[RNS]]*FactTransaction[[#This Row],[ADR]]</f>
        <v>35478</v>
      </c>
      <c r="I1165" s="51">
        <f>DATE(FactTransaction[[#This Row],['#Year]],FactTransaction[[#This Row],['#Month]],1)</f>
        <v>44896</v>
      </c>
      <c r="J1165" s="48"/>
    </row>
    <row r="1166" spans="1:10" x14ac:dyDescent="0.4">
      <c r="A1166" s="48" t="s">
        <v>84</v>
      </c>
      <c r="B1166" s="48" t="s">
        <v>75</v>
      </c>
      <c r="C1166" s="48">
        <v>2023</v>
      </c>
      <c r="D1166" s="48" t="s">
        <v>6</v>
      </c>
      <c r="E1166" s="48">
        <v>1</v>
      </c>
      <c r="F1166" s="60">
        <v>123</v>
      </c>
      <c r="G1166" s="43">
        <v>163</v>
      </c>
      <c r="H1166" s="58">
        <f>FactTransaction[[#This Row],[RNS]]*FactTransaction[[#This Row],[ADR]]</f>
        <v>20049</v>
      </c>
      <c r="I1166" s="51">
        <f>DATE(FactTransaction[[#This Row],['#Year]],FactTransaction[[#This Row],['#Month]],1)</f>
        <v>44927</v>
      </c>
      <c r="J1166" s="48"/>
    </row>
    <row r="1167" spans="1:10" x14ac:dyDescent="0.4">
      <c r="A1167" s="48" t="s">
        <v>84</v>
      </c>
      <c r="B1167" s="48" t="s">
        <v>75</v>
      </c>
      <c r="C1167" s="48">
        <v>2023</v>
      </c>
      <c r="D1167" s="48" t="s">
        <v>7</v>
      </c>
      <c r="E1167" s="48">
        <v>1</v>
      </c>
      <c r="F1167" s="60">
        <v>183</v>
      </c>
      <c r="G1167" s="43">
        <v>161</v>
      </c>
      <c r="H1167" s="58">
        <f>FactTransaction[[#This Row],[RNS]]*FactTransaction[[#This Row],[ADR]]</f>
        <v>29463</v>
      </c>
      <c r="I1167" s="51">
        <f>DATE(FactTransaction[[#This Row],['#Year]],FactTransaction[[#This Row],['#Month]],1)</f>
        <v>44927</v>
      </c>
      <c r="J1167" s="48"/>
    </row>
    <row r="1168" spans="1:10" x14ac:dyDescent="0.4">
      <c r="A1168" s="48" t="s">
        <v>84</v>
      </c>
      <c r="B1168" s="48" t="s">
        <v>75</v>
      </c>
      <c r="C1168" s="48">
        <v>2023</v>
      </c>
      <c r="D1168" s="48" t="s">
        <v>8</v>
      </c>
      <c r="E1168" s="48">
        <v>1</v>
      </c>
      <c r="F1168" s="60">
        <v>143</v>
      </c>
      <c r="G1168" s="43">
        <v>153</v>
      </c>
      <c r="H1168" s="58">
        <f>FactTransaction[[#This Row],[RNS]]*FactTransaction[[#This Row],[ADR]]</f>
        <v>21879</v>
      </c>
      <c r="I1168" s="51">
        <f>DATE(FactTransaction[[#This Row],['#Year]],FactTransaction[[#This Row],['#Month]],1)</f>
        <v>44927</v>
      </c>
      <c r="J1168" s="48"/>
    </row>
    <row r="1169" spans="1:10" x14ac:dyDescent="0.4">
      <c r="A1169" s="48" t="s">
        <v>84</v>
      </c>
      <c r="B1169" s="48" t="s">
        <v>75</v>
      </c>
      <c r="C1169" s="48">
        <v>2023</v>
      </c>
      <c r="D1169" s="48" t="s">
        <v>3</v>
      </c>
      <c r="E1169" s="48">
        <v>1</v>
      </c>
      <c r="F1169" s="60">
        <v>218</v>
      </c>
      <c r="G1169" s="43">
        <v>176</v>
      </c>
      <c r="H1169" s="58">
        <f>FactTransaction[[#This Row],[RNS]]*FactTransaction[[#This Row],[ADR]]</f>
        <v>38368</v>
      </c>
      <c r="I1169" s="51">
        <f>DATE(FactTransaction[[#This Row],['#Year]],FactTransaction[[#This Row],['#Month]],1)</f>
        <v>44927</v>
      </c>
      <c r="J1169" s="48"/>
    </row>
    <row r="1170" spans="1:10" x14ac:dyDescent="0.4">
      <c r="A1170" s="48" t="s">
        <v>84</v>
      </c>
      <c r="B1170" s="48" t="s">
        <v>75</v>
      </c>
      <c r="C1170" s="48">
        <v>2023</v>
      </c>
      <c r="D1170" s="48" t="s">
        <v>6</v>
      </c>
      <c r="E1170" s="48">
        <v>2</v>
      </c>
      <c r="F1170" s="60">
        <v>91</v>
      </c>
      <c r="G1170" s="43">
        <v>154</v>
      </c>
      <c r="H1170" s="58">
        <f>FactTransaction[[#This Row],[RNS]]*FactTransaction[[#This Row],[ADR]]</f>
        <v>14014</v>
      </c>
      <c r="I1170" s="51">
        <f>DATE(FactTransaction[[#This Row],['#Year]],FactTransaction[[#This Row],['#Month]],1)</f>
        <v>44958</v>
      </c>
      <c r="J1170" s="48"/>
    </row>
    <row r="1171" spans="1:10" x14ac:dyDescent="0.4">
      <c r="A1171" s="48" t="s">
        <v>84</v>
      </c>
      <c r="B1171" s="48" t="s">
        <v>75</v>
      </c>
      <c r="C1171" s="48">
        <v>2023</v>
      </c>
      <c r="D1171" s="48" t="s">
        <v>7</v>
      </c>
      <c r="E1171" s="48">
        <v>2</v>
      </c>
      <c r="F1171" s="60">
        <v>174</v>
      </c>
      <c r="G1171" s="43">
        <v>177</v>
      </c>
      <c r="H1171" s="58">
        <f>FactTransaction[[#This Row],[RNS]]*FactTransaction[[#This Row],[ADR]]</f>
        <v>30798</v>
      </c>
      <c r="I1171" s="51">
        <f>DATE(FactTransaction[[#This Row],['#Year]],FactTransaction[[#This Row],['#Month]],1)</f>
        <v>44958</v>
      </c>
      <c r="J1171" s="48"/>
    </row>
    <row r="1172" spans="1:10" x14ac:dyDescent="0.4">
      <c r="A1172" s="48" t="s">
        <v>84</v>
      </c>
      <c r="B1172" s="48" t="s">
        <v>75</v>
      </c>
      <c r="C1172" s="48">
        <v>2023</v>
      </c>
      <c r="D1172" s="48" t="s">
        <v>8</v>
      </c>
      <c r="E1172" s="48">
        <v>2</v>
      </c>
      <c r="F1172" s="60">
        <v>190</v>
      </c>
      <c r="G1172" s="43">
        <v>173</v>
      </c>
      <c r="H1172" s="58">
        <f>FactTransaction[[#This Row],[RNS]]*FactTransaction[[#This Row],[ADR]]</f>
        <v>32870</v>
      </c>
      <c r="I1172" s="51">
        <f>DATE(FactTransaction[[#This Row],['#Year]],FactTransaction[[#This Row],['#Month]],1)</f>
        <v>44958</v>
      </c>
      <c r="J1172" s="48"/>
    </row>
    <row r="1173" spans="1:10" x14ac:dyDescent="0.4">
      <c r="A1173" s="48" t="s">
        <v>84</v>
      </c>
      <c r="B1173" s="48" t="s">
        <v>75</v>
      </c>
      <c r="C1173" s="48">
        <v>2023</v>
      </c>
      <c r="D1173" s="48" t="s">
        <v>3</v>
      </c>
      <c r="E1173" s="48">
        <v>2</v>
      </c>
      <c r="F1173" s="60">
        <v>18</v>
      </c>
      <c r="G1173" s="43">
        <v>161</v>
      </c>
      <c r="H1173" s="58">
        <f>FactTransaction[[#This Row],[RNS]]*FactTransaction[[#This Row],[ADR]]</f>
        <v>2898</v>
      </c>
      <c r="I1173" s="51">
        <f>DATE(FactTransaction[[#This Row],['#Year]],FactTransaction[[#This Row],['#Month]],1)</f>
        <v>44958</v>
      </c>
      <c r="J1173" s="48"/>
    </row>
    <row r="1174" spans="1:10" x14ac:dyDescent="0.4">
      <c r="A1174" s="48" t="s">
        <v>84</v>
      </c>
      <c r="B1174" s="48" t="s">
        <v>75</v>
      </c>
      <c r="C1174" s="48">
        <v>2023</v>
      </c>
      <c r="D1174" s="48" t="s">
        <v>6</v>
      </c>
      <c r="E1174" s="48">
        <v>3</v>
      </c>
      <c r="F1174" s="60">
        <v>13</v>
      </c>
      <c r="G1174" s="43">
        <v>166</v>
      </c>
      <c r="H1174" s="58">
        <f>FactTransaction[[#This Row],[RNS]]*FactTransaction[[#This Row],[ADR]]</f>
        <v>2158</v>
      </c>
      <c r="I1174" s="51">
        <f>DATE(FactTransaction[[#This Row],['#Year]],FactTransaction[[#This Row],['#Month]],1)</f>
        <v>44986</v>
      </c>
      <c r="J1174" s="48"/>
    </row>
    <row r="1175" spans="1:10" x14ac:dyDescent="0.4">
      <c r="A1175" s="48" t="s">
        <v>84</v>
      </c>
      <c r="B1175" s="48" t="s">
        <v>75</v>
      </c>
      <c r="C1175" s="48">
        <v>2023</v>
      </c>
      <c r="D1175" s="48" t="s">
        <v>7</v>
      </c>
      <c r="E1175" s="48">
        <v>3</v>
      </c>
      <c r="F1175" s="60">
        <v>106</v>
      </c>
      <c r="G1175" s="43">
        <v>160</v>
      </c>
      <c r="H1175" s="58">
        <f>FactTransaction[[#This Row],[RNS]]*FactTransaction[[#This Row],[ADR]]</f>
        <v>16960</v>
      </c>
      <c r="I1175" s="51">
        <f>DATE(FactTransaction[[#This Row],['#Year]],FactTransaction[[#This Row],['#Month]],1)</f>
        <v>44986</v>
      </c>
      <c r="J1175" s="48"/>
    </row>
    <row r="1176" spans="1:10" x14ac:dyDescent="0.4">
      <c r="A1176" s="48" t="s">
        <v>84</v>
      </c>
      <c r="B1176" s="48" t="s">
        <v>75</v>
      </c>
      <c r="C1176" s="48">
        <v>2023</v>
      </c>
      <c r="D1176" s="48" t="s">
        <v>8</v>
      </c>
      <c r="E1176" s="48">
        <v>3</v>
      </c>
      <c r="F1176" s="60">
        <v>41</v>
      </c>
      <c r="G1176" s="43">
        <v>171</v>
      </c>
      <c r="H1176" s="58">
        <f>FactTransaction[[#This Row],[RNS]]*FactTransaction[[#This Row],[ADR]]</f>
        <v>7011</v>
      </c>
      <c r="I1176" s="51">
        <f>DATE(FactTransaction[[#This Row],['#Year]],FactTransaction[[#This Row],['#Month]],1)</f>
        <v>44986</v>
      </c>
      <c r="J1176" s="48"/>
    </row>
    <row r="1177" spans="1:10" x14ac:dyDescent="0.4">
      <c r="A1177" s="48" t="s">
        <v>84</v>
      </c>
      <c r="B1177" s="48" t="s">
        <v>75</v>
      </c>
      <c r="C1177" s="48">
        <v>2023</v>
      </c>
      <c r="D1177" s="48" t="s">
        <v>3</v>
      </c>
      <c r="E1177" s="48">
        <v>3</v>
      </c>
      <c r="F1177" s="60">
        <v>41</v>
      </c>
      <c r="G1177" s="43">
        <v>166</v>
      </c>
      <c r="H1177" s="58">
        <f>FactTransaction[[#This Row],[RNS]]*FactTransaction[[#This Row],[ADR]]</f>
        <v>6806</v>
      </c>
      <c r="I1177" s="51">
        <f>DATE(FactTransaction[[#This Row],['#Year]],FactTransaction[[#This Row],['#Month]],1)</f>
        <v>44986</v>
      </c>
      <c r="J1177" s="48"/>
    </row>
    <row r="1178" spans="1:10" x14ac:dyDescent="0.4">
      <c r="A1178" s="48" t="s">
        <v>84</v>
      </c>
      <c r="B1178" s="48" t="s">
        <v>75</v>
      </c>
      <c r="C1178" s="48">
        <v>2023</v>
      </c>
      <c r="D1178" s="48" t="s">
        <v>6</v>
      </c>
      <c r="E1178" s="48">
        <v>4</v>
      </c>
      <c r="F1178" s="60">
        <v>96</v>
      </c>
      <c r="G1178" s="43">
        <v>169</v>
      </c>
      <c r="H1178" s="58">
        <f>FactTransaction[[#This Row],[RNS]]*FactTransaction[[#This Row],[ADR]]</f>
        <v>16224</v>
      </c>
      <c r="I1178" s="51">
        <f>DATE(FactTransaction[[#This Row],['#Year]],FactTransaction[[#This Row],['#Month]],1)</f>
        <v>45017</v>
      </c>
      <c r="J1178" s="48"/>
    </row>
    <row r="1179" spans="1:10" x14ac:dyDescent="0.4">
      <c r="A1179" s="48" t="s">
        <v>84</v>
      </c>
      <c r="B1179" s="48" t="s">
        <v>75</v>
      </c>
      <c r="C1179" s="48">
        <v>2023</v>
      </c>
      <c r="D1179" s="48" t="s">
        <v>7</v>
      </c>
      <c r="E1179" s="48">
        <v>4</v>
      </c>
      <c r="F1179" s="60">
        <v>199</v>
      </c>
      <c r="G1179" s="43">
        <v>156</v>
      </c>
      <c r="H1179" s="58">
        <f>FactTransaction[[#This Row],[RNS]]*FactTransaction[[#This Row],[ADR]]</f>
        <v>31044</v>
      </c>
      <c r="I1179" s="51">
        <f>DATE(FactTransaction[[#This Row],['#Year]],FactTransaction[[#This Row],['#Month]],1)</f>
        <v>45017</v>
      </c>
      <c r="J1179" s="48"/>
    </row>
    <row r="1180" spans="1:10" x14ac:dyDescent="0.4">
      <c r="A1180" s="48" t="s">
        <v>84</v>
      </c>
      <c r="B1180" s="48" t="s">
        <v>75</v>
      </c>
      <c r="C1180" s="48">
        <v>2023</v>
      </c>
      <c r="D1180" s="48" t="s">
        <v>8</v>
      </c>
      <c r="E1180" s="48">
        <v>4</v>
      </c>
      <c r="F1180" s="60">
        <v>34</v>
      </c>
      <c r="G1180" s="43">
        <v>152</v>
      </c>
      <c r="H1180" s="58">
        <f>FactTransaction[[#This Row],[RNS]]*FactTransaction[[#This Row],[ADR]]</f>
        <v>5168</v>
      </c>
      <c r="I1180" s="51">
        <f>DATE(FactTransaction[[#This Row],['#Year]],FactTransaction[[#This Row],['#Month]],1)</f>
        <v>45017</v>
      </c>
      <c r="J1180" s="48"/>
    </row>
    <row r="1181" spans="1:10" x14ac:dyDescent="0.4">
      <c r="A1181" s="48" t="s">
        <v>84</v>
      </c>
      <c r="B1181" s="48" t="s">
        <v>75</v>
      </c>
      <c r="C1181" s="48">
        <v>2023</v>
      </c>
      <c r="D1181" s="48" t="s">
        <v>3</v>
      </c>
      <c r="E1181" s="48">
        <v>4</v>
      </c>
      <c r="F1181" s="60">
        <v>44</v>
      </c>
      <c r="G1181" s="43">
        <v>151</v>
      </c>
      <c r="H1181" s="58">
        <f>FactTransaction[[#This Row],[RNS]]*FactTransaction[[#This Row],[ADR]]</f>
        <v>6644</v>
      </c>
      <c r="I1181" s="51">
        <f>DATE(FactTransaction[[#This Row],['#Year]],FactTransaction[[#This Row],['#Month]],1)</f>
        <v>45017</v>
      </c>
      <c r="J1181" s="48"/>
    </row>
    <row r="1182" spans="1:10" x14ac:dyDescent="0.4">
      <c r="A1182" s="48" t="s">
        <v>84</v>
      </c>
      <c r="B1182" s="48" t="s">
        <v>75</v>
      </c>
      <c r="C1182" s="48">
        <v>2023</v>
      </c>
      <c r="D1182" s="48" t="s">
        <v>6</v>
      </c>
      <c r="E1182" s="48">
        <v>5</v>
      </c>
      <c r="F1182" s="60">
        <v>73</v>
      </c>
      <c r="G1182" s="43">
        <v>150</v>
      </c>
      <c r="H1182" s="58">
        <f>FactTransaction[[#This Row],[RNS]]*FactTransaction[[#This Row],[ADR]]</f>
        <v>10950</v>
      </c>
      <c r="I1182" s="51">
        <f>DATE(FactTransaction[[#This Row],['#Year]],FactTransaction[[#This Row],['#Month]],1)</f>
        <v>45047</v>
      </c>
      <c r="J1182" s="48"/>
    </row>
    <row r="1183" spans="1:10" x14ac:dyDescent="0.4">
      <c r="A1183" s="48" t="s">
        <v>84</v>
      </c>
      <c r="B1183" s="48" t="s">
        <v>75</v>
      </c>
      <c r="C1183" s="48">
        <v>2023</v>
      </c>
      <c r="D1183" s="48" t="s">
        <v>7</v>
      </c>
      <c r="E1183" s="48">
        <v>5</v>
      </c>
      <c r="F1183" s="60">
        <v>196</v>
      </c>
      <c r="G1183" s="43">
        <v>162</v>
      </c>
      <c r="H1183" s="58">
        <f>FactTransaction[[#This Row],[RNS]]*FactTransaction[[#This Row],[ADR]]</f>
        <v>31752</v>
      </c>
      <c r="I1183" s="51">
        <f>DATE(FactTransaction[[#This Row],['#Year]],FactTransaction[[#This Row],['#Month]],1)</f>
        <v>45047</v>
      </c>
      <c r="J1183" s="48"/>
    </row>
    <row r="1184" spans="1:10" x14ac:dyDescent="0.4">
      <c r="A1184" s="48" t="s">
        <v>84</v>
      </c>
      <c r="B1184" s="48" t="s">
        <v>75</v>
      </c>
      <c r="C1184" s="48">
        <v>2023</v>
      </c>
      <c r="D1184" s="48" t="s">
        <v>8</v>
      </c>
      <c r="E1184" s="48">
        <v>5</v>
      </c>
      <c r="F1184" s="60">
        <v>132</v>
      </c>
      <c r="G1184" s="43">
        <v>159</v>
      </c>
      <c r="H1184" s="58">
        <f>FactTransaction[[#This Row],[RNS]]*FactTransaction[[#This Row],[ADR]]</f>
        <v>20988</v>
      </c>
      <c r="I1184" s="51">
        <f>DATE(FactTransaction[[#This Row],['#Year]],FactTransaction[[#This Row],['#Month]],1)</f>
        <v>45047</v>
      </c>
      <c r="J1184" s="48"/>
    </row>
    <row r="1185" spans="1:10" x14ac:dyDescent="0.4">
      <c r="A1185" s="48" t="s">
        <v>84</v>
      </c>
      <c r="B1185" s="48" t="s">
        <v>75</v>
      </c>
      <c r="C1185" s="48">
        <v>2023</v>
      </c>
      <c r="D1185" s="48" t="s">
        <v>3</v>
      </c>
      <c r="E1185" s="48">
        <v>5</v>
      </c>
      <c r="F1185" s="60">
        <v>149</v>
      </c>
      <c r="G1185" s="43">
        <v>171</v>
      </c>
      <c r="H1185" s="58">
        <f>FactTransaction[[#This Row],[RNS]]*FactTransaction[[#This Row],[ADR]]</f>
        <v>25479</v>
      </c>
      <c r="I1185" s="51">
        <f>DATE(FactTransaction[[#This Row],['#Year]],FactTransaction[[#This Row],['#Month]],1)</f>
        <v>45047</v>
      </c>
      <c r="J1185" s="48"/>
    </row>
    <row r="1186" spans="1:10" x14ac:dyDescent="0.4">
      <c r="A1186" s="48" t="s">
        <v>84</v>
      </c>
      <c r="B1186" s="48" t="s">
        <v>75</v>
      </c>
      <c r="C1186" s="48">
        <v>2023</v>
      </c>
      <c r="D1186" s="48" t="s">
        <v>6</v>
      </c>
      <c r="E1186" s="48">
        <v>6</v>
      </c>
      <c r="F1186" s="60">
        <v>112</v>
      </c>
      <c r="G1186" s="43">
        <v>176</v>
      </c>
      <c r="H1186" s="58">
        <f>FactTransaction[[#This Row],[RNS]]*FactTransaction[[#This Row],[ADR]]</f>
        <v>19712</v>
      </c>
      <c r="I1186" s="51">
        <f>DATE(FactTransaction[[#This Row],['#Year]],FactTransaction[[#This Row],['#Month]],1)</f>
        <v>45078</v>
      </c>
      <c r="J1186" s="48"/>
    </row>
    <row r="1187" spans="1:10" x14ac:dyDescent="0.4">
      <c r="A1187" s="48" t="s">
        <v>84</v>
      </c>
      <c r="B1187" s="48" t="s">
        <v>75</v>
      </c>
      <c r="C1187" s="48">
        <v>2023</v>
      </c>
      <c r="D1187" s="48" t="s">
        <v>7</v>
      </c>
      <c r="E1187" s="48">
        <v>6</v>
      </c>
      <c r="F1187" s="60">
        <v>79</v>
      </c>
      <c r="G1187" s="43">
        <v>155</v>
      </c>
      <c r="H1187" s="58">
        <f>FactTransaction[[#This Row],[RNS]]*FactTransaction[[#This Row],[ADR]]</f>
        <v>12245</v>
      </c>
      <c r="I1187" s="51">
        <f>DATE(FactTransaction[[#This Row],['#Year]],FactTransaction[[#This Row],['#Month]],1)</f>
        <v>45078</v>
      </c>
      <c r="J1187" s="48"/>
    </row>
    <row r="1188" spans="1:10" x14ac:dyDescent="0.4">
      <c r="A1188" s="48" t="s">
        <v>84</v>
      </c>
      <c r="B1188" s="48" t="s">
        <v>75</v>
      </c>
      <c r="C1188" s="48">
        <v>2023</v>
      </c>
      <c r="D1188" s="48" t="s">
        <v>8</v>
      </c>
      <c r="E1188" s="48">
        <v>6</v>
      </c>
      <c r="F1188" s="60">
        <v>186</v>
      </c>
      <c r="G1188" s="43">
        <v>154</v>
      </c>
      <c r="H1188" s="58">
        <f>FactTransaction[[#This Row],[RNS]]*FactTransaction[[#This Row],[ADR]]</f>
        <v>28644</v>
      </c>
      <c r="I1188" s="51">
        <f>DATE(FactTransaction[[#This Row],['#Year]],FactTransaction[[#This Row],['#Month]],1)</f>
        <v>45078</v>
      </c>
      <c r="J1188" s="48"/>
    </row>
    <row r="1189" spans="1:10" x14ac:dyDescent="0.4">
      <c r="A1189" s="48" t="s">
        <v>84</v>
      </c>
      <c r="B1189" s="48" t="s">
        <v>75</v>
      </c>
      <c r="C1189" s="48">
        <v>2023</v>
      </c>
      <c r="D1189" s="48" t="s">
        <v>3</v>
      </c>
      <c r="E1189" s="48">
        <v>6</v>
      </c>
      <c r="F1189" s="60">
        <v>51</v>
      </c>
      <c r="G1189" s="43">
        <v>152</v>
      </c>
      <c r="H1189" s="58">
        <f>FactTransaction[[#This Row],[RNS]]*FactTransaction[[#This Row],[ADR]]</f>
        <v>7752</v>
      </c>
      <c r="I1189" s="51">
        <f>DATE(FactTransaction[[#This Row],['#Year]],FactTransaction[[#This Row],['#Month]],1)</f>
        <v>45078</v>
      </c>
      <c r="J1189" s="48"/>
    </row>
    <row r="1190" spans="1:10" x14ac:dyDescent="0.4">
      <c r="A1190" s="48" t="s">
        <v>84</v>
      </c>
      <c r="B1190" s="48" t="s">
        <v>75</v>
      </c>
      <c r="C1190" s="48">
        <v>2023</v>
      </c>
      <c r="D1190" s="48" t="s">
        <v>6</v>
      </c>
      <c r="E1190" s="48">
        <v>7</v>
      </c>
      <c r="F1190" s="60">
        <v>164</v>
      </c>
      <c r="G1190" s="43">
        <v>168</v>
      </c>
      <c r="H1190" s="58">
        <f>FactTransaction[[#This Row],[RNS]]*FactTransaction[[#This Row],[ADR]]</f>
        <v>27552</v>
      </c>
      <c r="I1190" s="51">
        <f>DATE(FactTransaction[[#This Row],['#Year]],FactTransaction[[#This Row],['#Month]],1)</f>
        <v>45108</v>
      </c>
      <c r="J1190" s="48"/>
    </row>
    <row r="1191" spans="1:10" x14ac:dyDescent="0.4">
      <c r="A1191" s="48" t="s">
        <v>84</v>
      </c>
      <c r="B1191" s="48" t="s">
        <v>75</v>
      </c>
      <c r="C1191" s="48">
        <v>2023</v>
      </c>
      <c r="D1191" s="48" t="s">
        <v>7</v>
      </c>
      <c r="E1191" s="48">
        <v>7</v>
      </c>
      <c r="F1191" s="60">
        <v>127</v>
      </c>
      <c r="G1191" s="43">
        <v>160</v>
      </c>
      <c r="H1191" s="58">
        <f>FactTransaction[[#This Row],[RNS]]*FactTransaction[[#This Row],[ADR]]</f>
        <v>20320</v>
      </c>
      <c r="I1191" s="51">
        <f>DATE(FactTransaction[[#This Row],['#Year]],FactTransaction[[#This Row],['#Month]],1)</f>
        <v>45108</v>
      </c>
      <c r="J1191" s="48"/>
    </row>
    <row r="1192" spans="1:10" x14ac:dyDescent="0.4">
      <c r="A1192" s="48" t="s">
        <v>84</v>
      </c>
      <c r="B1192" s="48" t="s">
        <v>75</v>
      </c>
      <c r="C1192" s="48">
        <v>2023</v>
      </c>
      <c r="D1192" s="48" t="s">
        <v>8</v>
      </c>
      <c r="E1192" s="48">
        <v>7</v>
      </c>
      <c r="F1192" s="60">
        <v>85</v>
      </c>
      <c r="G1192" s="43">
        <v>151</v>
      </c>
      <c r="H1192" s="58">
        <f>FactTransaction[[#This Row],[RNS]]*FactTransaction[[#This Row],[ADR]]</f>
        <v>12835</v>
      </c>
      <c r="I1192" s="51">
        <f>DATE(FactTransaction[[#This Row],['#Year]],FactTransaction[[#This Row],['#Month]],1)</f>
        <v>45108</v>
      </c>
      <c r="J1192" s="48"/>
    </row>
    <row r="1193" spans="1:10" x14ac:dyDescent="0.4">
      <c r="A1193" s="48" t="s">
        <v>84</v>
      </c>
      <c r="B1193" s="48" t="s">
        <v>75</v>
      </c>
      <c r="C1193" s="48">
        <v>2023</v>
      </c>
      <c r="D1193" s="48" t="s">
        <v>3</v>
      </c>
      <c r="E1193" s="48">
        <v>7</v>
      </c>
      <c r="F1193" s="60">
        <v>91</v>
      </c>
      <c r="G1193" s="43">
        <v>150</v>
      </c>
      <c r="H1193" s="58">
        <f>FactTransaction[[#This Row],[RNS]]*FactTransaction[[#This Row],[ADR]]</f>
        <v>13650</v>
      </c>
      <c r="I1193" s="51">
        <f>DATE(FactTransaction[[#This Row],['#Year]],FactTransaction[[#This Row],['#Month]],1)</f>
        <v>45108</v>
      </c>
      <c r="J1193" s="48"/>
    </row>
    <row r="1194" spans="1:10" x14ac:dyDescent="0.4">
      <c r="A1194" s="48" t="s">
        <v>84</v>
      </c>
      <c r="B1194" s="48" t="s">
        <v>75</v>
      </c>
      <c r="C1194" s="48">
        <v>2023</v>
      </c>
      <c r="D1194" s="48" t="s">
        <v>6</v>
      </c>
      <c r="E1194" s="48">
        <v>8</v>
      </c>
      <c r="F1194" s="60">
        <v>142</v>
      </c>
      <c r="G1194" s="43">
        <v>170</v>
      </c>
      <c r="H1194" s="58">
        <f>FactTransaction[[#This Row],[RNS]]*FactTransaction[[#This Row],[ADR]]</f>
        <v>24140</v>
      </c>
      <c r="I1194" s="51">
        <f>DATE(FactTransaction[[#This Row],['#Year]],FactTransaction[[#This Row],['#Month]],1)</f>
        <v>45139</v>
      </c>
      <c r="J1194" s="48"/>
    </row>
    <row r="1195" spans="1:10" x14ac:dyDescent="0.4">
      <c r="A1195" s="48" t="s">
        <v>84</v>
      </c>
      <c r="B1195" s="48" t="s">
        <v>75</v>
      </c>
      <c r="C1195" s="48">
        <v>2023</v>
      </c>
      <c r="D1195" s="48" t="s">
        <v>7</v>
      </c>
      <c r="E1195" s="48">
        <v>8</v>
      </c>
      <c r="F1195" s="60">
        <v>178</v>
      </c>
      <c r="G1195" s="43">
        <v>170</v>
      </c>
      <c r="H1195" s="58">
        <f>FactTransaction[[#This Row],[RNS]]*FactTransaction[[#This Row],[ADR]]</f>
        <v>30260</v>
      </c>
      <c r="I1195" s="51">
        <f>DATE(FactTransaction[[#This Row],['#Year]],FactTransaction[[#This Row],['#Month]],1)</f>
        <v>45139</v>
      </c>
      <c r="J1195" s="48"/>
    </row>
    <row r="1196" spans="1:10" x14ac:dyDescent="0.4">
      <c r="A1196" s="48" t="s">
        <v>84</v>
      </c>
      <c r="B1196" s="48" t="s">
        <v>75</v>
      </c>
      <c r="C1196" s="48">
        <v>2023</v>
      </c>
      <c r="D1196" s="48" t="s">
        <v>8</v>
      </c>
      <c r="E1196" s="48">
        <v>8</v>
      </c>
      <c r="F1196" s="60">
        <v>215</v>
      </c>
      <c r="G1196" s="43">
        <v>157</v>
      </c>
      <c r="H1196" s="58">
        <f>FactTransaction[[#This Row],[RNS]]*FactTransaction[[#This Row],[ADR]]</f>
        <v>33755</v>
      </c>
      <c r="I1196" s="51">
        <f>DATE(FactTransaction[[#This Row],['#Year]],FactTransaction[[#This Row],['#Month]],1)</f>
        <v>45139</v>
      </c>
      <c r="J1196" s="48"/>
    </row>
    <row r="1197" spans="1:10" x14ac:dyDescent="0.4">
      <c r="A1197" s="48" t="s">
        <v>84</v>
      </c>
      <c r="B1197" s="48" t="s">
        <v>75</v>
      </c>
      <c r="C1197" s="48">
        <v>2023</v>
      </c>
      <c r="D1197" s="48" t="s">
        <v>3</v>
      </c>
      <c r="E1197" s="48">
        <v>8</v>
      </c>
      <c r="F1197" s="60">
        <v>194</v>
      </c>
      <c r="G1197" s="43">
        <v>176</v>
      </c>
      <c r="H1197" s="58">
        <f>FactTransaction[[#This Row],[RNS]]*FactTransaction[[#This Row],[ADR]]</f>
        <v>34144</v>
      </c>
      <c r="I1197" s="51">
        <f>DATE(FactTransaction[[#This Row],['#Year]],FactTransaction[[#This Row],['#Month]],1)</f>
        <v>45139</v>
      </c>
      <c r="J1197" s="48"/>
    </row>
    <row r="1198" spans="1:10" x14ac:dyDescent="0.4">
      <c r="A1198" s="48" t="s">
        <v>84</v>
      </c>
      <c r="B1198" s="48" t="s">
        <v>75</v>
      </c>
      <c r="C1198" s="48">
        <v>2023</v>
      </c>
      <c r="D1198" s="48" t="s">
        <v>6</v>
      </c>
      <c r="E1198" s="48">
        <v>9</v>
      </c>
      <c r="F1198" s="60">
        <v>185</v>
      </c>
      <c r="G1198" s="43">
        <v>172</v>
      </c>
      <c r="H1198" s="58">
        <f>FactTransaction[[#This Row],[RNS]]*FactTransaction[[#This Row],[ADR]]</f>
        <v>31820</v>
      </c>
      <c r="I1198" s="51">
        <f>DATE(FactTransaction[[#This Row],['#Year]],FactTransaction[[#This Row],['#Month]],1)</f>
        <v>45170</v>
      </c>
      <c r="J1198" s="48"/>
    </row>
    <row r="1199" spans="1:10" x14ac:dyDescent="0.4">
      <c r="A1199" s="48" t="s">
        <v>84</v>
      </c>
      <c r="B1199" s="48" t="s">
        <v>75</v>
      </c>
      <c r="C1199" s="48">
        <v>2023</v>
      </c>
      <c r="D1199" s="48" t="s">
        <v>7</v>
      </c>
      <c r="E1199" s="48">
        <v>9</v>
      </c>
      <c r="F1199" s="60">
        <v>28</v>
      </c>
      <c r="G1199" s="43">
        <v>156</v>
      </c>
      <c r="H1199" s="58">
        <f>FactTransaction[[#This Row],[RNS]]*FactTransaction[[#This Row],[ADR]]</f>
        <v>4368</v>
      </c>
      <c r="I1199" s="51">
        <f>DATE(FactTransaction[[#This Row],['#Year]],FactTransaction[[#This Row],['#Month]],1)</f>
        <v>45170</v>
      </c>
      <c r="J1199" s="48"/>
    </row>
    <row r="1200" spans="1:10" x14ac:dyDescent="0.4">
      <c r="A1200" s="48" t="s">
        <v>84</v>
      </c>
      <c r="B1200" s="48" t="s">
        <v>75</v>
      </c>
      <c r="C1200" s="48">
        <v>2023</v>
      </c>
      <c r="D1200" s="48" t="s">
        <v>8</v>
      </c>
      <c r="E1200" s="48">
        <v>9</v>
      </c>
      <c r="F1200" s="60">
        <v>38</v>
      </c>
      <c r="G1200" s="43">
        <v>175</v>
      </c>
      <c r="H1200" s="58">
        <f>FactTransaction[[#This Row],[RNS]]*FactTransaction[[#This Row],[ADR]]</f>
        <v>6650</v>
      </c>
      <c r="I1200" s="51">
        <f>DATE(FactTransaction[[#This Row],['#Year]],FactTransaction[[#This Row],['#Month]],1)</f>
        <v>45170</v>
      </c>
      <c r="J1200" s="48"/>
    </row>
    <row r="1201" spans="1:10" x14ac:dyDescent="0.4">
      <c r="A1201" s="48" t="s">
        <v>84</v>
      </c>
      <c r="B1201" s="48" t="s">
        <v>75</v>
      </c>
      <c r="C1201" s="48">
        <v>2023</v>
      </c>
      <c r="D1201" s="48" t="s">
        <v>3</v>
      </c>
      <c r="E1201" s="48">
        <v>9</v>
      </c>
      <c r="F1201" s="60">
        <v>109</v>
      </c>
      <c r="G1201" s="43">
        <v>178</v>
      </c>
      <c r="H1201" s="58">
        <f>FactTransaction[[#This Row],[RNS]]*FactTransaction[[#This Row],[ADR]]</f>
        <v>19402</v>
      </c>
      <c r="I1201" s="51">
        <f>DATE(FactTransaction[[#This Row],['#Year]],FactTransaction[[#This Row],['#Month]],1)</f>
        <v>45170</v>
      </c>
      <c r="J1201" s="48"/>
    </row>
    <row r="1202" spans="1:10" x14ac:dyDescent="0.4">
      <c r="A1202" s="48" t="s">
        <v>84</v>
      </c>
      <c r="B1202" s="48" t="s">
        <v>75</v>
      </c>
      <c r="C1202" s="48">
        <v>2023</v>
      </c>
      <c r="D1202" s="48" t="s">
        <v>6</v>
      </c>
      <c r="E1202" s="48">
        <v>10</v>
      </c>
      <c r="F1202" s="60">
        <v>62</v>
      </c>
      <c r="G1202" s="43">
        <v>158</v>
      </c>
      <c r="H1202" s="58">
        <f>FactTransaction[[#This Row],[RNS]]*FactTransaction[[#This Row],[ADR]]</f>
        <v>9796</v>
      </c>
      <c r="I1202" s="51">
        <f>DATE(FactTransaction[[#This Row],['#Year]],FactTransaction[[#This Row],['#Month]],1)</f>
        <v>45200</v>
      </c>
      <c r="J1202" s="48"/>
    </row>
    <row r="1203" spans="1:10" x14ac:dyDescent="0.4">
      <c r="A1203" s="48" t="s">
        <v>84</v>
      </c>
      <c r="B1203" s="48" t="s">
        <v>75</v>
      </c>
      <c r="C1203" s="48">
        <v>2023</v>
      </c>
      <c r="D1203" s="48" t="s">
        <v>7</v>
      </c>
      <c r="E1203" s="48">
        <v>10</v>
      </c>
      <c r="F1203" s="60">
        <v>103</v>
      </c>
      <c r="G1203" s="43">
        <v>172</v>
      </c>
      <c r="H1203" s="58">
        <f>FactTransaction[[#This Row],[RNS]]*FactTransaction[[#This Row],[ADR]]</f>
        <v>17716</v>
      </c>
      <c r="I1203" s="51">
        <f>DATE(FactTransaction[[#This Row],['#Year]],FactTransaction[[#This Row],['#Month]],1)</f>
        <v>45200</v>
      </c>
      <c r="J1203" s="48"/>
    </row>
    <row r="1204" spans="1:10" x14ac:dyDescent="0.4">
      <c r="A1204" s="48" t="s">
        <v>84</v>
      </c>
      <c r="B1204" s="48" t="s">
        <v>75</v>
      </c>
      <c r="C1204" s="48">
        <v>2023</v>
      </c>
      <c r="D1204" s="48" t="s">
        <v>8</v>
      </c>
      <c r="E1204" s="48">
        <v>10</v>
      </c>
      <c r="F1204" s="60">
        <v>218</v>
      </c>
      <c r="G1204" s="43">
        <v>155</v>
      </c>
      <c r="H1204" s="58">
        <f>FactTransaction[[#This Row],[RNS]]*FactTransaction[[#This Row],[ADR]]</f>
        <v>33790</v>
      </c>
      <c r="I1204" s="51">
        <f>DATE(FactTransaction[[#This Row],['#Year]],FactTransaction[[#This Row],['#Month]],1)</f>
        <v>45200</v>
      </c>
      <c r="J1204" s="48"/>
    </row>
    <row r="1205" spans="1:10" x14ac:dyDescent="0.4">
      <c r="A1205" s="48" t="s">
        <v>84</v>
      </c>
      <c r="B1205" s="48" t="s">
        <v>75</v>
      </c>
      <c r="C1205" s="48">
        <v>2023</v>
      </c>
      <c r="D1205" s="48" t="s">
        <v>3</v>
      </c>
      <c r="E1205" s="48">
        <v>10</v>
      </c>
      <c r="F1205" s="60">
        <v>208</v>
      </c>
      <c r="G1205" s="43">
        <v>163</v>
      </c>
      <c r="H1205" s="58">
        <f>FactTransaction[[#This Row],[RNS]]*FactTransaction[[#This Row],[ADR]]</f>
        <v>33904</v>
      </c>
      <c r="I1205" s="51">
        <f>DATE(FactTransaction[[#This Row],['#Year]],FactTransaction[[#This Row],['#Month]],1)</f>
        <v>45200</v>
      </c>
      <c r="J1205" s="48"/>
    </row>
    <row r="1206" spans="1:10" x14ac:dyDescent="0.4">
      <c r="A1206" s="48" t="s">
        <v>84</v>
      </c>
      <c r="B1206" s="48" t="s">
        <v>75</v>
      </c>
      <c r="C1206" s="48">
        <v>2023</v>
      </c>
      <c r="D1206" s="48" t="s">
        <v>6</v>
      </c>
      <c r="E1206" s="48">
        <v>11</v>
      </c>
      <c r="F1206" s="60">
        <v>137</v>
      </c>
      <c r="G1206" s="43">
        <v>169</v>
      </c>
      <c r="H1206" s="58">
        <f>FactTransaction[[#This Row],[RNS]]*FactTransaction[[#This Row],[ADR]]</f>
        <v>23153</v>
      </c>
      <c r="I1206" s="51">
        <f>DATE(FactTransaction[[#This Row],['#Year]],FactTransaction[[#This Row],['#Month]],1)</f>
        <v>45231</v>
      </c>
      <c r="J1206" s="48"/>
    </row>
    <row r="1207" spans="1:10" x14ac:dyDescent="0.4">
      <c r="A1207" s="48" t="s">
        <v>84</v>
      </c>
      <c r="B1207" s="48" t="s">
        <v>75</v>
      </c>
      <c r="C1207" s="48">
        <v>2023</v>
      </c>
      <c r="D1207" s="48" t="s">
        <v>7</v>
      </c>
      <c r="E1207" s="48">
        <v>11</v>
      </c>
      <c r="F1207" s="60">
        <v>32</v>
      </c>
      <c r="G1207" s="43">
        <v>166</v>
      </c>
      <c r="H1207" s="58">
        <f>FactTransaction[[#This Row],[RNS]]*FactTransaction[[#This Row],[ADR]]</f>
        <v>5312</v>
      </c>
      <c r="I1207" s="51">
        <f>DATE(FactTransaction[[#This Row],['#Year]],FactTransaction[[#This Row],['#Month]],1)</f>
        <v>45231</v>
      </c>
      <c r="J1207" s="48"/>
    </row>
    <row r="1208" spans="1:10" x14ac:dyDescent="0.4">
      <c r="A1208" s="48" t="s">
        <v>84</v>
      </c>
      <c r="B1208" s="48" t="s">
        <v>75</v>
      </c>
      <c r="C1208" s="48">
        <v>2023</v>
      </c>
      <c r="D1208" s="48" t="s">
        <v>8</v>
      </c>
      <c r="E1208" s="48">
        <v>11</v>
      </c>
      <c r="F1208" s="60">
        <v>86</v>
      </c>
      <c r="G1208" s="43">
        <v>164</v>
      </c>
      <c r="H1208" s="58">
        <f>FactTransaction[[#This Row],[RNS]]*FactTransaction[[#This Row],[ADR]]</f>
        <v>14104</v>
      </c>
      <c r="I1208" s="51">
        <f>DATE(FactTransaction[[#This Row],['#Year]],FactTransaction[[#This Row],['#Month]],1)</f>
        <v>45231</v>
      </c>
      <c r="J1208" s="48"/>
    </row>
    <row r="1209" spans="1:10" x14ac:dyDescent="0.4">
      <c r="A1209" s="48" t="s">
        <v>84</v>
      </c>
      <c r="B1209" s="48" t="s">
        <v>75</v>
      </c>
      <c r="C1209" s="48">
        <v>2023</v>
      </c>
      <c r="D1209" s="48" t="s">
        <v>3</v>
      </c>
      <c r="E1209" s="48">
        <v>11</v>
      </c>
      <c r="F1209" s="60">
        <v>159</v>
      </c>
      <c r="G1209" s="43">
        <v>169</v>
      </c>
      <c r="H1209" s="58">
        <f>FactTransaction[[#This Row],[RNS]]*FactTransaction[[#This Row],[ADR]]</f>
        <v>26871</v>
      </c>
      <c r="I1209" s="51">
        <f>DATE(FactTransaction[[#This Row],['#Year]],FactTransaction[[#This Row],['#Month]],1)</f>
        <v>45231</v>
      </c>
      <c r="J1209" s="48"/>
    </row>
    <row r="1210" spans="1:10" x14ac:dyDescent="0.4">
      <c r="A1210" s="48" t="s">
        <v>84</v>
      </c>
      <c r="B1210" s="48" t="s">
        <v>75</v>
      </c>
      <c r="C1210" s="48">
        <v>2023</v>
      </c>
      <c r="D1210" s="48" t="s">
        <v>6</v>
      </c>
      <c r="E1210" s="48">
        <v>12</v>
      </c>
      <c r="F1210" s="60">
        <v>171</v>
      </c>
      <c r="G1210" s="43">
        <v>165</v>
      </c>
      <c r="H1210" s="58">
        <f>FactTransaction[[#This Row],[RNS]]*FactTransaction[[#This Row],[ADR]]</f>
        <v>28215</v>
      </c>
      <c r="I1210" s="51">
        <f>DATE(FactTransaction[[#This Row],['#Year]],FactTransaction[[#This Row],['#Month]],1)</f>
        <v>45261</v>
      </c>
      <c r="J1210" s="48"/>
    </row>
    <row r="1211" spans="1:10" x14ac:dyDescent="0.4">
      <c r="A1211" s="48" t="s">
        <v>84</v>
      </c>
      <c r="B1211" s="48" t="s">
        <v>75</v>
      </c>
      <c r="C1211" s="48">
        <v>2023</v>
      </c>
      <c r="D1211" s="48" t="s">
        <v>7</v>
      </c>
      <c r="E1211" s="48">
        <v>12</v>
      </c>
      <c r="F1211" s="60">
        <v>95</v>
      </c>
      <c r="G1211" s="43">
        <v>169</v>
      </c>
      <c r="H1211" s="58">
        <f>FactTransaction[[#This Row],[RNS]]*FactTransaction[[#This Row],[ADR]]</f>
        <v>16055</v>
      </c>
      <c r="I1211" s="51">
        <f>DATE(FactTransaction[[#This Row],['#Year]],FactTransaction[[#This Row],['#Month]],1)</f>
        <v>45261</v>
      </c>
      <c r="J1211" s="48"/>
    </row>
    <row r="1212" spans="1:10" x14ac:dyDescent="0.4">
      <c r="A1212" s="48" t="s">
        <v>84</v>
      </c>
      <c r="B1212" s="48" t="s">
        <v>75</v>
      </c>
      <c r="C1212" s="48">
        <v>2023</v>
      </c>
      <c r="D1212" s="48" t="s">
        <v>8</v>
      </c>
      <c r="E1212" s="48">
        <v>12</v>
      </c>
      <c r="F1212" s="60">
        <v>55</v>
      </c>
      <c r="G1212" s="43">
        <v>164</v>
      </c>
      <c r="H1212" s="58">
        <f>FactTransaction[[#This Row],[RNS]]*FactTransaction[[#This Row],[ADR]]</f>
        <v>9020</v>
      </c>
      <c r="I1212" s="51">
        <f>DATE(FactTransaction[[#This Row],['#Year]],FactTransaction[[#This Row],['#Month]],1)</f>
        <v>45261</v>
      </c>
      <c r="J1212" s="48"/>
    </row>
    <row r="1213" spans="1:10" x14ac:dyDescent="0.4">
      <c r="A1213" s="48" t="s">
        <v>84</v>
      </c>
      <c r="B1213" s="48" t="s">
        <v>75</v>
      </c>
      <c r="C1213" s="48">
        <v>2023</v>
      </c>
      <c r="D1213" s="48" t="s">
        <v>3</v>
      </c>
      <c r="E1213" s="48">
        <v>12</v>
      </c>
      <c r="F1213" s="60">
        <v>196</v>
      </c>
      <c r="G1213" s="43">
        <v>178</v>
      </c>
      <c r="H1213" s="58">
        <f>FactTransaction[[#This Row],[RNS]]*FactTransaction[[#This Row],[ADR]]</f>
        <v>34888</v>
      </c>
      <c r="I1213" s="51">
        <f>DATE(FactTransaction[[#This Row],['#Year]],FactTransaction[[#This Row],['#Month]],1)</f>
        <v>45261</v>
      </c>
      <c r="J1213" s="48"/>
    </row>
    <row r="1214" spans="1:10" x14ac:dyDescent="0.4">
      <c r="A1214" s="48" t="s">
        <v>84</v>
      </c>
      <c r="B1214" s="48" t="s">
        <v>74</v>
      </c>
      <c r="C1214" s="48">
        <v>2023</v>
      </c>
      <c r="D1214" s="48" t="s">
        <v>6</v>
      </c>
      <c r="E1214" s="48">
        <v>1</v>
      </c>
      <c r="F1214" s="60">
        <v>160</v>
      </c>
      <c r="G1214" s="43">
        <v>176</v>
      </c>
      <c r="H1214" s="58">
        <f>FactTransaction[[#This Row],[RNS]]*FactTransaction[[#This Row],[ADR]]</f>
        <v>28160</v>
      </c>
      <c r="I1214" s="51">
        <f>DATE(FactTransaction[[#This Row],['#Year]],FactTransaction[[#This Row],['#Month]],1)</f>
        <v>44927</v>
      </c>
      <c r="J1214" s="48"/>
    </row>
    <row r="1215" spans="1:10" x14ac:dyDescent="0.4">
      <c r="A1215" s="48" t="s">
        <v>84</v>
      </c>
      <c r="B1215" s="48" t="s">
        <v>74</v>
      </c>
      <c r="C1215" s="48">
        <v>2023</v>
      </c>
      <c r="D1215" s="48" t="s">
        <v>7</v>
      </c>
      <c r="E1215" s="48">
        <v>1</v>
      </c>
      <c r="F1215" s="60">
        <v>113</v>
      </c>
      <c r="G1215" s="43">
        <v>165</v>
      </c>
      <c r="H1215" s="58">
        <f>FactTransaction[[#This Row],[RNS]]*FactTransaction[[#This Row],[ADR]]</f>
        <v>18645</v>
      </c>
      <c r="I1215" s="51">
        <f>DATE(FactTransaction[[#This Row],['#Year]],FactTransaction[[#This Row],['#Month]],1)</f>
        <v>44927</v>
      </c>
      <c r="J1215" s="48"/>
    </row>
    <row r="1216" spans="1:10" x14ac:dyDescent="0.4">
      <c r="A1216" s="48" t="s">
        <v>84</v>
      </c>
      <c r="B1216" s="48" t="s">
        <v>74</v>
      </c>
      <c r="C1216" s="48">
        <v>2023</v>
      </c>
      <c r="D1216" s="48" t="s">
        <v>8</v>
      </c>
      <c r="E1216" s="48">
        <v>1</v>
      </c>
      <c r="F1216" s="60">
        <v>163</v>
      </c>
      <c r="G1216" s="43">
        <v>178</v>
      </c>
      <c r="H1216" s="58">
        <f>FactTransaction[[#This Row],[RNS]]*FactTransaction[[#This Row],[ADR]]</f>
        <v>29014</v>
      </c>
      <c r="I1216" s="51">
        <f>DATE(FactTransaction[[#This Row],['#Year]],FactTransaction[[#This Row],['#Month]],1)</f>
        <v>44927</v>
      </c>
      <c r="J1216" s="48"/>
    </row>
    <row r="1217" spans="1:10" x14ac:dyDescent="0.4">
      <c r="A1217" s="48" t="s">
        <v>84</v>
      </c>
      <c r="B1217" s="48" t="s">
        <v>74</v>
      </c>
      <c r="C1217" s="48">
        <v>2023</v>
      </c>
      <c r="D1217" s="48" t="s">
        <v>3</v>
      </c>
      <c r="E1217" s="48">
        <v>1</v>
      </c>
      <c r="F1217" s="60">
        <v>170</v>
      </c>
      <c r="G1217" s="43">
        <v>175</v>
      </c>
      <c r="H1217" s="58">
        <f>FactTransaction[[#This Row],[RNS]]*FactTransaction[[#This Row],[ADR]]</f>
        <v>29750</v>
      </c>
      <c r="I1217" s="51">
        <f>DATE(FactTransaction[[#This Row],['#Year]],FactTransaction[[#This Row],['#Month]],1)</f>
        <v>44927</v>
      </c>
      <c r="J1217" s="48"/>
    </row>
    <row r="1218" spans="1:10" x14ac:dyDescent="0.4">
      <c r="A1218" s="48" t="s">
        <v>84</v>
      </c>
      <c r="B1218" s="48" t="s">
        <v>74</v>
      </c>
      <c r="C1218" s="48">
        <v>2023</v>
      </c>
      <c r="D1218" s="48" t="s">
        <v>6</v>
      </c>
      <c r="E1218" s="48">
        <v>2</v>
      </c>
      <c r="F1218" s="60">
        <v>27</v>
      </c>
      <c r="G1218" s="43">
        <v>178</v>
      </c>
      <c r="H1218" s="58">
        <f>FactTransaction[[#This Row],[RNS]]*FactTransaction[[#This Row],[ADR]]</f>
        <v>4806</v>
      </c>
      <c r="I1218" s="51">
        <f>DATE(FactTransaction[[#This Row],['#Year]],FactTransaction[[#This Row],['#Month]],1)</f>
        <v>44958</v>
      </c>
      <c r="J1218" s="48"/>
    </row>
    <row r="1219" spans="1:10" x14ac:dyDescent="0.4">
      <c r="A1219" s="48" t="s">
        <v>84</v>
      </c>
      <c r="B1219" s="48" t="s">
        <v>74</v>
      </c>
      <c r="C1219" s="48">
        <v>2023</v>
      </c>
      <c r="D1219" s="48" t="s">
        <v>7</v>
      </c>
      <c r="E1219" s="48">
        <v>2</v>
      </c>
      <c r="F1219" s="60">
        <v>59</v>
      </c>
      <c r="G1219" s="43">
        <v>164</v>
      </c>
      <c r="H1219" s="58">
        <f>FactTransaction[[#This Row],[RNS]]*FactTransaction[[#This Row],[ADR]]</f>
        <v>9676</v>
      </c>
      <c r="I1219" s="51">
        <f>DATE(FactTransaction[[#This Row],['#Year]],FactTransaction[[#This Row],['#Month]],1)</f>
        <v>44958</v>
      </c>
      <c r="J1219" s="48"/>
    </row>
    <row r="1220" spans="1:10" x14ac:dyDescent="0.4">
      <c r="A1220" s="48" t="s">
        <v>84</v>
      </c>
      <c r="B1220" s="48" t="s">
        <v>74</v>
      </c>
      <c r="C1220" s="48">
        <v>2023</v>
      </c>
      <c r="D1220" s="48" t="s">
        <v>8</v>
      </c>
      <c r="E1220" s="48">
        <v>2</v>
      </c>
      <c r="F1220" s="60">
        <v>168</v>
      </c>
      <c r="G1220" s="43">
        <v>151</v>
      </c>
      <c r="H1220" s="58">
        <f>FactTransaction[[#This Row],[RNS]]*FactTransaction[[#This Row],[ADR]]</f>
        <v>25368</v>
      </c>
      <c r="I1220" s="51">
        <f>DATE(FactTransaction[[#This Row],['#Year]],FactTransaction[[#This Row],['#Month]],1)</f>
        <v>44958</v>
      </c>
      <c r="J1220" s="48"/>
    </row>
    <row r="1221" spans="1:10" x14ac:dyDescent="0.4">
      <c r="A1221" s="48" t="s">
        <v>84</v>
      </c>
      <c r="B1221" s="48" t="s">
        <v>74</v>
      </c>
      <c r="C1221" s="48">
        <v>2023</v>
      </c>
      <c r="D1221" s="48" t="s">
        <v>3</v>
      </c>
      <c r="E1221" s="48">
        <v>2</v>
      </c>
      <c r="F1221" s="60">
        <v>194</v>
      </c>
      <c r="G1221" s="43">
        <v>158</v>
      </c>
      <c r="H1221" s="58">
        <f>FactTransaction[[#This Row],[RNS]]*FactTransaction[[#This Row],[ADR]]</f>
        <v>30652</v>
      </c>
      <c r="I1221" s="51">
        <f>DATE(FactTransaction[[#This Row],['#Year]],FactTransaction[[#This Row],['#Month]],1)</f>
        <v>44958</v>
      </c>
      <c r="J1221" s="48"/>
    </row>
    <row r="1222" spans="1:10" x14ac:dyDescent="0.4">
      <c r="A1222" s="48" t="s">
        <v>84</v>
      </c>
      <c r="B1222" s="48" t="s">
        <v>74</v>
      </c>
      <c r="C1222" s="48">
        <v>2023</v>
      </c>
      <c r="D1222" s="48" t="s">
        <v>6</v>
      </c>
      <c r="E1222" s="48">
        <v>3</v>
      </c>
      <c r="F1222" s="60">
        <v>21</v>
      </c>
      <c r="G1222" s="43">
        <v>170</v>
      </c>
      <c r="H1222" s="58">
        <f>FactTransaction[[#This Row],[RNS]]*FactTransaction[[#This Row],[ADR]]</f>
        <v>3570</v>
      </c>
      <c r="I1222" s="51">
        <f>DATE(FactTransaction[[#This Row],['#Year]],FactTransaction[[#This Row],['#Month]],1)</f>
        <v>44986</v>
      </c>
      <c r="J1222" s="48"/>
    </row>
    <row r="1223" spans="1:10" x14ac:dyDescent="0.4">
      <c r="A1223" s="48" t="s">
        <v>84</v>
      </c>
      <c r="B1223" s="48" t="s">
        <v>74</v>
      </c>
      <c r="C1223" s="48">
        <v>2023</v>
      </c>
      <c r="D1223" s="48" t="s">
        <v>7</v>
      </c>
      <c r="E1223" s="48">
        <v>3</v>
      </c>
      <c r="F1223" s="60">
        <v>198</v>
      </c>
      <c r="G1223" s="43">
        <v>178</v>
      </c>
      <c r="H1223" s="58">
        <f>FactTransaction[[#This Row],[RNS]]*FactTransaction[[#This Row],[ADR]]</f>
        <v>35244</v>
      </c>
      <c r="I1223" s="51">
        <f>DATE(FactTransaction[[#This Row],['#Year]],FactTransaction[[#This Row],['#Month]],1)</f>
        <v>44986</v>
      </c>
      <c r="J1223" s="48"/>
    </row>
    <row r="1224" spans="1:10" x14ac:dyDescent="0.4">
      <c r="A1224" s="48" t="s">
        <v>84</v>
      </c>
      <c r="B1224" s="48" t="s">
        <v>74</v>
      </c>
      <c r="C1224" s="48">
        <v>2023</v>
      </c>
      <c r="D1224" s="48" t="s">
        <v>8</v>
      </c>
      <c r="E1224" s="48">
        <v>3</v>
      </c>
      <c r="F1224" s="60">
        <v>16</v>
      </c>
      <c r="G1224" s="43">
        <v>170</v>
      </c>
      <c r="H1224" s="58">
        <f>FactTransaction[[#This Row],[RNS]]*FactTransaction[[#This Row],[ADR]]</f>
        <v>2720</v>
      </c>
      <c r="I1224" s="51">
        <f>DATE(FactTransaction[[#This Row],['#Year]],FactTransaction[[#This Row],['#Month]],1)</f>
        <v>44986</v>
      </c>
      <c r="J1224" s="48"/>
    </row>
    <row r="1225" spans="1:10" x14ac:dyDescent="0.4">
      <c r="A1225" s="48" t="s">
        <v>84</v>
      </c>
      <c r="B1225" s="48" t="s">
        <v>74</v>
      </c>
      <c r="C1225" s="48">
        <v>2023</v>
      </c>
      <c r="D1225" s="48" t="s">
        <v>3</v>
      </c>
      <c r="E1225" s="48">
        <v>3</v>
      </c>
      <c r="F1225" s="60">
        <v>13</v>
      </c>
      <c r="G1225" s="43">
        <v>152</v>
      </c>
      <c r="H1225" s="58">
        <f>FactTransaction[[#This Row],[RNS]]*FactTransaction[[#This Row],[ADR]]</f>
        <v>1976</v>
      </c>
      <c r="I1225" s="51">
        <f>DATE(FactTransaction[[#This Row],['#Year]],FactTransaction[[#This Row],['#Month]],1)</f>
        <v>44986</v>
      </c>
      <c r="J1225" s="48"/>
    </row>
    <row r="1226" spans="1:10" x14ac:dyDescent="0.4">
      <c r="A1226" s="48" t="s">
        <v>84</v>
      </c>
      <c r="B1226" s="48" t="s">
        <v>74</v>
      </c>
      <c r="C1226" s="48">
        <v>2023</v>
      </c>
      <c r="D1226" s="48" t="s">
        <v>6</v>
      </c>
      <c r="E1226" s="48">
        <v>4</v>
      </c>
      <c r="F1226" s="60">
        <v>89</v>
      </c>
      <c r="G1226" s="43">
        <v>158</v>
      </c>
      <c r="H1226" s="58">
        <f>FactTransaction[[#This Row],[RNS]]*FactTransaction[[#This Row],[ADR]]</f>
        <v>14062</v>
      </c>
      <c r="I1226" s="51">
        <f>DATE(FactTransaction[[#This Row],['#Year]],FactTransaction[[#This Row],['#Month]],1)</f>
        <v>45017</v>
      </c>
      <c r="J1226" s="48"/>
    </row>
    <row r="1227" spans="1:10" x14ac:dyDescent="0.4">
      <c r="A1227" s="48" t="s">
        <v>84</v>
      </c>
      <c r="B1227" s="48" t="s">
        <v>74</v>
      </c>
      <c r="C1227" s="48">
        <v>2023</v>
      </c>
      <c r="D1227" s="48" t="s">
        <v>7</v>
      </c>
      <c r="E1227" s="48">
        <v>4</v>
      </c>
      <c r="F1227" s="60">
        <v>59</v>
      </c>
      <c r="G1227" s="43">
        <v>160</v>
      </c>
      <c r="H1227" s="58">
        <f>FactTransaction[[#This Row],[RNS]]*FactTransaction[[#This Row],[ADR]]</f>
        <v>9440</v>
      </c>
      <c r="I1227" s="51">
        <f>DATE(FactTransaction[[#This Row],['#Year]],FactTransaction[[#This Row],['#Month]],1)</f>
        <v>45017</v>
      </c>
      <c r="J1227" s="48"/>
    </row>
    <row r="1228" spans="1:10" x14ac:dyDescent="0.4">
      <c r="A1228" s="48" t="s">
        <v>84</v>
      </c>
      <c r="B1228" s="48" t="s">
        <v>74</v>
      </c>
      <c r="C1228" s="48">
        <v>2023</v>
      </c>
      <c r="D1228" s="48" t="s">
        <v>8</v>
      </c>
      <c r="E1228" s="48">
        <v>4</v>
      </c>
      <c r="F1228" s="60">
        <v>154</v>
      </c>
      <c r="G1228" s="43">
        <v>176</v>
      </c>
      <c r="H1228" s="58">
        <f>FactTransaction[[#This Row],[RNS]]*FactTransaction[[#This Row],[ADR]]</f>
        <v>27104</v>
      </c>
      <c r="I1228" s="51">
        <f>DATE(FactTransaction[[#This Row],['#Year]],FactTransaction[[#This Row],['#Month]],1)</f>
        <v>45017</v>
      </c>
      <c r="J1228" s="48"/>
    </row>
    <row r="1229" spans="1:10" x14ac:dyDescent="0.4">
      <c r="A1229" s="48" t="s">
        <v>84</v>
      </c>
      <c r="B1229" s="48" t="s">
        <v>74</v>
      </c>
      <c r="C1229" s="48">
        <v>2023</v>
      </c>
      <c r="D1229" s="48" t="s">
        <v>3</v>
      </c>
      <c r="E1229" s="48">
        <v>4</v>
      </c>
      <c r="F1229" s="60">
        <v>30</v>
      </c>
      <c r="G1229" s="43">
        <v>158</v>
      </c>
      <c r="H1229" s="58">
        <f>FactTransaction[[#This Row],[RNS]]*FactTransaction[[#This Row],[ADR]]</f>
        <v>4740</v>
      </c>
      <c r="I1229" s="51">
        <f>DATE(FactTransaction[[#This Row],['#Year]],FactTransaction[[#This Row],['#Month]],1)</f>
        <v>45017</v>
      </c>
      <c r="J1229" s="48"/>
    </row>
    <row r="1230" spans="1:10" x14ac:dyDescent="0.4">
      <c r="A1230" s="48" t="s">
        <v>84</v>
      </c>
      <c r="B1230" s="48" t="s">
        <v>74</v>
      </c>
      <c r="C1230" s="48">
        <v>2023</v>
      </c>
      <c r="D1230" s="48" t="s">
        <v>6</v>
      </c>
      <c r="E1230" s="48">
        <v>5</v>
      </c>
      <c r="F1230" s="60">
        <v>134</v>
      </c>
      <c r="G1230" s="43">
        <v>180</v>
      </c>
      <c r="H1230" s="58">
        <f>FactTransaction[[#This Row],[RNS]]*FactTransaction[[#This Row],[ADR]]</f>
        <v>24120</v>
      </c>
      <c r="I1230" s="51">
        <f>DATE(FactTransaction[[#This Row],['#Year]],FactTransaction[[#This Row],['#Month]],1)</f>
        <v>45047</v>
      </c>
      <c r="J1230" s="48"/>
    </row>
    <row r="1231" spans="1:10" x14ac:dyDescent="0.4">
      <c r="A1231" s="48" t="s">
        <v>84</v>
      </c>
      <c r="B1231" s="48" t="s">
        <v>74</v>
      </c>
      <c r="C1231" s="48">
        <v>2023</v>
      </c>
      <c r="D1231" s="48" t="s">
        <v>7</v>
      </c>
      <c r="E1231" s="48">
        <v>5</v>
      </c>
      <c r="F1231" s="60">
        <v>134</v>
      </c>
      <c r="G1231" s="43">
        <v>174</v>
      </c>
      <c r="H1231" s="58">
        <f>FactTransaction[[#This Row],[RNS]]*FactTransaction[[#This Row],[ADR]]</f>
        <v>23316</v>
      </c>
      <c r="I1231" s="51">
        <f>DATE(FactTransaction[[#This Row],['#Year]],FactTransaction[[#This Row],['#Month]],1)</f>
        <v>45047</v>
      </c>
      <c r="J1231" s="48"/>
    </row>
    <row r="1232" spans="1:10" x14ac:dyDescent="0.4">
      <c r="A1232" s="48" t="s">
        <v>84</v>
      </c>
      <c r="B1232" s="48" t="s">
        <v>74</v>
      </c>
      <c r="C1232" s="48">
        <v>2023</v>
      </c>
      <c r="D1232" s="48" t="s">
        <v>8</v>
      </c>
      <c r="E1232" s="48">
        <v>5</v>
      </c>
      <c r="F1232" s="60">
        <v>118</v>
      </c>
      <c r="G1232" s="43">
        <v>176</v>
      </c>
      <c r="H1232" s="58">
        <f>FactTransaction[[#This Row],[RNS]]*FactTransaction[[#This Row],[ADR]]</f>
        <v>20768</v>
      </c>
      <c r="I1232" s="51">
        <f>DATE(FactTransaction[[#This Row],['#Year]],FactTransaction[[#This Row],['#Month]],1)</f>
        <v>45047</v>
      </c>
      <c r="J1232" s="48"/>
    </row>
    <row r="1233" spans="1:10" x14ac:dyDescent="0.4">
      <c r="A1233" s="48" t="s">
        <v>84</v>
      </c>
      <c r="B1233" s="48" t="s">
        <v>74</v>
      </c>
      <c r="C1233" s="48">
        <v>2023</v>
      </c>
      <c r="D1233" s="48" t="s">
        <v>3</v>
      </c>
      <c r="E1233" s="48">
        <v>5</v>
      </c>
      <c r="F1233" s="60">
        <v>31</v>
      </c>
      <c r="G1233" s="43">
        <v>165</v>
      </c>
      <c r="H1233" s="58">
        <f>FactTransaction[[#This Row],[RNS]]*FactTransaction[[#This Row],[ADR]]</f>
        <v>5115</v>
      </c>
      <c r="I1233" s="51">
        <f>DATE(FactTransaction[[#This Row],['#Year]],FactTransaction[[#This Row],['#Month]],1)</f>
        <v>45047</v>
      </c>
      <c r="J1233" s="48"/>
    </row>
    <row r="1234" spans="1:10" x14ac:dyDescent="0.4">
      <c r="A1234" s="48" t="s">
        <v>84</v>
      </c>
      <c r="B1234" s="48" t="s">
        <v>74</v>
      </c>
      <c r="C1234" s="48">
        <v>2023</v>
      </c>
      <c r="D1234" s="48" t="s">
        <v>6</v>
      </c>
      <c r="E1234" s="48">
        <v>6</v>
      </c>
      <c r="F1234" s="60">
        <v>110</v>
      </c>
      <c r="G1234" s="43">
        <v>159</v>
      </c>
      <c r="H1234" s="58">
        <f>FactTransaction[[#This Row],[RNS]]*FactTransaction[[#This Row],[ADR]]</f>
        <v>17490</v>
      </c>
      <c r="I1234" s="51">
        <f>DATE(FactTransaction[[#This Row],['#Year]],FactTransaction[[#This Row],['#Month]],1)</f>
        <v>45078</v>
      </c>
      <c r="J1234" s="48"/>
    </row>
    <row r="1235" spans="1:10" x14ac:dyDescent="0.4">
      <c r="A1235" s="48" t="s">
        <v>84</v>
      </c>
      <c r="B1235" s="48" t="s">
        <v>74</v>
      </c>
      <c r="C1235" s="48">
        <v>2023</v>
      </c>
      <c r="D1235" s="48" t="s">
        <v>7</v>
      </c>
      <c r="E1235" s="48">
        <v>6</v>
      </c>
      <c r="F1235" s="60">
        <v>26</v>
      </c>
      <c r="G1235" s="43">
        <v>179</v>
      </c>
      <c r="H1235" s="58">
        <f>FactTransaction[[#This Row],[RNS]]*FactTransaction[[#This Row],[ADR]]</f>
        <v>4654</v>
      </c>
      <c r="I1235" s="51">
        <f>DATE(FactTransaction[[#This Row],['#Year]],FactTransaction[[#This Row],['#Month]],1)</f>
        <v>45078</v>
      </c>
      <c r="J1235" s="48"/>
    </row>
    <row r="1236" spans="1:10" x14ac:dyDescent="0.4">
      <c r="A1236" s="48" t="s">
        <v>84</v>
      </c>
      <c r="B1236" s="48" t="s">
        <v>74</v>
      </c>
      <c r="C1236" s="48">
        <v>2023</v>
      </c>
      <c r="D1236" s="48" t="s">
        <v>8</v>
      </c>
      <c r="E1236" s="48">
        <v>6</v>
      </c>
      <c r="F1236" s="60">
        <v>213</v>
      </c>
      <c r="G1236" s="43">
        <v>170</v>
      </c>
      <c r="H1236" s="58">
        <f>FactTransaction[[#This Row],[RNS]]*FactTransaction[[#This Row],[ADR]]</f>
        <v>36210</v>
      </c>
      <c r="I1236" s="51">
        <f>DATE(FactTransaction[[#This Row],['#Year]],FactTransaction[[#This Row],['#Month]],1)</f>
        <v>45078</v>
      </c>
      <c r="J1236" s="48"/>
    </row>
    <row r="1237" spans="1:10" x14ac:dyDescent="0.4">
      <c r="A1237" s="48" t="s">
        <v>84</v>
      </c>
      <c r="B1237" s="48" t="s">
        <v>74</v>
      </c>
      <c r="C1237" s="48">
        <v>2023</v>
      </c>
      <c r="D1237" s="48" t="s">
        <v>3</v>
      </c>
      <c r="E1237" s="48">
        <v>6</v>
      </c>
      <c r="F1237" s="60">
        <v>24</v>
      </c>
      <c r="G1237" s="43">
        <v>169</v>
      </c>
      <c r="H1237" s="58">
        <f>FactTransaction[[#This Row],[RNS]]*FactTransaction[[#This Row],[ADR]]</f>
        <v>4056</v>
      </c>
      <c r="I1237" s="51">
        <f>DATE(FactTransaction[[#This Row],['#Year]],FactTransaction[[#This Row],['#Month]],1)</f>
        <v>45078</v>
      </c>
      <c r="J1237" s="48"/>
    </row>
    <row r="1238" spans="1:10" x14ac:dyDescent="0.4">
      <c r="A1238" s="48" t="s">
        <v>84</v>
      </c>
      <c r="B1238" s="48" t="s">
        <v>74</v>
      </c>
      <c r="C1238" s="48">
        <v>2023</v>
      </c>
      <c r="D1238" s="48" t="s">
        <v>6</v>
      </c>
      <c r="E1238" s="48">
        <v>7</v>
      </c>
      <c r="F1238" s="60">
        <v>82</v>
      </c>
      <c r="G1238" s="43">
        <v>166</v>
      </c>
      <c r="H1238" s="58">
        <f>FactTransaction[[#This Row],[RNS]]*FactTransaction[[#This Row],[ADR]]</f>
        <v>13612</v>
      </c>
      <c r="I1238" s="51">
        <f>DATE(FactTransaction[[#This Row],['#Year]],FactTransaction[[#This Row],['#Month]],1)</f>
        <v>45108</v>
      </c>
      <c r="J1238" s="48"/>
    </row>
    <row r="1239" spans="1:10" x14ac:dyDescent="0.4">
      <c r="A1239" s="48" t="s">
        <v>84</v>
      </c>
      <c r="B1239" s="48" t="s">
        <v>74</v>
      </c>
      <c r="C1239" s="48">
        <v>2023</v>
      </c>
      <c r="D1239" s="48" t="s">
        <v>7</v>
      </c>
      <c r="E1239" s="48">
        <v>7</v>
      </c>
      <c r="F1239" s="60">
        <v>117</v>
      </c>
      <c r="G1239" s="43">
        <v>159</v>
      </c>
      <c r="H1239" s="58">
        <f>FactTransaction[[#This Row],[RNS]]*FactTransaction[[#This Row],[ADR]]</f>
        <v>18603</v>
      </c>
      <c r="I1239" s="51">
        <f>DATE(FactTransaction[[#This Row],['#Year]],FactTransaction[[#This Row],['#Month]],1)</f>
        <v>45108</v>
      </c>
      <c r="J1239" s="48"/>
    </row>
    <row r="1240" spans="1:10" x14ac:dyDescent="0.4">
      <c r="A1240" s="48" t="s">
        <v>84</v>
      </c>
      <c r="B1240" s="48" t="s">
        <v>74</v>
      </c>
      <c r="C1240" s="48">
        <v>2023</v>
      </c>
      <c r="D1240" s="48" t="s">
        <v>8</v>
      </c>
      <c r="E1240" s="48">
        <v>7</v>
      </c>
      <c r="F1240" s="60">
        <v>51</v>
      </c>
      <c r="G1240" s="43">
        <v>163</v>
      </c>
      <c r="H1240" s="58">
        <f>FactTransaction[[#This Row],[RNS]]*FactTransaction[[#This Row],[ADR]]</f>
        <v>8313</v>
      </c>
      <c r="I1240" s="51">
        <f>DATE(FactTransaction[[#This Row],['#Year]],FactTransaction[[#This Row],['#Month]],1)</f>
        <v>45108</v>
      </c>
      <c r="J1240" s="48"/>
    </row>
    <row r="1241" spans="1:10" x14ac:dyDescent="0.4">
      <c r="A1241" s="48" t="s">
        <v>84</v>
      </c>
      <c r="B1241" s="48" t="s">
        <v>74</v>
      </c>
      <c r="C1241" s="48">
        <v>2023</v>
      </c>
      <c r="D1241" s="48" t="s">
        <v>3</v>
      </c>
      <c r="E1241" s="48">
        <v>7</v>
      </c>
      <c r="F1241" s="60">
        <v>24</v>
      </c>
      <c r="G1241" s="43">
        <v>180</v>
      </c>
      <c r="H1241" s="58">
        <f>FactTransaction[[#This Row],[RNS]]*FactTransaction[[#This Row],[ADR]]</f>
        <v>4320</v>
      </c>
      <c r="I1241" s="51">
        <f>DATE(FactTransaction[[#This Row],['#Year]],FactTransaction[[#This Row],['#Month]],1)</f>
        <v>45108</v>
      </c>
      <c r="J1241" s="48"/>
    </row>
    <row r="1242" spans="1:10" x14ac:dyDescent="0.4">
      <c r="A1242" s="48" t="s">
        <v>84</v>
      </c>
      <c r="B1242" s="48" t="s">
        <v>74</v>
      </c>
      <c r="C1242" s="48">
        <v>2023</v>
      </c>
      <c r="D1242" s="48" t="s">
        <v>6</v>
      </c>
      <c r="E1242" s="48">
        <v>8</v>
      </c>
      <c r="F1242" s="60">
        <v>61</v>
      </c>
      <c r="G1242" s="43">
        <v>176</v>
      </c>
      <c r="H1242" s="58">
        <f>FactTransaction[[#This Row],[RNS]]*FactTransaction[[#This Row],[ADR]]</f>
        <v>10736</v>
      </c>
      <c r="I1242" s="51">
        <f>DATE(FactTransaction[[#This Row],['#Year]],FactTransaction[[#This Row],['#Month]],1)</f>
        <v>45139</v>
      </c>
      <c r="J1242" s="48"/>
    </row>
    <row r="1243" spans="1:10" x14ac:dyDescent="0.4">
      <c r="A1243" s="48" t="s">
        <v>84</v>
      </c>
      <c r="B1243" s="48" t="s">
        <v>74</v>
      </c>
      <c r="C1243" s="48">
        <v>2023</v>
      </c>
      <c r="D1243" s="48" t="s">
        <v>7</v>
      </c>
      <c r="E1243" s="48">
        <v>8</v>
      </c>
      <c r="F1243" s="60">
        <v>98</v>
      </c>
      <c r="G1243" s="43">
        <v>171</v>
      </c>
      <c r="H1243" s="58">
        <f>FactTransaction[[#This Row],[RNS]]*FactTransaction[[#This Row],[ADR]]</f>
        <v>16758</v>
      </c>
      <c r="I1243" s="51">
        <f>DATE(FactTransaction[[#This Row],['#Year]],FactTransaction[[#This Row],['#Month]],1)</f>
        <v>45139</v>
      </c>
      <c r="J1243" s="48"/>
    </row>
    <row r="1244" spans="1:10" x14ac:dyDescent="0.4">
      <c r="A1244" s="48" t="s">
        <v>84</v>
      </c>
      <c r="B1244" s="48" t="s">
        <v>74</v>
      </c>
      <c r="C1244" s="48">
        <v>2023</v>
      </c>
      <c r="D1244" s="48" t="s">
        <v>8</v>
      </c>
      <c r="E1244" s="48">
        <v>8</v>
      </c>
      <c r="F1244" s="60">
        <v>216</v>
      </c>
      <c r="G1244" s="43">
        <v>166</v>
      </c>
      <c r="H1244" s="58">
        <f>FactTransaction[[#This Row],[RNS]]*FactTransaction[[#This Row],[ADR]]</f>
        <v>35856</v>
      </c>
      <c r="I1244" s="51">
        <f>DATE(FactTransaction[[#This Row],['#Year]],FactTransaction[[#This Row],['#Month]],1)</f>
        <v>45139</v>
      </c>
      <c r="J1244" s="48"/>
    </row>
    <row r="1245" spans="1:10" x14ac:dyDescent="0.4">
      <c r="A1245" s="48" t="s">
        <v>84</v>
      </c>
      <c r="B1245" s="48" t="s">
        <v>74</v>
      </c>
      <c r="C1245" s="48">
        <v>2023</v>
      </c>
      <c r="D1245" s="48" t="s">
        <v>3</v>
      </c>
      <c r="E1245" s="48">
        <v>8</v>
      </c>
      <c r="F1245" s="60">
        <v>91</v>
      </c>
      <c r="G1245" s="43">
        <v>179</v>
      </c>
      <c r="H1245" s="58">
        <f>FactTransaction[[#This Row],[RNS]]*FactTransaction[[#This Row],[ADR]]</f>
        <v>16289</v>
      </c>
      <c r="I1245" s="51">
        <f>DATE(FactTransaction[[#This Row],['#Year]],FactTransaction[[#This Row],['#Month]],1)</f>
        <v>45139</v>
      </c>
      <c r="J1245" s="48"/>
    </row>
    <row r="1246" spans="1:10" x14ac:dyDescent="0.4">
      <c r="A1246" s="48" t="s">
        <v>84</v>
      </c>
      <c r="B1246" s="48" t="s">
        <v>74</v>
      </c>
      <c r="C1246" s="48">
        <v>2023</v>
      </c>
      <c r="D1246" s="48" t="s">
        <v>6</v>
      </c>
      <c r="E1246" s="48">
        <v>9</v>
      </c>
      <c r="F1246" s="60">
        <v>76</v>
      </c>
      <c r="G1246" s="43">
        <v>164</v>
      </c>
      <c r="H1246" s="58">
        <f>FactTransaction[[#This Row],[RNS]]*FactTransaction[[#This Row],[ADR]]</f>
        <v>12464</v>
      </c>
      <c r="I1246" s="51">
        <f>DATE(FactTransaction[[#This Row],['#Year]],FactTransaction[[#This Row],['#Month]],1)</f>
        <v>45170</v>
      </c>
      <c r="J1246" s="48"/>
    </row>
    <row r="1247" spans="1:10" x14ac:dyDescent="0.4">
      <c r="A1247" s="48" t="s">
        <v>84</v>
      </c>
      <c r="B1247" s="48" t="s">
        <v>74</v>
      </c>
      <c r="C1247" s="48">
        <v>2023</v>
      </c>
      <c r="D1247" s="48" t="s">
        <v>7</v>
      </c>
      <c r="E1247" s="48">
        <v>9</v>
      </c>
      <c r="F1247" s="60">
        <v>162</v>
      </c>
      <c r="G1247" s="43">
        <v>178</v>
      </c>
      <c r="H1247" s="58">
        <f>FactTransaction[[#This Row],[RNS]]*FactTransaction[[#This Row],[ADR]]</f>
        <v>28836</v>
      </c>
      <c r="I1247" s="51">
        <f>DATE(FactTransaction[[#This Row],['#Year]],FactTransaction[[#This Row],['#Month]],1)</f>
        <v>45170</v>
      </c>
      <c r="J1247" s="48"/>
    </row>
    <row r="1248" spans="1:10" x14ac:dyDescent="0.4">
      <c r="A1248" s="48" t="s">
        <v>84</v>
      </c>
      <c r="B1248" s="48" t="s">
        <v>74</v>
      </c>
      <c r="C1248" s="48">
        <v>2023</v>
      </c>
      <c r="D1248" s="48" t="s">
        <v>8</v>
      </c>
      <c r="E1248" s="48">
        <v>9</v>
      </c>
      <c r="F1248" s="60">
        <v>31</v>
      </c>
      <c r="G1248" s="43">
        <v>164</v>
      </c>
      <c r="H1248" s="58">
        <f>FactTransaction[[#This Row],[RNS]]*FactTransaction[[#This Row],[ADR]]</f>
        <v>5084</v>
      </c>
      <c r="I1248" s="51">
        <f>DATE(FactTransaction[[#This Row],['#Year]],FactTransaction[[#This Row],['#Month]],1)</f>
        <v>45170</v>
      </c>
      <c r="J1248" s="48"/>
    </row>
    <row r="1249" spans="1:10" x14ac:dyDescent="0.4">
      <c r="A1249" s="48" t="s">
        <v>84</v>
      </c>
      <c r="B1249" s="48" t="s">
        <v>74</v>
      </c>
      <c r="C1249" s="48">
        <v>2023</v>
      </c>
      <c r="D1249" s="48" t="s">
        <v>3</v>
      </c>
      <c r="E1249" s="48">
        <v>9</v>
      </c>
      <c r="F1249" s="60">
        <v>174</v>
      </c>
      <c r="G1249" s="43">
        <v>174</v>
      </c>
      <c r="H1249" s="58">
        <f>FactTransaction[[#This Row],[RNS]]*FactTransaction[[#This Row],[ADR]]</f>
        <v>30276</v>
      </c>
      <c r="I1249" s="51">
        <f>DATE(FactTransaction[[#This Row],['#Year]],FactTransaction[[#This Row],['#Month]],1)</f>
        <v>45170</v>
      </c>
      <c r="J1249" s="48"/>
    </row>
    <row r="1250" spans="1:10" x14ac:dyDescent="0.4">
      <c r="A1250" s="48" t="s">
        <v>84</v>
      </c>
      <c r="B1250" s="48" t="s">
        <v>74</v>
      </c>
      <c r="C1250" s="48">
        <v>2023</v>
      </c>
      <c r="D1250" s="48" t="s">
        <v>6</v>
      </c>
      <c r="E1250" s="48">
        <v>10</v>
      </c>
      <c r="F1250" s="60">
        <v>68</v>
      </c>
      <c r="G1250" s="43">
        <v>158</v>
      </c>
      <c r="H1250" s="58">
        <f>FactTransaction[[#This Row],[RNS]]*FactTransaction[[#This Row],[ADR]]</f>
        <v>10744</v>
      </c>
      <c r="I1250" s="51">
        <f>DATE(FactTransaction[[#This Row],['#Year]],FactTransaction[[#This Row],['#Month]],1)</f>
        <v>45200</v>
      </c>
      <c r="J1250" s="48"/>
    </row>
    <row r="1251" spans="1:10" x14ac:dyDescent="0.4">
      <c r="A1251" s="48" t="s">
        <v>84</v>
      </c>
      <c r="B1251" s="48" t="s">
        <v>74</v>
      </c>
      <c r="C1251" s="48">
        <v>2023</v>
      </c>
      <c r="D1251" s="48" t="s">
        <v>7</v>
      </c>
      <c r="E1251" s="48">
        <v>10</v>
      </c>
      <c r="F1251" s="60">
        <v>165</v>
      </c>
      <c r="G1251" s="43">
        <v>170</v>
      </c>
      <c r="H1251" s="58">
        <f>FactTransaction[[#This Row],[RNS]]*FactTransaction[[#This Row],[ADR]]</f>
        <v>28050</v>
      </c>
      <c r="I1251" s="51">
        <f>DATE(FactTransaction[[#This Row],['#Year]],FactTransaction[[#This Row],['#Month]],1)</f>
        <v>45200</v>
      </c>
      <c r="J1251" s="48"/>
    </row>
    <row r="1252" spans="1:10" x14ac:dyDescent="0.4">
      <c r="A1252" s="48" t="s">
        <v>84</v>
      </c>
      <c r="B1252" s="48" t="s">
        <v>74</v>
      </c>
      <c r="C1252" s="48">
        <v>2023</v>
      </c>
      <c r="D1252" s="48" t="s">
        <v>8</v>
      </c>
      <c r="E1252" s="48">
        <v>10</v>
      </c>
      <c r="F1252" s="60">
        <v>133</v>
      </c>
      <c r="G1252" s="43">
        <v>153</v>
      </c>
      <c r="H1252" s="58">
        <f>FactTransaction[[#This Row],[RNS]]*FactTransaction[[#This Row],[ADR]]</f>
        <v>20349</v>
      </c>
      <c r="I1252" s="51">
        <f>DATE(FactTransaction[[#This Row],['#Year]],FactTransaction[[#This Row],['#Month]],1)</f>
        <v>45200</v>
      </c>
      <c r="J1252" s="48"/>
    </row>
    <row r="1253" spans="1:10" x14ac:dyDescent="0.4">
      <c r="A1253" s="48" t="s">
        <v>84</v>
      </c>
      <c r="B1253" s="48" t="s">
        <v>74</v>
      </c>
      <c r="C1253" s="48">
        <v>2023</v>
      </c>
      <c r="D1253" s="48" t="s">
        <v>3</v>
      </c>
      <c r="E1253" s="48">
        <v>10</v>
      </c>
      <c r="F1253" s="60">
        <v>157</v>
      </c>
      <c r="G1253" s="43">
        <v>172</v>
      </c>
      <c r="H1253" s="58">
        <f>FactTransaction[[#This Row],[RNS]]*FactTransaction[[#This Row],[ADR]]</f>
        <v>27004</v>
      </c>
      <c r="I1253" s="51">
        <f>DATE(FactTransaction[[#This Row],['#Year]],FactTransaction[[#This Row],['#Month]],1)</f>
        <v>45200</v>
      </c>
      <c r="J1253" s="48"/>
    </row>
    <row r="1254" spans="1:10" x14ac:dyDescent="0.4">
      <c r="A1254" s="48" t="s">
        <v>84</v>
      </c>
      <c r="B1254" s="48" t="s">
        <v>74</v>
      </c>
      <c r="C1254" s="48">
        <v>2023</v>
      </c>
      <c r="D1254" s="48" t="s">
        <v>6</v>
      </c>
      <c r="E1254" s="48">
        <v>11</v>
      </c>
      <c r="F1254" s="60">
        <v>40</v>
      </c>
      <c r="G1254" s="43">
        <v>178</v>
      </c>
      <c r="H1254" s="58">
        <f>FactTransaction[[#This Row],[RNS]]*FactTransaction[[#This Row],[ADR]]</f>
        <v>7120</v>
      </c>
      <c r="I1254" s="51">
        <f>DATE(FactTransaction[[#This Row],['#Year]],FactTransaction[[#This Row],['#Month]],1)</f>
        <v>45231</v>
      </c>
      <c r="J1254" s="48"/>
    </row>
    <row r="1255" spans="1:10" x14ac:dyDescent="0.4">
      <c r="A1255" s="48" t="s">
        <v>84</v>
      </c>
      <c r="B1255" s="48" t="s">
        <v>74</v>
      </c>
      <c r="C1255" s="48">
        <v>2023</v>
      </c>
      <c r="D1255" s="48" t="s">
        <v>7</v>
      </c>
      <c r="E1255" s="48">
        <v>11</v>
      </c>
      <c r="F1255" s="60">
        <v>174</v>
      </c>
      <c r="G1255" s="43">
        <v>157</v>
      </c>
      <c r="H1255" s="58">
        <f>FactTransaction[[#This Row],[RNS]]*FactTransaction[[#This Row],[ADR]]</f>
        <v>27318</v>
      </c>
      <c r="I1255" s="51">
        <f>DATE(FactTransaction[[#This Row],['#Year]],FactTransaction[[#This Row],['#Month]],1)</f>
        <v>45231</v>
      </c>
      <c r="J1255" s="48"/>
    </row>
    <row r="1256" spans="1:10" x14ac:dyDescent="0.4">
      <c r="A1256" s="48" t="s">
        <v>84</v>
      </c>
      <c r="B1256" s="48" t="s">
        <v>74</v>
      </c>
      <c r="C1256" s="48">
        <v>2023</v>
      </c>
      <c r="D1256" s="48" t="s">
        <v>8</v>
      </c>
      <c r="E1256" s="48">
        <v>11</v>
      </c>
      <c r="F1256" s="60">
        <v>164</v>
      </c>
      <c r="G1256" s="43">
        <v>158</v>
      </c>
      <c r="H1256" s="58">
        <f>FactTransaction[[#This Row],[RNS]]*FactTransaction[[#This Row],[ADR]]</f>
        <v>25912</v>
      </c>
      <c r="I1256" s="51">
        <f>DATE(FactTransaction[[#This Row],['#Year]],FactTransaction[[#This Row],['#Month]],1)</f>
        <v>45231</v>
      </c>
      <c r="J1256" s="48"/>
    </row>
    <row r="1257" spans="1:10" x14ac:dyDescent="0.4">
      <c r="A1257" s="48" t="s">
        <v>84</v>
      </c>
      <c r="B1257" s="48" t="s">
        <v>74</v>
      </c>
      <c r="C1257" s="48">
        <v>2023</v>
      </c>
      <c r="D1257" s="48" t="s">
        <v>3</v>
      </c>
      <c r="E1257" s="48">
        <v>11</v>
      </c>
      <c r="F1257" s="60">
        <v>108</v>
      </c>
      <c r="G1257" s="43">
        <v>177</v>
      </c>
      <c r="H1257" s="58">
        <f>FactTransaction[[#This Row],[RNS]]*FactTransaction[[#This Row],[ADR]]</f>
        <v>19116</v>
      </c>
      <c r="I1257" s="51">
        <f>DATE(FactTransaction[[#This Row],['#Year]],FactTransaction[[#This Row],['#Month]],1)</f>
        <v>45231</v>
      </c>
      <c r="J1257" s="48"/>
    </row>
    <row r="1258" spans="1:10" x14ac:dyDescent="0.4">
      <c r="A1258" s="48" t="s">
        <v>84</v>
      </c>
      <c r="B1258" s="48" t="s">
        <v>74</v>
      </c>
      <c r="C1258" s="48">
        <v>2023</v>
      </c>
      <c r="D1258" s="48" t="s">
        <v>6</v>
      </c>
      <c r="E1258" s="48">
        <v>12</v>
      </c>
      <c r="F1258" s="60">
        <v>183</v>
      </c>
      <c r="G1258" s="43">
        <v>154</v>
      </c>
      <c r="H1258" s="58">
        <f>FactTransaction[[#This Row],[RNS]]*FactTransaction[[#This Row],[ADR]]</f>
        <v>28182</v>
      </c>
      <c r="I1258" s="51">
        <f>DATE(FactTransaction[[#This Row],['#Year]],FactTransaction[[#This Row],['#Month]],1)</f>
        <v>45261</v>
      </c>
      <c r="J1258" s="48"/>
    </row>
    <row r="1259" spans="1:10" x14ac:dyDescent="0.4">
      <c r="A1259" s="48" t="s">
        <v>84</v>
      </c>
      <c r="B1259" s="48" t="s">
        <v>74</v>
      </c>
      <c r="C1259" s="48">
        <v>2023</v>
      </c>
      <c r="D1259" s="48" t="s">
        <v>7</v>
      </c>
      <c r="E1259" s="48">
        <v>12</v>
      </c>
      <c r="F1259" s="60">
        <v>58</v>
      </c>
      <c r="G1259" s="43">
        <v>166</v>
      </c>
      <c r="H1259" s="58">
        <f>FactTransaction[[#This Row],[RNS]]*FactTransaction[[#This Row],[ADR]]</f>
        <v>9628</v>
      </c>
      <c r="I1259" s="51">
        <f>DATE(FactTransaction[[#This Row],['#Year]],FactTransaction[[#This Row],['#Month]],1)</f>
        <v>45261</v>
      </c>
      <c r="J1259" s="48"/>
    </row>
    <row r="1260" spans="1:10" x14ac:dyDescent="0.4">
      <c r="A1260" s="48" t="s">
        <v>84</v>
      </c>
      <c r="B1260" s="48" t="s">
        <v>74</v>
      </c>
      <c r="C1260" s="48">
        <v>2023</v>
      </c>
      <c r="D1260" s="48" t="s">
        <v>8</v>
      </c>
      <c r="E1260" s="48">
        <v>12</v>
      </c>
      <c r="F1260" s="60">
        <v>93</v>
      </c>
      <c r="G1260" s="43">
        <v>167</v>
      </c>
      <c r="H1260" s="58">
        <f>FactTransaction[[#This Row],[RNS]]*FactTransaction[[#This Row],[ADR]]</f>
        <v>15531</v>
      </c>
      <c r="I1260" s="51">
        <f>DATE(FactTransaction[[#This Row],['#Year]],FactTransaction[[#This Row],['#Month]],1)</f>
        <v>45261</v>
      </c>
      <c r="J1260" s="48"/>
    </row>
    <row r="1261" spans="1:10" x14ac:dyDescent="0.4">
      <c r="A1261" s="48" t="s">
        <v>84</v>
      </c>
      <c r="B1261" s="48" t="s">
        <v>74</v>
      </c>
      <c r="C1261" s="48">
        <v>2023</v>
      </c>
      <c r="D1261" s="48" t="s">
        <v>3</v>
      </c>
      <c r="E1261" s="48">
        <v>12</v>
      </c>
      <c r="F1261" s="60">
        <v>122</v>
      </c>
      <c r="G1261" s="43">
        <v>158</v>
      </c>
      <c r="H1261" s="58">
        <f>FactTransaction[[#This Row],[RNS]]*FactTransaction[[#This Row],[ADR]]</f>
        <v>19276</v>
      </c>
      <c r="I1261" s="51">
        <f>DATE(FactTransaction[[#This Row],['#Year]],FactTransaction[[#This Row],['#Month]],1)</f>
        <v>45261</v>
      </c>
      <c r="J1261" s="48"/>
    </row>
    <row r="1262" spans="1:10" x14ac:dyDescent="0.4">
      <c r="A1262" s="48" t="s">
        <v>84</v>
      </c>
      <c r="B1262" s="48" t="s">
        <v>75</v>
      </c>
      <c r="C1262" s="48">
        <v>2024</v>
      </c>
      <c r="D1262" s="48" t="s">
        <v>6</v>
      </c>
      <c r="E1262" s="48">
        <v>1</v>
      </c>
      <c r="F1262" s="60">
        <v>94</v>
      </c>
      <c r="G1262" s="43">
        <v>175</v>
      </c>
      <c r="H1262" s="58">
        <f>FactTransaction[[#This Row],[RNS]]*FactTransaction[[#This Row],[ADR]]</f>
        <v>16450</v>
      </c>
      <c r="I1262" s="51">
        <f>DATE(FactTransaction[[#This Row],['#Year]],FactTransaction[[#This Row],['#Month]],1)</f>
        <v>45292</v>
      </c>
      <c r="J1262" s="48"/>
    </row>
    <row r="1263" spans="1:10" x14ac:dyDescent="0.4">
      <c r="A1263" s="48" t="s">
        <v>84</v>
      </c>
      <c r="B1263" s="48" t="s">
        <v>75</v>
      </c>
      <c r="C1263" s="48">
        <v>2024</v>
      </c>
      <c r="D1263" s="48" t="s">
        <v>7</v>
      </c>
      <c r="E1263" s="48">
        <v>1</v>
      </c>
      <c r="F1263" s="60">
        <v>58</v>
      </c>
      <c r="G1263" s="43">
        <v>170</v>
      </c>
      <c r="H1263" s="58">
        <f>FactTransaction[[#This Row],[RNS]]*FactTransaction[[#This Row],[ADR]]</f>
        <v>9860</v>
      </c>
      <c r="I1263" s="51">
        <f>DATE(FactTransaction[[#This Row],['#Year]],FactTransaction[[#This Row],['#Month]],1)</f>
        <v>45292</v>
      </c>
      <c r="J1263" s="48"/>
    </row>
    <row r="1264" spans="1:10" x14ac:dyDescent="0.4">
      <c r="A1264" s="48" t="s">
        <v>84</v>
      </c>
      <c r="B1264" s="48" t="s">
        <v>75</v>
      </c>
      <c r="C1264" s="48">
        <v>2024</v>
      </c>
      <c r="D1264" s="48" t="s">
        <v>8</v>
      </c>
      <c r="E1264" s="48">
        <v>1</v>
      </c>
      <c r="F1264" s="60">
        <v>75</v>
      </c>
      <c r="G1264" s="43">
        <v>175</v>
      </c>
      <c r="H1264" s="58">
        <f>FactTransaction[[#This Row],[RNS]]*FactTransaction[[#This Row],[ADR]]</f>
        <v>13125</v>
      </c>
      <c r="I1264" s="51">
        <f>DATE(FactTransaction[[#This Row],['#Year]],FactTransaction[[#This Row],['#Month]],1)</f>
        <v>45292</v>
      </c>
      <c r="J1264" s="48"/>
    </row>
    <row r="1265" spans="1:10" x14ac:dyDescent="0.4">
      <c r="A1265" s="48" t="s">
        <v>84</v>
      </c>
      <c r="B1265" s="48" t="s">
        <v>75</v>
      </c>
      <c r="C1265" s="48">
        <v>2024</v>
      </c>
      <c r="D1265" s="48" t="s">
        <v>3</v>
      </c>
      <c r="E1265" s="48">
        <v>1</v>
      </c>
      <c r="F1265" s="60">
        <v>97</v>
      </c>
      <c r="G1265" s="43">
        <v>161</v>
      </c>
      <c r="H1265" s="58">
        <f>FactTransaction[[#This Row],[RNS]]*FactTransaction[[#This Row],[ADR]]</f>
        <v>15617</v>
      </c>
      <c r="I1265" s="51">
        <f>DATE(FactTransaction[[#This Row],['#Year]],FactTransaction[[#This Row],['#Month]],1)</f>
        <v>45292</v>
      </c>
      <c r="J1265" s="48"/>
    </row>
    <row r="1266" spans="1:10" x14ac:dyDescent="0.4">
      <c r="A1266" s="48" t="s">
        <v>84</v>
      </c>
      <c r="B1266" s="48" t="s">
        <v>75</v>
      </c>
      <c r="C1266" s="48">
        <v>2024</v>
      </c>
      <c r="D1266" s="48" t="s">
        <v>6</v>
      </c>
      <c r="E1266" s="48">
        <v>2</v>
      </c>
      <c r="F1266" s="60">
        <v>119</v>
      </c>
      <c r="G1266" s="43">
        <v>180</v>
      </c>
      <c r="H1266" s="58">
        <f>FactTransaction[[#This Row],[RNS]]*FactTransaction[[#This Row],[ADR]]</f>
        <v>21420</v>
      </c>
      <c r="I1266" s="51">
        <f>DATE(FactTransaction[[#This Row],['#Year]],FactTransaction[[#This Row],['#Month]],1)</f>
        <v>45323</v>
      </c>
      <c r="J1266" s="48"/>
    </row>
    <row r="1267" spans="1:10" x14ac:dyDescent="0.4">
      <c r="A1267" s="48" t="s">
        <v>84</v>
      </c>
      <c r="B1267" s="48" t="s">
        <v>75</v>
      </c>
      <c r="C1267" s="48">
        <v>2024</v>
      </c>
      <c r="D1267" s="48" t="s">
        <v>7</v>
      </c>
      <c r="E1267" s="48">
        <v>2</v>
      </c>
      <c r="F1267" s="60">
        <v>31</v>
      </c>
      <c r="G1267" s="43">
        <v>164</v>
      </c>
      <c r="H1267" s="58">
        <f>FactTransaction[[#This Row],[RNS]]*FactTransaction[[#This Row],[ADR]]</f>
        <v>5084</v>
      </c>
      <c r="I1267" s="51">
        <f>DATE(FactTransaction[[#This Row],['#Year]],FactTransaction[[#This Row],['#Month]],1)</f>
        <v>45323</v>
      </c>
      <c r="J1267" s="48"/>
    </row>
    <row r="1268" spans="1:10" x14ac:dyDescent="0.4">
      <c r="A1268" s="48" t="s">
        <v>84</v>
      </c>
      <c r="B1268" s="48" t="s">
        <v>75</v>
      </c>
      <c r="C1268" s="48">
        <v>2024</v>
      </c>
      <c r="D1268" s="48" t="s">
        <v>8</v>
      </c>
      <c r="E1268" s="48">
        <v>2</v>
      </c>
      <c r="F1268" s="60">
        <v>119</v>
      </c>
      <c r="G1268" s="43">
        <v>159</v>
      </c>
      <c r="H1268" s="58">
        <f>FactTransaction[[#This Row],[RNS]]*FactTransaction[[#This Row],[ADR]]</f>
        <v>18921</v>
      </c>
      <c r="I1268" s="51">
        <f>DATE(FactTransaction[[#This Row],['#Year]],FactTransaction[[#This Row],['#Month]],1)</f>
        <v>45323</v>
      </c>
      <c r="J1268" s="48"/>
    </row>
    <row r="1269" spans="1:10" x14ac:dyDescent="0.4">
      <c r="A1269" s="48" t="s">
        <v>84</v>
      </c>
      <c r="B1269" s="48" t="s">
        <v>75</v>
      </c>
      <c r="C1269" s="48">
        <v>2024</v>
      </c>
      <c r="D1269" s="48" t="s">
        <v>3</v>
      </c>
      <c r="E1269" s="48">
        <v>2</v>
      </c>
      <c r="F1269" s="60">
        <v>162</v>
      </c>
      <c r="G1269" s="43">
        <v>154</v>
      </c>
      <c r="H1269" s="58">
        <f>FactTransaction[[#This Row],[RNS]]*FactTransaction[[#This Row],[ADR]]</f>
        <v>24948</v>
      </c>
      <c r="I1269" s="51">
        <f>DATE(FactTransaction[[#This Row],['#Year]],FactTransaction[[#This Row],['#Month]],1)</f>
        <v>45323</v>
      </c>
      <c r="J1269" s="48"/>
    </row>
    <row r="1270" spans="1:10" x14ac:dyDescent="0.4">
      <c r="A1270" s="48" t="s">
        <v>84</v>
      </c>
      <c r="B1270" s="48" t="s">
        <v>75</v>
      </c>
      <c r="C1270" s="48">
        <v>2024</v>
      </c>
      <c r="D1270" s="48" t="s">
        <v>6</v>
      </c>
      <c r="E1270" s="48">
        <v>3</v>
      </c>
      <c r="F1270" s="60">
        <v>217</v>
      </c>
      <c r="G1270" s="43">
        <v>172</v>
      </c>
      <c r="H1270" s="58">
        <f>FactTransaction[[#This Row],[RNS]]*FactTransaction[[#This Row],[ADR]]</f>
        <v>37324</v>
      </c>
      <c r="I1270" s="51">
        <f>DATE(FactTransaction[[#This Row],['#Year]],FactTransaction[[#This Row],['#Month]],1)</f>
        <v>45352</v>
      </c>
      <c r="J1270" s="48"/>
    </row>
    <row r="1271" spans="1:10" x14ac:dyDescent="0.4">
      <c r="A1271" s="48" t="s">
        <v>84</v>
      </c>
      <c r="B1271" s="48" t="s">
        <v>75</v>
      </c>
      <c r="C1271" s="48">
        <v>2024</v>
      </c>
      <c r="D1271" s="48" t="s">
        <v>7</v>
      </c>
      <c r="E1271" s="48">
        <v>3</v>
      </c>
      <c r="F1271" s="60">
        <v>205</v>
      </c>
      <c r="G1271" s="43">
        <v>158</v>
      </c>
      <c r="H1271" s="58">
        <f>FactTransaction[[#This Row],[RNS]]*FactTransaction[[#This Row],[ADR]]</f>
        <v>32390</v>
      </c>
      <c r="I1271" s="51">
        <f>DATE(FactTransaction[[#This Row],['#Year]],FactTransaction[[#This Row],['#Month]],1)</f>
        <v>45352</v>
      </c>
      <c r="J1271" s="48"/>
    </row>
    <row r="1272" spans="1:10" x14ac:dyDescent="0.4">
      <c r="A1272" s="48" t="s">
        <v>84</v>
      </c>
      <c r="B1272" s="48" t="s">
        <v>75</v>
      </c>
      <c r="C1272" s="48">
        <v>2024</v>
      </c>
      <c r="D1272" s="48" t="s">
        <v>8</v>
      </c>
      <c r="E1272" s="48">
        <v>3</v>
      </c>
      <c r="F1272" s="60">
        <v>87</v>
      </c>
      <c r="G1272" s="43">
        <v>153</v>
      </c>
      <c r="H1272" s="58">
        <f>FactTransaction[[#This Row],[RNS]]*FactTransaction[[#This Row],[ADR]]</f>
        <v>13311</v>
      </c>
      <c r="I1272" s="51">
        <f>DATE(FactTransaction[[#This Row],['#Year]],FactTransaction[[#This Row],['#Month]],1)</f>
        <v>45352</v>
      </c>
      <c r="J1272" s="48"/>
    </row>
    <row r="1273" spans="1:10" x14ac:dyDescent="0.4">
      <c r="A1273" s="48" t="s">
        <v>84</v>
      </c>
      <c r="B1273" s="48" t="s">
        <v>75</v>
      </c>
      <c r="C1273" s="48">
        <v>2024</v>
      </c>
      <c r="D1273" s="48" t="s">
        <v>3</v>
      </c>
      <c r="E1273" s="48">
        <v>3</v>
      </c>
      <c r="F1273" s="60">
        <v>24</v>
      </c>
      <c r="G1273" s="43">
        <v>176</v>
      </c>
      <c r="H1273" s="58">
        <f>FactTransaction[[#This Row],[RNS]]*FactTransaction[[#This Row],[ADR]]</f>
        <v>4224</v>
      </c>
      <c r="I1273" s="51">
        <f>DATE(FactTransaction[[#This Row],['#Year]],FactTransaction[[#This Row],['#Month]],1)</f>
        <v>45352</v>
      </c>
      <c r="J1273" s="48"/>
    </row>
    <row r="1274" spans="1:10" x14ac:dyDescent="0.4">
      <c r="A1274" s="48" t="s">
        <v>84</v>
      </c>
      <c r="B1274" s="48" t="s">
        <v>75</v>
      </c>
      <c r="C1274" s="48">
        <v>2024</v>
      </c>
      <c r="D1274" s="48" t="s">
        <v>6</v>
      </c>
      <c r="E1274" s="48">
        <v>4</v>
      </c>
      <c r="F1274" s="60">
        <v>194</v>
      </c>
      <c r="G1274" s="43">
        <v>177</v>
      </c>
      <c r="H1274" s="58">
        <f>FactTransaction[[#This Row],[RNS]]*FactTransaction[[#This Row],[ADR]]</f>
        <v>34338</v>
      </c>
      <c r="I1274" s="51">
        <f>DATE(FactTransaction[[#This Row],['#Year]],FactTransaction[[#This Row],['#Month]],1)</f>
        <v>45383</v>
      </c>
      <c r="J1274" s="48"/>
    </row>
    <row r="1275" spans="1:10" x14ac:dyDescent="0.4">
      <c r="A1275" s="48" t="s">
        <v>84</v>
      </c>
      <c r="B1275" s="48" t="s">
        <v>75</v>
      </c>
      <c r="C1275" s="48">
        <v>2024</v>
      </c>
      <c r="D1275" s="48" t="s">
        <v>7</v>
      </c>
      <c r="E1275" s="48">
        <v>4</v>
      </c>
      <c r="F1275" s="60">
        <v>78</v>
      </c>
      <c r="G1275" s="43">
        <v>162</v>
      </c>
      <c r="H1275" s="58">
        <f>FactTransaction[[#This Row],[RNS]]*FactTransaction[[#This Row],[ADR]]</f>
        <v>12636</v>
      </c>
      <c r="I1275" s="51">
        <f>DATE(FactTransaction[[#This Row],['#Year]],FactTransaction[[#This Row],['#Month]],1)</f>
        <v>45383</v>
      </c>
      <c r="J1275" s="48"/>
    </row>
    <row r="1276" spans="1:10" x14ac:dyDescent="0.4">
      <c r="A1276" s="48" t="s">
        <v>84</v>
      </c>
      <c r="B1276" s="48" t="s">
        <v>75</v>
      </c>
      <c r="C1276" s="48">
        <v>2024</v>
      </c>
      <c r="D1276" s="48" t="s">
        <v>8</v>
      </c>
      <c r="E1276" s="48">
        <v>4</v>
      </c>
      <c r="F1276" s="60">
        <v>30</v>
      </c>
      <c r="G1276" s="43">
        <v>173</v>
      </c>
      <c r="H1276" s="58">
        <f>FactTransaction[[#This Row],[RNS]]*FactTransaction[[#This Row],[ADR]]</f>
        <v>5190</v>
      </c>
      <c r="I1276" s="51">
        <f>DATE(FactTransaction[[#This Row],['#Year]],FactTransaction[[#This Row],['#Month]],1)</f>
        <v>45383</v>
      </c>
      <c r="J1276" s="48"/>
    </row>
    <row r="1277" spans="1:10" x14ac:dyDescent="0.4">
      <c r="A1277" s="48" t="s">
        <v>84</v>
      </c>
      <c r="B1277" s="48" t="s">
        <v>75</v>
      </c>
      <c r="C1277" s="48">
        <v>2024</v>
      </c>
      <c r="D1277" s="48" t="s">
        <v>3</v>
      </c>
      <c r="E1277" s="48">
        <v>4</v>
      </c>
      <c r="F1277" s="60">
        <v>203</v>
      </c>
      <c r="G1277" s="43">
        <v>164</v>
      </c>
      <c r="H1277" s="58">
        <f>FactTransaction[[#This Row],[RNS]]*FactTransaction[[#This Row],[ADR]]</f>
        <v>33292</v>
      </c>
      <c r="I1277" s="51">
        <f>DATE(FactTransaction[[#This Row],['#Year]],FactTransaction[[#This Row],['#Month]],1)</f>
        <v>45383</v>
      </c>
      <c r="J1277" s="48"/>
    </row>
    <row r="1278" spans="1:10" x14ac:dyDescent="0.4">
      <c r="A1278" s="48" t="s">
        <v>84</v>
      </c>
      <c r="B1278" s="48" t="s">
        <v>75</v>
      </c>
      <c r="C1278" s="48">
        <v>2024</v>
      </c>
      <c r="D1278" s="48" t="s">
        <v>6</v>
      </c>
      <c r="E1278" s="48">
        <v>5</v>
      </c>
      <c r="F1278" s="60">
        <v>78</v>
      </c>
      <c r="G1278" s="43">
        <v>161</v>
      </c>
      <c r="H1278" s="58">
        <f>FactTransaction[[#This Row],[RNS]]*FactTransaction[[#This Row],[ADR]]</f>
        <v>12558</v>
      </c>
      <c r="I1278" s="51">
        <f>DATE(FactTransaction[[#This Row],['#Year]],FactTransaction[[#This Row],['#Month]],1)</f>
        <v>45413</v>
      </c>
      <c r="J1278" s="48"/>
    </row>
    <row r="1279" spans="1:10" x14ac:dyDescent="0.4">
      <c r="A1279" s="48" t="s">
        <v>84</v>
      </c>
      <c r="B1279" s="48" t="s">
        <v>75</v>
      </c>
      <c r="C1279" s="48">
        <v>2024</v>
      </c>
      <c r="D1279" s="48" t="s">
        <v>7</v>
      </c>
      <c r="E1279" s="48">
        <v>5</v>
      </c>
      <c r="F1279" s="60">
        <v>122</v>
      </c>
      <c r="G1279" s="43">
        <v>157</v>
      </c>
      <c r="H1279" s="58">
        <f>FactTransaction[[#This Row],[RNS]]*FactTransaction[[#This Row],[ADR]]</f>
        <v>19154</v>
      </c>
      <c r="I1279" s="51">
        <f>DATE(FactTransaction[[#This Row],['#Year]],FactTransaction[[#This Row],['#Month]],1)</f>
        <v>45413</v>
      </c>
      <c r="J1279" s="48"/>
    </row>
    <row r="1280" spans="1:10" x14ac:dyDescent="0.4">
      <c r="A1280" s="48" t="s">
        <v>84</v>
      </c>
      <c r="B1280" s="48" t="s">
        <v>75</v>
      </c>
      <c r="C1280" s="48">
        <v>2024</v>
      </c>
      <c r="D1280" s="48" t="s">
        <v>8</v>
      </c>
      <c r="E1280" s="48">
        <v>5</v>
      </c>
      <c r="F1280" s="60">
        <v>97</v>
      </c>
      <c r="G1280" s="43">
        <v>180</v>
      </c>
      <c r="H1280" s="58">
        <f>FactTransaction[[#This Row],[RNS]]*FactTransaction[[#This Row],[ADR]]</f>
        <v>17460</v>
      </c>
      <c r="I1280" s="51">
        <f>DATE(FactTransaction[[#This Row],['#Year]],FactTransaction[[#This Row],['#Month]],1)</f>
        <v>45413</v>
      </c>
      <c r="J1280" s="48"/>
    </row>
    <row r="1281" spans="1:10" x14ac:dyDescent="0.4">
      <c r="A1281" s="48" t="s">
        <v>84</v>
      </c>
      <c r="B1281" s="48" t="s">
        <v>75</v>
      </c>
      <c r="C1281" s="48">
        <v>2024</v>
      </c>
      <c r="D1281" s="48" t="s">
        <v>3</v>
      </c>
      <c r="E1281" s="48">
        <v>5</v>
      </c>
      <c r="F1281" s="60">
        <v>209</v>
      </c>
      <c r="G1281" s="43">
        <v>177</v>
      </c>
      <c r="H1281" s="58">
        <f>FactTransaction[[#This Row],[RNS]]*FactTransaction[[#This Row],[ADR]]</f>
        <v>36993</v>
      </c>
      <c r="I1281" s="51">
        <f>DATE(FactTransaction[[#This Row],['#Year]],FactTransaction[[#This Row],['#Month]],1)</f>
        <v>45413</v>
      </c>
      <c r="J1281" s="48"/>
    </row>
    <row r="1282" spans="1:10" x14ac:dyDescent="0.4">
      <c r="A1282" s="48" t="s">
        <v>84</v>
      </c>
      <c r="B1282" s="48" t="s">
        <v>75</v>
      </c>
      <c r="C1282" s="48">
        <v>2024</v>
      </c>
      <c r="D1282" s="48" t="s">
        <v>6</v>
      </c>
      <c r="E1282" s="48">
        <v>6</v>
      </c>
      <c r="F1282" s="60">
        <v>153</v>
      </c>
      <c r="G1282" s="43">
        <v>162</v>
      </c>
      <c r="H1282" s="58">
        <f>FactTransaction[[#This Row],[RNS]]*FactTransaction[[#This Row],[ADR]]</f>
        <v>24786</v>
      </c>
      <c r="I1282" s="51">
        <f>DATE(FactTransaction[[#This Row],['#Year]],FactTransaction[[#This Row],['#Month]],1)</f>
        <v>45444</v>
      </c>
      <c r="J1282" s="48"/>
    </row>
    <row r="1283" spans="1:10" x14ac:dyDescent="0.4">
      <c r="A1283" s="48" t="s">
        <v>84</v>
      </c>
      <c r="B1283" s="48" t="s">
        <v>75</v>
      </c>
      <c r="C1283" s="48">
        <v>2024</v>
      </c>
      <c r="D1283" s="48" t="s">
        <v>7</v>
      </c>
      <c r="E1283" s="48">
        <v>6</v>
      </c>
      <c r="F1283" s="60">
        <v>202</v>
      </c>
      <c r="G1283" s="43">
        <v>159</v>
      </c>
      <c r="H1283" s="58">
        <f>FactTransaction[[#This Row],[RNS]]*FactTransaction[[#This Row],[ADR]]</f>
        <v>32118</v>
      </c>
      <c r="I1283" s="51">
        <f>DATE(FactTransaction[[#This Row],['#Year]],FactTransaction[[#This Row],['#Month]],1)</f>
        <v>45444</v>
      </c>
      <c r="J1283" s="48"/>
    </row>
    <row r="1284" spans="1:10" x14ac:dyDescent="0.4">
      <c r="A1284" s="48" t="s">
        <v>84</v>
      </c>
      <c r="B1284" s="48" t="s">
        <v>75</v>
      </c>
      <c r="C1284" s="48">
        <v>2024</v>
      </c>
      <c r="D1284" s="48" t="s">
        <v>8</v>
      </c>
      <c r="E1284" s="48">
        <v>6</v>
      </c>
      <c r="F1284" s="60">
        <v>94</v>
      </c>
      <c r="G1284" s="43">
        <v>173</v>
      </c>
      <c r="H1284" s="58">
        <f>FactTransaction[[#This Row],[RNS]]*FactTransaction[[#This Row],[ADR]]</f>
        <v>16262</v>
      </c>
      <c r="I1284" s="51">
        <f>DATE(FactTransaction[[#This Row],['#Year]],FactTransaction[[#This Row],['#Month]],1)</f>
        <v>45444</v>
      </c>
      <c r="J1284" s="48"/>
    </row>
    <row r="1285" spans="1:10" x14ac:dyDescent="0.4">
      <c r="A1285" s="48" t="s">
        <v>84</v>
      </c>
      <c r="B1285" s="48" t="s">
        <v>75</v>
      </c>
      <c r="C1285" s="48">
        <v>2024</v>
      </c>
      <c r="D1285" s="48" t="s">
        <v>3</v>
      </c>
      <c r="E1285" s="48">
        <v>6</v>
      </c>
      <c r="F1285" s="60">
        <v>116</v>
      </c>
      <c r="G1285" s="43">
        <v>160</v>
      </c>
      <c r="H1285" s="58">
        <f>FactTransaction[[#This Row],[RNS]]*FactTransaction[[#This Row],[ADR]]</f>
        <v>18560</v>
      </c>
      <c r="I1285" s="51">
        <f>DATE(FactTransaction[[#This Row],['#Year]],FactTransaction[[#This Row],['#Month]],1)</f>
        <v>45444</v>
      </c>
      <c r="J1285" s="48"/>
    </row>
    <row r="1286" spans="1:10" x14ac:dyDescent="0.4">
      <c r="A1286" s="48" t="s">
        <v>84</v>
      </c>
      <c r="B1286" s="48" t="s">
        <v>75</v>
      </c>
      <c r="C1286" s="48">
        <v>2024</v>
      </c>
      <c r="D1286" s="48" t="s">
        <v>6</v>
      </c>
      <c r="E1286" s="48">
        <v>7</v>
      </c>
      <c r="F1286" s="60">
        <v>198</v>
      </c>
      <c r="G1286" s="43">
        <v>163</v>
      </c>
      <c r="H1286" s="58">
        <f>FactTransaction[[#This Row],[RNS]]*FactTransaction[[#This Row],[ADR]]</f>
        <v>32274</v>
      </c>
      <c r="I1286" s="51">
        <f>DATE(FactTransaction[[#This Row],['#Year]],FactTransaction[[#This Row],['#Month]],1)</f>
        <v>45474</v>
      </c>
      <c r="J1286" s="48"/>
    </row>
    <row r="1287" spans="1:10" x14ac:dyDescent="0.4">
      <c r="A1287" s="48" t="s">
        <v>84</v>
      </c>
      <c r="B1287" s="48" t="s">
        <v>75</v>
      </c>
      <c r="C1287" s="48">
        <v>2024</v>
      </c>
      <c r="D1287" s="48" t="s">
        <v>7</v>
      </c>
      <c r="E1287" s="48">
        <v>7</v>
      </c>
      <c r="F1287" s="60">
        <v>183</v>
      </c>
      <c r="G1287" s="43">
        <v>172</v>
      </c>
      <c r="H1287" s="58">
        <f>FactTransaction[[#This Row],[RNS]]*FactTransaction[[#This Row],[ADR]]</f>
        <v>31476</v>
      </c>
      <c r="I1287" s="51">
        <f>DATE(FactTransaction[[#This Row],['#Year]],FactTransaction[[#This Row],['#Month]],1)</f>
        <v>45474</v>
      </c>
      <c r="J1287" s="48"/>
    </row>
    <row r="1288" spans="1:10" x14ac:dyDescent="0.4">
      <c r="A1288" s="48" t="s">
        <v>84</v>
      </c>
      <c r="B1288" s="48" t="s">
        <v>75</v>
      </c>
      <c r="C1288" s="48">
        <v>2024</v>
      </c>
      <c r="D1288" s="48" t="s">
        <v>8</v>
      </c>
      <c r="E1288" s="48">
        <v>7</v>
      </c>
      <c r="F1288" s="60">
        <v>174</v>
      </c>
      <c r="G1288" s="43">
        <v>168</v>
      </c>
      <c r="H1288" s="58">
        <f>FactTransaction[[#This Row],[RNS]]*FactTransaction[[#This Row],[ADR]]</f>
        <v>29232</v>
      </c>
      <c r="I1288" s="51">
        <f>DATE(FactTransaction[[#This Row],['#Year]],FactTransaction[[#This Row],['#Month]],1)</f>
        <v>45474</v>
      </c>
      <c r="J1288" s="48"/>
    </row>
    <row r="1289" spans="1:10" x14ac:dyDescent="0.4">
      <c r="A1289" s="48" t="s">
        <v>84</v>
      </c>
      <c r="B1289" s="48" t="s">
        <v>75</v>
      </c>
      <c r="C1289" s="48">
        <v>2024</v>
      </c>
      <c r="D1289" s="48" t="s">
        <v>3</v>
      </c>
      <c r="E1289" s="48">
        <v>7</v>
      </c>
      <c r="F1289" s="60">
        <v>190</v>
      </c>
      <c r="G1289" s="43">
        <v>165</v>
      </c>
      <c r="H1289" s="58">
        <f>FactTransaction[[#This Row],[RNS]]*FactTransaction[[#This Row],[ADR]]</f>
        <v>31350</v>
      </c>
      <c r="I1289" s="51">
        <f>DATE(FactTransaction[[#This Row],['#Year]],FactTransaction[[#This Row],['#Month]],1)</f>
        <v>45474</v>
      </c>
      <c r="J1289" s="48"/>
    </row>
    <row r="1290" spans="1:10" x14ac:dyDescent="0.4">
      <c r="A1290" s="48" t="s">
        <v>84</v>
      </c>
      <c r="B1290" s="48" t="s">
        <v>75</v>
      </c>
      <c r="C1290" s="48">
        <v>2024</v>
      </c>
      <c r="D1290" s="48" t="s">
        <v>6</v>
      </c>
      <c r="E1290" s="48">
        <v>8</v>
      </c>
      <c r="F1290" s="60">
        <v>87</v>
      </c>
      <c r="G1290" s="43">
        <v>154</v>
      </c>
      <c r="H1290" s="58">
        <f>FactTransaction[[#This Row],[RNS]]*FactTransaction[[#This Row],[ADR]]</f>
        <v>13398</v>
      </c>
      <c r="I1290" s="51">
        <f>DATE(FactTransaction[[#This Row],['#Year]],FactTransaction[[#This Row],['#Month]],1)</f>
        <v>45505</v>
      </c>
      <c r="J1290" s="48"/>
    </row>
    <row r="1291" spans="1:10" x14ac:dyDescent="0.4">
      <c r="A1291" s="48" t="s">
        <v>84</v>
      </c>
      <c r="B1291" s="48" t="s">
        <v>75</v>
      </c>
      <c r="C1291" s="48">
        <v>2024</v>
      </c>
      <c r="D1291" s="48" t="s">
        <v>7</v>
      </c>
      <c r="E1291" s="48">
        <v>8</v>
      </c>
      <c r="F1291" s="60">
        <v>153</v>
      </c>
      <c r="G1291" s="43">
        <v>174</v>
      </c>
      <c r="H1291" s="58">
        <f>FactTransaction[[#This Row],[RNS]]*FactTransaction[[#This Row],[ADR]]</f>
        <v>26622</v>
      </c>
      <c r="I1291" s="51">
        <f>DATE(FactTransaction[[#This Row],['#Year]],FactTransaction[[#This Row],['#Month]],1)</f>
        <v>45505</v>
      </c>
      <c r="J1291" s="48"/>
    </row>
    <row r="1292" spans="1:10" x14ac:dyDescent="0.4">
      <c r="A1292" s="48" t="s">
        <v>84</v>
      </c>
      <c r="B1292" s="48" t="s">
        <v>75</v>
      </c>
      <c r="C1292" s="48">
        <v>2024</v>
      </c>
      <c r="D1292" s="48" t="s">
        <v>8</v>
      </c>
      <c r="E1292" s="48">
        <v>8</v>
      </c>
      <c r="F1292" s="60">
        <v>123</v>
      </c>
      <c r="G1292" s="43">
        <v>180</v>
      </c>
      <c r="H1292" s="58">
        <f>FactTransaction[[#This Row],[RNS]]*FactTransaction[[#This Row],[ADR]]</f>
        <v>22140</v>
      </c>
      <c r="I1292" s="51">
        <f>DATE(FactTransaction[[#This Row],['#Year]],FactTransaction[[#This Row],['#Month]],1)</f>
        <v>45505</v>
      </c>
      <c r="J1292" s="48"/>
    </row>
    <row r="1293" spans="1:10" x14ac:dyDescent="0.4">
      <c r="A1293" s="48" t="s">
        <v>84</v>
      </c>
      <c r="B1293" s="48" t="s">
        <v>75</v>
      </c>
      <c r="C1293" s="48">
        <v>2024</v>
      </c>
      <c r="D1293" s="48" t="s">
        <v>3</v>
      </c>
      <c r="E1293" s="48">
        <v>8</v>
      </c>
      <c r="F1293" s="60">
        <v>72</v>
      </c>
      <c r="G1293" s="43">
        <v>171</v>
      </c>
      <c r="H1293" s="58">
        <f>FactTransaction[[#This Row],[RNS]]*FactTransaction[[#This Row],[ADR]]</f>
        <v>12312</v>
      </c>
      <c r="I1293" s="51">
        <f>DATE(FactTransaction[[#This Row],['#Year]],FactTransaction[[#This Row],['#Month]],1)</f>
        <v>45505</v>
      </c>
      <c r="J1293" s="48"/>
    </row>
    <row r="1294" spans="1:10" x14ac:dyDescent="0.4">
      <c r="A1294" s="48" t="s">
        <v>84</v>
      </c>
      <c r="B1294" s="48" t="s">
        <v>75</v>
      </c>
      <c r="C1294" s="48">
        <v>2024</v>
      </c>
      <c r="D1294" s="48" t="s">
        <v>6</v>
      </c>
      <c r="E1294" s="48">
        <v>9</v>
      </c>
      <c r="F1294" s="60">
        <v>77</v>
      </c>
      <c r="G1294" s="43">
        <v>156</v>
      </c>
      <c r="H1294" s="58">
        <f>FactTransaction[[#This Row],[RNS]]*FactTransaction[[#This Row],[ADR]]</f>
        <v>12012</v>
      </c>
      <c r="I1294" s="51">
        <f>DATE(FactTransaction[[#This Row],['#Year]],FactTransaction[[#This Row],['#Month]],1)</f>
        <v>45536</v>
      </c>
      <c r="J1294" s="48"/>
    </row>
    <row r="1295" spans="1:10" x14ac:dyDescent="0.4">
      <c r="A1295" s="48" t="s">
        <v>84</v>
      </c>
      <c r="B1295" s="48" t="s">
        <v>75</v>
      </c>
      <c r="C1295" s="48">
        <v>2024</v>
      </c>
      <c r="D1295" s="48" t="s">
        <v>7</v>
      </c>
      <c r="E1295" s="48">
        <v>9</v>
      </c>
      <c r="F1295" s="60">
        <v>178</v>
      </c>
      <c r="G1295" s="43">
        <v>153</v>
      </c>
      <c r="H1295" s="58">
        <f>FactTransaction[[#This Row],[RNS]]*FactTransaction[[#This Row],[ADR]]</f>
        <v>27234</v>
      </c>
      <c r="I1295" s="51">
        <f>DATE(FactTransaction[[#This Row],['#Year]],FactTransaction[[#This Row],['#Month]],1)</f>
        <v>45536</v>
      </c>
      <c r="J1295" s="48"/>
    </row>
    <row r="1296" spans="1:10" x14ac:dyDescent="0.4">
      <c r="A1296" s="48" t="s">
        <v>84</v>
      </c>
      <c r="B1296" s="48" t="s">
        <v>75</v>
      </c>
      <c r="C1296" s="48">
        <v>2024</v>
      </c>
      <c r="D1296" s="48" t="s">
        <v>8</v>
      </c>
      <c r="E1296" s="48">
        <v>9</v>
      </c>
      <c r="F1296" s="60">
        <v>123</v>
      </c>
      <c r="G1296" s="43">
        <v>175</v>
      </c>
      <c r="H1296" s="58">
        <f>FactTransaction[[#This Row],[RNS]]*FactTransaction[[#This Row],[ADR]]</f>
        <v>21525</v>
      </c>
      <c r="I1296" s="51">
        <f>DATE(FactTransaction[[#This Row],['#Year]],FactTransaction[[#This Row],['#Month]],1)</f>
        <v>45536</v>
      </c>
      <c r="J1296" s="48"/>
    </row>
    <row r="1297" spans="1:10" x14ac:dyDescent="0.4">
      <c r="A1297" s="48" t="s">
        <v>84</v>
      </c>
      <c r="B1297" s="48" t="s">
        <v>75</v>
      </c>
      <c r="C1297" s="48">
        <v>2024</v>
      </c>
      <c r="D1297" s="48" t="s">
        <v>3</v>
      </c>
      <c r="E1297" s="48">
        <v>9</v>
      </c>
      <c r="F1297" s="60">
        <v>86</v>
      </c>
      <c r="G1297" s="43">
        <v>169</v>
      </c>
      <c r="H1297" s="58">
        <f>FactTransaction[[#This Row],[RNS]]*FactTransaction[[#This Row],[ADR]]</f>
        <v>14534</v>
      </c>
      <c r="I1297" s="51">
        <f>DATE(FactTransaction[[#This Row],['#Year]],FactTransaction[[#This Row],['#Month]],1)</f>
        <v>45536</v>
      </c>
      <c r="J1297" s="48"/>
    </row>
    <row r="1298" spans="1:10" x14ac:dyDescent="0.4">
      <c r="A1298" s="48" t="s">
        <v>84</v>
      </c>
      <c r="B1298" s="48" t="s">
        <v>75</v>
      </c>
      <c r="C1298" s="48">
        <v>2024</v>
      </c>
      <c r="D1298" s="48" t="s">
        <v>6</v>
      </c>
      <c r="E1298" s="48">
        <v>10</v>
      </c>
      <c r="F1298" s="60">
        <v>45</v>
      </c>
      <c r="G1298" s="43">
        <v>179</v>
      </c>
      <c r="H1298" s="58">
        <f>FactTransaction[[#This Row],[RNS]]*FactTransaction[[#This Row],[ADR]]</f>
        <v>8055</v>
      </c>
      <c r="I1298" s="51">
        <f>DATE(FactTransaction[[#This Row],['#Year]],FactTransaction[[#This Row],['#Month]],1)</f>
        <v>45566</v>
      </c>
      <c r="J1298" s="48"/>
    </row>
    <row r="1299" spans="1:10" x14ac:dyDescent="0.4">
      <c r="A1299" s="48" t="s">
        <v>84</v>
      </c>
      <c r="B1299" s="48" t="s">
        <v>75</v>
      </c>
      <c r="C1299" s="48">
        <v>2024</v>
      </c>
      <c r="D1299" s="48" t="s">
        <v>7</v>
      </c>
      <c r="E1299" s="48">
        <v>10</v>
      </c>
      <c r="F1299" s="60">
        <v>46</v>
      </c>
      <c r="G1299" s="43">
        <v>154</v>
      </c>
      <c r="H1299" s="58">
        <f>FactTransaction[[#This Row],[RNS]]*FactTransaction[[#This Row],[ADR]]</f>
        <v>7084</v>
      </c>
      <c r="I1299" s="51">
        <f>DATE(FactTransaction[[#This Row],['#Year]],FactTransaction[[#This Row],['#Month]],1)</f>
        <v>45566</v>
      </c>
      <c r="J1299" s="48"/>
    </row>
    <row r="1300" spans="1:10" x14ac:dyDescent="0.4">
      <c r="A1300" s="48" t="s">
        <v>84</v>
      </c>
      <c r="B1300" s="48" t="s">
        <v>75</v>
      </c>
      <c r="C1300" s="48">
        <v>2024</v>
      </c>
      <c r="D1300" s="48" t="s">
        <v>8</v>
      </c>
      <c r="E1300" s="48">
        <v>10</v>
      </c>
      <c r="F1300" s="60">
        <v>141</v>
      </c>
      <c r="G1300" s="43">
        <v>172</v>
      </c>
      <c r="H1300" s="58">
        <f>FactTransaction[[#This Row],[RNS]]*FactTransaction[[#This Row],[ADR]]</f>
        <v>24252</v>
      </c>
      <c r="I1300" s="51">
        <f>DATE(FactTransaction[[#This Row],['#Year]],FactTransaction[[#This Row],['#Month]],1)</f>
        <v>45566</v>
      </c>
      <c r="J1300" s="48"/>
    </row>
    <row r="1301" spans="1:10" x14ac:dyDescent="0.4">
      <c r="A1301" s="48" t="s">
        <v>84</v>
      </c>
      <c r="B1301" s="48" t="s">
        <v>75</v>
      </c>
      <c r="C1301" s="48">
        <v>2024</v>
      </c>
      <c r="D1301" s="48" t="s">
        <v>3</v>
      </c>
      <c r="E1301" s="48">
        <v>10</v>
      </c>
      <c r="F1301" s="60">
        <v>79</v>
      </c>
      <c r="G1301" s="43">
        <v>167</v>
      </c>
      <c r="H1301" s="58">
        <f>FactTransaction[[#This Row],[RNS]]*FactTransaction[[#This Row],[ADR]]</f>
        <v>13193</v>
      </c>
      <c r="I1301" s="51">
        <f>DATE(FactTransaction[[#This Row],['#Year]],FactTransaction[[#This Row],['#Month]],1)</f>
        <v>45566</v>
      </c>
      <c r="J1301" s="48"/>
    </row>
    <row r="1302" spans="1:10" x14ac:dyDescent="0.4">
      <c r="A1302" s="48" t="s">
        <v>84</v>
      </c>
      <c r="B1302" s="48" t="s">
        <v>75</v>
      </c>
      <c r="C1302" s="48">
        <v>2024</v>
      </c>
      <c r="D1302" s="48" t="s">
        <v>6</v>
      </c>
      <c r="E1302" s="48">
        <v>11</v>
      </c>
      <c r="F1302" s="60">
        <v>118</v>
      </c>
      <c r="G1302" s="43">
        <v>158</v>
      </c>
      <c r="H1302" s="58">
        <f>FactTransaction[[#This Row],[RNS]]*FactTransaction[[#This Row],[ADR]]</f>
        <v>18644</v>
      </c>
      <c r="I1302" s="51">
        <f>DATE(FactTransaction[[#This Row],['#Year]],FactTransaction[[#This Row],['#Month]],1)</f>
        <v>45597</v>
      </c>
      <c r="J1302" s="48"/>
    </row>
    <row r="1303" spans="1:10" x14ac:dyDescent="0.4">
      <c r="A1303" s="48" t="s">
        <v>84</v>
      </c>
      <c r="B1303" s="48" t="s">
        <v>75</v>
      </c>
      <c r="C1303" s="48">
        <v>2024</v>
      </c>
      <c r="D1303" s="48" t="s">
        <v>7</v>
      </c>
      <c r="E1303" s="48">
        <v>11</v>
      </c>
      <c r="F1303" s="60">
        <v>157</v>
      </c>
      <c r="G1303" s="43">
        <v>172</v>
      </c>
      <c r="H1303" s="58">
        <f>FactTransaction[[#This Row],[RNS]]*FactTransaction[[#This Row],[ADR]]</f>
        <v>27004</v>
      </c>
      <c r="I1303" s="51">
        <f>DATE(FactTransaction[[#This Row],['#Year]],FactTransaction[[#This Row],['#Month]],1)</f>
        <v>45597</v>
      </c>
      <c r="J1303" s="48"/>
    </row>
    <row r="1304" spans="1:10" x14ac:dyDescent="0.4">
      <c r="A1304" s="48" t="s">
        <v>84</v>
      </c>
      <c r="B1304" s="48" t="s">
        <v>75</v>
      </c>
      <c r="C1304" s="48">
        <v>2024</v>
      </c>
      <c r="D1304" s="48" t="s">
        <v>8</v>
      </c>
      <c r="E1304" s="48">
        <v>11</v>
      </c>
      <c r="F1304" s="60">
        <v>193</v>
      </c>
      <c r="G1304" s="43">
        <v>172</v>
      </c>
      <c r="H1304" s="58">
        <f>FactTransaction[[#This Row],[RNS]]*FactTransaction[[#This Row],[ADR]]</f>
        <v>33196</v>
      </c>
      <c r="I1304" s="51">
        <f>DATE(FactTransaction[[#This Row],['#Year]],FactTransaction[[#This Row],['#Month]],1)</f>
        <v>45597</v>
      </c>
      <c r="J1304" s="48"/>
    </row>
    <row r="1305" spans="1:10" x14ac:dyDescent="0.4">
      <c r="A1305" s="48" t="s">
        <v>84</v>
      </c>
      <c r="B1305" s="48" t="s">
        <v>75</v>
      </c>
      <c r="C1305" s="48">
        <v>2024</v>
      </c>
      <c r="D1305" s="48" t="s">
        <v>3</v>
      </c>
      <c r="E1305" s="48">
        <v>11</v>
      </c>
      <c r="F1305" s="60">
        <v>130</v>
      </c>
      <c r="G1305" s="43">
        <v>171</v>
      </c>
      <c r="H1305" s="58">
        <f>FactTransaction[[#This Row],[RNS]]*FactTransaction[[#This Row],[ADR]]</f>
        <v>22230</v>
      </c>
      <c r="I1305" s="51">
        <f>DATE(FactTransaction[[#This Row],['#Year]],FactTransaction[[#This Row],['#Month]],1)</f>
        <v>45597</v>
      </c>
      <c r="J1305" s="48"/>
    </row>
    <row r="1306" spans="1:10" x14ac:dyDescent="0.4">
      <c r="A1306" s="48" t="s">
        <v>84</v>
      </c>
      <c r="B1306" s="48" t="s">
        <v>75</v>
      </c>
      <c r="C1306" s="48">
        <v>2024</v>
      </c>
      <c r="D1306" s="48" t="s">
        <v>6</v>
      </c>
      <c r="E1306" s="48">
        <v>12</v>
      </c>
      <c r="F1306" s="60">
        <v>173</v>
      </c>
      <c r="G1306" s="43">
        <v>152</v>
      </c>
      <c r="H1306" s="58">
        <f>FactTransaction[[#This Row],[RNS]]*FactTransaction[[#This Row],[ADR]]</f>
        <v>26296</v>
      </c>
      <c r="I1306" s="51">
        <f>DATE(FactTransaction[[#This Row],['#Year]],FactTransaction[[#This Row],['#Month]],1)</f>
        <v>45627</v>
      </c>
      <c r="J1306" s="48"/>
    </row>
    <row r="1307" spans="1:10" x14ac:dyDescent="0.4">
      <c r="A1307" s="48" t="s">
        <v>84</v>
      </c>
      <c r="B1307" s="48" t="s">
        <v>75</v>
      </c>
      <c r="C1307" s="48">
        <v>2024</v>
      </c>
      <c r="D1307" s="48" t="s">
        <v>7</v>
      </c>
      <c r="E1307" s="48">
        <v>12</v>
      </c>
      <c r="F1307" s="60">
        <v>145</v>
      </c>
      <c r="G1307" s="43">
        <v>176</v>
      </c>
      <c r="H1307" s="58">
        <f>FactTransaction[[#This Row],[RNS]]*FactTransaction[[#This Row],[ADR]]</f>
        <v>25520</v>
      </c>
      <c r="I1307" s="51">
        <f>DATE(FactTransaction[[#This Row],['#Year]],FactTransaction[[#This Row],['#Month]],1)</f>
        <v>45627</v>
      </c>
      <c r="J1307" s="48"/>
    </row>
    <row r="1308" spans="1:10" x14ac:dyDescent="0.4">
      <c r="A1308" s="48" t="s">
        <v>84</v>
      </c>
      <c r="B1308" s="48" t="s">
        <v>75</v>
      </c>
      <c r="C1308" s="48">
        <v>2024</v>
      </c>
      <c r="D1308" s="48" t="s">
        <v>8</v>
      </c>
      <c r="E1308" s="48">
        <v>12</v>
      </c>
      <c r="F1308" s="60">
        <v>216</v>
      </c>
      <c r="G1308" s="43">
        <v>164</v>
      </c>
      <c r="H1308" s="58">
        <f>FactTransaction[[#This Row],[RNS]]*FactTransaction[[#This Row],[ADR]]</f>
        <v>35424</v>
      </c>
      <c r="I1308" s="51">
        <f>DATE(FactTransaction[[#This Row],['#Year]],FactTransaction[[#This Row],['#Month]],1)</f>
        <v>45627</v>
      </c>
      <c r="J1308" s="48"/>
    </row>
    <row r="1309" spans="1:10" x14ac:dyDescent="0.4">
      <c r="A1309" s="48" t="s">
        <v>84</v>
      </c>
      <c r="B1309" s="48" t="s">
        <v>75</v>
      </c>
      <c r="C1309" s="48">
        <v>2024</v>
      </c>
      <c r="D1309" s="48" t="s">
        <v>3</v>
      </c>
      <c r="E1309" s="48">
        <v>12</v>
      </c>
      <c r="F1309" s="60">
        <v>100</v>
      </c>
      <c r="G1309" s="43">
        <v>163</v>
      </c>
      <c r="H1309" s="58">
        <f>FactTransaction[[#This Row],[RNS]]*FactTransaction[[#This Row],[ADR]]</f>
        <v>16300</v>
      </c>
      <c r="I1309" s="51">
        <f>DATE(FactTransaction[[#This Row],['#Year]],FactTransaction[[#This Row],['#Month]],1)</f>
        <v>45627</v>
      </c>
      <c r="J1309" s="48"/>
    </row>
    <row r="1310" spans="1:10" x14ac:dyDescent="0.4">
      <c r="A1310" s="48" t="s">
        <v>84</v>
      </c>
      <c r="B1310" s="48" t="s">
        <v>74</v>
      </c>
      <c r="C1310" s="48">
        <v>2024</v>
      </c>
      <c r="D1310" s="48" t="s">
        <v>6</v>
      </c>
      <c r="E1310" s="48">
        <v>1</v>
      </c>
      <c r="F1310" s="60">
        <v>28</v>
      </c>
      <c r="G1310" s="43">
        <v>170</v>
      </c>
      <c r="H1310" s="58">
        <f>FactTransaction[[#This Row],[RNS]]*FactTransaction[[#This Row],[ADR]]</f>
        <v>4760</v>
      </c>
      <c r="I1310" s="51">
        <f>DATE(FactTransaction[[#This Row],['#Year]],FactTransaction[[#This Row],['#Month]],1)</f>
        <v>45292</v>
      </c>
      <c r="J1310" s="48"/>
    </row>
    <row r="1311" spans="1:10" x14ac:dyDescent="0.4">
      <c r="A1311" s="48" t="s">
        <v>84</v>
      </c>
      <c r="B1311" s="48" t="s">
        <v>74</v>
      </c>
      <c r="C1311" s="48">
        <v>2024</v>
      </c>
      <c r="D1311" s="48" t="s">
        <v>7</v>
      </c>
      <c r="E1311" s="48">
        <v>1</v>
      </c>
      <c r="F1311" s="60">
        <v>86</v>
      </c>
      <c r="G1311" s="43">
        <v>160</v>
      </c>
      <c r="H1311" s="58">
        <f>FactTransaction[[#This Row],[RNS]]*FactTransaction[[#This Row],[ADR]]</f>
        <v>13760</v>
      </c>
      <c r="I1311" s="51">
        <f>DATE(FactTransaction[[#This Row],['#Year]],FactTransaction[[#This Row],['#Month]],1)</f>
        <v>45292</v>
      </c>
      <c r="J1311" s="48"/>
    </row>
    <row r="1312" spans="1:10" x14ac:dyDescent="0.4">
      <c r="A1312" s="48" t="s">
        <v>84</v>
      </c>
      <c r="B1312" s="48" t="s">
        <v>74</v>
      </c>
      <c r="C1312" s="48">
        <v>2024</v>
      </c>
      <c r="D1312" s="48" t="s">
        <v>8</v>
      </c>
      <c r="E1312" s="48">
        <v>1</v>
      </c>
      <c r="F1312" s="60">
        <v>182</v>
      </c>
      <c r="G1312" s="43">
        <v>165</v>
      </c>
      <c r="H1312" s="58">
        <f>FactTransaction[[#This Row],[RNS]]*FactTransaction[[#This Row],[ADR]]</f>
        <v>30030</v>
      </c>
      <c r="I1312" s="51">
        <f>DATE(FactTransaction[[#This Row],['#Year]],FactTransaction[[#This Row],['#Month]],1)</f>
        <v>45292</v>
      </c>
      <c r="J1312" s="48"/>
    </row>
    <row r="1313" spans="1:10" x14ac:dyDescent="0.4">
      <c r="A1313" s="48" t="s">
        <v>84</v>
      </c>
      <c r="B1313" s="48" t="s">
        <v>74</v>
      </c>
      <c r="C1313" s="48">
        <v>2024</v>
      </c>
      <c r="D1313" s="48" t="s">
        <v>3</v>
      </c>
      <c r="E1313" s="48">
        <v>1</v>
      </c>
      <c r="F1313" s="60">
        <v>92</v>
      </c>
      <c r="G1313" s="43">
        <v>180</v>
      </c>
      <c r="H1313" s="58">
        <f>FactTransaction[[#This Row],[RNS]]*FactTransaction[[#This Row],[ADR]]</f>
        <v>16560</v>
      </c>
      <c r="I1313" s="51">
        <f>DATE(FactTransaction[[#This Row],['#Year]],FactTransaction[[#This Row],['#Month]],1)</f>
        <v>45292</v>
      </c>
      <c r="J1313" s="48"/>
    </row>
    <row r="1314" spans="1:10" x14ac:dyDescent="0.4">
      <c r="A1314" s="48" t="s">
        <v>84</v>
      </c>
      <c r="B1314" s="48" t="s">
        <v>74</v>
      </c>
      <c r="C1314" s="48">
        <v>2024</v>
      </c>
      <c r="D1314" s="48" t="s">
        <v>6</v>
      </c>
      <c r="E1314" s="48">
        <v>2</v>
      </c>
      <c r="F1314" s="60">
        <v>85</v>
      </c>
      <c r="G1314" s="43">
        <v>175</v>
      </c>
      <c r="H1314" s="58">
        <f>FactTransaction[[#This Row],[RNS]]*FactTransaction[[#This Row],[ADR]]</f>
        <v>14875</v>
      </c>
      <c r="I1314" s="51">
        <f>DATE(FactTransaction[[#This Row],['#Year]],FactTransaction[[#This Row],['#Month]],1)</f>
        <v>45323</v>
      </c>
      <c r="J1314" s="48"/>
    </row>
    <row r="1315" spans="1:10" x14ac:dyDescent="0.4">
      <c r="A1315" s="48" t="s">
        <v>84</v>
      </c>
      <c r="B1315" s="48" t="s">
        <v>74</v>
      </c>
      <c r="C1315" s="48">
        <v>2024</v>
      </c>
      <c r="D1315" s="48" t="s">
        <v>7</v>
      </c>
      <c r="E1315" s="48">
        <v>2</v>
      </c>
      <c r="F1315" s="60">
        <v>120</v>
      </c>
      <c r="G1315" s="43">
        <v>162</v>
      </c>
      <c r="H1315" s="58">
        <f>FactTransaction[[#This Row],[RNS]]*FactTransaction[[#This Row],[ADR]]</f>
        <v>19440</v>
      </c>
      <c r="I1315" s="51">
        <f>DATE(FactTransaction[[#This Row],['#Year]],FactTransaction[[#This Row],['#Month]],1)</f>
        <v>45323</v>
      </c>
      <c r="J1315" s="48"/>
    </row>
    <row r="1316" spans="1:10" x14ac:dyDescent="0.4">
      <c r="A1316" s="48" t="s">
        <v>84</v>
      </c>
      <c r="B1316" s="48" t="s">
        <v>74</v>
      </c>
      <c r="C1316" s="48">
        <v>2024</v>
      </c>
      <c r="D1316" s="48" t="s">
        <v>8</v>
      </c>
      <c r="E1316" s="48">
        <v>2</v>
      </c>
      <c r="F1316" s="60">
        <v>95</v>
      </c>
      <c r="G1316" s="43">
        <v>157</v>
      </c>
      <c r="H1316" s="58">
        <f>FactTransaction[[#This Row],[RNS]]*FactTransaction[[#This Row],[ADR]]</f>
        <v>14915</v>
      </c>
      <c r="I1316" s="51">
        <f>DATE(FactTransaction[[#This Row],['#Year]],FactTransaction[[#This Row],['#Month]],1)</f>
        <v>45323</v>
      </c>
      <c r="J1316" s="48"/>
    </row>
    <row r="1317" spans="1:10" x14ac:dyDescent="0.4">
      <c r="A1317" s="48" t="s">
        <v>84</v>
      </c>
      <c r="B1317" s="48" t="s">
        <v>74</v>
      </c>
      <c r="C1317" s="48">
        <v>2024</v>
      </c>
      <c r="D1317" s="48" t="s">
        <v>3</v>
      </c>
      <c r="E1317" s="48">
        <v>2</v>
      </c>
      <c r="F1317" s="60">
        <v>31</v>
      </c>
      <c r="G1317" s="43">
        <v>175</v>
      </c>
      <c r="H1317" s="58">
        <f>FactTransaction[[#This Row],[RNS]]*FactTransaction[[#This Row],[ADR]]</f>
        <v>5425</v>
      </c>
      <c r="I1317" s="51">
        <f>DATE(FactTransaction[[#This Row],['#Year]],FactTransaction[[#This Row],['#Month]],1)</f>
        <v>45323</v>
      </c>
      <c r="J1317" s="48"/>
    </row>
    <row r="1318" spans="1:10" x14ac:dyDescent="0.4">
      <c r="A1318" s="48" t="s">
        <v>84</v>
      </c>
      <c r="B1318" s="48" t="s">
        <v>74</v>
      </c>
      <c r="C1318" s="48">
        <v>2024</v>
      </c>
      <c r="D1318" s="48" t="s">
        <v>6</v>
      </c>
      <c r="E1318" s="48">
        <v>3</v>
      </c>
      <c r="F1318" s="60">
        <v>92</v>
      </c>
      <c r="G1318" s="43">
        <v>158</v>
      </c>
      <c r="H1318" s="58">
        <f>FactTransaction[[#This Row],[RNS]]*FactTransaction[[#This Row],[ADR]]</f>
        <v>14536</v>
      </c>
      <c r="I1318" s="51">
        <f>DATE(FactTransaction[[#This Row],['#Year]],FactTransaction[[#This Row],['#Month]],1)</f>
        <v>45352</v>
      </c>
      <c r="J1318" s="48"/>
    </row>
    <row r="1319" spans="1:10" x14ac:dyDescent="0.4">
      <c r="A1319" s="48" t="s">
        <v>84</v>
      </c>
      <c r="B1319" s="48" t="s">
        <v>74</v>
      </c>
      <c r="C1319" s="48">
        <v>2024</v>
      </c>
      <c r="D1319" s="48" t="s">
        <v>7</v>
      </c>
      <c r="E1319" s="48">
        <v>3</v>
      </c>
      <c r="F1319" s="60">
        <v>38</v>
      </c>
      <c r="G1319" s="43">
        <v>165</v>
      </c>
      <c r="H1319" s="58">
        <f>FactTransaction[[#This Row],[RNS]]*FactTransaction[[#This Row],[ADR]]</f>
        <v>6270</v>
      </c>
      <c r="I1319" s="51">
        <f>DATE(FactTransaction[[#This Row],['#Year]],FactTransaction[[#This Row],['#Month]],1)</f>
        <v>45352</v>
      </c>
      <c r="J1319" s="48"/>
    </row>
    <row r="1320" spans="1:10" x14ac:dyDescent="0.4">
      <c r="A1320" s="48" t="s">
        <v>84</v>
      </c>
      <c r="B1320" s="48" t="s">
        <v>74</v>
      </c>
      <c r="C1320" s="48">
        <v>2024</v>
      </c>
      <c r="D1320" s="48" t="s">
        <v>8</v>
      </c>
      <c r="E1320" s="48">
        <v>3</v>
      </c>
      <c r="F1320" s="60">
        <v>201</v>
      </c>
      <c r="G1320" s="43">
        <v>180</v>
      </c>
      <c r="H1320" s="58">
        <f>FactTransaction[[#This Row],[RNS]]*FactTransaction[[#This Row],[ADR]]</f>
        <v>36180</v>
      </c>
      <c r="I1320" s="51">
        <f>DATE(FactTransaction[[#This Row],['#Year]],FactTransaction[[#This Row],['#Month]],1)</f>
        <v>45352</v>
      </c>
      <c r="J1320" s="48"/>
    </row>
    <row r="1321" spans="1:10" x14ac:dyDescent="0.4">
      <c r="A1321" s="48" t="s">
        <v>84</v>
      </c>
      <c r="B1321" s="48" t="s">
        <v>74</v>
      </c>
      <c r="C1321" s="48">
        <v>2024</v>
      </c>
      <c r="D1321" s="48" t="s">
        <v>3</v>
      </c>
      <c r="E1321" s="48">
        <v>3</v>
      </c>
      <c r="F1321" s="60">
        <v>157</v>
      </c>
      <c r="G1321" s="43">
        <v>161</v>
      </c>
      <c r="H1321" s="58">
        <f>FactTransaction[[#This Row],[RNS]]*FactTransaction[[#This Row],[ADR]]</f>
        <v>25277</v>
      </c>
      <c r="I1321" s="51">
        <f>DATE(FactTransaction[[#This Row],['#Year]],FactTransaction[[#This Row],['#Month]],1)</f>
        <v>45352</v>
      </c>
      <c r="J1321" s="48"/>
    </row>
    <row r="1322" spans="1:10" x14ac:dyDescent="0.4">
      <c r="A1322" s="48" t="s">
        <v>84</v>
      </c>
      <c r="B1322" s="48" t="s">
        <v>74</v>
      </c>
      <c r="C1322" s="48">
        <v>2024</v>
      </c>
      <c r="D1322" s="48" t="s">
        <v>6</v>
      </c>
      <c r="E1322" s="48">
        <v>4</v>
      </c>
      <c r="F1322" s="60">
        <v>60</v>
      </c>
      <c r="G1322" s="43">
        <v>175</v>
      </c>
      <c r="H1322" s="58">
        <f>FactTransaction[[#This Row],[RNS]]*FactTransaction[[#This Row],[ADR]]</f>
        <v>10500</v>
      </c>
      <c r="I1322" s="51">
        <f>DATE(FactTransaction[[#This Row],['#Year]],FactTransaction[[#This Row],['#Month]],1)</f>
        <v>45383</v>
      </c>
      <c r="J1322" s="48"/>
    </row>
    <row r="1323" spans="1:10" x14ac:dyDescent="0.4">
      <c r="A1323" s="48" t="s">
        <v>84</v>
      </c>
      <c r="B1323" s="48" t="s">
        <v>74</v>
      </c>
      <c r="C1323" s="48">
        <v>2024</v>
      </c>
      <c r="D1323" s="48" t="s">
        <v>7</v>
      </c>
      <c r="E1323" s="48">
        <v>4</v>
      </c>
      <c r="F1323" s="60">
        <v>213</v>
      </c>
      <c r="G1323" s="43">
        <v>151</v>
      </c>
      <c r="H1323" s="58">
        <f>FactTransaction[[#This Row],[RNS]]*FactTransaction[[#This Row],[ADR]]</f>
        <v>32163</v>
      </c>
      <c r="I1323" s="51">
        <f>DATE(FactTransaction[[#This Row],['#Year]],FactTransaction[[#This Row],['#Month]],1)</f>
        <v>45383</v>
      </c>
      <c r="J1323" s="48"/>
    </row>
    <row r="1324" spans="1:10" x14ac:dyDescent="0.4">
      <c r="A1324" s="48" t="s">
        <v>84</v>
      </c>
      <c r="B1324" s="48" t="s">
        <v>74</v>
      </c>
      <c r="C1324" s="48">
        <v>2024</v>
      </c>
      <c r="D1324" s="48" t="s">
        <v>8</v>
      </c>
      <c r="E1324" s="48">
        <v>4</v>
      </c>
      <c r="F1324" s="60">
        <v>139</v>
      </c>
      <c r="G1324" s="43">
        <v>161</v>
      </c>
      <c r="H1324" s="58">
        <f>FactTransaction[[#This Row],[RNS]]*FactTransaction[[#This Row],[ADR]]</f>
        <v>22379</v>
      </c>
      <c r="I1324" s="51">
        <f>DATE(FactTransaction[[#This Row],['#Year]],FactTransaction[[#This Row],['#Month]],1)</f>
        <v>45383</v>
      </c>
      <c r="J1324" s="48"/>
    </row>
    <row r="1325" spans="1:10" x14ac:dyDescent="0.4">
      <c r="A1325" s="48" t="s">
        <v>84</v>
      </c>
      <c r="B1325" s="48" t="s">
        <v>74</v>
      </c>
      <c r="C1325" s="48">
        <v>2024</v>
      </c>
      <c r="D1325" s="48" t="s">
        <v>3</v>
      </c>
      <c r="E1325" s="48">
        <v>4</v>
      </c>
      <c r="F1325" s="60">
        <v>185</v>
      </c>
      <c r="G1325" s="43">
        <v>176</v>
      </c>
      <c r="H1325" s="58">
        <f>FactTransaction[[#This Row],[RNS]]*FactTransaction[[#This Row],[ADR]]</f>
        <v>32560</v>
      </c>
      <c r="I1325" s="51">
        <f>DATE(FactTransaction[[#This Row],['#Year]],FactTransaction[[#This Row],['#Month]],1)</f>
        <v>45383</v>
      </c>
      <c r="J1325" s="48"/>
    </row>
    <row r="1326" spans="1:10" x14ac:dyDescent="0.4">
      <c r="A1326" s="48" t="s">
        <v>84</v>
      </c>
      <c r="B1326" s="48" t="s">
        <v>74</v>
      </c>
      <c r="C1326" s="48">
        <v>2024</v>
      </c>
      <c r="D1326" s="48" t="s">
        <v>6</v>
      </c>
      <c r="E1326" s="48">
        <v>5</v>
      </c>
      <c r="F1326" s="60">
        <v>33</v>
      </c>
      <c r="G1326" s="43">
        <v>162</v>
      </c>
      <c r="H1326" s="58">
        <f>FactTransaction[[#This Row],[RNS]]*FactTransaction[[#This Row],[ADR]]</f>
        <v>5346</v>
      </c>
      <c r="I1326" s="51">
        <f>DATE(FactTransaction[[#This Row],['#Year]],FactTransaction[[#This Row],['#Month]],1)</f>
        <v>45413</v>
      </c>
      <c r="J1326" s="48"/>
    </row>
    <row r="1327" spans="1:10" x14ac:dyDescent="0.4">
      <c r="A1327" s="48" t="s">
        <v>84</v>
      </c>
      <c r="B1327" s="48" t="s">
        <v>74</v>
      </c>
      <c r="C1327" s="48">
        <v>2024</v>
      </c>
      <c r="D1327" s="48" t="s">
        <v>7</v>
      </c>
      <c r="E1327" s="48">
        <v>5</v>
      </c>
      <c r="F1327" s="60">
        <v>219</v>
      </c>
      <c r="G1327" s="43">
        <v>172</v>
      </c>
      <c r="H1327" s="58">
        <f>FactTransaction[[#This Row],[RNS]]*FactTransaction[[#This Row],[ADR]]</f>
        <v>37668</v>
      </c>
      <c r="I1327" s="51">
        <f>DATE(FactTransaction[[#This Row],['#Year]],FactTransaction[[#This Row],['#Month]],1)</f>
        <v>45413</v>
      </c>
      <c r="J1327" s="48"/>
    </row>
    <row r="1328" spans="1:10" x14ac:dyDescent="0.4">
      <c r="A1328" s="48" t="s">
        <v>84</v>
      </c>
      <c r="B1328" s="48" t="s">
        <v>74</v>
      </c>
      <c r="C1328" s="48">
        <v>2024</v>
      </c>
      <c r="D1328" s="48" t="s">
        <v>8</v>
      </c>
      <c r="E1328" s="48">
        <v>5</v>
      </c>
      <c r="F1328" s="60">
        <v>119</v>
      </c>
      <c r="G1328" s="43">
        <v>171</v>
      </c>
      <c r="H1328" s="58">
        <f>FactTransaction[[#This Row],[RNS]]*FactTransaction[[#This Row],[ADR]]</f>
        <v>20349</v>
      </c>
      <c r="I1328" s="51">
        <f>DATE(FactTransaction[[#This Row],['#Year]],FactTransaction[[#This Row],['#Month]],1)</f>
        <v>45413</v>
      </c>
      <c r="J1328" s="48"/>
    </row>
    <row r="1329" spans="1:10" x14ac:dyDescent="0.4">
      <c r="A1329" s="48" t="s">
        <v>84</v>
      </c>
      <c r="B1329" s="48" t="s">
        <v>74</v>
      </c>
      <c r="C1329" s="48">
        <v>2024</v>
      </c>
      <c r="D1329" s="48" t="s">
        <v>3</v>
      </c>
      <c r="E1329" s="48">
        <v>5</v>
      </c>
      <c r="F1329" s="60">
        <v>55</v>
      </c>
      <c r="G1329" s="43">
        <v>171</v>
      </c>
      <c r="H1329" s="58">
        <f>FactTransaction[[#This Row],[RNS]]*FactTransaction[[#This Row],[ADR]]</f>
        <v>9405</v>
      </c>
      <c r="I1329" s="51">
        <f>DATE(FactTransaction[[#This Row],['#Year]],FactTransaction[[#This Row],['#Month]],1)</f>
        <v>45413</v>
      </c>
      <c r="J1329" s="48"/>
    </row>
    <row r="1330" spans="1:10" x14ac:dyDescent="0.4">
      <c r="A1330" s="48" t="s">
        <v>84</v>
      </c>
      <c r="B1330" s="48" t="s">
        <v>74</v>
      </c>
      <c r="C1330" s="48">
        <v>2024</v>
      </c>
      <c r="D1330" s="48" t="s">
        <v>6</v>
      </c>
      <c r="E1330" s="48">
        <v>6</v>
      </c>
      <c r="F1330" s="60">
        <v>30</v>
      </c>
      <c r="G1330" s="43">
        <v>175</v>
      </c>
      <c r="H1330" s="58">
        <f>FactTransaction[[#This Row],[RNS]]*FactTransaction[[#This Row],[ADR]]</f>
        <v>5250</v>
      </c>
      <c r="I1330" s="51">
        <f>DATE(FactTransaction[[#This Row],['#Year]],FactTransaction[[#This Row],['#Month]],1)</f>
        <v>45444</v>
      </c>
      <c r="J1330" s="48"/>
    </row>
    <row r="1331" spans="1:10" x14ac:dyDescent="0.4">
      <c r="A1331" s="48" t="s">
        <v>84</v>
      </c>
      <c r="B1331" s="48" t="s">
        <v>74</v>
      </c>
      <c r="C1331" s="48">
        <v>2024</v>
      </c>
      <c r="D1331" s="48" t="s">
        <v>7</v>
      </c>
      <c r="E1331" s="48">
        <v>6</v>
      </c>
      <c r="F1331" s="60">
        <v>172</v>
      </c>
      <c r="G1331" s="43">
        <v>167</v>
      </c>
      <c r="H1331" s="58">
        <f>FactTransaction[[#This Row],[RNS]]*FactTransaction[[#This Row],[ADR]]</f>
        <v>28724</v>
      </c>
      <c r="I1331" s="51">
        <f>DATE(FactTransaction[[#This Row],['#Year]],FactTransaction[[#This Row],['#Month]],1)</f>
        <v>45444</v>
      </c>
      <c r="J1331" s="48"/>
    </row>
    <row r="1332" spans="1:10" x14ac:dyDescent="0.4">
      <c r="A1332" s="48" t="s">
        <v>84</v>
      </c>
      <c r="B1332" s="48" t="s">
        <v>74</v>
      </c>
      <c r="C1332" s="48">
        <v>2024</v>
      </c>
      <c r="D1332" s="48" t="s">
        <v>8</v>
      </c>
      <c r="E1332" s="48">
        <v>6</v>
      </c>
      <c r="F1332" s="60">
        <v>101</v>
      </c>
      <c r="G1332" s="43">
        <v>157</v>
      </c>
      <c r="H1332" s="58">
        <f>FactTransaction[[#This Row],[RNS]]*FactTransaction[[#This Row],[ADR]]</f>
        <v>15857</v>
      </c>
      <c r="I1332" s="51">
        <f>DATE(FactTransaction[[#This Row],['#Year]],FactTransaction[[#This Row],['#Month]],1)</f>
        <v>45444</v>
      </c>
      <c r="J1332" s="48"/>
    </row>
    <row r="1333" spans="1:10" x14ac:dyDescent="0.4">
      <c r="A1333" s="48" t="s">
        <v>84</v>
      </c>
      <c r="B1333" s="48" t="s">
        <v>74</v>
      </c>
      <c r="C1333" s="48">
        <v>2024</v>
      </c>
      <c r="D1333" s="48" t="s">
        <v>3</v>
      </c>
      <c r="E1333" s="48">
        <v>6</v>
      </c>
      <c r="F1333" s="60">
        <v>157</v>
      </c>
      <c r="G1333" s="43">
        <v>176</v>
      </c>
      <c r="H1333" s="58">
        <f>FactTransaction[[#This Row],[RNS]]*FactTransaction[[#This Row],[ADR]]</f>
        <v>27632</v>
      </c>
      <c r="I1333" s="51">
        <f>DATE(FactTransaction[[#This Row],['#Year]],FactTransaction[[#This Row],['#Month]],1)</f>
        <v>45444</v>
      </c>
      <c r="J1333" s="48"/>
    </row>
    <row r="1334" spans="1:10" x14ac:dyDescent="0.4">
      <c r="A1334" s="48" t="s">
        <v>84</v>
      </c>
      <c r="B1334" s="48" t="s">
        <v>74</v>
      </c>
      <c r="C1334" s="48">
        <v>2024</v>
      </c>
      <c r="D1334" s="48" t="s">
        <v>6</v>
      </c>
      <c r="E1334" s="48">
        <v>7</v>
      </c>
      <c r="F1334" s="60">
        <v>139</v>
      </c>
      <c r="G1334" s="43">
        <v>153</v>
      </c>
      <c r="H1334" s="58">
        <f>FactTransaction[[#This Row],[RNS]]*FactTransaction[[#This Row],[ADR]]</f>
        <v>21267</v>
      </c>
      <c r="I1334" s="51">
        <f>DATE(FactTransaction[[#This Row],['#Year]],FactTransaction[[#This Row],['#Month]],1)</f>
        <v>45474</v>
      </c>
      <c r="J1334" s="48"/>
    </row>
    <row r="1335" spans="1:10" x14ac:dyDescent="0.4">
      <c r="A1335" s="48" t="s">
        <v>84</v>
      </c>
      <c r="B1335" s="48" t="s">
        <v>74</v>
      </c>
      <c r="C1335" s="48">
        <v>2024</v>
      </c>
      <c r="D1335" s="48" t="s">
        <v>7</v>
      </c>
      <c r="E1335" s="48">
        <v>7</v>
      </c>
      <c r="F1335" s="60">
        <v>112</v>
      </c>
      <c r="G1335" s="43">
        <v>179</v>
      </c>
      <c r="H1335" s="58">
        <f>FactTransaction[[#This Row],[RNS]]*FactTransaction[[#This Row],[ADR]]</f>
        <v>20048</v>
      </c>
      <c r="I1335" s="51">
        <f>DATE(FactTransaction[[#This Row],['#Year]],FactTransaction[[#This Row],['#Month]],1)</f>
        <v>45474</v>
      </c>
      <c r="J1335" s="48"/>
    </row>
    <row r="1336" spans="1:10" x14ac:dyDescent="0.4">
      <c r="A1336" s="48" t="s">
        <v>84</v>
      </c>
      <c r="B1336" s="48" t="s">
        <v>74</v>
      </c>
      <c r="C1336" s="48">
        <v>2024</v>
      </c>
      <c r="D1336" s="48" t="s">
        <v>8</v>
      </c>
      <c r="E1336" s="48">
        <v>7</v>
      </c>
      <c r="F1336" s="60">
        <v>188</v>
      </c>
      <c r="G1336" s="43">
        <v>151</v>
      </c>
      <c r="H1336" s="58">
        <f>FactTransaction[[#This Row],[RNS]]*FactTransaction[[#This Row],[ADR]]</f>
        <v>28388</v>
      </c>
      <c r="I1336" s="51">
        <f>DATE(FactTransaction[[#This Row],['#Year]],FactTransaction[[#This Row],['#Month]],1)</f>
        <v>45474</v>
      </c>
      <c r="J1336" s="48"/>
    </row>
    <row r="1337" spans="1:10" x14ac:dyDescent="0.4">
      <c r="A1337" s="48" t="s">
        <v>84</v>
      </c>
      <c r="B1337" s="48" t="s">
        <v>74</v>
      </c>
      <c r="C1337" s="48">
        <v>2024</v>
      </c>
      <c r="D1337" s="48" t="s">
        <v>3</v>
      </c>
      <c r="E1337" s="48">
        <v>7</v>
      </c>
      <c r="F1337" s="60">
        <v>143</v>
      </c>
      <c r="G1337" s="43">
        <v>162</v>
      </c>
      <c r="H1337" s="58">
        <f>FactTransaction[[#This Row],[RNS]]*FactTransaction[[#This Row],[ADR]]</f>
        <v>23166</v>
      </c>
      <c r="I1337" s="51">
        <f>DATE(FactTransaction[[#This Row],['#Year]],FactTransaction[[#This Row],['#Month]],1)</f>
        <v>45474</v>
      </c>
      <c r="J1337" s="48"/>
    </row>
    <row r="1338" spans="1:10" x14ac:dyDescent="0.4">
      <c r="A1338" s="48" t="s">
        <v>84</v>
      </c>
      <c r="B1338" s="48" t="s">
        <v>74</v>
      </c>
      <c r="C1338" s="48">
        <v>2024</v>
      </c>
      <c r="D1338" s="48" t="s">
        <v>6</v>
      </c>
      <c r="E1338" s="48">
        <v>8</v>
      </c>
      <c r="F1338" s="60">
        <v>106</v>
      </c>
      <c r="G1338" s="43">
        <v>171</v>
      </c>
      <c r="H1338" s="58">
        <f>FactTransaction[[#This Row],[RNS]]*FactTransaction[[#This Row],[ADR]]</f>
        <v>18126</v>
      </c>
      <c r="I1338" s="51">
        <f>DATE(FactTransaction[[#This Row],['#Year]],FactTransaction[[#This Row],['#Month]],1)</f>
        <v>45505</v>
      </c>
      <c r="J1338" s="48"/>
    </row>
    <row r="1339" spans="1:10" x14ac:dyDescent="0.4">
      <c r="A1339" s="48" t="s">
        <v>84</v>
      </c>
      <c r="B1339" s="48" t="s">
        <v>74</v>
      </c>
      <c r="C1339" s="48">
        <v>2024</v>
      </c>
      <c r="D1339" s="48" t="s">
        <v>7</v>
      </c>
      <c r="E1339" s="48">
        <v>8</v>
      </c>
      <c r="F1339" s="60">
        <v>107</v>
      </c>
      <c r="G1339" s="43">
        <v>175</v>
      </c>
      <c r="H1339" s="58">
        <f>FactTransaction[[#This Row],[RNS]]*FactTransaction[[#This Row],[ADR]]</f>
        <v>18725</v>
      </c>
      <c r="I1339" s="51">
        <f>DATE(FactTransaction[[#This Row],['#Year]],FactTransaction[[#This Row],['#Month]],1)</f>
        <v>45505</v>
      </c>
      <c r="J1339" s="48"/>
    </row>
    <row r="1340" spans="1:10" x14ac:dyDescent="0.4">
      <c r="A1340" s="48" t="s">
        <v>84</v>
      </c>
      <c r="B1340" s="48" t="s">
        <v>74</v>
      </c>
      <c r="C1340" s="48">
        <v>2024</v>
      </c>
      <c r="D1340" s="48" t="s">
        <v>8</v>
      </c>
      <c r="E1340" s="48">
        <v>8</v>
      </c>
      <c r="F1340" s="60">
        <v>49</v>
      </c>
      <c r="G1340" s="43">
        <v>180</v>
      </c>
      <c r="H1340" s="58">
        <f>FactTransaction[[#This Row],[RNS]]*FactTransaction[[#This Row],[ADR]]</f>
        <v>8820</v>
      </c>
      <c r="I1340" s="51">
        <f>DATE(FactTransaction[[#This Row],['#Year]],FactTransaction[[#This Row],['#Month]],1)</f>
        <v>45505</v>
      </c>
      <c r="J1340" s="48"/>
    </row>
    <row r="1341" spans="1:10" x14ac:dyDescent="0.4">
      <c r="A1341" s="48" t="s">
        <v>84</v>
      </c>
      <c r="B1341" s="48" t="s">
        <v>74</v>
      </c>
      <c r="C1341" s="48">
        <v>2024</v>
      </c>
      <c r="D1341" s="48" t="s">
        <v>3</v>
      </c>
      <c r="E1341" s="48">
        <v>8</v>
      </c>
      <c r="F1341" s="60">
        <v>125</v>
      </c>
      <c r="G1341" s="43">
        <v>166</v>
      </c>
      <c r="H1341" s="58">
        <f>FactTransaction[[#This Row],[RNS]]*FactTransaction[[#This Row],[ADR]]</f>
        <v>20750</v>
      </c>
      <c r="I1341" s="51">
        <f>DATE(FactTransaction[[#This Row],['#Year]],FactTransaction[[#This Row],['#Month]],1)</f>
        <v>45505</v>
      </c>
      <c r="J1341" s="48"/>
    </row>
    <row r="1342" spans="1:10" x14ac:dyDescent="0.4">
      <c r="A1342" s="48" t="s">
        <v>84</v>
      </c>
      <c r="B1342" s="48" t="s">
        <v>74</v>
      </c>
      <c r="C1342" s="48">
        <v>2024</v>
      </c>
      <c r="D1342" s="48" t="s">
        <v>6</v>
      </c>
      <c r="E1342" s="48">
        <v>9</v>
      </c>
      <c r="F1342" s="60">
        <v>146</v>
      </c>
      <c r="G1342" s="43">
        <v>167</v>
      </c>
      <c r="H1342" s="58">
        <f>FactTransaction[[#This Row],[RNS]]*FactTransaction[[#This Row],[ADR]]</f>
        <v>24382</v>
      </c>
      <c r="I1342" s="51">
        <f>DATE(FactTransaction[[#This Row],['#Year]],FactTransaction[[#This Row],['#Month]],1)</f>
        <v>45536</v>
      </c>
      <c r="J1342" s="48"/>
    </row>
    <row r="1343" spans="1:10" x14ac:dyDescent="0.4">
      <c r="A1343" s="48" t="s">
        <v>84</v>
      </c>
      <c r="B1343" s="48" t="s">
        <v>74</v>
      </c>
      <c r="C1343" s="48">
        <v>2024</v>
      </c>
      <c r="D1343" s="48" t="s">
        <v>7</v>
      </c>
      <c r="E1343" s="48">
        <v>9</v>
      </c>
      <c r="F1343" s="60">
        <v>77</v>
      </c>
      <c r="G1343" s="43">
        <v>154</v>
      </c>
      <c r="H1343" s="58">
        <f>FactTransaction[[#This Row],[RNS]]*FactTransaction[[#This Row],[ADR]]</f>
        <v>11858</v>
      </c>
      <c r="I1343" s="51">
        <f>DATE(FactTransaction[[#This Row],['#Year]],FactTransaction[[#This Row],['#Month]],1)</f>
        <v>45536</v>
      </c>
      <c r="J1343" s="48"/>
    </row>
    <row r="1344" spans="1:10" x14ac:dyDescent="0.4">
      <c r="A1344" s="48" t="s">
        <v>84</v>
      </c>
      <c r="B1344" s="48" t="s">
        <v>74</v>
      </c>
      <c r="C1344" s="48">
        <v>2024</v>
      </c>
      <c r="D1344" s="48" t="s">
        <v>8</v>
      </c>
      <c r="E1344" s="48">
        <v>9</v>
      </c>
      <c r="F1344" s="60">
        <v>79</v>
      </c>
      <c r="G1344" s="43">
        <v>179</v>
      </c>
      <c r="H1344" s="58">
        <f>FactTransaction[[#This Row],[RNS]]*FactTransaction[[#This Row],[ADR]]</f>
        <v>14141</v>
      </c>
      <c r="I1344" s="51">
        <f>DATE(FactTransaction[[#This Row],['#Year]],FactTransaction[[#This Row],['#Month]],1)</f>
        <v>45536</v>
      </c>
      <c r="J1344" s="48"/>
    </row>
    <row r="1345" spans="1:10" x14ac:dyDescent="0.4">
      <c r="A1345" s="48" t="s">
        <v>84</v>
      </c>
      <c r="B1345" s="48" t="s">
        <v>74</v>
      </c>
      <c r="C1345" s="48">
        <v>2024</v>
      </c>
      <c r="D1345" s="48" t="s">
        <v>3</v>
      </c>
      <c r="E1345" s="48">
        <v>9</v>
      </c>
      <c r="F1345" s="60">
        <v>201</v>
      </c>
      <c r="G1345" s="43">
        <v>155</v>
      </c>
      <c r="H1345" s="58">
        <f>FactTransaction[[#This Row],[RNS]]*FactTransaction[[#This Row],[ADR]]</f>
        <v>31155</v>
      </c>
      <c r="I1345" s="51">
        <f>DATE(FactTransaction[[#This Row],['#Year]],FactTransaction[[#This Row],['#Month]],1)</f>
        <v>45536</v>
      </c>
      <c r="J1345" s="48"/>
    </row>
    <row r="1346" spans="1:10" x14ac:dyDescent="0.4">
      <c r="A1346" s="48" t="s">
        <v>84</v>
      </c>
      <c r="B1346" s="48" t="s">
        <v>74</v>
      </c>
      <c r="C1346" s="48">
        <v>2024</v>
      </c>
      <c r="D1346" s="48" t="s">
        <v>6</v>
      </c>
      <c r="E1346" s="48">
        <v>10</v>
      </c>
      <c r="F1346" s="60">
        <v>38</v>
      </c>
      <c r="G1346" s="43">
        <v>155</v>
      </c>
      <c r="H1346" s="58">
        <f>FactTransaction[[#This Row],[RNS]]*FactTransaction[[#This Row],[ADR]]</f>
        <v>5890</v>
      </c>
      <c r="I1346" s="51">
        <f>DATE(FactTransaction[[#This Row],['#Year]],FactTransaction[[#This Row],['#Month]],1)</f>
        <v>45566</v>
      </c>
      <c r="J1346" s="48"/>
    </row>
    <row r="1347" spans="1:10" x14ac:dyDescent="0.4">
      <c r="A1347" s="48" t="s">
        <v>84</v>
      </c>
      <c r="B1347" s="48" t="s">
        <v>74</v>
      </c>
      <c r="C1347" s="48">
        <v>2024</v>
      </c>
      <c r="D1347" s="48" t="s">
        <v>7</v>
      </c>
      <c r="E1347" s="48">
        <v>10</v>
      </c>
      <c r="F1347" s="60">
        <v>82</v>
      </c>
      <c r="G1347" s="43">
        <v>163</v>
      </c>
      <c r="H1347" s="58">
        <f>FactTransaction[[#This Row],[RNS]]*FactTransaction[[#This Row],[ADR]]</f>
        <v>13366</v>
      </c>
      <c r="I1347" s="51">
        <f>DATE(FactTransaction[[#This Row],['#Year]],FactTransaction[[#This Row],['#Month]],1)</f>
        <v>45566</v>
      </c>
      <c r="J1347" s="48"/>
    </row>
    <row r="1348" spans="1:10" x14ac:dyDescent="0.4">
      <c r="A1348" s="48" t="s">
        <v>84</v>
      </c>
      <c r="B1348" s="48" t="s">
        <v>74</v>
      </c>
      <c r="C1348" s="48">
        <v>2024</v>
      </c>
      <c r="D1348" s="48" t="s">
        <v>8</v>
      </c>
      <c r="E1348" s="48">
        <v>10</v>
      </c>
      <c r="F1348" s="60">
        <v>34</v>
      </c>
      <c r="G1348" s="43">
        <v>163</v>
      </c>
      <c r="H1348" s="58">
        <f>FactTransaction[[#This Row],[RNS]]*FactTransaction[[#This Row],[ADR]]</f>
        <v>5542</v>
      </c>
      <c r="I1348" s="51">
        <f>DATE(FactTransaction[[#This Row],['#Year]],FactTransaction[[#This Row],['#Month]],1)</f>
        <v>45566</v>
      </c>
      <c r="J1348" s="48"/>
    </row>
    <row r="1349" spans="1:10" x14ac:dyDescent="0.4">
      <c r="A1349" s="48" t="s">
        <v>84</v>
      </c>
      <c r="B1349" s="48" t="s">
        <v>74</v>
      </c>
      <c r="C1349" s="48">
        <v>2024</v>
      </c>
      <c r="D1349" s="48" t="s">
        <v>3</v>
      </c>
      <c r="E1349" s="48">
        <v>10</v>
      </c>
      <c r="F1349" s="60">
        <v>43</v>
      </c>
      <c r="G1349" s="43">
        <v>165</v>
      </c>
      <c r="H1349" s="58">
        <f>FactTransaction[[#This Row],[RNS]]*FactTransaction[[#This Row],[ADR]]</f>
        <v>7095</v>
      </c>
      <c r="I1349" s="51">
        <f>DATE(FactTransaction[[#This Row],['#Year]],FactTransaction[[#This Row],['#Month]],1)</f>
        <v>45566</v>
      </c>
      <c r="J1349" s="48"/>
    </row>
    <row r="1350" spans="1:10" x14ac:dyDescent="0.4">
      <c r="A1350" s="48" t="s">
        <v>84</v>
      </c>
      <c r="B1350" s="48" t="s">
        <v>74</v>
      </c>
      <c r="C1350" s="48">
        <v>2024</v>
      </c>
      <c r="D1350" s="48" t="s">
        <v>6</v>
      </c>
      <c r="E1350" s="48">
        <v>11</v>
      </c>
      <c r="F1350" s="60">
        <v>73</v>
      </c>
      <c r="G1350" s="43">
        <v>178</v>
      </c>
      <c r="H1350" s="58">
        <f>FactTransaction[[#This Row],[RNS]]*FactTransaction[[#This Row],[ADR]]</f>
        <v>12994</v>
      </c>
      <c r="I1350" s="51">
        <f>DATE(FactTransaction[[#This Row],['#Year]],FactTransaction[[#This Row],['#Month]],1)</f>
        <v>45597</v>
      </c>
      <c r="J1350" s="48"/>
    </row>
    <row r="1351" spans="1:10" x14ac:dyDescent="0.4">
      <c r="A1351" s="48" t="s">
        <v>84</v>
      </c>
      <c r="B1351" s="48" t="s">
        <v>74</v>
      </c>
      <c r="C1351" s="48">
        <v>2024</v>
      </c>
      <c r="D1351" s="48" t="s">
        <v>7</v>
      </c>
      <c r="E1351" s="48">
        <v>11</v>
      </c>
      <c r="F1351" s="60">
        <v>53</v>
      </c>
      <c r="G1351" s="43">
        <v>161</v>
      </c>
      <c r="H1351" s="58">
        <f>FactTransaction[[#This Row],[RNS]]*FactTransaction[[#This Row],[ADR]]</f>
        <v>8533</v>
      </c>
      <c r="I1351" s="51">
        <f>DATE(FactTransaction[[#This Row],['#Year]],FactTransaction[[#This Row],['#Month]],1)</f>
        <v>45597</v>
      </c>
      <c r="J1351" s="48"/>
    </row>
    <row r="1352" spans="1:10" x14ac:dyDescent="0.4">
      <c r="A1352" s="48" t="s">
        <v>84</v>
      </c>
      <c r="B1352" s="48" t="s">
        <v>74</v>
      </c>
      <c r="C1352" s="48">
        <v>2024</v>
      </c>
      <c r="D1352" s="48" t="s">
        <v>8</v>
      </c>
      <c r="E1352" s="48">
        <v>11</v>
      </c>
      <c r="F1352" s="60">
        <v>125</v>
      </c>
      <c r="G1352" s="43">
        <v>177</v>
      </c>
      <c r="H1352" s="58">
        <f>FactTransaction[[#This Row],[RNS]]*FactTransaction[[#This Row],[ADR]]</f>
        <v>22125</v>
      </c>
      <c r="I1352" s="51">
        <f>DATE(FactTransaction[[#This Row],['#Year]],FactTransaction[[#This Row],['#Month]],1)</f>
        <v>45597</v>
      </c>
      <c r="J1352" s="48"/>
    </row>
    <row r="1353" spans="1:10" x14ac:dyDescent="0.4">
      <c r="A1353" s="48" t="s">
        <v>84</v>
      </c>
      <c r="B1353" s="48" t="s">
        <v>74</v>
      </c>
      <c r="C1353" s="48">
        <v>2024</v>
      </c>
      <c r="D1353" s="48" t="s">
        <v>3</v>
      </c>
      <c r="E1353" s="48">
        <v>11</v>
      </c>
      <c r="F1353" s="60">
        <v>190</v>
      </c>
      <c r="G1353" s="43">
        <v>171</v>
      </c>
      <c r="H1353" s="58">
        <f>FactTransaction[[#This Row],[RNS]]*FactTransaction[[#This Row],[ADR]]</f>
        <v>32490</v>
      </c>
      <c r="I1353" s="51">
        <f>DATE(FactTransaction[[#This Row],['#Year]],FactTransaction[[#This Row],['#Month]],1)</f>
        <v>45597</v>
      </c>
      <c r="J1353" s="48"/>
    </row>
    <row r="1354" spans="1:10" x14ac:dyDescent="0.4">
      <c r="A1354" s="48" t="s">
        <v>84</v>
      </c>
      <c r="B1354" s="48" t="s">
        <v>74</v>
      </c>
      <c r="C1354" s="48">
        <v>2024</v>
      </c>
      <c r="D1354" s="48" t="s">
        <v>6</v>
      </c>
      <c r="E1354" s="48">
        <v>12</v>
      </c>
      <c r="F1354" s="60">
        <v>155</v>
      </c>
      <c r="G1354" s="43">
        <v>169</v>
      </c>
      <c r="H1354" s="58">
        <f>FactTransaction[[#This Row],[RNS]]*FactTransaction[[#This Row],[ADR]]</f>
        <v>26195</v>
      </c>
      <c r="I1354" s="51">
        <f>DATE(FactTransaction[[#This Row],['#Year]],FactTransaction[[#This Row],['#Month]],1)</f>
        <v>45627</v>
      </c>
      <c r="J1354" s="48"/>
    </row>
    <row r="1355" spans="1:10" x14ac:dyDescent="0.4">
      <c r="A1355" s="48" t="s">
        <v>84</v>
      </c>
      <c r="B1355" s="48" t="s">
        <v>74</v>
      </c>
      <c r="C1355" s="48">
        <v>2024</v>
      </c>
      <c r="D1355" s="48" t="s">
        <v>7</v>
      </c>
      <c r="E1355" s="48">
        <v>12</v>
      </c>
      <c r="F1355" s="60">
        <v>201</v>
      </c>
      <c r="G1355" s="43">
        <v>180</v>
      </c>
      <c r="H1355" s="58">
        <f>FactTransaction[[#This Row],[RNS]]*FactTransaction[[#This Row],[ADR]]</f>
        <v>36180</v>
      </c>
      <c r="I1355" s="51">
        <f>DATE(FactTransaction[[#This Row],['#Year]],FactTransaction[[#This Row],['#Month]],1)</f>
        <v>45627</v>
      </c>
      <c r="J1355" s="48"/>
    </row>
    <row r="1356" spans="1:10" x14ac:dyDescent="0.4">
      <c r="A1356" s="48" t="s">
        <v>84</v>
      </c>
      <c r="B1356" s="48" t="s">
        <v>74</v>
      </c>
      <c r="C1356" s="48">
        <v>2024</v>
      </c>
      <c r="D1356" s="48" t="s">
        <v>8</v>
      </c>
      <c r="E1356" s="48">
        <v>12</v>
      </c>
      <c r="F1356" s="60">
        <v>117</v>
      </c>
      <c r="G1356" s="43">
        <v>164</v>
      </c>
      <c r="H1356" s="58">
        <f>FactTransaction[[#This Row],[RNS]]*FactTransaction[[#This Row],[ADR]]</f>
        <v>19188</v>
      </c>
      <c r="I1356" s="51">
        <f>DATE(FactTransaction[[#This Row],['#Year]],FactTransaction[[#This Row],['#Month]],1)</f>
        <v>45627</v>
      </c>
      <c r="J1356" s="48"/>
    </row>
    <row r="1357" spans="1:10" x14ac:dyDescent="0.4">
      <c r="A1357" s="48" t="s">
        <v>84</v>
      </c>
      <c r="B1357" s="48" t="s">
        <v>74</v>
      </c>
      <c r="C1357" s="48">
        <v>2024</v>
      </c>
      <c r="D1357" s="48" t="s">
        <v>3</v>
      </c>
      <c r="E1357" s="48">
        <v>12</v>
      </c>
      <c r="F1357" s="60">
        <v>83</v>
      </c>
      <c r="G1357" s="43">
        <v>165</v>
      </c>
      <c r="H1357" s="58">
        <f>FactTransaction[[#This Row],[RNS]]*FactTransaction[[#This Row],[ADR]]</f>
        <v>13695</v>
      </c>
      <c r="I1357" s="51">
        <f>DATE(FactTransaction[[#This Row],['#Year]],FactTransaction[[#This Row],['#Month]],1)</f>
        <v>45627</v>
      </c>
      <c r="J1357" s="48"/>
    </row>
    <row r="1358" spans="1:10" x14ac:dyDescent="0.4">
      <c r="A1358" s="48" t="s">
        <v>84</v>
      </c>
      <c r="B1358" s="48" t="s">
        <v>75</v>
      </c>
      <c r="C1358" s="48">
        <v>2025</v>
      </c>
      <c r="D1358" s="48" t="s">
        <v>6</v>
      </c>
      <c r="E1358" s="48">
        <v>1</v>
      </c>
      <c r="F1358" s="60">
        <v>71</v>
      </c>
      <c r="G1358" s="43">
        <v>158</v>
      </c>
      <c r="H1358" s="58">
        <f>FactTransaction[[#This Row],[RNS]]*FactTransaction[[#This Row],[ADR]]</f>
        <v>11218</v>
      </c>
      <c r="I1358" s="51">
        <f>DATE(FactTransaction[[#This Row],['#Year]],FactTransaction[[#This Row],['#Month]],1)</f>
        <v>45658</v>
      </c>
      <c r="J1358" s="48"/>
    </row>
    <row r="1359" spans="1:10" x14ac:dyDescent="0.4">
      <c r="A1359" s="48" t="s">
        <v>84</v>
      </c>
      <c r="B1359" s="48" t="s">
        <v>75</v>
      </c>
      <c r="C1359" s="48">
        <v>2025</v>
      </c>
      <c r="D1359" s="48" t="s">
        <v>7</v>
      </c>
      <c r="E1359" s="48">
        <v>1</v>
      </c>
      <c r="F1359" s="60">
        <v>22</v>
      </c>
      <c r="G1359" s="43">
        <v>172</v>
      </c>
      <c r="H1359" s="58">
        <f>FactTransaction[[#This Row],[RNS]]*FactTransaction[[#This Row],[ADR]]</f>
        <v>3784</v>
      </c>
      <c r="I1359" s="51">
        <f>DATE(FactTransaction[[#This Row],['#Year]],FactTransaction[[#This Row],['#Month]],1)</f>
        <v>45658</v>
      </c>
      <c r="J1359" s="48"/>
    </row>
    <row r="1360" spans="1:10" x14ac:dyDescent="0.4">
      <c r="A1360" s="48" t="s">
        <v>84</v>
      </c>
      <c r="B1360" s="48" t="s">
        <v>75</v>
      </c>
      <c r="C1360" s="48">
        <v>2025</v>
      </c>
      <c r="D1360" s="48" t="s">
        <v>8</v>
      </c>
      <c r="E1360" s="48">
        <v>1</v>
      </c>
      <c r="F1360" s="60">
        <v>18</v>
      </c>
      <c r="G1360" s="43">
        <v>152</v>
      </c>
      <c r="H1360" s="58">
        <f>FactTransaction[[#This Row],[RNS]]*FactTransaction[[#This Row],[ADR]]</f>
        <v>2736</v>
      </c>
      <c r="I1360" s="51">
        <f>DATE(FactTransaction[[#This Row],['#Year]],FactTransaction[[#This Row],['#Month]],1)</f>
        <v>45658</v>
      </c>
      <c r="J1360" s="48"/>
    </row>
    <row r="1361" spans="1:10" x14ac:dyDescent="0.4">
      <c r="A1361" s="48" t="s">
        <v>84</v>
      </c>
      <c r="B1361" s="48" t="s">
        <v>75</v>
      </c>
      <c r="C1361" s="48">
        <v>2025</v>
      </c>
      <c r="D1361" s="48" t="s">
        <v>3</v>
      </c>
      <c r="E1361" s="48">
        <v>1</v>
      </c>
      <c r="F1361" s="60">
        <v>66</v>
      </c>
      <c r="G1361" s="43">
        <v>152</v>
      </c>
      <c r="H1361" s="58">
        <f>FactTransaction[[#This Row],[RNS]]*FactTransaction[[#This Row],[ADR]]</f>
        <v>10032</v>
      </c>
      <c r="I1361" s="51">
        <f>DATE(FactTransaction[[#This Row],['#Year]],FactTransaction[[#This Row],['#Month]],1)</f>
        <v>45658</v>
      </c>
      <c r="J1361" s="48"/>
    </row>
    <row r="1362" spans="1:10" x14ac:dyDescent="0.4">
      <c r="A1362" s="48" t="s">
        <v>84</v>
      </c>
      <c r="B1362" s="48" t="s">
        <v>75</v>
      </c>
      <c r="C1362" s="48">
        <v>2025</v>
      </c>
      <c r="D1362" s="48" t="s">
        <v>6</v>
      </c>
      <c r="E1362" s="48">
        <v>2</v>
      </c>
      <c r="F1362" s="60">
        <v>147</v>
      </c>
      <c r="G1362" s="43">
        <v>169</v>
      </c>
      <c r="H1362" s="58">
        <f>FactTransaction[[#This Row],[RNS]]*FactTransaction[[#This Row],[ADR]]</f>
        <v>24843</v>
      </c>
      <c r="I1362" s="51">
        <f>DATE(FactTransaction[[#This Row],['#Year]],FactTransaction[[#This Row],['#Month]],1)</f>
        <v>45689</v>
      </c>
      <c r="J1362" s="48"/>
    </row>
    <row r="1363" spans="1:10" x14ac:dyDescent="0.4">
      <c r="A1363" s="48" t="s">
        <v>84</v>
      </c>
      <c r="B1363" s="48" t="s">
        <v>75</v>
      </c>
      <c r="C1363" s="48">
        <v>2025</v>
      </c>
      <c r="D1363" s="48" t="s">
        <v>7</v>
      </c>
      <c r="E1363" s="48">
        <v>2</v>
      </c>
      <c r="F1363" s="60">
        <v>129</v>
      </c>
      <c r="G1363" s="43">
        <v>165</v>
      </c>
      <c r="H1363" s="58">
        <f>FactTransaction[[#This Row],[RNS]]*FactTransaction[[#This Row],[ADR]]</f>
        <v>21285</v>
      </c>
      <c r="I1363" s="51">
        <f>DATE(FactTransaction[[#This Row],['#Year]],FactTransaction[[#This Row],['#Month]],1)</f>
        <v>45689</v>
      </c>
      <c r="J1363" s="48"/>
    </row>
    <row r="1364" spans="1:10" x14ac:dyDescent="0.4">
      <c r="A1364" s="48" t="s">
        <v>84</v>
      </c>
      <c r="B1364" s="48" t="s">
        <v>75</v>
      </c>
      <c r="C1364" s="48">
        <v>2025</v>
      </c>
      <c r="D1364" s="48" t="s">
        <v>8</v>
      </c>
      <c r="E1364" s="48">
        <v>2</v>
      </c>
      <c r="F1364" s="60">
        <v>35</v>
      </c>
      <c r="G1364" s="43">
        <v>172</v>
      </c>
      <c r="H1364" s="58">
        <f>FactTransaction[[#This Row],[RNS]]*FactTransaction[[#This Row],[ADR]]</f>
        <v>6020</v>
      </c>
      <c r="I1364" s="51">
        <f>DATE(FactTransaction[[#This Row],['#Year]],FactTransaction[[#This Row],['#Month]],1)</f>
        <v>45689</v>
      </c>
      <c r="J1364" s="48"/>
    </row>
    <row r="1365" spans="1:10" x14ac:dyDescent="0.4">
      <c r="A1365" s="48" t="s">
        <v>84</v>
      </c>
      <c r="B1365" s="48" t="s">
        <v>75</v>
      </c>
      <c r="C1365" s="48">
        <v>2025</v>
      </c>
      <c r="D1365" s="48" t="s">
        <v>3</v>
      </c>
      <c r="E1365" s="48">
        <v>2</v>
      </c>
      <c r="F1365" s="60">
        <v>46</v>
      </c>
      <c r="G1365" s="43">
        <v>167</v>
      </c>
      <c r="H1365" s="58">
        <f>FactTransaction[[#This Row],[RNS]]*FactTransaction[[#This Row],[ADR]]</f>
        <v>7682</v>
      </c>
      <c r="I1365" s="51">
        <f>DATE(FactTransaction[[#This Row],['#Year]],FactTransaction[[#This Row],['#Month]],1)</f>
        <v>45689</v>
      </c>
      <c r="J1365" s="48"/>
    </row>
    <row r="1366" spans="1:10" x14ac:dyDescent="0.4">
      <c r="A1366" s="48" t="s">
        <v>84</v>
      </c>
      <c r="B1366" s="48" t="s">
        <v>75</v>
      </c>
      <c r="C1366" s="48">
        <v>2025</v>
      </c>
      <c r="D1366" s="48" t="s">
        <v>6</v>
      </c>
      <c r="E1366" s="48">
        <v>3</v>
      </c>
      <c r="F1366" s="60">
        <v>58</v>
      </c>
      <c r="G1366" s="43">
        <v>150</v>
      </c>
      <c r="H1366" s="58">
        <f>FactTransaction[[#This Row],[RNS]]*FactTransaction[[#This Row],[ADR]]</f>
        <v>8700</v>
      </c>
      <c r="I1366" s="51">
        <f>DATE(FactTransaction[[#This Row],['#Year]],FactTransaction[[#This Row],['#Month]],1)</f>
        <v>45717</v>
      </c>
      <c r="J1366" s="48"/>
    </row>
    <row r="1367" spans="1:10" x14ac:dyDescent="0.4">
      <c r="A1367" s="48" t="s">
        <v>84</v>
      </c>
      <c r="B1367" s="48" t="s">
        <v>75</v>
      </c>
      <c r="C1367" s="48">
        <v>2025</v>
      </c>
      <c r="D1367" s="48" t="s">
        <v>7</v>
      </c>
      <c r="E1367" s="48">
        <v>3</v>
      </c>
      <c r="F1367" s="60">
        <v>43</v>
      </c>
      <c r="G1367" s="43">
        <v>177</v>
      </c>
      <c r="H1367" s="58">
        <f>FactTransaction[[#This Row],[RNS]]*FactTransaction[[#This Row],[ADR]]</f>
        <v>7611</v>
      </c>
      <c r="I1367" s="51">
        <f>DATE(FactTransaction[[#This Row],['#Year]],FactTransaction[[#This Row],['#Month]],1)</f>
        <v>45717</v>
      </c>
      <c r="J1367" s="48"/>
    </row>
    <row r="1368" spans="1:10" x14ac:dyDescent="0.4">
      <c r="A1368" s="48" t="s">
        <v>84</v>
      </c>
      <c r="B1368" s="48" t="s">
        <v>75</v>
      </c>
      <c r="C1368" s="48">
        <v>2025</v>
      </c>
      <c r="D1368" s="48" t="s">
        <v>8</v>
      </c>
      <c r="E1368" s="48">
        <v>3</v>
      </c>
      <c r="F1368" s="60">
        <v>198</v>
      </c>
      <c r="G1368" s="43">
        <v>167</v>
      </c>
      <c r="H1368" s="58">
        <f>FactTransaction[[#This Row],[RNS]]*FactTransaction[[#This Row],[ADR]]</f>
        <v>33066</v>
      </c>
      <c r="I1368" s="51">
        <f>DATE(FactTransaction[[#This Row],['#Year]],FactTransaction[[#This Row],['#Month]],1)</f>
        <v>45717</v>
      </c>
      <c r="J1368" s="48"/>
    </row>
    <row r="1369" spans="1:10" x14ac:dyDescent="0.4">
      <c r="A1369" s="48" t="s">
        <v>84</v>
      </c>
      <c r="B1369" s="48" t="s">
        <v>75</v>
      </c>
      <c r="C1369" s="48">
        <v>2025</v>
      </c>
      <c r="D1369" s="48" t="s">
        <v>3</v>
      </c>
      <c r="E1369" s="48">
        <v>3</v>
      </c>
      <c r="F1369" s="60">
        <v>108</v>
      </c>
      <c r="G1369" s="43">
        <v>166</v>
      </c>
      <c r="H1369" s="58">
        <f>FactTransaction[[#This Row],[RNS]]*FactTransaction[[#This Row],[ADR]]</f>
        <v>17928</v>
      </c>
      <c r="I1369" s="51">
        <f>DATE(FactTransaction[[#This Row],['#Year]],FactTransaction[[#This Row],['#Month]],1)</f>
        <v>45717</v>
      </c>
      <c r="J1369" s="48"/>
    </row>
    <row r="1370" spans="1:10" x14ac:dyDescent="0.4">
      <c r="A1370" s="48" t="s">
        <v>84</v>
      </c>
      <c r="B1370" s="48" t="s">
        <v>75</v>
      </c>
      <c r="C1370" s="48">
        <v>2025</v>
      </c>
      <c r="D1370" s="48" t="s">
        <v>6</v>
      </c>
      <c r="E1370" s="48">
        <v>4</v>
      </c>
      <c r="F1370" s="60">
        <v>192</v>
      </c>
      <c r="G1370" s="43">
        <v>164</v>
      </c>
      <c r="H1370" s="58">
        <f>FactTransaction[[#This Row],[RNS]]*FactTransaction[[#This Row],[ADR]]</f>
        <v>31488</v>
      </c>
      <c r="I1370" s="51">
        <f>DATE(FactTransaction[[#This Row],['#Year]],FactTransaction[[#This Row],['#Month]],1)</f>
        <v>45748</v>
      </c>
      <c r="J1370" s="48"/>
    </row>
    <row r="1371" spans="1:10" x14ac:dyDescent="0.4">
      <c r="A1371" s="48" t="s">
        <v>84</v>
      </c>
      <c r="B1371" s="48" t="s">
        <v>75</v>
      </c>
      <c r="C1371" s="48">
        <v>2025</v>
      </c>
      <c r="D1371" s="48" t="s">
        <v>7</v>
      </c>
      <c r="E1371" s="48">
        <v>4</v>
      </c>
      <c r="F1371" s="60">
        <v>16</v>
      </c>
      <c r="G1371" s="43">
        <v>175</v>
      </c>
      <c r="H1371" s="58">
        <f>FactTransaction[[#This Row],[RNS]]*FactTransaction[[#This Row],[ADR]]</f>
        <v>2800</v>
      </c>
      <c r="I1371" s="51">
        <f>DATE(FactTransaction[[#This Row],['#Year]],FactTransaction[[#This Row],['#Month]],1)</f>
        <v>45748</v>
      </c>
      <c r="J1371" s="48"/>
    </row>
    <row r="1372" spans="1:10" x14ac:dyDescent="0.4">
      <c r="A1372" s="48" t="s">
        <v>84</v>
      </c>
      <c r="B1372" s="48" t="s">
        <v>75</v>
      </c>
      <c r="C1372" s="48">
        <v>2025</v>
      </c>
      <c r="D1372" s="48" t="s">
        <v>8</v>
      </c>
      <c r="E1372" s="48">
        <v>4</v>
      </c>
      <c r="F1372" s="60">
        <v>153</v>
      </c>
      <c r="G1372" s="43">
        <v>157</v>
      </c>
      <c r="H1372" s="58">
        <f>FactTransaction[[#This Row],[RNS]]*FactTransaction[[#This Row],[ADR]]</f>
        <v>24021</v>
      </c>
      <c r="I1372" s="51">
        <f>DATE(FactTransaction[[#This Row],['#Year]],FactTransaction[[#This Row],['#Month]],1)</f>
        <v>45748</v>
      </c>
      <c r="J1372" s="48"/>
    </row>
    <row r="1373" spans="1:10" x14ac:dyDescent="0.4">
      <c r="A1373" s="48" t="s">
        <v>84</v>
      </c>
      <c r="B1373" s="48" t="s">
        <v>75</v>
      </c>
      <c r="C1373" s="48">
        <v>2025</v>
      </c>
      <c r="D1373" s="48" t="s">
        <v>3</v>
      </c>
      <c r="E1373" s="48">
        <v>4</v>
      </c>
      <c r="F1373" s="60">
        <v>130</v>
      </c>
      <c r="G1373" s="43">
        <v>152</v>
      </c>
      <c r="H1373" s="58">
        <f>FactTransaction[[#This Row],[RNS]]*FactTransaction[[#This Row],[ADR]]</f>
        <v>19760</v>
      </c>
      <c r="I1373" s="51">
        <f>DATE(FactTransaction[[#This Row],['#Year]],FactTransaction[[#This Row],['#Month]],1)</f>
        <v>45748</v>
      </c>
      <c r="J1373" s="48"/>
    </row>
    <row r="1374" spans="1:10" x14ac:dyDescent="0.4">
      <c r="A1374" s="48" t="s">
        <v>84</v>
      </c>
      <c r="B1374" s="48" t="s">
        <v>75</v>
      </c>
      <c r="C1374" s="48">
        <v>2025</v>
      </c>
      <c r="D1374" s="48" t="s">
        <v>6</v>
      </c>
      <c r="E1374" s="48">
        <v>5</v>
      </c>
      <c r="F1374" s="60">
        <v>195</v>
      </c>
      <c r="G1374" s="43">
        <v>164</v>
      </c>
      <c r="H1374" s="58">
        <f>FactTransaction[[#This Row],[RNS]]*FactTransaction[[#This Row],[ADR]]</f>
        <v>31980</v>
      </c>
      <c r="I1374" s="51">
        <f>DATE(FactTransaction[[#This Row],['#Year]],FactTransaction[[#This Row],['#Month]],1)</f>
        <v>45778</v>
      </c>
      <c r="J1374" s="48"/>
    </row>
    <row r="1375" spans="1:10" x14ac:dyDescent="0.4">
      <c r="A1375" s="48" t="s">
        <v>84</v>
      </c>
      <c r="B1375" s="48" t="s">
        <v>75</v>
      </c>
      <c r="C1375" s="48">
        <v>2025</v>
      </c>
      <c r="D1375" s="48" t="s">
        <v>7</v>
      </c>
      <c r="E1375" s="48">
        <v>5</v>
      </c>
      <c r="F1375" s="60">
        <v>148</v>
      </c>
      <c r="G1375" s="43">
        <v>175</v>
      </c>
      <c r="H1375" s="58">
        <f>FactTransaction[[#This Row],[RNS]]*FactTransaction[[#This Row],[ADR]]</f>
        <v>25900</v>
      </c>
      <c r="I1375" s="51">
        <f>DATE(FactTransaction[[#This Row],['#Year]],FactTransaction[[#This Row],['#Month]],1)</f>
        <v>45778</v>
      </c>
      <c r="J1375" s="48"/>
    </row>
    <row r="1376" spans="1:10" x14ac:dyDescent="0.4">
      <c r="A1376" s="48" t="s">
        <v>84</v>
      </c>
      <c r="B1376" s="48" t="s">
        <v>75</v>
      </c>
      <c r="C1376" s="48">
        <v>2025</v>
      </c>
      <c r="D1376" s="48" t="s">
        <v>8</v>
      </c>
      <c r="E1376" s="48">
        <v>5</v>
      </c>
      <c r="F1376" s="60">
        <v>175</v>
      </c>
      <c r="G1376" s="43">
        <v>157</v>
      </c>
      <c r="H1376" s="58">
        <f>FactTransaction[[#This Row],[RNS]]*FactTransaction[[#This Row],[ADR]]</f>
        <v>27475</v>
      </c>
      <c r="I1376" s="51">
        <f>DATE(FactTransaction[[#This Row],['#Year]],FactTransaction[[#This Row],['#Month]],1)</f>
        <v>45778</v>
      </c>
      <c r="J1376" s="48"/>
    </row>
    <row r="1377" spans="1:10" x14ac:dyDescent="0.4">
      <c r="A1377" s="48" t="s">
        <v>84</v>
      </c>
      <c r="B1377" s="48" t="s">
        <v>75</v>
      </c>
      <c r="C1377" s="48">
        <v>2025</v>
      </c>
      <c r="D1377" s="48" t="s">
        <v>3</v>
      </c>
      <c r="E1377" s="48">
        <v>5</v>
      </c>
      <c r="F1377" s="60">
        <v>184</v>
      </c>
      <c r="G1377" s="43">
        <v>180</v>
      </c>
      <c r="H1377" s="58">
        <f>FactTransaction[[#This Row],[RNS]]*FactTransaction[[#This Row],[ADR]]</f>
        <v>33120</v>
      </c>
      <c r="I1377" s="51">
        <f>DATE(FactTransaction[[#This Row],['#Year]],FactTransaction[[#This Row],['#Month]],1)</f>
        <v>45778</v>
      </c>
      <c r="J1377" s="48"/>
    </row>
    <row r="1378" spans="1:10" x14ac:dyDescent="0.4">
      <c r="A1378" s="48" t="s">
        <v>84</v>
      </c>
      <c r="B1378" s="48" t="s">
        <v>75</v>
      </c>
      <c r="C1378" s="48">
        <v>2025</v>
      </c>
      <c r="D1378" s="48" t="s">
        <v>6</v>
      </c>
      <c r="E1378" s="48">
        <v>6</v>
      </c>
      <c r="F1378" s="60">
        <v>117</v>
      </c>
      <c r="G1378" s="43">
        <v>151</v>
      </c>
      <c r="H1378" s="58">
        <f>FactTransaction[[#This Row],[RNS]]*FactTransaction[[#This Row],[ADR]]</f>
        <v>17667</v>
      </c>
      <c r="I1378" s="51">
        <f>DATE(FactTransaction[[#This Row],['#Year]],FactTransaction[[#This Row],['#Month]],1)</f>
        <v>45809</v>
      </c>
      <c r="J1378" s="48"/>
    </row>
    <row r="1379" spans="1:10" x14ac:dyDescent="0.4">
      <c r="A1379" s="48" t="s">
        <v>84</v>
      </c>
      <c r="B1379" s="48" t="s">
        <v>75</v>
      </c>
      <c r="C1379" s="48">
        <v>2025</v>
      </c>
      <c r="D1379" s="48" t="s">
        <v>7</v>
      </c>
      <c r="E1379" s="48">
        <v>6</v>
      </c>
      <c r="F1379" s="60">
        <v>197</v>
      </c>
      <c r="G1379" s="43">
        <v>169</v>
      </c>
      <c r="H1379" s="58">
        <f>FactTransaction[[#This Row],[RNS]]*FactTransaction[[#This Row],[ADR]]</f>
        <v>33293</v>
      </c>
      <c r="I1379" s="51">
        <f>DATE(FactTransaction[[#This Row],['#Year]],FactTransaction[[#This Row],['#Month]],1)</f>
        <v>45809</v>
      </c>
      <c r="J1379" s="48"/>
    </row>
    <row r="1380" spans="1:10" x14ac:dyDescent="0.4">
      <c r="A1380" s="48" t="s">
        <v>84</v>
      </c>
      <c r="B1380" s="48" t="s">
        <v>75</v>
      </c>
      <c r="C1380" s="48">
        <v>2025</v>
      </c>
      <c r="D1380" s="48" t="s">
        <v>8</v>
      </c>
      <c r="E1380" s="48">
        <v>6</v>
      </c>
      <c r="F1380" s="60">
        <v>144</v>
      </c>
      <c r="G1380" s="43">
        <v>172</v>
      </c>
      <c r="H1380" s="58">
        <f>FactTransaction[[#This Row],[RNS]]*FactTransaction[[#This Row],[ADR]]</f>
        <v>24768</v>
      </c>
      <c r="I1380" s="51">
        <f>DATE(FactTransaction[[#This Row],['#Year]],FactTransaction[[#This Row],['#Month]],1)</f>
        <v>45809</v>
      </c>
      <c r="J1380" s="48"/>
    </row>
    <row r="1381" spans="1:10" x14ac:dyDescent="0.4">
      <c r="A1381" s="48" t="s">
        <v>84</v>
      </c>
      <c r="B1381" s="48" t="s">
        <v>75</v>
      </c>
      <c r="C1381" s="48">
        <v>2025</v>
      </c>
      <c r="D1381" s="48" t="s">
        <v>3</v>
      </c>
      <c r="E1381" s="48">
        <v>6</v>
      </c>
      <c r="F1381" s="60">
        <v>167</v>
      </c>
      <c r="G1381" s="43">
        <v>175</v>
      </c>
      <c r="H1381" s="58">
        <f>FactTransaction[[#This Row],[RNS]]*FactTransaction[[#This Row],[ADR]]</f>
        <v>29225</v>
      </c>
      <c r="I1381" s="51">
        <f>DATE(FactTransaction[[#This Row],['#Year]],FactTransaction[[#This Row],['#Month]],1)</f>
        <v>45809</v>
      </c>
      <c r="J1381" s="48"/>
    </row>
    <row r="1382" spans="1:10" x14ac:dyDescent="0.4">
      <c r="A1382" s="48" t="s">
        <v>84</v>
      </c>
      <c r="B1382" s="48" t="s">
        <v>75</v>
      </c>
      <c r="C1382" s="48">
        <v>2025</v>
      </c>
      <c r="D1382" s="48" t="s">
        <v>6</v>
      </c>
      <c r="E1382" s="48">
        <v>7</v>
      </c>
      <c r="F1382" s="60">
        <v>140</v>
      </c>
      <c r="G1382" s="43">
        <v>174</v>
      </c>
      <c r="H1382" s="58">
        <f>FactTransaction[[#This Row],[RNS]]*FactTransaction[[#This Row],[ADR]]</f>
        <v>24360</v>
      </c>
      <c r="I1382" s="51">
        <f>DATE(FactTransaction[[#This Row],['#Year]],FactTransaction[[#This Row],['#Month]],1)</f>
        <v>45839</v>
      </c>
      <c r="J1382" s="48"/>
    </row>
    <row r="1383" spans="1:10" x14ac:dyDescent="0.4">
      <c r="A1383" s="48" t="s">
        <v>84</v>
      </c>
      <c r="B1383" s="48" t="s">
        <v>75</v>
      </c>
      <c r="C1383" s="48">
        <v>2025</v>
      </c>
      <c r="D1383" s="48" t="s">
        <v>7</v>
      </c>
      <c r="E1383" s="48">
        <v>7</v>
      </c>
      <c r="F1383" s="60">
        <v>182</v>
      </c>
      <c r="G1383" s="43">
        <v>158</v>
      </c>
      <c r="H1383" s="58">
        <f>FactTransaction[[#This Row],[RNS]]*FactTransaction[[#This Row],[ADR]]</f>
        <v>28756</v>
      </c>
      <c r="I1383" s="51">
        <f>DATE(FactTransaction[[#This Row],['#Year]],FactTransaction[[#This Row],['#Month]],1)</f>
        <v>45839</v>
      </c>
      <c r="J1383" s="48"/>
    </row>
    <row r="1384" spans="1:10" x14ac:dyDescent="0.4">
      <c r="A1384" s="48" t="s">
        <v>84</v>
      </c>
      <c r="B1384" s="48" t="s">
        <v>75</v>
      </c>
      <c r="C1384" s="48">
        <v>2025</v>
      </c>
      <c r="D1384" s="48" t="s">
        <v>8</v>
      </c>
      <c r="E1384" s="48">
        <v>7</v>
      </c>
      <c r="F1384" s="60">
        <v>203</v>
      </c>
      <c r="G1384" s="43">
        <v>157</v>
      </c>
      <c r="H1384" s="58">
        <f>FactTransaction[[#This Row],[RNS]]*FactTransaction[[#This Row],[ADR]]</f>
        <v>31871</v>
      </c>
      <c r="I1384" s="51">
        <f>DATE(FactTransaction[[#This Row],['#Year]],FactTransaction[[#This Row],['#Month]],1)</f>
        <v>45839</v>
      </c>
      <c r="J1384" s="48"/>
    </row>
    <row r="1385" spans="1:10" x14ac:dyDescent="0.4">
      <c r="A1385" s="48" t="s">
        <v>84</v>
      </c>
      <c r="B1385" s="48" t="s">
        <v>75</v>
      </c>
      <c r="C1385" s="48">
        <v>2025</v>
      </c>
      <c r="D1385" s="48" t="s">
        <v>3</v>
      </c>
      <c r="E1385" s="48">
        <v>7</v>
      </c>
      <c r="F1385" s="60">
        <v>167</v>
      </c>
      <c r="G1385" s="43">
        <v>154</v>
      </c>
      <c r="H1385" s="58">
        <f>FactTransaction[[#This Row],[RNS]]*FactTransaction[[#This Row],[ADR]]</f>
        <v>25718</v>
      </c>
      <c r="I1385" s="51">
        <f>DATE(FactTransaction[[#This Row],['#Year]],FactTransaction[[#This Row],['#Month]],1)</f>
        <v>45839</v>
      </c>
      <c r="J1385" s="48"/>
    </row>
    <row r="1386" spans="1:10" x14ac:dyDescent="0.4">
      <c r="A1386" s="48" t="s">
        <v>84</v>
      </c>
      <c r="B1386" s="48" t="s">
        <v>75</v>
      </c>
      <c r="C1386" s="48">
        <v>2025</v>
      </c>
      <c r="D1386" s="48" t="s">
        <v>6</v>
      </c>
      <c r="E1386" s="48">
        <v>8</v>
      </c>
      <c r="F1386" s="60">
        <v>180</v>
      </c>
      <c r="G1386" s="43">
        <v>167</v>
      </c>
      <c r="H1386" s="58">
        <f>FactTransaction[[#This Row],[RNS]]*FactTransaction[[#This Row],[ADR]]</f>
        <v>30060</v>
      </c>
      <c r="I1386" s="51">
        <f>DATE(FactTransaction[[#This Row],['#Year]],FactTransaction[[#This Row],['#Month]],1)</f>
        <v>45870</v>
      </c>
      <c r="J1386" s="48"/>
    </row>
    <row r="1387" spans="1:10" x14ac:dyDescent="0.4">
      <c r="A1387" s="48" t="s">
        <v>84</v>
      </c>
      <c r="B1387" s="48" t="s">
        <v>75</v>
      </c>
      <c r="C1387" s="48">
        <v>2025</v>
      </c>
      <c r="D1387" s="48" t="s">
        <v>7</v>
      </c>
      <c r="E1387" s="48">
        <v>8</v>
      </c>
      <c r="F1387" s="60">
        <v>79</v>
      </c>
      <c r="G1387" s="43">
        <v>174</v>
      </c>
      <c r="H1387" s="58">
        <f>FactTransaction[[#This Row],[RNS]]*FactTransaction[[#This Row],[ADR]]</f>
        <v>13746</v>
      </c>
      <c r="I1387" s="51">
        <f>DATE(FactTransaction[[#This Row],['#Year]],FactTransaction[[#This Row],['#Month]],1)</f>
        <v>45870</v>
      </c>
      <c r="J1387" s="48"/>
    </row>
    <row r="1388" spans="1:10" x14ac:dyDescent="0.4">
      <c r="A1388" s="48" t="s">
        <v>84</v>
      </c>
      <c r="B1388" s="48" t="s">
        <v>75</v>
      </c>
      <c r="C1388" s="48">
        <v>2025</v>
      </c>
      <c r="D1388" s="48" t="s">
        <v>8</v>
      </c>
      <c r="E1388" s="48">
        <v>8</v>
      </c>
      <c r="F1388" s="60">
        <v>44</v>
      </c>
      <c r="G1388" s="43">
        <v>178</v>
      </c>
      <c r="H1388" s="58">
        <f>FactTransaction[[#This Row],[RNS]]*FactTransaction[[#This Row],[ADR]]</f>
        <v>7832</v>
      </c>
      <c r="I1388" s="51">
        <f>DATE(FactTransaction[[#This Row],['#Year]],FactTransaction[[#This Row],['#Month]],1)</f>
        <v>45870</v>
      </c>
      <c r="J1388" s="48"/>
    </row>
    <row r="1389" spans="1:10" x14ac:dyDescent="0.4">
      <c r="A1389" s="48" t="s">
        <v>84</v>
      </c>
      <c r="B1389" s="48" t="s">
        <v>75</v>
      </c>
      <c r="C1389" s="48">
        <v>2025</v>
      </c>
      <c r="D1389" s="48" t="s">
        <v>3</v>
      </c>
      <c r="E1389" s="48">
        <v>8</v>
      </c>
      <c r="F1389" s="60">
        <v>94</v>
      </c>
      <c r="G1389" s="43">
        <v>180</v>
      </c>
      <c r="H1389" s="58">
        <f>FactTransaction[[#This Row],[RNS]]*FactTransaction[[#This Row],[ADR]]</f>
        <v>16920</v>
      </c>
      <c r="I1389" s="51">
        <f>DATE(FactTransaction[[#This Row],['#Year]],FactTransaction[[#This Row],['#Month]],1)</f>
        <v>45870</v>
      </c>
      <c r="J1389" s="48"/>
    </row>
    <row r="1390" spans="1:10" x14ac:dyDescent="0.4">
      <c r="A1390" s="48" t="s">
        <v>84</v>
      </c>
      <c r="B1390" s="48" t="s">
        <v>75</v>
      </c>
      <c r="C1390" s="48">
        <v>2025</v>
      </c>
      <c r="D1390" s="48" t="s">
        <v>6</v>
      </c>
      <c r="E1390" s="48">
        <v>9</v>
      </c>
      <c r="F1390" s="60">
        <v>133</v>
      </c>
      <c r="G1390" s="43">
        <v>171</v>
      </c>
      <c r="H1390" s="58">
        <f>FactTransaction[[#This Row],[RNS]]*FactTransaction[[#This Row],[ADR]]</f>
        <v>22743</v>
      </c>
      <c r="I1390" s="51">
        <f>DATE(FactTransaction[[#This Row],['#Year]],FactTransaction[[#This Row],['#Month]],1)</f>
        <v>45901</v>
      </c>
      <c r="J1390" s="48"/>
    </row>
    <row r="1391" spans="1:10" x14ac:dyDescent="0.4">
      <c r="A1391" s="48" t="s">
        <v>84</v>
      </c>
      <c r="B1391" s="48" t="s">
        <v>75</v>
      </c>
      <c r="C1391" s="48">
        <v>2025</v>
      </c>
      <c r="D1391" s="48" t="s">
        <v>7</v>
      </c>
      <c r="E1391" s="48">
        <v>9</v>
      </c>
      <c r="F1391" s="60">
        <v>85</v>
      </c>
      <c r="G1391" s="43">
        <v>169</v>
      </c>
      <c r="H1391" s="58">
        <f>FactTransaction[[#This Row],[RNS]]*FactTransaction[[#This Row],[ADR]]</f>
        <v>14365</v>
      </c>
      <c r="I1391" s="51">
        <f>DATE(FactTransaction[[#This Row],['#Year]],FactTransaction[[#This Row],['#Month]],1)</f>
        <v>45901</v>
      </c>
      <c r="J1391" s="48"/>
    </row>
    <row r="1392" spans="1:10" x14ac:dyDescent="0.4">
      <c r="A1392" s="48" t="s">
        <v>84</v>
      </c>
      <c r="B1392" s="48" t="s">
        <v>75</v>
      </c>
      <c r="C1392" s="48">
        <v>2025</v>
      </c>
      <c r="D1392" s="48" t="s">
        <v>8</v>
      </c>
      <c r="E1392" s="48">
        <v>9</v>
      </c>
      <c r="F1392" s="60">
        <v>89</v>
      </c>
      <c r="G1392" s="43">
        <v>172</v>
      </c>
      <c r="H1392" s="58">
        <f>FactTransaction[[#This Row],[RNS]]*FactTransaction[[#This Row],[ADR]]</f>
        <v>15308</v>
      </c>
      <c r="I1392" s="51">
        <f>DATE(FactTransaction[[#This Row],['#Year]],FactTransaction[[#This Row],['#Month]],1)</f>
        <v>45901</v>
      </c>
      <c r="J1392" s="48"/>
    </row>
    <row r="1393" spans="1:10" x14ac:dyDescent="0.4">
      <c r="A1393" s="48" t="s">
        <v>84</v>
      </c>
      <c r="B1393" s="48" t="s">
        <v>75</v>
      </c>
      <c r="C1393" s="48">
        <v>2025</v>
      </c>
      <c r="D1393" s="48" t="s">
        <v>3</v>
      </c>
      <c r="E1393" s="48">
        <v>9</v>
      </c>
      <c r="F1393" s="60">
        <v>21</v>
      </c>
      <c r="G1393" s="43">
        <v>160</v>
      </c>
      <c r="H1393" s="58">
        <f>FactTransaction[[#This Row],[RNS]]*FactTransaction[[#This Row],[ADR]]</f>
        <v>3360</v>
      </c>
      <c r="I1393" s="51">
        <f>DATE(FactTransaction[[#This Row],['#Year]],FactTransaction[[#This Row],['#Month]],1)</f>
        <v>45901</v>
      </c>
      <c r="J1393" s="48"/>
    </row>
    <row r="1394" spans="1:10" x14ac:dyDescent="0.4">
      <c r="A1394" s="48" t="s">
        <v>84</v>
      </c>
      <c r="B1394" s="48" t="s">
        <v>75</v>
      </c>
      <c r="C1394" s="48">
        <v>2025</v>
      </c>
      <c r="D1394" s="48" t="s">
        <v>6</v>
      </c>
      <c r="E1394" s="48">
        <v>10</v>
      </c>
      <c r="F1394" s="60">
        <v>210</v>
      </c>
      <c r="G1394" s="43">
        <v>173</v>
      </c>
      <c r="H1394" s="58">
        <f>FactTransaction[[#This Row],[RNS]]*FactTransaction[[#This Row],[ADR]]</f>
        <v>36330</v>
      </c>
      <c r="I1394" s="51">
        <f>DATE(FactTransaction[[#This Row],['#Year]],FactTransaction[[#This Row],['#Month]],1)</f>
        <v>45931</v>
      </c>
      <c r="J1394" s="48"/>
    </row>
    <row r="1395" spans="1:10" x14ac:dyDescent="0.4">
      <c r="A1395" s="48" t="s">
        <v>84</v>
      </c>
      <c r="B1395" s="48" t="s">
        <v>75</v>
      </c>
      <c r="C1395" s="48">
        <v>2025</v>
      </c>
      <c r="D1395" s="48" t="s">
        <v>7</v>
      </c>
      <c r="E1395" s="48">
        <v>10</v>
      </c>
      <c r="F1395" s="60">
        <v>13</v>
      </c>
      <c r="G1395" s="43">
        <v>167</v>
      </c>
      <c r="H1395" s="58">
        <f>FactTransaction[[#This Row],[RNS]]*FactTransaction[[#This Row],[ADR]]</f>
        <v>2171</v>
      </c>
      <c r="I1395" s="51">
        <f>DATE(FactTransaction[[#This Row],['#Year]],FactTransaction[[#This Row],['#Month]],1)</f>
        <v>45931</v>
      </c>
      <c r="J1395" s="48"/>
    </row>
    <row r="1396" spans="1:10" x14ac:dyDescent="0.4">
      <c r="A1396" s="48" t="s">
        <v>84</v>
      </c>
      <c r="B1396" s="48" t="s">
        <v>75</v>
      </c>
      <c r="C1396" s="48">
        <v>2025</v>
      </c>
      <c r="D1396" s="48" t="s">
        <v>8</v>
      </c>
      <c r="E1396" s="48">
        <v>10</v>
      </c>
      <c r="F1396" s="60">
        <v>61</v>
      </c>
      <c r="G1396" s="43">
        <v>165</v>
      </c>
      <c r="H1396" s="58">
        <f>FactTransaction[[#This Row],[RNS]]*FactTransaction[[#This Row],[ADR]]</f>
        <v>10065</v>
      </c>
      <c r="I1396" s="51">
        <f>DATE(FactTransaction[[#This Row],['#Year]],FactTransaction[[#This Row],['#Month]],1)</f>
        <v>45931</v>
      </c>
      <c r="J1396" s="48"/>
    </row>
    <row r="1397" spans="1:10" x14ac:dyDescent="0.4">
      <c r="A1397" s="48" t="s">
        <v>84</v>
      </c>
      <c r="B1397" s="48" t="s">
        <v>75</v>
      </c>
      <c r="C1397" s="48">
        <v>2025</v>
      </c>
      <c r="D1397" s="48" t="s">
        <v>3</v>
      </c>
      <c r="E1397" s="48">
        <v>10</v>
      </c>
      <c r="F1397" s="60">
        <v>36</v>
      </c>
      <c r="G1397" s="43">
        <v>153</v>
      </c>
      <c r="H1397" s="58">
        <f>FactTransaction[[#This Row],[RNS]]*FactTransaction[[#This Row],[ADR]]</f>
        <v>5508</v>
      </c>
      <c r="I1397" s="51">
        <f>DATE(FactTransaction[[#This Row],['#Year]],FactTransaction[[#This Row],['#Month]],1)</f>
        <v>45931</v>
      </c>
      <c r="J1397" s="48"/>
    </row>
    <row r="1398" spans="1:10" x14ac:dyDescent="0.4">
      <c r="A1398" s="48" t="s">
        <v>84</v>
      </c>
      <c r="B1398" s="48" t="s">
        <v>75</v>
      </c>
      <c r="C1398" s="48">
        <v>2025</v>
      </c>
      <c r="D1398" s="48" t="s">
        <v>6</v>
      </c>
      <c r="E1398" s="48">
        <v>11</v>
      </c>
      <c r="F1398" s="60">
        <v>68</v>
      </c>
      <c r="G1398" s="43">
        <v>169</v>
      </c>
      <c r="H1398" s="58">
        <f>FactTransaction[[#This Row],[RNS]]*FactTransaction[[#This Row],[ADR]]</f>
        <v>11492</v>
      </c>
      <c r="I1398" s="51">
        <f>DATE(FactTransaction[[#This Row],['#Year]],FactTransaction[[#This Row],['#Month]],1)</f>
        <v>45962</v>
      </c>
      <c r="J1398" s="48"/>
    </row>
    <row r="1399" spans="1:10" x14ac:dyDescent="0.4">
      <c r="A1399" s="48" t="s">
        <v>84</v>
      </c>
      <c r="B1399" s="48" t="s">
        <v>75</v>
      </c>
      <c r="C1399" s="48">
        <v>2025</v>
      </c>
      <c r="D1399" s="48" t="s">
        <v>7</v>
      </c>
      <c r="E1399" s="48">
        <v>11</v>
      </c>
      <c r="F1399" s="60">
        <v>112</v>
      </c>
      <c r="G1399" s="43">
        <v>165</v>
      </c>
      <c r="H1399" s="58">
        <f>FactTransaction[[#This Row],[RNS]]*FactTransaction[[#This Row],[ADR]]</f>
        <v>18480</v>
      </c>
      <c r="I1399" s="51">
        <f>DATE(FactTransaction[[#This Row],['#Year]],FactTransaction[[#This Row],['#Month]],1)</f>
        <v>45962</v>
      </c>
      <c r="J1399" s="48"/>
    </row>
    <row r="1400" spans="1:10" x14ac:dyDescent="0.4">
      <c r="A1400" s="48" t="s">
        <v>84</v>
      </c>
      <c r="B1400" s="48" t="s">
        <v>75</v>
      </c>
      <c r="C1400" s="48">
        <v>2025</v>
      </c>
      <c r="D1400" s="48" t="s">
        <v>8</v>
      </c>
      <c r="E1400" s="48">
        <v>11</v>
      </c>
      <c r="F1400" s="60">
        <v>163</v>
      </c>
      <c r="G1400" s="43">
        <v>161</v>
      </c>
      <c r="H1400" s="58">
        <f>FactTransaction[[#This Row],[RNS]]*FactTransaction[[#This Row],[ADR]]</f>
        <v>26243</v>
      </c>
      <c r="I1400" s="51">
        <f>DATE(FactTransaction[[#This Row],['#Year]],FactTransaction[[#This Row],['#Month]],1)</f>
        <v>45962</v>
      </c>
      <c r="J1400" s="48"/>
    </row>
    <row r="1401" spans="1:10" x14ac:dyDescent="0.4">
      <c r="A1401" s="48" t="s">
        <v>84</v>
      </c>
      <c r="B1401" s="48" t="s">
        <v>75</v>
      </c>
      <c r="C1401" s="48">
        <v>2025</v>
      </c>
      <c r="D1401" s="48" t="s">
        <v>3</v>
      </c>
      <c r="E1401" s="48">
        <v>11</v>
      </c>
      <c r="F1401" s="60">
        <v>216</v>
      </c>
      <c r="G1401" s="43">
        <v>168</v>
      </c>
      <c r="H1401" s="58">
        <f>FactTransaction[[#This Row],[RNS]]*FactTransaction[[#This Row],[ADR]]</f>
        <v>36288</v>
      </c>
      <c r="I1401" s="51">
        <f>DATE(FactTransaction[[#This Row],['#Year]],FactTransaction[[#This Row],['#Month]],1)</f>
        <v>45962</v>
      </c>
      <c r="J1401" s="48"/>
    </row>
    <row r="1402" spans="1:10" x14ac:dyDescent="0.4">
      <c r="A1402" s="48" t="s">
        <v>84</v>
      </c>
      <c r="B1402" s="48" t="s">
        <v>75</v>
      </c>
      <c r="C1402" s="48">
        <v>2025</v>
      </c>
      <c r="D1402" s="48" t="s">
        <v>6</v>
      </c>
      <c r="E1402" s="48">
        <v>12</v>
      </c>
      <c r="F1402" s="60">
        <v>54</v>
      </c>
      <c r="G1402" s="43">
        <v>166</v>
      </c>
      <c r="H1402" s="58">
        <f>FactTransaction[[#This Row],[RNS]]*FactTransaction[[#This Row],[ADR]]</f>
        <v>8964</v>
      </c>
      <c r="I1402" s="51">
        <f>DATE(FactTransaction[[#This Row],['#Year]],FactTransaction[[#This Row],['#Month]],1)</f>
        <v>45992</v>
      </c>
      <c r="J1402" s="48"/>
    </row>
    <row r="1403" spans="1:10" x14ac:dyDescent="0.4">
      <c r="A1403" s="48" t="s">
        <v>84</v>
      </c>
      <c r="B1403" s="48" t="s">
        <v>75</v>
      </c>
      <c r="C1403" s="48">
        <v>2025</v>
      </c>
      <c r="D1403" s="48" t="s">
        <v>7</v>
      </c>
      <c r="E1403" s="48">
        <v>12</v>
      </c>
      <c r="F1403" s="60">
        <v>172</v>
      </c>
      <c r="G1403" s="43">
        <v>179</v>
      </c>
      <c r="H1403" s="58">
        <f>FactTransaction[[#This Row],[RNS]]*FactTransaction[[#This Row],[ADR]]</f>
        <v>30788</v>
      </c>
      <c r="I1403" s="51">
        <f>DATE(FactTransaction[[#This Row],['#Year]],FactTransaction[[#This Row],['#Month]],1)</f>
        <v>45992</v>
      </c>
      <c r="J1403" s="48"/>
    </row>
    <row r="1404" spans="1:10" x14ac:dyDescent="0.4">
      <c r="A1404" s="48" t="s">
        <v>84</v>
      </c>
      <c r="B1404" s="48" t="s">
        <v>75</v>
      </c>
      <c r="C1404" s="48">
        <v>2025</v>
      </c>
      <c r="D1404" s="48" t="s">
        <v>8</v>
      </c>
      <c r="E1404" s="48">
        <v>12</v>
      </c>
      <c r="F1404" s="60">
        <v>102</v>
      </c>
      <c r="G1404" s="43">
        <v>155</v>
      </c>
      <c r="H1404" s="58">
        <f>FactTransaction[[#This Row],[RNS]]*FactTransaction[[#This Row],[ADR]]</f>
        <v>15810</v>
      </c>
      <c r="I1404" s="51">
        <f>DATE(FactTransaction[[#This Row],['#Year]],FactTransaction[[#This Row],['#Month]],1)</f>
        <v>45992</v>
      </c>
      <c r="J1404" s="48"/>
    </row>
    <row r="1405" spans="1:10" x14ac:dyDescent="0.4">
      <c r="A1405" s="48" t="s">
        <v>84</v>
      </c>
      <c r="B1405" s="48" t="s">
        <v>75</v>
      </c>
      <c r="C1405" s="48">
        <v>2025</v>
      </c>
      <c r="D1405" s="48" t="s">
        <v>3</v>
      </c>
      <c r="E1405" s="48">
        <v>12</v>
      </c>
      <c r="F1405" s="60">
        <v>13</v>
      </c>
      <c r="G1405" s="43">
        <v>175</v>
      </c>
      <c r="H1405" s="58">
        <f>FactTransaction[[#This Row],[RNS]]*FactTransaction[[#This Row],[ADR]]</f>
        <v>2275</v>
      </c>
      <c r="I1405" s="51">
        <f>DATE(FactTransaction[[#This Row],['#Year]],FactTransaction[[#This Row],['#Month]],1)</f>
        <v>45992</v>
      </c>
      <c r="J1405" s="48"/>
    </row>
    <row r="1406" spans="1:10" x14ac:dyDescent="0.4">
      <c r="A1406" s="48" t="s">
        <v>84</v>
      </c>
      <c r="B1406" s="48" t="s">
        <v>74</v>
      </c>
      <c r="C1406" s="48">
        <v>2025</v>
      </c>
      <c r="D1406" s="48" t="s">
        <v>6</v>
      </c>
      <c r="E1406" s="48">
        <v>1</v>
      </c>
      <c r="F1406" s="60">
        <v>60</v>
      </c>
      <c r="G1406" s="43">
        <v>177</v>
      </c>
      <c r="H1406" s="58">
        <f>FactTransaction[[#This Row],[RNS]]*FactTransaction[[#This Row],[ADR]]</f>
        <v>10620</v>
      </c>
      <c r="I1406" s="51">
        <f>DATE(FactTransaction[[#This Row],['#Year]],FactTransaction[[#This Row],['#Month]],1)</f>
        <v>45658</v>
      </c>
      <c r="J1406" s="48"/>
    </row>
    <row r="1407" spans="1:10" x14ac:dyDescent="0.4">
      <c r="A1407" s="48" t="s">
        <v>84</v>
      </c>
      <c r="B1407" s="48" t="s">
        <v>74</v>
      </c>
      <c r="C1407" s="48">
        <v>2025</v>
      </c>
      <c r="D1407" s="48" t="s">
        <v>7</v>
      </c>
      <c r="E1407" s="48">
        <v>1</v>
      </c>
      <c r="F1407" s="60">
        <v>116</v>
      </c>
      <c r="G1407" s="43">
        <v>154</v>
      </c>
      <c r="H1407" s="58">
        <f>FactTransaction[[#This Row],[RNS]]*FactTransaction[[#This Row],[ADR]]</f>
        <v>17864</v>
      </c>
      <c r="I1407" s="51">
        <f>DATE(FactTransaction[[#This Row],['#Year]],FactTransaction[[#This Row],['#Month]],1)</f>
        <v>45658</v>
      </c>
      <c r="J1407" s="48"/>
    </row>
    <row r="1408" spans="1:10" x14ac:dyDescent="0.4">
      <c r="A1408" s="48" t="s">
        <v>84</v>
      </c>
      <c r="B1408" s="48" t="s">
        <v>74</v>
      </c>
      <c r="C1408" s="48">
        <v>2025</v>
      </c>
      <c r="D1408" s="48" t="s">
        <v>8</v>
      </c>
      <c r="E1408" s="48">
        <v>1</v>
      </c>
      <c r="F1408" s="60">
        <v>220</v>
      </c>
      <c r="G1408" s="43">
        <v>167</v>
      </c>
      <c r="H1408" s="58">
        <f>FactTransaction[[#This Row],[RNS]]*FactTransaction[[#This Row],[ADR]]</f>
        <v>36740</v>
      </c>
      <c r="I1408" s="51">
        <f>DATE(FactTransaction[[#This Row],['#Year]],FactTransaction[[#This Row],['#Month]],1)</f>
        <v>45658</v>
      </c>
      <c r="J1408" s="48"/>
    </row>
    <row r="1409" spans="1:10" x14ac:dyDescent="0.4">
      <c r="A1409" s="48" t="s">
        <v>84</v>
      </c>
      <c r="B1409" s="48" t="s">
        <v>74</v>
      </c>
      <c r="C1409" s="48">
        <v>2025</v>
      </c>
      <c r="D1409" s="48" t="s">
        <v>3</v>
      </c>
      <c r="E1409" s="48">
        <v>1</v>
      </c>
      <c r="F1409" s="60">
        <v>140</v>
      </c>
      <c r="G1409" s="43">
        <v>161</v>
      </c>
      <c r="H1409" s="58">
        <f>FactTransaction[[#This Row],[RNS]]*FactTransaction[[#This Row],[ADR]]</f>
        <v>22540</v>
      </c>
      <c r="I1409" s="51">
        <f>DATE(FactTransaction[[#This Row],['#Year]],FactTransaction[[#This Row],['#Month]],1)</f>
        <v>45658</v>
      </c>
      <c r="J1409" s="48"/>
    </row>
    <row r="1410" spans="1:10" x14ac:dyDescent="0.4">
      <c r="A1410" s="48" t="s">
        <v>84</v>
      </c>
      <c r="B1410" s="48" t="s">
        <v>74</v>
      </c>
      <c r="C1410" s="48">
        <v>2025</v>
      </c>
      <c r="D1410" s="48" t="s">
        <v>6</v>
      </c>
      <c r="E1410" s="48">
        <v>2</v>
      </c>
      <c r="F1410" s="60">
        <v>26</v>
      </c>
      <c r="G1410" s="43">
        <v>160</v>
      </c>
      <c r="H1410" s="58">
        <f>FactTransaction[[#This Row],[RNS]]*FactTransaction[[#This Row],[ADR]]</f>
        <v>4160</v>
      </c>
      <c r="I1410" s="51">
        <f>DATE(FactTransaction[[#This Row],['#Year]],FactTransaction[[#This Row],['#Month]],1)</f>
        <v>45689</v>
      </c>
      <c r="J1410" s="48"/>
    </row>
    <row r="1411" spans="1:10" x14ac:dyDescent="0.4">
      <c r="A1411" s="48" t="s">
        <v>84</v>
      </c>
      <c r="B1411" s="48" t="s">
        <v>74</v>
      </c>
      <c r="C1411" s="48">
        <v>2025</v>
      </c>
      <c r="D1411" s="48" t="s">
        <v>7</v>
      </c>
      <c r="E1411" s="48">
        <v>2</v>
      </c>
      <c r="F1411" s="60">
        <v>15</v>
      </c>
      <c r="G1411" s="43">
        <v>154</v>
      </c>
      <c r="H1411" s="58">
        <f>FactTransaction[[#This Row],[RNS]]*FactTransaction[[#This Row],[ADR]]</f>
        <v>2310</v>
      </c>
      <c r="I1411" s="51">
        <f>DATE(FactTransaction[[#This Row],['#Year]],FactTransaction[[#This Row],['#Month]],1)</f>
        <v>45689</v>
      </c>
      <c r="J1411" s="48"/>
    </row>
    <row r="1412" spans="1:10" x14ac:dyDescent="0.4">
      <c r="A1412" s="48" t="s">
        <v>84</v>
      </c>
      <c r="B1412" s="48" t="s">
        <v>74</v>
      </c>
      <c r="C1412" s="48">
        <v>2025</v>
      </c>
      <c r="D1412" s="48" t="s">
        <v>8</v>
      </c>
      <c r="E1412" s="48">
        <v>2</v>
      </c>
      <c r="F1412" s="60">
        <v>69</v>
      </c>
      <c r="G1412" s="43">
        <v>176</v>
      </c>
      <c r="H1412" s="58">
        <f>FactTransaction[[#This Row],[RNS]]*FactTransaction[[#This Row],[ADR]]</f>
        <v>12144</v>
      </c>
      <c r="I1412" s="51">
        <f>DATE(FactTransaction[[#This Row],['#Year]],FactTransaction[[#This Row],['#Month]],1)</f>
        <v>45689</v>
      </c>
      <c r="J1412" s="48"/>
    </row>
    <row r="1413" spans="1:10" x14ac:dyDescent="0.4">
      <c r="A1413" s="48" t="s">
        <v>84</v>
      </c>
      <c r="B1413" s="48" t="s">
        <v>74</v>
      </c>
      <c r="C1413" s="48">
        <v>2025</v>
      </c>
      <c r="D1413" s="48" t="s">
        <v>3</v>
      </c>
      <c r="E1413" s="48">
        <v>2</v>
      </c>
      <c r="F1413" s="60">
        <v>174</v>
      </c>
      <c r="G1413" s="43">
        <v>170</v>
      </c>
      <c r="H1413" s="58">
        <f>FactTransaction[[#This Row],[RNS]]*FactTransaction[[#This Row],[ADR]]</f>
        <v>29580</v>
      </c>
      <c r="I1413" s="51">
        <f>DATE(FactTransaction[[#This Row],['#Year]],FactTransaction[[#This Row],['#Month]],1)</f>
        <v>45689</v>
      </c>
      <c r="J1413" s="48"/>
    </row>
    <row r="1414" spans="1:10" x14ac:dyDescent="0.4">
      <c r="A1414" s="48" t="s">
        <v>84</v>
      </c>
      <c r="B1414" s="48" t="s">
        <v>74</v>
      </c>
      <c r="C1414" s="48">
        <v>2025</v>
      </c>
      <c r="D1414" s="48" t="s">
        <v>6</v>
      </c>
      <c r="E1414" s="48">
        <v>3</v>
      </c>
      <c r="F1414" s="60">
        <v>32</v>
      </c>
      <c r="G1414" s="43">
        <v>176</v>
      </c>
      <c r="H1414" s="58">
        <f>FactTransaction[[#This Row],[RNS]]*FactTransaction[[#This Row],[ADR]]</f>
        <v>5632</v>
      </c>
      <c r="I1414" s="51">
        <f>DATE(FactTransaction[[#This Row],['#Year]],FactTransaction[[#This Row],['#Month]],1)</f>
        <v>45717</v>
      </c>
      <c r="J1414" s="48"/>
    </row>
    <row r="1415" spans="1:10" x14ac:dyDescent="0.4">
      <c r="A1415" s="48" t="s">
        <v>84</v>
      </c>
      <c r="B1415" s="48" t="s">
        <v>74</v>
      </c>
      <c r="C1415" s="48">
        <v>2025</v>
      </c>
      <c r="D1415" s="48" t="s">
        <v>7</v>
      </c>
      <c r="E1415" s="48">
        <v>3</v>
      </c>
      <c r="F1415" s="60">
        <v>55</v>
      </c>
      <c r="G1415" s="43">
        <v>176</v>
      </c>
      <c r="H1415" s="58">
        <f>FactTransaction[[#This Row],[RNS]]*FactTransaction[[#This Row],[ADR]]</f>
        <v>9680</v>
      </c>
      <c r="I1415" s="51">
        <f>DATE(FactTransaction[[#This Row],['#Year]],FactTransaction[[#This Row],['#Month]],1)</f>
        <v>45717</v>
      </c>
      <c r="J1415" s="48"/>
    </row>
    <row r="1416" spans="1:10" x14ac:dyDescent="0.4">
      <c r="A1416" s="48" t="s">
        <v>84</v>
      </c>
      <c r="B1416" s="48" t="s">
        <v>74</v>
      </c>
      <c r="C1416" s="48">
        <v>2025</v>
      </c>
      <c r="D1416" s="48" t="s">
        <v>8</v>
      </c>
      <c r="E1416" s="48">
        <v>3</v>
      </c>
      <c r="F1416" s="60">
        <v>163</v>
      </c>
      <c r="G1416" s="43">
        <v>180</v>
      </c>
      <c r="H1416" s="58">
        <f>FactTransaction[[#This Row],[RNS]]*FactTransaction[[#This Row],[ADR]]</f>
        <v>29340</v>
      </c>
      <c r="I1416" s="51">
        <f>DATE(FactTransaction[[#This Row],['#Year]],FactTransaction[[#This Row],['#Month]],1)</f>
        <v>45717</v>
      </c>
      <c r="J1416" s="48"/>
    </row>
    <row r="1417" spans="1:10" x14ac:dyDescent="0.4">
      <c r="A1417" s="48" t="s">
        <v>84</v>
      </c>
      <c r="B1417" s="48" t="s">
        <v>74</v>
      </c>
      <c r="C1417" s="48">
        <v>2025</v>
      </c>
      <c r="D1417" s="48" t="s">
        <v>3</v>
      </c>
      <c r="E1417" s="48">
        <v>3</v>
      </c>
      <c r="F1417" s="60">
        <v>140</v>
      </c>
      <c r="G1417" s="43">
        <v>151</v>
      </c>
      <c r="H1417" s="58">
        <f>FactTransaction[[#This Row],[RNS]]*FactTransaction[[#This Row],[ADR]]</f>
        <v>21140</v>
      </c>
      <c r="I1417" s="51">
        <f>DATE(FactTransaction[[#This Row],['#Year]],FactTransaction[[#This Row],['#Month]],1)</f>
        <v>45717</v>
      </c>
      <c r="J1417" s="48"/>
    </row>
    <row r="1418" spans="1:10" x14ac:dyDescent="0.4">
      <c r="A1418" s="48" t="s">
        <v>84</v>
      </c>
      <c r="B1418" s="48" t="s">
        <v>74</v>
      </c>
      <c r="C1418" s="48">
        <v>2025</v>
      </c>
      <c r="D1418" s="48" t="s">
        <v>6</v>
      </c>
      <c r="E1418" s="48">
        <v>4</v>
      </c>
      <c r="F1418" s="60">
        <v>57</v>
      </c>
      <c r="G1418" s="43">
        <v>171</v>
      </c>
      <c r="H1418" s="58">
        <f>FactTransaction[[#This Row],[RNS]]*FactTransaction[[#This Row],[ADR]]</f>
        <v>9747</v>
      </c>
      <c r="I1418" s="51">
        <f>DATE(FactTransaction[[#This Row],['#Year]],FactTransaction[[#This Row],['#Month]],1)</f>
        <v>45748</v>
      </c>
      <c r="J1418" s="48"/>
    </row>
    <row r="1419" spans="1:10" x14ac:dyDescent="0.4">
      <c r="A1419" s="48" t="s">
        <v>84</v>
      </c>
      <c r="B1419" s="48" t="s">
        <v>74</v>
      </c>
      <c r="C1419" s="48">
        <v>2025</v>
      </c>
      <c r="D1419" s="48" t="s">
        <v>7</v>
      </c>
      <c r="E1419" s="48">
        <v>4</v>
      </c>
      <c r="F1419" s="60">
        <v>103</v>
      </c>
      <c r="G1419" s="43">
        <v>164</v>
      </c>
      <c r="H1419" s="58">
        <f>FactTransaction[[#This Row],[RNS]]*FactTransaction[[#This Row],[ADR]]</f>
        <v>16892</v>
      </c>
      <c r="I1419" s="51">
        <f>DATE(FactTransaction[[#This Row],['#Year]],FactTransaction[[#This Row],['#Month]],1)</f>
        <v>45748</v>
      </c>
      <c r="J1419" s="48"/>
    </row>
    <row r="1420" spans="1:10" x14ac:dyDescent="0.4">
      <c r="A1420" s="48" t="s">
        <v>84</v>
      </c>
      <c r="B1420" s="48" t="s">
        <v>74</v>
      </c>
      <c r="C1420" s="48">
        <v>2025</v>
      </c>
      <c r="D1420" s="48" t="s">
        <v>8</v>
      </c>
      <c r="E1420" s="48">
        <v>4</v>
      </c>
      <c r="F1420" s="60">
        <v>216</v>
      </c>
      <c r="G1420" s="43">
        <v>163</v>
      </c>
      <c r="H1420" s="58">
        <f>FactTransaction[[#This Row],[RNS]]*FactTransaction[[#This Row],[ADR]]</f>
        <v>35208</v>
      </c>
      <c r="I1420" s="51">
        <f>DATE(FactTransaction[[#This Row],['#Year]],FactTransaction[[#This Row],['#Month]],1)</f>
        <v>45748</v>
      </c>
      <c r="J1420" s="48"/>
    </row>
    <row r="1421" spans="1:10" x14ac:dyDescent="0.4">
      <c r="A1421" s="48" t="s">
        <v>84</v>
      </c>
      <c r="B1421" s="48" t="s">
        <v>74</v>
      </c>
      <c r="C1421" s="48">
        <v>2025</v>
      </c>
      <c r="D1421" s="48" t="s">
        <v>3</v>
      </c>
      <c r="E1421" s="48">
        <v>4</v>
      </c>
      <c r="F1421" s="60">
        <v>68</v>
      </c>
      <c r="G1421" s="43">
        <v>153</v>
      </c>
      <c r="H1421" s="58">
        <f>FactTransaction[[#This Row],[RNS]]*FactTransaction[[#This Row],[ADR]]</f>
        <v>10404</v>
      </c>
      <c r="I1421" s="51">
        <f>DATE(FactTransaction[[#This Row],['#Year]],FactTransaction[[#This Row],['#Month]],1)</f>
        <v>45748</v>
      </c>
      <c r="J1421" s="48"/>
    </row>
    <row r="1422" spans="1:10" x14ac:dyDescent="0.4">
      <c r="A1422" s="48" t="s">
        <v>84</v>
      </c>
      <c r="B1422" s="48" t="s">
        <v>74</v>
      </c>
      <c r="C1422" s="48">
        <v>2025</v>
      </c>
      <c r="D1422" s="48" t="s">
        <v>6</v>
      </c>
      <c r="E1422" s="48">
        <v>5</v>
      </c>
      <c r="F1422" s="60">
        <v>111</v>
      </c>
      <c r="G1422" s="43">
        <v>170</v>
      </c>
      <c r="H1422" s="58">
        <f>FactTransaction[[#This Row],[RNS]]*FactTransaction[[#This Row],[ADR]]</f>
        <v>18870</v>
      </c>
      <c r="I1422" s="51">
        <f>DATE(FactTransaction[[#This Row],['#Year]],FactTransaction[[#This Row],['#Month]],1)</f>
        <v>45778</v>
      </c>
      <c r="J1422" s="48"/>
    </row>
    <row r="1423" spans="1:10" x14ac:dyDescent="0.4">
      <c r="A1423" s="48" t="s">
        <v>84</v>
      </c>
      <c r="B1423" s="48" t="s">
        <v>74</v>
      </c>
      <c r="C1423" s="48">
        <v>2025</v>
      </c>
      <c r="D1423" s="48" t="s">
        <v>7</v>
      </c>
      <c r="E1423" s="48">
        <v>5</v>
      </c>
      <c r="F1423" s="60">
        <v>186</v>
      </c>
      <c r="G1423" s="43">
        <v>152</v>
      </c>
      <c r="H1423" s="58">
        <f>FactTransaction[[#This Row],[RNS]]*FactTransaction[[#This Row],[ADR]]</f>
        <v>28272</v>
      </c>
      <c r="I1423" s="51">
        <f>DATE(FactTransaction[[#This Row],['#Year]],FactTransaction[[#This Row],['#Month]],1)</f>
        <v>45778</v>
      </c>
      <c r="J1423" s="48"/>
    </row>
    <row r="1424" spans="1:10" x14ac:dyDescent="0.4">
      <c r="A1424" s="48" t="s">
        <v>84</v>
      </c>
      <c r="B1424" s="48" t="s">
        <v>74</v>
      </c>
      <c r="C1424" s="48">
        <v>2025</v>
      </c>
      <c r="D1424" s="48" t="s">
        <v>8</v>
      </c>
      <c r="E1424" s="48">
        <v>5</v>
      </c>
      <c r="F1424" s="60">
        <v>207</v>
      </c>
      <c r="G1424" s="43">
        <v>151</v>
      </c>
      <c r="H1424" s="58">
        <f>FactTransaction[[#This Row],[RNS]]*FactTransaction[[#This Row],[ADR]]</f>
        <v>31257</v>
      </c>
      <c r="I1424" s="51">
        <f>DATE(FactTransaction[[#This Row],['#Year]],FactTransaction[[#This Row],['#Month]],1)</f>
        <v>45778</v>
      </c>
      <c r="J1424" s="48"/>
    </row>
    <row r="1425" spans="1:10" x14ac:dyDescent="0.4">
      <c r="A1425" s="48" t="s">
        <v>84</v>
      </c>
      <c r="B1425" s="48" t="s">
        <v>74</v>
      </c>
      <c r="C1425" s="48">
        <v>2025</v>
      </c>
      <c r="D1425" s="48" t="s">
        <v>3</v>
      </c>
      <c r="E1425" s="48">
        <v>5</v>
      </c>
      <c r="F1425" s="60">
        <v>14</v>
      </c>
      <c r="G1425" s="43">
        <v>176</v>
      </c>
      <c r="H1425" s="58">
        <f>FactTransaction[[#This Row],[RNS]]*FactTransaction[[#This Row],[ADR]]</f>
        <v>2464</v>
      </c>
      <c r="I1425" s="51">
        <f>DATE(FactTransaction[[#This Row],['#Year]],FactTransaction[[#This Row],['#Month]],1)</f>
        <v>45778</v>
      </c>
      <c r="J1425" s="48"/>
    </row>
    <row r="1426" spans="1:10" x14ac:dyDescent="0.4">
      <c r="A1426" s="48" t="s">
        <v>84</v>
      </c>
      <c r="B1426" s="48" t="s">
        <v>74</v>
      </c>
      <c r="C1426" s="48">
        <v>2025</v>
      </c>
      <c r="D1426" s="48" t="s">
        <v>6</v>
      </c>
      <c r="E1426" s="48">
        <v>6</v>
      </c>
      <c r="F1426" s="60">
        <v>114</v>
      </c>
      <c r="G1426" s="43">
        <v>156</v>
      </c>
      <c r="H1426" s="58">
        <f>FactTransaction[[#This Row],[RNS]]*FactTransaction[[#This Row],[ADR]]</f>
        <v>17784</v>
      </c>
      <c r="I1426" s="51">
        <f>DATE(FactTransaction[[#This Row],['#Year]],FactTransaction[[#This Row],['#Month]],1)</f>
        <v>45809</v>
      </c>
      <c r="J1426" s="48"/>
    </row>
    <row r="1427" spans="1:10" x14ac:dyDescent="0.4">
      <c r="A1427" s="48" t="s">
        <v>84</v>
      </c>
      <c r="B1427" s="48" t="s">
        <v>74</v>
      </c>
      <c r="C1427" s="48">
        <v>2025</v>
      </c>
      <c r="D1427" s="48" t="s">
        <v>7</v>
      </c>
      <c r="E1427" s="48">
        <v>6</v>
      </c>
      <c r="F1427" s="60">
        <v>91</v>
      </c>
      <c r="G1427" s="43">
        <v>151</v>
      </c>
      <c r="H1427" s="58">
        <f>FactTransaction[[#This Row],[RNS]]*FactTransaction[[#This Row],[ADR]]</f>
        <v>13741</v>
      </c>
      <c r="I1427" s="51">
        <f>DATE(FactTransaction[[#This Row],['#Year]],FactTransaction[[#This Row],['#Month]],1)</f>
        <v>45809</v>
      </c>
      <c r="J1427" s="48"/>
    </row>
    <row r="1428" spans="1:10" x14ac:dyDescent="0.4">
      <c r="A1428" s="48" t="s">
        <v>84</v>
      </c>
      <c r="B1428" s="48" t="s">
        <v>74</v>
      </c>
      <c r="C1428" s="48">
        <v>2025</v>
      </c>
      <c r="D1428" s="48" t="s">
        <v>8</v>
      </c>
      <c r="E1428" s="48">
        <v>6</v>
      </c>
      <c r="F1428" s="60">
        <v>201</v>
      </c>
      <c r="G1428" s="43">
        <v>176</v>
      </c>
      <c r="H1428" s="58">
        <f>FactTransaction[[#This Row],[RNS]]*FactTransaction[[#This Row],[ADR]]</f>
        <v>35376</v>
      </c>
      <c r="I1428" s="51">
        <f>DATE(FactTransaction[[#This Row],['#Year]],FactTransaction[[#This Row],['#Month]],1)</f>
        <v>45809</v>
      </c>
      <c r="J1428" s="48"/>
    </row>
    <row r="1429" spans="1:10" x14ac:dyDescent="0.4">
      <c r="A1429" s="48" t="s">
        <v>84</v>
      </c>
      <c r="B1429" s="48" t="s">
        <v>74</v>
      </c>
      <c r="C1429" s="48">
        <v>2025</v>
      </c>
      <c r="D1429" s="48" t="s">
        <v>3</v>
      </c>
      <c r="E1429" s="48">
        <v>6</v>
      </c>
      <c r="F1429" s="60">
        <v>143</v>
      </c>
      <c r="G1429" s="43">
        <v>160</v>
      </c>
      <c r="H1429" s="58">
        <f>FactTransaction[[#This Row],[RNS]]*FactTransaction[[#This Row],[ADR]]</f>
        <v>22880</v>
      </c>
      <c r="I1429" s="51">
        <f>DATE(FactTransaction[[#This Row],['#Year]],FactTransaction[[#This Row],['#Month]],1)</f>
        <v>45809</v>
      </c>
      <c r="J1429" s="48"/>
    </row>
    <row r="1430" spans="1:10" x14ac:dyDescent="0.4">
      <c r="A1430" s="48" t="s">
        <v>84</v>
      </c>
      <c r="B1430" s="48" t="s">
        <v>74</v>
      </c>
      <c r="C1430" s="48">
        <v>2025</v>
      </c>
      <c r="D1430" s="48" t="s">
        <v>6</v>
      </c>
      <c r="E1430" s="48">
        <v>7</v>
      </c>
      <c r="F1430" s="60">
        <v>127</v>
      </c>
      <c r="G1430" s="43">
        <v>155</v>
      </c>
      <c r="H1430" s="58">
        <f>FactTransaction[[#This Row],[RNS]]*FactTransaction[[#This Row],[ADR]]</f>
        <v>19685</v>
      </c>
      <c r="I1430" s="51">
        <f>DATE(FactTransaction[[#This Row],['#Year]],FactTransaction[[#This Row],['#Month]],1)</f>
        <v>45839</v>
      </c>
      <c r="J1430" s="48"/>
    </row>
    <row r="1431" spans="1:10" x14ac:dyDescent="0.4">
      <c r="A1431" s="48" t="s">
        <v>84</v>
      </c>
      <c r="B1431" s="48" t="s">
        <v>74</v>
      </c>
      <c r="C1431" s="48">
        <v>2025</v>
      </c>
      <c r="D1431" s="48" t="s">
        <v>7</v>
      </c>
      <c r="E1431" s="48">
        <v>7</v>
      </c>
      <c r="F1431" s="60">
        <v>48</v>
      </c>
      <c r="G1431" s="43">
        <v>160</v>
      </c>
      <c r="H1431" s="58">
        <f>FactTransaction[[#This Row],[RNS]]*FactTransaction[[#This Row],[ADR]]</f>
        <v>7680</v>
      </c>
      <c r="I1431" s="51">
        <f>DATE(FactTransaction[[#This Row],['#Year]],FactTransaction[[#This Row],['#Month]],1)</f>
        <v>45839</v>
      </c>
      <c r="J1431" s="48"/>
    </row>
    <row r="1432" spans="1:10" x14ac:dyDescent="0.4">
      <c r="A1432" s="48" t="s">
        <v>84</v>
      </c>
      <c r="B1432" s="48" t="s">
        <v>74</v>
      </c>
      <c r="C1432" s="48">
        <v>2025</v>
      </c>
      <c r="D1432" s="48" t="s">
        <v>8</v>
      </c>
      <c r="E1432" s="48">
        <v>7</v>
      </c>
      <c r="F1432" s="60">
        <v>152</v>
      </c>
      <c r="G1432" s="43">
        <v>174</v>
      </c>
      <c r="H1432" s="58">
        <f>FactTransaction[[#This Row],[RNS]]*FactTransaction[[#This Row],[ADR]]</f>
        <v>26448</v>
      </c>
      <c r="I1432" s="51">
        <f>DATE(FactTransaction[[#This Row],['#Year]],FactTransaction[[#This Row],['#Month]],1)</f>
        <v>45839</v>
      </c>
      <c r="J1432" s="48"/>
    </row>
    <row r="1433" spans="1:10" x14ac:dyDescent="0.4">
      <c r="A1433" s="48" t="s">
        <v>84</v>
      </c>
      <c r="B1433" s="48" t="s">
        <v>74</v>
      </c>
      <c r="C1433" s="48">
        <v>2025</v>
      </c>
      <c r="D1433" s="48" t="s">
        <v>3</v>
      </c>
      <c r="E1433" s="48">
        <v>7</v>
      </c>
      <c r="F1433" s="60">
        <v>28</v>
      </c>
      <c r="G1433" s="43">
        <v>150</v>
      </c>
      <c r="H1433" s="58">
        <f>FactTransaction[[#This Row],[RNS]]*FactTransaction[[#This Row],[ADR]]</f>
        <v>4200</v>
      </c>
      <c r="I1433" s="51">
        <f>DATE(FactTransaction[[#This Row],['#Year]],FactTransaction[[#This Row],['#Month]],1)</f>
        <v>45839</v>
      </c>
      <c r="J1433" s="48"/>
    </row>
    <row r="1434" spans="1:10" x14ac:dyDescent="0.4">
      <c r="A1434" s="48" t="s">
        <v>84</v>
      </c>
      <c r="B1434" s="48" t="s">
        <v>74</v>
      </c>
      <c r="C1434" s="48">
        <v>2025</v>
      </c>
      <c r="D1434" s="48" t="s">
        <v>6</v>
      </c>
      <c r="E1434" s="48">
        <v>8</v>
      </c>
      <c r="F1434" s="60">
        <v>33</v>
      </c>
      <c r="G1434" s="43">
        <v>167</v>
      </c>
      <c r="H1434" s="58">
        <f>FactTransaction[[#This Row],[RNS]]*FactTransaction[[#This Row],[ADR]]</f>
        <v>5511</v>
      </c>
      <c r="I1434" s="51">
        <f>DATE(FactTransaction[[#This Row],['#Year]],FactTransaction[[#This Row],['#Month]],1)</f>
        <v>45870</v>
      </c>
      <c r="J1434" s="48"/>
    </row>
    <row r="1435" spans="1:10" x14ac:dyDescent="0.4">
      <c r="A1435" s="48" t="s">
        <v>84</v>
      </c>
      <c r="B1435" s="48" t="s">
        <v>74</v>
      </c>
      <c r="C1435" s="48">
        <v>2025</v>
      </c>
      <c r="D1435" s="48" t="s">
        <v>7</v>
      </c>
      <c r="E1435" s="48">
        <v>8</v>
      </c>
      <c r="F1435" s="60">
        <v>100</v>
      </c>
      <c r="G1435" s="43">
        <v>180</v>
      </c>
      <c r="H1435" s="58">
        <f>FactTransaction[[#This Row],[RNS]]*FactTransaction[[#This Row],[ADR]]</f>
        <v>18000</v>
      </c>
      <c r="I1435" s="51">
        <f>DATE(FactTransaction[[#This Row],['#Year]],FactTransaction[[#This Row],['#Month]],1)</f>
        <v>45870</v>
      </c>
      <c r="J1435" s="48"/>
    </row>
    <row r="1436" spans="1:10" x14ac:dyDescent="0.4">
      <c r="A1436" s="48" t="s">
        <v>84</v>
      </c>
      <c r="B1436" s="48" t="s">
        <v>74</v>
      </c>
      <c r="C1436" s="48">
        <v>2025</v>
      </c>
      <c r="D1436" s="48" t="s">
        <v>8</v>
      </c>
      <c r="E1436" s="48">
        <v>8</v>
      </c>
      <c r="F1436" s="60">
        <v>88</v>
      </c>
      <c r="G1436" s="43">
        <v>164</v>
      </c>
      <c r="H1436" s="58">
        <f>FactTransaction[[#This Row],[RNS]]*FactTransaction[[#This Row],[ADR]]</f>
        <v>14432</v>
      </c>
      <c r="I1436" s="51">
        <f>DATE(FactTransaction[[#This Row],['#Year]],FactTransaction[[#This Row],['#Month]],1)</f>
        <v>45870</v>
      </c>
      <c r="J1436" s="48"/>
    </row>
    <row r="1437" spans="1:10" x14ac:dyDescent="0.4">
      <c r="A1437" s="48" t="s">
        <v>84</v>
      </c>
      <c r="B1437" s="48" t="s">
        <v>74</v>
      </c>
      <c r="C1437" s="48">
        <v>2025</v>
      </c>
      <c r="D1437" s="48" t="s">
        <v>3</v>
      </c>
      <c r="E1437" s="48">
        <v>8</v>
      </c>
      <c r="F1437" s="60">
        <v>105</v>
      </c>
      <c r="G1437" s="43">
        <v>160</v>
      </c>
      <c r="H1437" s="58">
        <f>FactTransaction[[#This Row],[RNS]]*FactTransaction[[#This Row],[ADR]]</f>
        <v>16800</v>
      </c>
      <c r="I1437" s="51">
        <f>DATE(FactTransaction[[#This Row],['#Year]],FactTransaction[[#This Row],['#Month]],1)</f>
        <v>45870</v>
      </c>
      <c r="J1437" s="48"/>
    </row>
    <row r="1438" spans="1:10" x14ac:dyDescent="0.4">
      <c r="A1438" s="48" t="s">
        <v>84</v>
      </c>
      <c r="B1438" s="48" t="s">
        <v>74</v>
      </c>
      <c r="C1438" s="48">
        <v>2025</v>
      </c>
      <c r="D1438" s="48" t="s">
        <v>6</v>
      </c>
      <c r="E1438" s="48">
        <v>9</v>
      </c>
      <c r="F1438" s="60">
        <v>220</v>
      </c>
      <c r="G1438" s="43">
        <v>168</v>
      </c>
      <c r="H1438" s="58">
        <f>FactTransaction[[#This Row],[RNS]]*FactTransaction[[#This Row],[ADR]]</f>
        <v>36960</v>
      </c>
      <c r="I1438" s="51">
        <f>DATE(FactTransaction[[#This Row],['#Year]],FactTransaction[[#This Row],['#Month]],1)</f>
        <v>45901</v>
      </c>
      <c r="J1438" s="48"/>
    </row>
    <row r="1439" spans="1:10" x14ac:dyDescent="0.4">
      <c r="A1439" s="48" t="s">
        <v>84</v>
      </c>
      <c r="B1439" s="48" t="s">
        <v>74</v>
      </c>
      <c r="C1439" s="48">
        <v>2025</v>
      </c>
      <c r="D1439" s="48" t="s">
        <v>7</v>
      </c>
      <c r="E1439" s="48">
        <v>9</v>
      </c>
      <c r="F1439" s="60">
        <v>30</v>
      </c>
      <c r="G1439" s="43">
        <v>156</v>
      </c>
      <c r="H1439" s="58">
        <f>FactTransaction[[#This Row],[RNS]]*FactTransaction[[#This Row],[ADR]]</f>
        <v>4680</v>
      </c>
      <c r="I1439" s="51">
        <f>DATE(FactTransaction[[#This Row],['#Year]],FactTransaction[[#This Row],['#Month]],1)</f>
        <v>45901</v>
      </c>
      <c r="J1439" s="48"/>
    </row>
    <row r="1440" spans="1:10" x14ac:dyDescent="0.4">
      <c r="A1440" s="48" t="s">
        <v>84</v>
      </c>
      <c r="B1440" s="48" t="s">
        <v>74</v>
      </c>
      <c r="C1440" s="48">
        <v>2025</v>
      </c>
      <c r="D1440" s="48" t="s">
        <v>8</v>
      </c>
      <c r="E1440" s="48">
        <v>9</v>
      </c>
      <c r="F1440" s="60">
        <v>113</v>
      </c>
      <c r="G1440" s="43">
        <v>154</v>
      </c>
      <c r="H1440" s="58">
        <f>FactTransaction[[#This Row],[RNS]]*FactTransaction[[#This Row],[ADR]]</f>
        <v>17402</v>
      </c>
      <c r="I1440" s="51">
        <f>DATE(FactTransaction[[#This Row],['#Year]],FactTransaction[[#This Row],['#Month]],1)</f>
        <v>45901</v>
      </c>
      <c r="J1440" s="48"/>
    </row>
    <row r="1441" spans="1:10" x14ac:dyDescent="0.4">
      <c r="A1441" s="48" t="s">
        <v>84</v>
      </c>
      <c r="B1441" s="48" t="s">
        <v>74</v>
      </c>
      <c r="C1441" s="48">
        <v>2025</v>
      </c>
      <c r="D1441" s="48" t="s">
        <v>3</v>
      </c>
      <c r="E1441" s="48">
        <v>9</v>
      </c>
      <c r="F1441" s="60">
        <v>16</v>
      </c>
      <c r="G1441" s="43">
        <v>153</v>
      </c>
      <c r="H1441" s="58">
        <f>FactTransaction[[#This Row],[RNS]]*FactTransaction[[#This Row],[ADR]]</f>
        <v>2448</v>
      </c>
      <c r="I1441" s="51">
        <f>DATE(FactTransaction[[#This Row],['#Year]],FactTransaction[[#This Row],['#Month]],1)</f>
        <v>45901</v>
      </c>
      <c r="J1441" s="48"/>
    </row>
    <row r="1442" spans="1:10" x14ac:dyDescent="0.4">
      <c r="A1442" s="48" t="s">
        <v>84</v>
      </c>
      <c r="B1442" s="48" t="s">
        <v>74</v>
      </c>
      <c r="C1442" s="48">
        <v>2025</v>
      </c>
      <c r="D1442" s="48" t="s">
        <v>6</v>
      </c>
      <c r="E1442" s="48">
        <v>10</v>
      </c>
      <c r="F1442" s="60">
        <v>28</v>
      </c>
      <c r="G1442" s="43">
        <v>153</v>
      </c>
      <c r="H1442" s="58">
        <f>FactTransaction[[#This Row],[RNS]]*FactTransaction[[#This Row],[ADR]]</f>
        <v>4284</v>
      </c>
      <c r="I1442" s="51">
        <f>DATE(FactTransaction[[#This Row],['#Year]],FactTransaction[[#This Row],['#Month]],1)</f>
        <v>45931</v>
      </c>
      <c r="J1442" s="48"/>
    </row>
    <row r="1443" spans="1:10" x14ac:dyDescent="0.4">
      <c r="A1443" s="48" t="s">
        <v>84</v>
      </c>
      <c r="B1443" s="48" t="s">
        <v>74</v>
      </c>
      <c r="C1443" s="48">
        <v>2025</v>
      </c>
      <c r="D1443" s="48" t="s">
        <v>7</v>
      </c>
      <c r="E1443" s="48">
        <v>10</v>
      </c>
      <c r="F1443" s="60">
        <v>77</v>
      </c>
      <c r="G1443" s="43">
        <v>179</v>
      </c>
      <c r="H1443" s="58">
        <f>FactTransaction[[#This Row],[RNS]]*FactTransaction[[#This Row],[ADR]]</f>
        <v>13783</v>
      </c>
      <c r="I1443" s="51">
        <f>DATE(FactTransaction[[#This Row],['#Year]],FactTransaction[[#This Row],['#Month]],1)</f>
        <v>45931</v>
      </c>
      <c r="J1443" s="48"/>
    </row>
    <row r="1444" spans="1:10" x14ac:dyDescent="0.4">
      <c r="A1444" s="48" t="s">
        <v>84</v>
      </c>
      <c r="B1444" s="48" t="s">
        <v>74</v>
      </c>
      <c r="C1444" s="48">
        <v>2025</v>
      </c>
      <c r="D1444" s="48" t="s">
        <v>8</v>
      </c>
      <c r="E1444" s="48">
        <v>10</v>
      </c>
      <c r="F1444" s="60">
        <v>207</v>
      </c>
      <c r="G1444" s="43">
        <v>166</v>
      </c>
      <c r="H1444" s="58">
        <f>FactTransaction[[#This Row],[RNS]]*FactTransaction[[#This Row],[ADR]]</f>
        <v>34362</v>
      </c>
      <c r="I1444" s="51">
        <f>DATE(FactTransaction[[#This Row],['#Year]],FactTransaction[[#This Row],['#Month]],1)</f>
        <v>45931</v>
      </c>
      <c r="J1444" s="48"/>
    </row>
    <row r="1445" spans="1:10" x14ac:dyDescent="0.4">
      <c r="A1445" s="48" t="s">
        <v>84</v>
      </c>
      <c r="B1445" s="48" t="s">
        <v>74</v>
      </c>
      <c r="C1445" s="48">
        <v>2025</v>
      </c>
      <c r="D1445" s="48" t="s">
        <v>3</v>
      </c>
      <c r="E1445" s="48">
        <v>10</v>
      </c>
      <c r="F1445" s="60">
        <v>113</v>
      </c>
      <c r="G1445" s="43">
        <v>162</v>
      </c>
      <c r="H1445" s="58">
        <f>FactTransaction[[#This Row],[RNS]]*FactTransaction[[#This Row],[ADR]]</f>
        <v>18306</v>
      </c>
      <c r="I1445" s="51">
        <f>DATE(FactTransaction[[#This Row],['#Year]],FactTransaction[[#This Row],['#Month]],1)</f>
        <v>45931</v>
      </c>
      <c r="J1445" s="48"/>
    </row>
    <row r="1446" spans="1:10" x14ac:dyDescent="0.4">
      <c r="A1446" s="48" t="s">
        <v>84</v>
      </c>
      <c r="B1446" s="48" t="s">
        <v>74</v>
      </c>
      <c r="C1446" s="48">
        <v>2025</v>
      </c>
      <c r="D1446" s="48" t="s">
        <v>6</v>
      </c>
      <c r="E1446" s="48">
        <v>11</v>
      </c>
      <c r="F1446" s="60">
        <v>131</v>
      </c>
      <c r="G1446" s="43">
        <v>174</v>
      </c>
      <c r="H1446" s="58">
        <f>FactTransaction[[#This Row],[RNS]]*FactTransaction[[#This Row],[ADR]]</f>
        <v>22794</v>
      </c>
      <c r="I1446" s="51">
        <f>DATE(FactTransaction[[#This Row],['#Year]],FactTransaction[[#This Row],['#Month]],1)</f>
        <v>45962</v>
      </c>
      <c r="J1446" s="48"/>
    </row>
    <row r="1447" spans="1:10" x14ac:dyDescent="0.4">
      <c r="A1447" s="48" t="s">
        <v>84</v>
      </c>
      <c r="B1447" s="48" t="s">
        <v>74</v>
      </c>
      <c r="C1447" s="48">
        <v>2025</v>
      </c>
      <c r="D1447" s="48" t="s">
        <v>7</v>
      </c>
      <c r="E1447" s="48">
        <v>11</v>
      </c>
      <c r="F1447" s="60">
        <v>123</v>
      </c>
      <c r="G1447" s="43">
        <v>178</v>
      </c>
      <c r="H1447" s="58">
        <f>FactTransaction[[#This Row],[RNS]]*FactTransaction[[#This Row],[ADR]]</f>
        <v>21894</v>
      </c>
      <c r="I1447" s="51">
        <f>DATE(FactTransaction[[#This Row],['#Year]],FactTransaction[[#This Row],['#Month]],1)</f>
        <v>45962</v>
      </c>
      <c r="J1447" s="48"/>
    </row>
    <row r="1448" spans="1:10" x14ac:dyDescent="0.4">
      <c r="A1448" s="48" t="s">
        <v>84</v>
      </c>
      <c r="B1448" s="48" t="s">
        <v>74</v>
      </c>
      <c r="C1448" s="48">
        <v>2025</v>
      </c>
      <c r="D1448" s="48" t="s">
        <v>8</v>
      </c>
      <c r="E1448" s="48">
        <v>11</v>
      </c>
      <c r="F1448" s="60">
        <v>211</v>
      </c>
      <c r="G1448" s="43">
        <v>180</v>
      </c>
      <c r="H1448" s="58">
        <f>FactTransaction[[#This Row],[RNS]]*FactTransaction[[#This Row],[ADR]]</f>
        <v>37980</v>
      </c>
      <c r="I1448" s="51">
        <f>DATE(FactTransaction[[#This Row],['#Year]],FactTransaction[[#This Row],['#Month]],1)</f>
        <v>45962</v>
      </c>
      <c r="J1448" s="48"/>
    </row>
    <row r="1449" spans="1:10" x14ac:dyDescent="0.4">
      <c r="A1449" s="48" t="s">
        <v>84</v>
      </c>
      <c r="B1449" s="48" t="s">
        <v>74</v>
      </c>
      <c r="C1449" s="48">
        <v>2025</v>
      </c>
      <c r="D1449" s="48" t="s">
        <v>3</v>
      </c>
      <c r="E1449" s="48">
        <v>11</v>
      </c>
      <c r="F1449" s="60">
        <v>22</v>
      </c>
      <c r="G1449" s="43">
        <v>156</v>
      </c>
      <c r="H1449" s="58">
        <f>FactTransaction[[#This Row],[RNS]]*FactTransaction[[#This Row],[ADR]]</f>
        <v>3432</v>
      </c>
      <c r="I1449" s="51">
        <f>DATE(FactTransaction[[#This Row],['#Year]],FactTransaction[[#This Row],['#Month]],1)</f>
        <v>45962</v>
      </c>
      <c r="J1449" s="48"/>
    </row>
    <row r="1450" spans="1:10" x14ac:dyDescent="0.4">
      <c r="A1450" s="48" t="s">
        <v>84</v>
      </c>
      <c r="B1450" s="48" t="s">
        <v>74</v>
      </c>
      <c r="C1450" s="48">
        <v>2025</v>
      </c>
      <c r="D1450" s="48" t="s">
        <v>6</v>
      </c>
      <c r="E1450" s="48">
        <v>12</v>
      </c>
      <c r="F1450" s="60">
        <v>219</v>
      </c>
      <c r="G1450" s="43">
        <v>159</v>
      </c>
      <c r="H1450" s="58">
        <f>FactTransaction[[#This Row],[RNS]]*FactTransaction[[#This Row],[ADR]]</f>
        <v>34821</v>
      </c>
      <c r="I1450" s="51">
        <f>DATE(FactTransaction[[#This Row],['#Year]],FactTransaction[[#This Row],['#Month]],1)</f>
        <v>45992</v>
      </c>
      <c r="J1450" s="48"/>
    </row>
    <row r="1451" spans="1:10" x14ac:dyDescent="0.4">
      <c r="A1451" s="48" t="s">
        <v>84</v>
      </c>
      <c r="B1451" s="48" t="s">
        <v>74</v>
      </c>
      <c r="C1451" s="48">
        <v>2025</v>
      </c>
      <c r="D1451" s="48" t="s">
        <v>7</v>
      </c>
      <c r="E1451" s="48">
        <v>12</v>
      </c>
      <c r="F1451" s="60">
        <v>57</v>
      </c>
      <c r="G1451" s="43">
        <v>171</v>
      </c>
      <c r="H1451" s="58">
        <f>FactTransaction[[#This Row],[RNS]]*FactTransaction[[#This Row],[ADR]]</f>
        <v>9747</v>
      </c>
      <c r="I1451" s="51">
        <f>DATE(FactTransaction[[#This Row],['#Year]],FactTransaction[[#This Row],['#Month]],1)</f>
        <v>45992</v>
      </c>
      <c r="J1451" s="48"/>
    </row>
    <row r="1452" spans="1:10" x14ac:dyDescent="0.4">
      <c r="A1452" s="48" t="s">
        <v>84</v>
      </c>
      <c r="B1452" s="48" t="s">
        <v>74</v>
      </c>
      <c r="C1452" s="48">
        <v>2025</v>
      </c>
      <c r="D1452" s="48" t="s">
        <v>8</v>
      </c>
      <c r="E1452" s="48">
        <v>12</v>
      </c>
      <c r="F1452" s="60">
        <v>133</v>
      </c>
      <c r="G1452" s="43">
        <v>167</v>
      </c>
      <c r="H1452" s="58">
        <f>FactTransaction[[#This Row],[RNS]]*FactTransaction[[#This Row],[ADR]]</f>
        <v>22211</v>
      </c>
      <c r="I1452" s="51">
        <f>DATE(FactTransaction[[#This Row],['#Year]],FactTransaction[[#This Row],['#Month]],1)</f>
        <v>45992</v>
      </c>
      <c r="J1452" s="48"/>
    </row>
    <row r="1453" spans="1:10" x14ac:dyDescent="0.4">
      <c r="A1453" s="48" t="s">
        <v>84</v>
      </c>
      <c r="B1453" s="48" t="s">
        <v>74</v>
      </c>
      <c r="C1453" s="48">
        <v>2025</v>
      </c>
      <c r="D1453" s="48" t="s">
        <v>3</v>
      </c>
      <c r="E1453" s="48">
        <v>12</v>
      </c>
      <c r="F1453" s="60">
        <v>179</v>
      </c>
      <c r="G1453" s="43">
        <v>171</v>
      </c>
      <c r="H1453" s="58">
        <f>FactTransaction[[#This Row],[RNS]]*FactTransaction[[#This Row],[ADR]]</f>
        <v>30609</v>
      </c>
      <c r="I1453" s="51">
        <f>DATE(FactTransaction[[#This Row],['#Year]],FactTransaction[[#This Row],['#Month]],1)</f>
        <v>45992</v>
      </c>
      <c r="J1453" s="48"/>
    </row>
    <row r="1454" spans="1:10" x14ac:dyDescent="0.4">
      <c r="A1454" s="48" t="s">
        <v>84</v>
      </c>
      <c r="B1454" s="48" t="s">
        <v>75</v>
      </c>
      <c r="C1454" s="48">
        <v>2026</v>
      </c>
      <c r="D1454" s="48" t="s">
        <v>6</v>
      </c>
      <c r="E1454" s="48">
        <v>1</v>
      </c>
      <c r="F1454" s="60">
        <v>66</v>
      </c>
      <c r="G1454" s="43">
        <v>169</v>
      </c>
      <c r="H1454" s="58">
        <f>FactTransaction[[#This Row],[RNS]]*FactTransaction[[#This Row],[ADR]]</f>
        <v>11154</v>
      </c>
      <c r="I1454" s="51">
        <f>DATE(FactTransaction[[#This Row],['#Year]],FactTransaction[[#This Row],['#Month]],1)</f>
        <v>46023</v>
      </c>
      <c r="J1454" s="48"/>
    </row>
    <row r="1455" spans="1:10" x14ac:dyDescent="0.4">
      <c r="A1455" s="48" t="s">
        <v>84</v>
      </c>
      <c r="B1455" s="48" t="s">
        <v>75</v>
      </c>
      <c r="C1455" s="48">
        <v>2026</v>
      </c>
      <c r="D1455" s="48" t="s">
        <v>7</v>
      </c>
      <c r="E1455" s="48">
        <v>1</v>
      </c>
      <c r="F1455" s="60">
        <v>167</v>
      </c>
      <c r="G1455" s="43">
        <v>177</v>
      </c>
      <c r="H1455" s="58">
        <f>FactTransaction[[#This Row],[RNS]]*FactTransaction[[#This Row],[ADR]]</f>
        <v>29559</v>
      </c>
      <c r="I1455" s="51">
        <f>DATE(FactTransaction[[#This Row],['#Year]],FactTransaction[[#This Row],['#Month]],1)</f>
        <v>46023</v>
      </c>
      <c r="J1455" s="48"/>
    </row>
    <row r="1456" spans="1:10" x14ac:dyDescent="0.4">
      <c r="A1456" s="48" t="s">
        <v>84</v>
      </c>
      <c r="B1456" s="48" t="s">
        <v>75</v>
      </c>
      <c r="C1456" s="48">
        <v>2026</v>
      </c>
      <c r="D1456" s="48" t="s">
        <v>8</v>
      </c>
      <c r="E1456" s="48">
        <v>1</v>
      </c>
      <c r="F1456" s="60">
        <v>177</v>
      </c>
      <c r="G1456" s="43">
        <v>163</v>
      </c>
      <c r="H1456" s="58">
        <f>FactTransaction[[#This Row],[RNS]]*FactTransaction[[#This Row],[ADR]]</f>
        <v>28851</v>
      </c>
      <c r="I1456" s="51">
        <f>DATE(FactTransaction[[#This Row],['#Year]],FactTransaction[[#This Row],['#Month]],1)</f>
        <v>46023</v>
      </c>
      <c r="J1456" s="48"/>
    </row>
    <row r="1457" spans="1:10" x14ac:dyDescent="0.4">
      <c r="A1457" s="48" t="s">
        <v>84</v>
      </c>
      <c r="B1457" s="48" t="s">
        <v>75</v>
      </c>
      <c r="C1457" s="48">
        <v>2026</v>
      </c>
      <c r="D1457" s="48" t="s">
        <v>3</v>
      </c>
      <c r="E1457" s="48">
        <v>1</v>
      </c>
      <c r="F1457" s="60">
        <v>215</v>
      </c>
      <c r="G1457" s="43">
        <v>161</v>
      </c>
      <c r="H1457" s="58">
        <f>FactTransaction[[#This Row],[RNS]]*FactTransaction[[#This Row],[ADR]]</f>
        <v>34615</v>
      </c>
      <c r="I1457" s="51">
        <f>DATE(FactTransaction[[#This Row],['#Year]],FactTransaction[[#This Row],['#Month]],1)</f>
        <v>46023</v>
      </c>
      <c r="J1457" s="48"/>
    </row>
    <row r="1458" spans="1:10" x14ac:dyDescent="0.4">
      <c r="A1458" s="48" t="s">
        <v>84</v>
      </c>
      <c r="B1458" s="48" t="s">
        <v>75</v>
      </c>
      <c r="C1458" s="48">
        <v>2026</v>
      </c>
      <c r="D1458" s="48" t="s">
        <v>6</v>
      </c>
      <c r="E1458" s="48">
        <v>2</v>
      </c>
      <c r="F1458" s="60">
        <v>201</v>
      </c>
      <c r="G1458" s="43">
        <v>166</v>
      </c>
      <c r="H1458" s="58">
        <f>FactTransaction[[#This Row],[RNS]]*FactTransaction[[#This Row],[ADR]]</f>
        <v>33366</v>
      </c>
      <c r="I1458" s="51">
        <f>DATE(FactTransaction[[#This Row],['#Year]],FactTransaction[[#This Row],['#Month]],1)</f>
        <v>46054</v>
      </c>
      <c r="J1458" s="48"/>
    </row>
    <row r="1459" spans="1:10" x14ac:dyDescent="0.4">
      <c r="A1459" s="48" t="s">
        <v>84</v>
      </c>
      <c r="B1459" s="48" t="s">
        <v>75</v>
      </c>
      <c r="C1459" s="48">
        <v>2026</v>
      </c>
      <c r="D1459" s="48" t="s">
        <v>7</v>
      </c>
      <c r="E1459" s="48">
        <v>2</v>
      </c>
      <c r="F1459" s="60">
        <v>21</v>
      </c>
      <c r="G1459" s="43">
        <v>162</v>
      </c>
      <c r="H1459" s="58">
        <f>FactTransaction[[#This Row],[RNS]]*FactTransaction[[#This Row],[ADR]]</f>
        <v>3402</v>
      </c>
      <c r="I1459" s="51">
        <f>DATE(FactTransaction[[#This Row],['#Year]],FactTransaction[[#This Row],['#Month]],1)</f>
        <v>46054</v>
      </c>
      <c r="J1459" s="48"/>
    </row>
    <row r="1460" spans="1:10" x14ac:dyDescent="0.4">
      <c r="A1460" s="48" t="s">
        <v>84</v>
      </c>
      <c r="B1460" s="48" t="s">
        <v>75</v>
      </c>
      <c r="C1460" s="48">
        <v>2026</v>
      </c>
      <c r="D1460" s="48" t="s">
        <v>8</v>
      </c>
      <c r="E1460" s="48">
        <v>2</v>
      </c>
      <c r="F1460" s="60">
        <v>57</v>
      </c>
      <c r="G1460" s="43">
        <v>162</v>
      </c>
      <c r="H1460" s="58">
        <f>FactTransaction[[#This Row],[RNS]]*FactTransaction[[#This Row],[ADR]]</f>
        <v>9234</v>
      </c>
      <c r="I1460" s="51">
        <f>DATE(FactTransaction[[#This Row],['#Year]],FactTransaction[[#This Row],['#Month]],1)</f>
        <v>46054</v>
      </c>
      <c r="J1460" s="48"/>
    </row>
    <row r="1461" spans="1:10" x14ac:dyDescent="0.4">
      <c r="A1461" s="48" t="s">
        <v>84</v>
      </c>
      <c r="B1461" s="48" t="s">
        <v>75</v>
      </c>
      <c r="C1461" s="48">
        <v>2026</v>
      </c>
      <c r="D1461" s="48" t="s">
        <v>3</v>
      </c>
      <c r="E1461" s="48">
        <v>2</v>
      </c>
      <c r="F1461" s="60">
        <v>205</v>
      </c>
      <c r="G1461" s="43">
        <v>179</v>
      </c>
      <c r="H1461" s="58">
        <f>FactTransaction[[#This Row],[RNS]]*FactTransaction[[#This Row],[ADR]]</f>
        <v>36695</v>
      </c>
      <c r="I1461" s="51">
        <f>DATE(FactTransaction[[#This Row],['#Year]],FactTransaction[[#This Row],['#Month]],1)</f>
        <v>46054</v>
      </c>
      <c r="J1461" s="48"/>
    </row>
    <row r="1462" spans="1:10" x14ac:dyDescent="0.4">
      <c r="A1462" s="48" t="s">
        <v>84</v>
      </c>
      <c r="B1462" s="48" t="s">
        <v>75</v>
      </c>
      <c r="C1462" s="48">
        <v>2026</v>
      </c>
      <c r="D1462" s="48" t="s">
        <v>6</v>
      </c>
      <c r="E1462" s="48">
        <v>3</v>
      </c>
      <c r="F1462" s="60">
        <v>0</v>
      </c>
      <c r="G1462" s="43">
        <v>0</v>
      </c>
      <c r="H1462" s="58">
        <f>FactTransaction[[#This Row],[RNS]]*FactTransaction[[#This Row],[ADR]]</f>
        <v>0</v>
      </c>
      <c r="I1462" s="51">
        <f>DATE(FactTransaction[[#This Row],['#Year]],FactTransaction[[#This Row],['#Month]],1)</f>
        <v>46082</v>
      </c>
      <c r="J1462" s="48"/>
    </row>
    <row r="1463" spans="1:10" x14ac:dyDescent="0.4">
      <c r="A1463" s="48" t="s">
        <v>84</v>
      </c>
      <c r="B1463" s="48" t="s">
        <v>75</v>
      </c>
      <c r="C1463" s="48">
        <v>2026</v>
      </c>
      <c r="D1463" s="48" t="s">
        <v>7</v>
      </c>
      <c r="E1463" s="48">
        <v>3</v>
      </c>
      <c r="F1463" s="60">
        <v>0</v>
      </c>
      <c r="G1463" s="43">
        <v>0</v>
      </c>
      <c r="H1463" s="58">
        <f>FactTransaction[[#This Row],[RNS]]*FactTransaction[[#This Row],[ADR]]</f>
        <v>0</v>
      </c>
      <c r="I1463" s="51">
        <f>DATE(FactTransaction[[#This Row],['#Year]],FactTransaction[[#This Row],['#Month]],1)</f>
        <v>46082</v>
      </c>
      <c r="J1463" s="48"/>
    </row>
    <row r="1464" spans="1:10" x14ac:dyDescent="0.4">
      <c r="A1464" s="48" t="s">
        <v>84</v>
      </c>
      <c r="B1464" s="48" t="s">
        <v>75</v>
      </c>
      <c r="C1464" s="48">
        <v>2026</v>
      </c>
      <c r="D1464" s="48" t="s">
        <v>8</v>
      </c>
      <c r="E1464" s="48">
        <v>3</v>
      </c>
      <c r="F1464" s="60">
        <v>0</v>
      </c>
      <c r="G1464" s="43">
        <v>0</v>
      </c>
      <c r="H1464" s="58">
        <f>FactTransaction[[#This Row],[RNS]]*FactTransaction[[#This Row],[ADR]]</f>
        <v>0</v>
      </c>
      <c r="I1464" s="51">
        <f>DATE(FactTransaction[[#This Row],['#Year]],FactTransaction[[#This Row],['#Month]],1)</f>
        <v>46082</v>
      </c>
      <c r="J1464" s="48"/>
    </row>
    <row r="1465" spans="1:10" x14ac:dyDescent="0.4">
      <c r="A1465" s="48" t="s">
        <v>84</v>
      </c>
      <c r="B1465" s="48" t="s">
        <v>75</v>
      </c>
      <c r="C1465" s="48">
        <v>2026</v>
      </c>
      <c r="D1465" s="48" t="s">
        <v>3</v>
      </c>
      <c r="E1465" s="48">
        <v>3</v>
      </c>
      <c r="F1465" s="60">
        <v>0</v>
      </c>
      <c r="G1465" s="43">
        <v>0</v>
      </c>
      <c r="H1465" s="58">
        <f>FactTransaction[[#This Row],[RNS]]*FactTransaction[[#This Row],[ADR]]</f>
        <v>0</v>
      </c>
      <c r="I1465" s="51">
        <f>DATE(FactTransaction[[#This Row],['#Year]],FactTransaction[[#This Row],['#Month]],1)</f>
        <v>46082</v>
      </c>
      <c r="J1465" s="48"/>
    </row>
    <row r="1466" spans="1:10" x14ac:dyDescent="0.4">
      <c r="A1466" s="48" t="s">
        <v>84</v>
      </c>
      <c r="B1466" s="48" t="s">
        <v>75</v>
      </c>
      <c r="C1466" s="48">
        <v>2026</v>
      </c>
      <c r="D1466" s="48" t="s">
        <v>6</v>
      </c>
      <c r="E1466" s="48">
        <v>4</v>
      </c>
      <c r="F1466" s="60">
        <v>0</v>
      </c>
      <c r="G1466" s="43">
        <v>0</v>
      </c>
      <c r="H1466" s="58">
        <f>FactTransaction[[#This Row],[RNS]]*FactTransaction[[#This Row],[ADR]]</f>
        <v>0</v>
      </c>
      <c r="I1466" s="51">
        <f>DATE(FactTransaction[[#This Row],['#Year]],FactTransaction[[#This Row],['#Month]],1)</f>
        <v>46113</v>
      </c>
      <c r="J1466" s="48"/>
    </row>
    <row r="1467" spans="1:10" x14ac:dyDescent="0.4">
      <c r="A1467" s="48" t="s">
        <v>84</v>
      </c>
      <c r="B1467" s="48" t="s">
        <v>75</v>
      </c>
      <c r="C1467" s="48">
        <v>2026</v>
      </c>
      <c r="D1467" s="48" t="s">
        <v>7</v>
      </c>
      <c r="E1467" s="48">
        <v>4</v>
      </c>
      <c r="F1467" s="60">
        <v>0</v>
      </c>
      <c r="G1467" s="43">
        <v>0</v>
      </c>
      <c r="H1467" s="58">
        <f>FactTransaction[[#This Row],[RNS]]*FactTransaction[[#This Row],[ADR]]</f>
        <v>0</v>
      </c>
      <c r="I1467" s="51">
        <f>DATE(FactTransaction[[#This Row],['#Year]],FactTransaction[[#This Row],['#Month]],1)</f>
        <v>46113</v>
      </c>
      <c r="J1467" s="48"/>
    </row>
    <row r="1468" spans="1:10" x14ac:dyDescent="0.4">
      <c r="A1468" s="48" t="s">
        <v>84</v>
      </c>
      <c r="B1468" s="48" t="s">
        <v>75</v>
      </c>
      <c r="C1468" s="48">
        <v>2026</v>
      </c>
      <c r="D1468" s="48" t="s">
        <v>8</v>
      </c>
      <c r="E1468" s="48">
        <v>4</v>
      </c>
      <c r="F1468" s="60">
        <v>0</v>
      </c>
      <c r="G1468" s="43">
        <v>0</v>
      </c>
      <c r="H1468" s="58">
        <f>FactTransaction[[#This Row],[RNS]]*FactTransaction[[#This Row],[ADR]]</f>
        <v>0</v>
      </c>
      <c r="I1468" s="51">
        <f>DATE(FactTransaction[[#This Row],['#Year]],FactTransaction[[#This Row],['#Month]],1)</f>
        <v>46113</v>
      </c>
      <c r="J1468" s="48"/>
    </row>
    <row r="1469" spans="1:10" x14ac:dyDescent="0.4">
      <c r="A1469" s="48" t="s">
        <v>84</v>
      </c>
      <c r="B1469" s="48" t="s">
        <v>75</v>
      </c>
      <c r="C1469" s="48">
        <v>2026</v>
      </c>
      <c r="D1469" s="48" t="s">
        <v>3</v>
      </c>
      <c r="E1469" s="48">
        <v>4</v>
      </c>
      <c r="F1469" s="60">
        <v>0</v>
      </c>
      <c r="G1469" s="43">
        <v>0</v>
      </c>
      <c r="H1469" s="58">
        <f>FactTransaction[[#This Row],[RNS]]*FactTransaction[[#This Row],[ADR]]</f>
        <v>0</v>
      </c>
      <c r="I1469" s="51">
        <f>DATE(FactTransaction[[#This Row],['#Year]],FactTransaction[[#This Row],['#Month]],1)</f>
        <v>46113</v>
      </c>
      <c r="J1469" s="48"/>
    </row>
    <row r="1470" spans="1:10" x14ac:dyDescent="0.4">
      <c r="A1470" s="48" t="s">
        <v>84</v>
      </c>
      <c r="B1470" s="48" t="s">
        <v>75</v>
      </c>
      <c r="C1470" s="48">
        <v>2026</v>
      </c>
      <c r="D1470" s="48" t="s">
        <v>6</v>
      </c>
      <c r="E1470" s="48">
        <v>5</v>
      </c>
      <c r="F1470" s="60">
        <v>0</v>
      </c>
      <c r="G1470" s="43">
        <v>0</v>
      </c>
      <c r="H1470" s="58">
        <f>FactTransaction[[#This Row],[RNS]]*FactTransaction[[#This Row],[ADR]]</f>
        <v>0</v>
      </c>
      <c r="I1470" s="51">
        <f>DATE(FactTransaction[[#This Row],['#Year]],FactTransaction[[#This Row],['#Month]],1)</f>
        <v>46143</v>
      </c>
      <c r="J1470" s="48"/>
    </row>
    <row r="1471" spans="1:10" x14ac:dyDescent="0.4">
      <c r="A1471" s="48" t="s">
        <v>84</v>
      </c>
      <c r="B1471" s="48" t="s">
        <v>75</v>
      </c>
      <c r="C1471" s="48">
        <v>2026</v>
      </c>
      <c r="D1471" s="48" t="s">
        <v>7</v>
      </c>
      <c r="E1471" s="48">
        <v>5</v>
      </c>
      <c r="F1471" s="60">
        <v>0</v>
      </c>
      <c r="G1471" s="43">
        <v>0</v>
      </c>
      <c r="H1471" s="58">
        <f>FactTransaction[[#This Row],[RNS]]*FactTransaction[[#This Row],[ADR]]</f>
        <v>0</v>
      </c>
      <c r="I1471" s="51">
        <f>DATE(FactTransaction[[#This Row],['#Year]],FactTransaction[[#This Row],['#Month]],1)</f>
        <v>46143</v>
      </c>
      <c r="J1471" s="48"/>
    </row>
    <row r="1472" spans="1:10" x14ac:dyDescent="0.4">
      <c r="A1472" s="48" t="s">
        <v>84</v>
      </c>
      <c r="B1472" s="48" t="s">
        <v>75</v>
      </c>
      <c r="C1472" s="48">
        <v>2026</v>
      </c>
      <c r="D1472" s="48" t="s">
        <v>8</v>
      </c>
      <c r="E1472" s="48">
        <v>5</v>
      </c>
      <c r="F1472" s="60">
        <v>0</v>
      </c>
      <c r="G1472" s="43">
        <v>0</v>
      </c>
      <c r="H1472" s="58">
        <f>FactTransaction[[#This Row],[RNS]]*FactTransaction[[#This Row],[ADR]]</f>
        <v>0</v>
      </c>
      <c r="I1472" s="51">
        <f>DATE(FactTransaction[[#This Row],['#Year]],FactTransaction[[#This Row],['#Month]],1)</f>
        <v>46143</v>
      </c>
      <c r="J1472" s="48"/>
    </row>
    <row r="1473" spans="1:10" x14ac:dyDescent="0.4">
      <c r="A1473" s="48" t="s">
        <v>84</v>
      </c>
      <c r="B1473" s="48" t="s">
        <v>75</v>
      </c>
      <c r="C1473" s="48">
        <v>2026</v>
      </c>
      <c r="D1473" s="48" t="s">
        <v>3</v>
      </c>
      <c r="E1473" s="48">
        <v>5</v>
      </c>
      <c r="F1473" s="60">
        <v>0</v>
      </c>
      <c r="G1473" s="43">
        <v>0</v>
      </c>
      <c r="H1473" s="58">
        <f>FactTransaction[[#This Row],[RNS]]*FactTransaction[[#This Row],[ADR]]</f>
        <v>0</v>
      </c>
      <c r="I1473" s="51">
        <f>DATE(FactTransaction[[#This Row],['#Year]],FactTransaction[[#This Row],['#Month]],1)</f>
        <v>46143</v>
      </c>
      <c r="J1473" s="48"/>
    </row>
    <row r="1474" spans="1:10" x14ac:dyDescent="0.4">
      <c r="A1474" s="48" t="s">
        <v>84</v>
      </c>
      <c r="B1474" s="48" t="s">
        <v>75</v>
      </c>
      <c r="C1474" s="48">
        <v>2026</v>
      </c>
      <c r="D1474" s="48" t="s">
        <v>6</v>
      </c>
      <c r="E1474" s="48">
        <v>6</v>
      </c>
      <c r="F1474" s="60">
        <v>0</v>
      </c>
      <c r="G1474" s="43">
        <v>0</v>
      </c>
      <c r="H1474" s="58">
        <f>FactTransaction[[#This Row],[RNS]]*FactTransaction[[#This Row],[ADR]]</f>
        <v>0</v>
      </c>
      <c r="I1474" s="51">
        <f>DATE(FactTransaction[[#This Row],['#Year]],FactTransaction[[#This Row],['#Month]],1)</f>
        <v>46174</v>
      </c>
      <c r="J1474" s="48"/>
    </row>
    <row r="1475" spans="1:10" x14ac:dyDescent="0.4">
      <c r="A1475" s="48" t="s">
        <v>84</v>
      </c>
      <c r="B1475" s="48" t="s">
        <v>75</v>
      </c>
      <c r="C1475" s="48">
        <v>2026</v>
      </c>
      <c r="D1475" s="48" t="s">
        <v>7</v>
      </c>
      <c r="E1475" s="48">
        <v>6</v>
      </c>
      <c r="F1475" s="60">
        <v>0</v>
      </c>
      <c r="G1475" s="43">
        <v>0</v>
      </c>
      <c r="H1475" s="58">
        <f>FactTransaction[[#This Row],[RNS]]*FactTransaction[[#This Row],[ADR]]</f>
        <v>0</v>
      </c>
      <c r="I1475" s="51">
        <f>DATE(FactTransaction[[#This Row],['#Year]],FactTransaction[[#This Row],['#Month]],1)</f>
        <v>46174</v>
      </c>
      <c r="J1475" s="48"/>
    </row>
    <row r="1476" spans="1:10" x14ac:dyDescent="0.4">
      <c r="A1476" s="48" t="s">
        <v>84</v>
      </c>
      <c r="B1476" s="48" t="s">
        <v>75</v>
      </c>
      <c r="C1476" s="48">
        <v>2026</v>
      </c>
      <c r="D1476" s="48" t="s">
        <v>8</v>
      </c>
      <c r="E1476" s="48">
        <v>6</v>
      </c>
      <c r="F1476" s="60">
        <v>0</v>
      </c>
      <c r="G1476" s="43">
        <v>0</v>
      </c>
      <c r="H1476" s="58">
        <f>FactTransaction[[#This Row],[RNS]]*FactTransaction[[#This Row],[ADR]]</f>
        <v>0</v>
      </c>
      <c r="I1476" s="51">
        <f>DATE(FactTransaction[[#This Row],['#Year]],FactTransaction[[#This Row],['#Month]],1)</f>
        <v>46174</v>
      </c>
      <c r="J1476" s="48"/>
    </row>
    <row r="1477" spans="1:10" x14ac:dyDescent="0.4">
      <c r="A1477" s="48" t="s">
        <v>84</v>
      </c>
      <c r="B1477" s="48" t="s">
        <v>75</v>
      </c>
      <c r="C1477" s="48">
        <v>2026</v>
      </c>
      <c r="D1477" s="48" t="s">
        <v>3</v>
      </c>
      <c r="E1477" s="48">
        <v>6</v>
      </c>
      <c r="F1477" s="60">
        <v>0</v>
      </c>
      <c r="G1477" s="43">
        <v>0</v>
      </c>
      <c r="H1477" s="58">
        <f>FactTransaction[[#This Row],[RNS]]*FactTransaction[[#This Row],[ADR]]</f>
        <v>0</v>
      </c>
      <c r="I1477" s="51">
        <f>DATE(FactTransaction[[#This Row],['#Year]],FactTransaction[[#This Row],['#Month]],1)</f>
        <v>46174</v>
      </c>
      <c r="J1477" s="48"/>
    </row>
    <row r="1478" spans="1:10" x14ac:dyDescent="0.4">
      <c r="A1478" s="48" t="s">
        <v>84</v>
      </c>
      <c r="B1478" s="48" t="s">
        <v>75</v>
      </c>
      <c r="C1478" s="48">
        <v>2026</v>
      </c>
      <c r="D1478" s="48" t="s">
        <v>6</v>
      </c>
      <c r="E1478" s="48">
        <v>7</v>
      </c>
      <c r="F1478" s="60">
        <v>0</v>
      </c>
      <c r="G1478" s="43">
        <v>0</v>
      </c>
      <c r="H1478" s="58">
        <f>FactTransaction[[#This Row],[RNS]]*FactTransaction[[#This Row],[ADR]]</f>
        <v>0</v>
      </c>
      <c r="I1478" s="51">
        <f>DATE(FactTransaction[[#This Row],['#Year]],FactTransaction[[#This Row],['#Month]],1)</f>
        <v>46204</v>
      </c>
      <c r="J1478" s="48"/>
    </row>
    <row r="1479" spans="1:10" x14ac:dyDescent="0.4">
      <c r="A1479" s="48" t="s">
        <v>84</v>
      </c>
      <c r="B1479" s="48" t="s">
        <v>75</v>
      </c>
      <c r="C1479" s="48">
        <v>2026</v>
      </c>
      <c r="D1479" s="48" t="s">
        <v>7</v>
      </c>
      <c r="E1479" s="48">
        <v>7</v>
      </c>
      <c r="F1479" s="60">
        <v>0</v>
      </c>
      <c r="G1479" s="43">
        <v>0</v>
      </c>
      <c r="H1479" s="58">
        <f>FactTransaction[[#This Row],[RNS]]*FactTransaction[[#This Row],[ADR]]</f>
        <v>0</v>
      </c>
      <c r="I1479" s="51">
        <f>DATE(FactTransaction[[#This Row],['#Year]],FactTransaction[[#This Row],['#Month]],1)</f>
        <v>46204</v>
      </c>
      <c r="J1479" s="48"/>
    </row>
    <row r="1480" spans="1:10" x14ac:dyDescent="0.4">
      <c r="A1480" s="48" t="s">
        <v>84</v>
      </c>
      <c r="B1480" s="48" t="s">
        <v>75</v>
      </c>
      <c r="C1480" s="48">
        <v>2026</v>
      </c>
      <c r="D1480" s="48" t="s">
        <v>8</v>
      </c>
      <c r="E1480" s="48">
        <v>7</v>
      </c>
      <c r="F1480" s="60">
        <v>0</v>
      </c>
      <c r="G1480" s="43">
        <v>0</v>
      </c>
      <c r="H1480" s="58">
        <f>FactTransaction[[#This Row],[RNS]]*FactTransaction[[#This Row],[ADR]]</f>
        <v>0</v>
      </c>
      <c r="I1480" s="51">
        <f>DATE(FactTransaction[[#This Row],['#Year]],FactTransaction[[#This Row],['#Month]],1)</f>
        <v>46204</v>
      </c>
      <c r="J1480" s="48"/>
    </row>
    <row r="1481" spans="1:10" x14ac:dyDescent="0.4">
      <c r="A1481" s="48" t="s">
        <v>84</v>
      </c>
      <c r="B1481" s="48" t="s">
        <v>75</v>
      </c>
      <c r="C1481" s="48">
        <v>2026</v>
      </c>
      <c r="D1481" s="48" t="s">
        <v>3</v>
      </c>
      <c r="E1481" s="48">
        <v>7</v>
      </c>
      <c r="F1481" s="60">
        <v>0</v>
      </c>
      <c r="G1481" s="43">
        <v>0</v>
      </c>
      <c r="H1481" s="58">
        <f>FactTransaction[[#This Row],[RNS]]*FactTransaction[[#This Row],[ADR]]</f>
        <v>0</v>
      </c>
      <c r="I1481" s="51">
        <f>DATE(FactTransaction[[#This Row],['#Year]],FactTransaction[[#This Row],['#Month]],1)</f>
        <v>46204</v>
      </c>
      <c r="J1481" s="48"/>
    </row>
    <row r="1482" spans="1:10" x14ac:dyDescent="0.4">
      <c r="A1482" s="48" t="s">
        <v>84</v>
      </c>
      <c r="B1482" s="48" t="s">
        <v>75</v>
      </c>
      <c r="C1482" s="48">
        <v>2026</v>
      </c>
      <c r="D1482" s="48" t="s">
        <v>6</v>
      </c>
      <c r="E1482" s="48">
        <v>8</v>
      </c>
      <c r="F1482" s="60">
        <v>0</v>
      </c>
      <c r="G1482" s="43">
        <v>0</v>
      </c>
      <c r="H1482" s="58">
        <f>FactTransaction[[#This Row],[RNS]]*FactTransaction[[#This Row],[ADR]]</f>
        <v>0</v>
      </c>
      <c r="I1482" s="51">
        <f>DATE(FactTransaction[[#This Row],['#Year]],FactTransaction[[#This Row],['#Month]],1)</f>
        <v>46235</v>
      </c>
      <c r="J1482" s="48"/>
    </row>
    <row r="1483" spans="1:10" x14ac:dyDescent="0.4">
      <c r="A1483" s="48" t="s">
        <v>84</v>
      </c>
      <c r="B1483" s="48" t="s">
        <v>75</v>
      </c>
      <c r="C1483" s="48">
        <v>2026</v>
      </c>
      <c r="D1483" s="48" t="s">
        <v>7</v>
      </c>
      <c r="E1483" s="48">
        <v>8</v>
      </c>
      <c r="F1483" s="60">
        <v>0</v>
      </c>
      <c r="G1483" s="43">
        <v>0</v>
      </c>
      <c r="H1483" s="58">
        <f>FactTransaction[[#This Row],[RNS]]*FactTransaction[[#This Row],[ADR]]</f>
        <v>0</v>
      </c>
      <c r="I1483" s="51">
        <f>DATE(FactTransaction[[#This Row],['#Year]],FactTransaction[[#This Row],['#Month]],1)</f>
        <v>46235</v>
      </c>
      <c r="J1483" s="48"/>
    </row>
    <row r="1484" spans="1:10" x14ac:dyDescent="0.4">
      <c r="A1484" s="48" t="s">
        <v>84</v>
      </c>
      <c r="B1484" s="48" t="s">
        <v>75</v>
      </c>
      <c r="C1484" s="48">
        <v>2026</v>
      </c>
      <c r="D1484" s="48" t="s">
        <v>8</v>
      </c>
      <c r="E1484" s="48">
        <v>8</v>
      </c>
      <c r="F1484" s="60">
        <v>0</v>
      </c>
      <c r="G1484" s="43">
        <v>0</v>
      </c>
      <c r="H1484" s="58">
        <f>FactTransaction[[#This Row],[RNS]]*FactTransaction[[#This Row],[ADR]]</f>
        <v>0</v>
      </c>
      <c r="I1484" s="51">
        <f>DATE(FactTransaction[[#This Row],['#Year]],FactTransaction[[#This Row],['#Month]],1)</f>
        <v>46235</v>
      </c>
      <c r="J1484" s="48"/>
    </row>
    <row r="1485" spans="1:10" x14ac:dyDescent="0.4">
      <c r="A1485" s="48" t="s">
        <v>84</v>
      </c>
      <c r="B1485" s="48" t="s">
        <v>75</v>
      </c>
      <c r="C1485" s="48">
        <v>2026</v>
      </c>
      <c r="D1485" s="48" t="s">
        <v>3</v>
      </c>
      <c r="E1485" s="48">
        <v>8</v>
      </c>
      <c r="F1485" s="60">
        <v>0</v>
      </c>
      <c r="G1485" s="43">
        <v>0</v>
      </c>
      <c r="H1485" s="58">
        <f>FactTransaction[[#This Row],[RNS]]*FactTransaction[[#This Row],[ADR]]</f>
        <v>0</v>
      </c>
      <c r="I1485" s="51">
        <f>DATE(FactTransaction[[#This Row],['#Year]],FactTransaction[[#This Row],['#Month]],1)</f>
        <v>46235</v>
      </c>
      <c r="J1485" s="48"/>
    </row>
    <row r="1486" spans="1:10" x14ac:dyDescent="0.4">
      <c r="A1486" s="48" t="s">
        <v>84</v>
      </c>
      <c r="B1486" s="48" t="s">
        <v>75</v>
      </c>
      <c r="C1486" s="48">
        <v>2026</v>
      </c>
      <c r="D1486" s="48" t="s">
        <v>6</v>
      </c>
      <c r="E1486" s="48">
        <v>9</v>
      </c>
      <c r="F1486" s="60">
        <v>0</v>
      </c>
      <c r="G1486" s="43">
        <v>0</v>
      </c>
      <c r="H1486" s="58">
        <f>FactTransaction[[#This Row],[RNS]]*FactTransaction[[#This Row],[ADR]]</f>
        <v>0</v>
      </c>
      <c r="I1486" s="51">
        <f>DATE(FactTransaction[[#This Row],['#Year]],FactTransaction[[#This Row],['#Month]],1)</f>
        <v>46266</v>
      </c>
      <c r="J1486" s="48"/>
    </row>
    <row r="1487" spans="1:10" x14ac:dyDescent="0.4">
      <c r="A1487" s="48" t="s">
        <v>84</v>
      </c>
      <c r="B1487" s="48" t="s">
        <v>75</v>
      </c>
      <c r="C1487" s="48">
        <v>2026</v>
      </c>
      <c r="D1487" s="48" t="s">
        <v>7</v>
      </c>
      <c r="E1487" s="48">
        <v>9</v>
      </c>
      <c r="F1487" s="60">
        <v>0</v>
      </c>
      <c r="G1487" s="43">
        <v>0</v>
      </c>
      <c r="H1487" s="58">
        <f>FactTransaction[[#This Row],[RNS]]*FactTransaction[[#This Row],[ADR]]</f>
        <v>0</v>
      </c>
      <c r="I1487" s="51">
        <f>DATE(FactTransaction[[#This Row],['#Year]],FactTransaction[[#This Row],['#Month]],1)</f>
        <v>46266</v>
      </c>
      <c r="J1487" s="48"/>
    </row>
    <row r="1488" spans="1:10" x14ac:dyDescent="0.4">
      <c r="A1488" s="48" t="s">
        <v>84</v>
      </c>
      <c r="B1488" s="48" t="s">
        <v>75</v>
      </c>
      <c r="C1488" s="48">
        <v>2026</v>
      </c>
      <c r="D1488" s="48" t="s">
        <v>8</v>
      </c>
      <c r="E1488" s="48">
        <v>9</v>
      </c>
      <c r="F1488" s="60">
        <v>0</v>
      </c>
      <c r="G1488" s="43">
        <v>0</v>
      </c>
      <c r="H1488" s="58">
        <f>FactTransaction[[#This Row],[RNS]]*FactTransaction[[#This Row],[ADR]]</f>
        <v>0</v>
      </c>
      <c r="I1488" s="51">
        <f>DATE(FactTransaction[[#This Row],['#Year]],FactTransaction[[#This Row],['#Month]],1)</f>
        <v>46266</v>
      </c>
      <c r="J1488" s="48"/>
    </row>
    <row r="1489" spans="1:10" x14ac:dyDescent="0.4">
      <c r="A1489" s="48" t="s">
        <v>84</v>
      </c>
      <c r="B1489" s="48" t="s">
        <v>75</v>
      </c>
      <c r="C1489" s="48">
        <v>2026</v>
      </c>
      <c r="D1489" s="48" t="s">
        <v>3</v>
      </c>
      <c r="E1489" s="48">
        <v>9</v>
      </c>
      <c r="F1489" s="60">
        <v>0</v>
      </c>
      <c r="G1489" s="43">
        <v>0</v>
      </c>
      <c r="H1489" s="58">
        <f>FactTransaction[[#This Row],[RNS]]*FactTransaction[[#This Row],[ADR]]</f>
        <v>0</v>
      </c>
      <c r="I1489" s="51">
        <f>DATE(FactTransaction[[#This Row],['#Year]],FactTransaction[[#This Row],['#Month]],1)</f>
        <v>46266</v>
      </c>
      <c r="J1489" s="48"/>
    </row>
    <row r="1490" spans="1:10" x14ac:dyDescent="0.4">
      <c r="A1490" s="48" t="s">
        <v>84</v>
      </c>
      <c r="B1490" s="48" t="s">
        <v>75</v>
      </c>
      <c r="C1490" s="48">
        <v>2026</v>
      </c>
      <c r="D1490" s="48" t="s">
        <v>6</v>
      </c>
      <c r="E1490" s="48">
        <v>10</v>
      </c>
      <c r="F1490" s="60">
        <v>0</v>
      </c>
      <c r="G1490" s="43">
        <v>0</v>
      </c>
      <c r="H1490" s="58">
        <f>FactTransaction[[#This Row],[RNS]]*FactTransaction[[#This Row],[ADR]]</f>
        <v>0</v>
      </c>
      <c r="I1490" s="51">
        <f>DATE(FactTransaction[[#This Row],['#Year]],FactTransaction[[#This Row],['#Month]],1)</f>
        <v>46296</v>
      </c>
      <c r="J1490" s="48"/>
    </row>
    <row r="1491" spans="1:10" x14ac:dyDescent="0.4">
      <c r="A1491" s="48" t="s">
        <v>84</v>
      </c>
      <c r="B1491" s="48" t="s">
        <v>75</v>
      </c>
      <c r="C1491" s="48">
        <v>2026</v>
      </c>
      <c r="D1491" s="48" t="s">
        <v>7</v>
      </c>
      <c r="E1491" s="48">
        <v>10</v>
      </c>
      <c r="F1491" s="60">
        <v>0</v>
      </c>
      <c r="G1491" s="43">
        <v>0</v>
      </c>
      <c r="H1491" s="58">
        <f>FactTransaction[[#This Row],[RNS]]*FactTransaction[[#This Row],[ADR]]</f>
        <v>0</v>
      </c>
      <c r="I1491" s="51">
        <f>DATE(FactTransaction[[#This Row],['#Year]],FactTransaction[[#This Row],['#Month]],1)</f>
        <v>46296</v>
      </c>
      <c r="J1491" s="48"/>
    </row>
    <row r="1492" spans="1:10" x14ac:dyDescent="0.4">
      <c r="A1492" s="48" t="s">
        <v>84</v>
      </c>
      <c r="B1492" s="48" t="s">
        <v>75</v>
      </c>
      <c r="C1492" s="48">
        <v>2026</v>
      </c>
      <c r="D1492" s="48" t="s">
        <v>8</v>
      </c>
      <c r="E1492" s="48">
        <v>10</v>
      </c>
      <c r="F1492" s="60">
        <v>0</v>
      </c>
      <c r="G1492" s="43">
        <v>0</v>
      </c>
      <c r="H1492" s="58">
        <f>FactTransaction[[#This Row],[RNS]]*FactTransaction[[#This Row],[ADR]]</f>
        <v>0</v>
      </c>
      <c r="I1492" s="51">
        <f>DATE(FactTransaction[[#This Row],['#Year]],FactTransaction[[#This Row],['#Month]],1)</f>
        <v>46296</v>
      </c>
      <c r="J1492" s="48"/>
    </row>
    <row r="1493" spans="1:10" x14ac:dyDescent="0.4">
      <c r="A1493" s="48" t="s">
        <v>84</v>
      </c>
      <c r="B1493" s="48" t="s">
        <v>75</v>
      </c>
      <c r="C1493" s="48">
        <v>2026</v>
      </c>
      <c r="D1493" s="48" t="s">
        <v>3</v>
      </c>
      <c r="E1493" s="48">
        <v>10</v>
      </c>
      <c r="F1493" s="60">
        <v>0</v>
      </c>
      <c r="G1493" s="43">
        <v>0</v>
      </c>
      <c r="H1493" s="58">
        <f>FactTransaction[[#This Row],[RNS]]*FactTransaction[[#This Row],[ADR]]</f>
        <v>0</v>
      </c>
      <c r="I1493" s="51">
        <f>DATE(FactTransaction[[#This Row],['#Year]],FactTransaction[[#This Row],['#Month]],1)</f>
        <v>46296</v>
      </c>
      <c r="J1493" s="48"/>
    </row>
    <row r="1494" spans="1:10" x14ac:dyDescent="0.4">
      <c r="A1494" s="48" t="s">
        <v>84</v>
      </c>
      <c r="B1494" s="48" t="s">
        <v>75</v>
      </c>
      <c r="C1494" s="48">
        <v>2026</v>
      </c>
      <c r="D1494" s="48" t="s">
        <v>6</v>
      </c>
      <c r="E1494" s="48">
        <v>11</v>
      </c>
      <c r="F1494" s="60">
        <v>0</v>
      </c>
      <c r="G1494" s="43">
        <v>0</v>
      </c>
      <c r="H1494" s="58">
        <f>FactTransaction[[#This Row],[RNS]]*FactTransaction[[#This Row],[ADR]]</f>
        <v>0</v>
      </c>
      <c r="I1494" s="51">
        <f>DATE(FactTransaction[[#This Row],['#Year]],FactTransaction[[#This Row],['#Month]],1)</f>
        <v>46327</v>
      </c>
      <c r="J1494" s="48"/>
    </row>
    <row r="1495" spans="1:10" x14ac:dyDescent="0.4">
      <c r="A1495" s="48" t="s">
        <v>84</v>
      </c>
      <c r="B1495" s="48" t="s">
        <v>75</v>
      </c>
      <c r="C1495" s="48">
        <v>2026</v>
      </c>
      <c r="D1495" s="48" t="s">
        <v>7</v>
      </c>
      <c r="E1495" s="48">
        <v>11</v>
      </c>
      <c r="F1495" s="60">
        <v>0</v>
      </c>
      <c r="G1495" s="43">
        <v>0</v>
      </c>
      <c r="H1495" s="58">
        <f>FactTransaction[[#This Row],[RNS]]*FactTransaction[[#This Row],[ADR]]</f>
        <v>0</v>
      </c>
      <c r="I1495" s="51">
        <f>DATE(FactTransaction[[#This Row],['#Year]],FactTransaction[[#This Row],['#Month]],1)</f>
        <v>46327</v>
      </c>
      <c r="J1495" s="48"/>
    </row>
    <row r="1496" spans="1:10" x14ac:dyDescent="0.4">
      <c r="A1496" s="48" t="s">
        <v>84</v>
      </c>
      <c r="B1496" s="48" t="s">
        <v>75</v>
      </c>
      <c r="C1496" s="48">
        <v>2026</v>
      </c>
      <c r="D1496" s="48" t="s">
        <v>8</v>
      </c>
      <c r="E1496" s="48">
        <v>11</v>
      </c>
      <c r="F1496" s="60">
        <v>0</v>
      </c>
      <c r="G1496" s="43">
        <v>0</v>
      </c>
      <c r="H1496" s="58">
        <f>FactTransaction[[#This Row],[RNS]]*FactTransaction[[#This Row],[ADR]]</f>
        <v>0</v>
      </c>
      <c r="I1496" s="51">
        <f>DATE(FactTransaction[[#This Row],['#Year]],FactTransaction[[#This Row],['#Month]],1)</f>
        <v>46327</v>
      </c>
      <c r="J1496" s="48"/>
    </row>
    <row r="1497" spans="1:10" x14ac:dyDescent="0.4">
      <c r="A1497" s="48" t="s">
        <v>84</v>
      </c>
      <c r="B1497" s="48" t="s">
        <v>75</v>
      </c>
      <c r="C1497" s="48">
        <v>2026</v>
      </c>
      <c r="D1497" s="48" t="s">
        <v>3</v>
      </c>
      <c r="E1497" s="48">
        <v>11</v>
      </c>
      <c r="F1497" s="60">
        <v>0</v>
      </c>
      <c r="G1497" s="43">
        <v>0</v>
      </c>
      <c r="H1497" s="58">
        <f>FactTransaction[[#This Row],[RNS]]*FactTransaction[[#This Row],[ADR]]</f>
        <v>0</v>
      </c>
      <c r="I1497" s="51">
        <f>DATE(FactTransaction[[#This Row],['#Year]],FactTransaction[[#This Row],['#Month]],1)</f>
        <v>46327</v>
      </c>
      <c r="J1497" s="48"/>
    </row>
    <row r="1498" spans="1:10" x14ac:dyDescent="0.4">
      <c r="A1498" s="48" t="s">
        <v>84</v>
      </c>
      <c r="B1498" s="48" t="s">
        <v>75</v>
      </c>
      <c r="C1498" s="48">
        <v>2026</v>
      </c>
      <c r="D1498" s="48" t="s">
        <v>6</v>
      </c>
      <c r="E1498" s="48">
        <v>12</v>
      </c>
      <c r="F1498" s="60">
        <v>0</v>
      </c>
      <c r="G1498" s="43">
        <v>0</v>
      </c>
      <c r="H1498" s="58">
        <f>FactTransaction[[#This Row],[RNS]]*FactTransaction[[#This Row],[ADR]]</f>
        <v>0</v>
      </c>
      <c r="I1498" s="51">
        <f>DATE(FactTransaction[[#This Row],['#Year]],FactTransaction[[#This Row],['#Month]],1)</f>
        <v>46357</v>
      </c>
      <c r="J1498" s="48"/>
    </row>
    <row r="1499" spans="1:10" x14ac:dyDescent="0.4">
      <c r="A1499" s="48" t="s">
        <v>84</v>
      </c>
      <c r="B1499" s="48" t="s">
        <v>75</v>
      </c>
      <c r="C1499" s="48">
        <v>2026</v>
      </c>
      <c r="D1499" s="48" t="s">
        <v>7</v>
      </c>
      <c r="E1499" s="48">
        <v>12</v>
      </c>
      <c r="F1499" s="60">
        <v>0</v>
      </c>
      <c r="G1499" s="43">
        <v>0</v>
      </c>
      <c r="H1499" s="58">
        <f>FactTransaction[[#This Row],[RNS]]*FactTransaction[[#This Row],[ADR]]</f>
        <v>0</v>
      </c>
      <c r="I1499" s="51">
        <f>DATE(FactTransaction[[#This Row],['#Year]],FactTransaction[[#This Row],['#Month]],1)</f>
        <v>46357</v>
      </c>
      <c r="J1499" s="48"/>
    </row>
    <row r="1500" spans="1:10" x14ac:dyDescent="0.4">
      <c r="A1500" s="48" t="s">
        <v>84</v>
      </c>
      <c r="B1500" s="48" t="s">
        <v>75</v>
      </c>
      <c r="C1500" s="48">
        <v>2026</v>
      </c>
      <c r="D1500" s="48" t="s">
        <v>8</v>
      </c>
      <c r="E1500" s="48">
        <v>12</v>
      </c>
      <c r="F1500" s="60">
        <v>0</v>
      </c>
      <c r="G1500" s="43">
        <v>0</v>
      </c>
      <c r="H1500" s="58">
        <f>FactTransaction[[#This Row],[RNS]]*FactTransaction[[#This Row],[ADR]]</f>
        <v>0</v>
      </c>
      <c r="I1500" s="51">
        <f>DATE(FactTransaction[[#This Row],['#Year]],FactTransaction[[#This Row],['#Month]],1)</f>
        <v>46357</v>
      </c>
      <c r="J1500" s="48"/>
    </row>
    <row r="1501" spans="1:10" x14ac:dyDescent="0.4">
      <c r="A1501" s="48" t="s">
        <v>84</v>
      </c>
      <c r="B1501" s="48" t="s">
        <v>75</v>
      </c>
      <c r="C1501" s="48">
        <v>2026</v>
      </c>
      <c r="D1501" s="48" t="s">
        <v>3</v>
      </c>
      <c r="E1501" s="48">
        <v>12</v>
      </c>
      <c r="F1501" s="60">
        <v>0</v>
      </c>
      <c r="G1501" s="43">
        <v>0</v>
      </c>
      <c r="H1501" s="58">
        <f>FactTransaction[[#This Row],[RNS]]*FactTransaction[[#This Row],[ADR]]</f>
        <v>0</v>
      </c>
      <c r="I1501" s="51">
        <f>DATE(FactTransaction[[#This Row],['#Year]],FactTransaction[[#This Row],['#Month]],1)</f>
        <v>46357</v>
      </c>
      <c r="J1501" s="48"/>
    </row>
    <row r="1502" spans="1:10" x14ac:dyDescent="0.4">
      <c r="A1502" s="48" t="s">
        <v>84</v>
      </c>
      <c r="B1502" s="48" t="s">
        <v>74</v>
      </c>
      <c r="C1502" s="48">
        <v>2026</v>
      </c>
      <c r="D1502" s="48" t="s">
        <v>6</v>
      </c>
      <c r="E1502" s="48">
        <v>1</v>
      </c>
      <c r="F1502" s="60">
        <v>40</v>
      </c>
      <c r="G1502" s="43">
        <v>179</v>
      </c>
      <c r="H1502" s="58">
        <f>FactTransaction[[#This Row],[RNS]]*FactTransaction[[#This Row],[ADR]]</f>
        <v>7160</v>
      </c>
      <c r="I1502" s="51">
        <f>DATE(FactTransaction[[#This Row],['#Year]],FactTransaction[[#This Row],['#Month]],1)</f>
        <v>46023</v>
      </c>
      <c r="J1502" s="48"/>
    </row>
    <row r="1503" spans="1:10" x14ac:dyDescent="0.4">
      <c r="A1503" s="48" t="s">
        <v>84</v>
      </c>
      <c r="B1503" s="48" t="s">
        <v>74</v>
      </c>
      <c r="C1503" s="48">
        <v>2026</v>
      </c>
      <c r="D1503" s="48" t="s">
        <v>7</v>
      </c>
      <c r="E1503" s="48">
        <v>1</v>
      </c>
      <c r="F1503" s="60">
        <v>31</v>
      </c>
      <c r="G1503" s="43">
        <v>166</v>
      </c>
      <c r="H1503" s="58">
        <f>FactTransaction[[#This Row],[RNS]]*FactTransaction[[#This Row],[ADR]]</f>
        <v>5146</v>
      </c>
      <c r="I1503" s="51">
        <f>DATE(FactTransaction[[#This Row],['#Year]],FactTransaction[[#This Row],['#Month]],1)</f>
        <v>46023</v>
      </c>
      <c r="J1503" s="48"/>
    </row>
    <row r="1504" spans="1:10" x14ac:dyDescent="0.4">
      <c r="A1504" s="48" t="s">
        <v>84</v>
      </c>
      <c r="B1504" s="48" t="s">
        <v>74</v>
      </c>
      <c r="C1504" s="48">
        <v>2026</v>
      </c>
      <c r="D1504" s="48" t="s">
        <v>8</v>
      </c>
      <c r="E1504" s="48">
        <v>1</v>
      </c>
      <c r="F1504" s="60">
        <v>171</v>
      </c>
      <c r="G1504" s="43">
        <v>151</v>
      </c>
      <c r="H1504" s="58">
        <f>FactTransaction[[#This Row],[RNS]]*FactTransaction[[#This Row],[ADR]]</f>
        <v>25821</v>
      </c>
      <c r="I1504" s="51">
        <f>DATE(FactTransaction[[#This Row],['#Year]],FactTransaction[[#This Row],['#Month]],1)</f>
        <v>46023</v>
      </c>
      <c r="J1504" s="48"/>
    </row>
    <row r="1505" spans="1:10" x14ac:dyDescent="0.4">
      <c r="A1505" s="48" t="s">
        <v>84</v>
      </c>
      <c r="B1505" s="48" t="s">
        <v>74</v>
      </c>
      <c r="C1505" s="48">
        <v>2026</v>
      </c>
      <c r="D1505" s="48" t="s">
        <v>3</v>
      </c>
      <c r="E1505" s="48">
        <v>1</v>
      </c>
      <c r="F1505" s="60">
        <v>83</v>
      </c>
      <c r="G1505" s="43">
        <v>174</v>
      </c>
      <c r="H1505" s="58">
        <f>FactTransaction[[#This Row],[RNS]]*FactTransaction[[#This Row],[ADR]]</f>
        <v>14442</v>
      </c>
      <c r="I1505" s="51">
        <f>DATE(FactTransaction[[#This Row],['#Year]],FactTransaction[[#This Row],['#Month]],1)</f>
        <v>46023</v>
      </c>
      <c r="J1505" s="48"/>
    </row>
    <row r="1506" spans="1:10" x14ac:dyDescent="0.4">
      <c r="A1506" s="48" t="s">
        <v>84</v>
      </c>
      <c r="B1506" s="48" t="s">
        <v>74</v>
      </c>
      <c r="C1506" s="48">
        <v>2026</v>
      </c>
      <c r="D1506" s="48" t="s">
        <v>6</v>
      </c>
      <c r="E1506" s="48">
        <v>2</v>
      </c>
      <c r="F1506" s="60">
        <v>59</v>
      </c>
      <c r="G1506" s="43">
        <v>173</v>
      </c>
      <c r="H1506" s="58">
        <f>FactTransaction[[#This Row],[RNS]]*FactTransaction[[#This Row],[ADR]]</f>
        <v>10207</v>
      </c>
      <c r="I1506" s="51">
        <f>DATE(FactTransaction[[#This Row],['#Year]],FactTransaction[[#This Row],['#Month]],1)</f>
        <v>46054</v>
      </c>
      <c r="J1506" s="48"/>
    </row>
    <row r="1507" spans="1:10" x14ac:dyDescent="0.4">
      <c r="A1507" s="48" t="s">
        <v>84</v>
      </c>
      <c r="B1507" s="48" t="s">
        <v>74</v>
      </c>
      <c r="C1507" s="48">
        <v>2026</v>
      </c>
      <c r="D1507" s="48" t="s">
        <v>7</v>
      </c>
      <c r="E1507" s="48">
        <v>2</v>
      </c>
      <c r="F1507" s="60">
        <v>212</v>
      </c>
      <c r="G1507" s="43">
        <v>165</v>
      </c>
      <c r="H1507" s="58">
        <f>FactTransaction[[#This Row],[RNS]]*FactTransaction[[#This Row],[ADR]]</f>
        <v>34980</v>
      </c>
      <c r="I1507" s="51">
        <f>DATE(FactTransaction[[#This Row],['#Year]],FactTransaction[[#This Row],['#Month]],1)</f>
        <v>46054</v>
      </c>
      <c r="J1507" s="48"/>
    </row>
    <row r="1508" spans="1:10" x14ac:dyDescent="0.4">
      <c r="A1508" s="48" t="s">
        <v>84</v>
      </c>
      <c r="B1508" s="48" t="s">
        <v>74</v>
      </c>
      <c r="C1508" s="48">
        <v>2026</v>
      </c>
      <c r="D1508" s="48" t="s">
        <v>8</v>
      </c>
      <c r="E1508" s="48">
        <v>2</v>
      </c>
      <c r="F1508" s="60">
        <v>71</v>
      </c>
      <c r="G1508" s="43">
        <v>178</v>
      </c>
      <c r="H1508" s="58">
        <f>FactTransaction[[#This Row],[RNS]]*FactTransaction[[#This Row],[ADR]]</f>
        <v>12638</v>
      </c>
      <c r="I1508" s="51">
        <f>DATE(FactTransaction[[#This Row],['#Year]],FactTransaction[[#This Row],['#Month]],1)</f>
        <v>46054</v>
      </c>
      <c r="J1508" s="48"/>
    </row>
    <row r="1509" spans="1:10" x14ac:dyDescent="0.4">
      <c r="A1509" s="48" t="s">
        <v>84</v>
      </c>
      <c r="B1509" s="48" t="s">
        <v>74</v>
      </c>
      <c r="C1509" s="48">
        <v>2026</v>
      </c>
      <c r="D1509" s="48" t="s">
        <v>3</v>
      </c>
      <c r="E1509" s="48">
        <v>2</v>
      </c>
      <c r="F1509" s="60">
        <v>182</v>
      </c>
      <c r="G1509" s="43">
        <v>157</v>
      </c>
      <c r="H1509" s="58">
        <f>FactTransaction[[#This Row],[RNS]]*FactTransaction[[#This Row],[ADR]]</f>
        <v>28574</v>
      </c>
      <c r="I1509" s="51">
        <f>DATE(FactTransaction[[#This Row],['#Year]],FactTransaction[[#This Row],['#Month]],1)</f>
        <v>46054</v>
      </c>
      <c r="J1509" s="48"/>
    </row>
    <row r="1510" spans="1:10" x14ac:dyDescent="0.4">
      <c r="A1510" s="48" t="s">
        <v>84</v>
      </c>
      <c r="B1510" s="48" t="s">
        <v>74</v>
      </c>
      <c r="C1510" s="48">
        <v>2026</v>
      </c>
      <c r="D1510" s="48" t="s">
        <v>6</v>
      </c>
      <c r="E1510" s="48">
        <v>3</v>
      </c>
      <c r="F1510" s="60">
        <v>0</v>
      </c>
      <c r="G1510" s="43">
        <v>0</v>
      </c>
      <c r="H1510" s="58">
        <f>FactTransaction[[#This Row],[RNS]]*FactTransaction[[#This Row],[ADR]]</f>
        <v>0</v>
      </c>
      <c r="I1510" s="51">
        <f>DATE(FactTransaction[[#This Row],['#Year]],FactTransaction[[#This Row],['#Month]],1)</f>
        <v>46082</v>
      </c>
      <c r="J1510" s="48"/>
    </row>
    <row r="1511" spans="1:10" x14ac:dyDescent="0.4">
      <c r="A1511" s="48" t="s">
        <v>84</v>
      </c>
      <c r="B1511" s="48" t="s">
        <v>74</v>
      </c>
      <c r="C1511" s="48">
        <v>2026</v>
      </c>
      <c r="D1511" s="48" t="s">
        <v>7</v>
      </c>
      <c r="E1511" s="48">
        <v>3</v>
      </c>
      <c r="F1511" s="60">
        <v>0</v>
      </c>
      <c r="G1511" s="43">
        <v>0</v>
      </c>
      <c r="H1511" s="58">
        <f>FactTransaction[[#This Row],[RNS]]*FactTransaction[[#This Row],[ADR]]</f>
        <v>0</v>
      </c>
      <c r="I1511" s="51">
        <f>DATE(FactTransaction[[#This Row],['#Year]],FactTransaction[[#This Row],['#Month]],1)</f>
        <v>46082</v>
      </c>
      <c r="J1511" s="48"/>
    </row>
    <row r="1512" spans="1:10" x14ac:dyDescent="0.4">
      <c r="A1512" s="48" t="s">
        <v>84</v>
      </c>
      <c r="B1512" s="48" t="s">
        <v>74</v>
      </c>
      <c r="C1512" s="48">
        <v>2026</v>
      </c>
      <c r="D1512" s="48" t="s">
        <v>8</v>
      </c>
      <c r="E1512" s="48">
        <v>3</v>
      </c>
      <c r="F1512" s="60">
        <v>0</v>
      </c>
      <c r="G1512" s="43">
        <v>0</v>
      </c>
      <c r="H1512" s="58">
        <f>FactTransaction[[#This Row],[RNS]]*FactTransaction[[#This Row],[ADR]]</f>
        <v>0</v>
      </c>
      <c r="I1512" s="51">
        <f>DATE(FactTransaction[[#This Row],['#Year]],FactTransaction[[#This Row],['#Month]],1)</f>
        <v>46082</v>
      </c>
      <c r="J1512" s="48"/>
    </row>
    <row r="1513" spans="1:10" x14ac:dyDescent="0.4">
      <c r="A1513" s="48" t="s">
        <v>84</v>
      </c>
      <c r="B1513" s="48" t="s">
        <v>74</v>
      </c>
      <c r="C1513" s="48">
        <v>2026</v>
      </c>
      <c r="D1513" s="48" t="s">
        <v>3</v>
      </c>
      <c r="E1513" s="48">
        <v>3</v>
      </c>
      <c r="F1513" s="60">
        <v>0</v>
      </c>
      <c r="G1513" s="43">
        <v>0</v>
      </c>
      <c r="H1513" s="58">
        <f>FactTransaction[[#This Row],[RNS]]*FactTransaction[[#This Row],[ADR]]</f>
        <v>0</v>
      </c>
      <c r="I1513" s="51">
        <f>DATE(FactTransaction[[#This Row],['#Year]],FactTransaction[[#This Row],['#Month]],1)</f>
        <v>46082</v>
      </c>
      <c r="J1513" s="48"/>
    </row>
    <row r="1514" spans="1:10" x14ac:dyDescent="0.4">
      <c r="A1514" s="48" t="s">
        <v>84</v>
      </c>
      <c r="B1514" s="48" t="s">
        <v>74</v>
      </c>
      <c r="C1514" s="48">
        <v>2026</v>
      </c>
      <c r="D1514" s="48" t="s">
        <v>6</v>
      </c>
      <c r="E1514" s="48">
        <v>4</v>
      </c>
      <c r="F1514" s="60">
        <v>0</v>
      </c>
      <c r="G1514" s="43">
        <v>0</v>
      </c>
      <c r="H1514" s="58">
        <f>FactTransaction[[#This Row],[RNS]]*FactTransaction[[#This Row],[ADR]]</f>
        <v>0</v>
      </c>
      <c r="I1514" s="51">
        <f>DATE(FactTransaction[[#This Row],['#Year]],FactTransaction[[#This Row],['#Month]],1)</f>
        <v>46113</v>
      </c>
      <c r="J1514" s="48"/>
    </row>
    <row r="1515" spans="1:10" x14ac:dyDescent="0.4">
      <c r="A1515" s="48" t="s">
        <v>84</v>
      </c>
      <c r="B1515" s="48" t="s">
        <v>74</v>
      </c>
      <c r="C1515" s="48">
        <v>2026</v>
      </c>
      <c r="D1515" s="48" t="s">
        <v>7</v>
      </c>
      <c r="E1515" s="48">
        <v>4</v>
      </c>
      <c r="F1515" s="60">
        <v>0</v>
      </c>
      <c r="G1515" s="43">
        <v>0</v>
      </c>
      <c r="H1515" s="58">
        <f>FactTransaction[[#This Row],[RNS]]*FactTransaction[[#This Row],[ADR]]</f>
        <v>0</v>
      </c>
      <c r="I1515" s="51">
        <f>DATE(FactTransaction[[#This Row],['#Year]],FactTransaction[[#This Row],['#Month]],1)</f>
        <v>46113</v>
      </c>
      <c r="J1515" s="48"/>
    </row>
    <row r="1516" spans="1:10" x14ac:dyDescent="0.4">
      <c r="A1516" s="48" t="s">
        <v>84</v>
      </c>
      <c r="B1516" s="48" t="s">
        <v>74</v>
      </c>
      <c r="C1516" s="48">
        <v>2026</v>
      </c>
      <c r="D1516" s="48" t="s">
        <v>8</v>
      </c>
      <c r="E1516" s="48">
        <v>4</v>
      </c>
      <c r="F1516" s="60">
        <v>0</v>
      </c>
      <c r="G1516" s="43">
        <v>0</v>
      </c>
      <c r="H1516" s="58">
        <f>FactTransaction[[#This Row],[RNS]]*FactTransaction[[#This Row],[ADR]]</f>
        <v>0</v>
      </c>
      <c r="I1516" s="51">
        <f>DATE(FactTransaction[[#This Row],['#Year]],FactTransaction[[#This Row],['#Month]],1)</f>
        <v>46113</v>
      </c>
      <c r="J1516" s="48"/>
    </row>
    <row r="1517" spans="1:10" x14ac:dyDescent="0.4">
      <c r="A1517" s="48" t="s">
        <v>84</v>
      </c>
      <c r="B1517" s="48" t="s">
        <v>74</v>
      </c>
      <c r="C1517" s="48">
        <v>2026</v>
      </c>
      <c r="D1517" s="48" t="s">
        <v>3</v>
      </c>
      <c r="E1517" s="48">
        <v>4</v>
      </c>
      <c r="F1517" s="60">
        <v>0</v>
      </c>
      <c r="G1517" s="43">
        <v>0</v>
      </c>
      <c r="H1517" s="58">
        <f>FactTransaction[[#This Row],[RNS]]*FactTransaction[[#This Row],[ADR]]</f>
        <v>0</v>
      </c>
      <c r="I1517" s="51">
        <f>DATE(FactTransaction[[#This Row],['#Year]],FactTransaction[[#This Row],['#Month]],1)</f>
        <v>46113</v>
      </c>
      <c r="J1517" s="48"/>
    </row>
    <row r="1518" spans="1:10" x14ac:dyDescent="0.4">
      <c r="A1518" s="48" t="s">
        <v>84</v>
      </c>
      <c r="B1518" s="48" t="s">
        <v>74</v>
      </c>
      <c r="C1518" s="48">
        <v>2026</v>
      </c>
      <c r="D1518" s="48" t="s">
        <v>6</v>
      </c>
      <c r="E1518" s="48">
        <v>5</v>
      </c>
      <c r="F1518" s="60">
        <v>0</v>
      </c>
      <c r="G1518" s="43">
        <v>0</v>
      </c>
      <c r="H1518" s="58">
        <f>FactTransaction[[#This Row],[RNS]]*FactTransaction[[#This Row],[ADR]]</f>
        <v>0</v>
      </c>
      <c r="I1518" s="51">
        <f>DATE(FactTransaction[[#This Row],['#Year]],FactTransaction[[#This Row],['#Month]],1)</f>
        <v>46143</v>
      </c>
      <c r="J1518" s="48"/>
    </row>
    <row r="1519" spans="1:10" x14ac:dyDescent="0.4">
      <c r="A1519" s="48" t="s">
        <v>84</v>
      </c>
      <c r="B1519" s="48" t="s">
        <v>74</v>
      </c>
      <c r="C1519" s="48">
        <v>2026</v>
      </c>
      <c r="D1519" s="48" t="s">
        <v>7</v>
      </c>
      <c r="E1519" s="48">
        <v>5</v>
      </c>
      <c r="F1519" s="60">
        <v>0</v>
      </c>
      <c r="G1519" s="43">
        <v>0</v>
      </c>
      <c r="H1519" s="58">
        <f>FactTransaction[[#This Row],[RNS]]*FactTransaction[[#This Row],[ADR]]</f>
        <v>0</v>
      </c>
      <c r="I1519" s="51">
        <f>DATE(FactTransaction[[#This Row],['#Year]],FactTransaction[[#This Row],['#Month]],1)</f>
        <v>46143</v>
      </c>
      <c r="J1519" s="48"/>
    </row>
    <row r="1520" spans="1:10" x14ac:dyDescent="0.4">
      <c r="A1520" s="48" t="s">
        <v>84</v>
      </c>
      <c r="B1520" s="48" t="s">
        <v>74</v>
      </c>
      <c r="C1520" s="48">
        <v>2026</v>
      </c>
      <c r="D1520" s="48" t="s">
        <v>8</v>
      </c>
      <c r="E1520" s="48">
        <v>5</v>
      </c>
      <c r="F1520" s="60">
        <v>0</v>
      </c>
      <c r="G1520" s="43">
        <v>0</v>
      </c>
      <c r="H1520" s="58">
        <f>FactTransaction[[#This Row],[RNS]]*FactTransaction[[#This Row],[ADR]]</f>
        <v>0</v>
      </c>
      <c r="I1520" s="51">
        <f>DATE(FactTransaction[[#This Row],['#Year]],FactTransaction[[#This Row],['#Month]],1)</f>
        <v>46143</v>
      </c>
      <c r="J1520" s="48"/>
    </row>
    <row r="1521" spans="1:10" x14ac:dyDescent="0.4">
      <c r="A1521" s="48" t="s">
        <v>84</v>
      </c>
      <c r="B1521" s="48" t="s">
        <v>74</v>
      </c>
      <c r="C1521" s="48">
        <v>2026</v>
      </c>
      <c r="D1521" s="48" t="s">
        <v>3</v>
      </c>
      <c r="E1521" s="48">
        <v>5</v>
      </c>
      <c r="F1521" s="60">
        <v>0</v>
      </c>
      <c r="G1521" s="43">
        <v>0</v>
      </c>
      <c r="H1521" s="58">
        <f>FactTransaction[[#This Row],[RNS]]*FactTransaction[[#This Row],[ADR]]</f>
        <v>0</v>
      </c>
      <c r="I1521" s="51">
        <f>DATE(FactTransaction[[#This Row],['#Year]],FactTransaction[[#This Row],['#Month]],1)</f>
        <v>46143</v>
      </c>
      <c r="J1521" s="48"/>
    </row>
    <row r="1522" spans="1:10" x14ac:dyDescent="0.4">
      <c r="A1522" s="48" t="s">
        <v>84</v>
      </c>
      <c r="B1522" s="48" t="s">
        <v>74</v>
      </c>
      <c r="C1522" s="48">
        <v>2026</v>
      </c>
      <c r="D1522" s="48" t="s">
        <v>6</v>
      </c>
      <c r="E1522" s="48">
        <v>6</v>
      </c>
      <c r="F1522" s="60">
        <v>0</v>
      </c>
      <c r="G1522" s="43">
        <v>0</v>
      </c>
      <c r="H1522" s="58">
        <f>FactTransaction[[#This Row],[RNS]]*FactTransaction[[#This Row],[ADR]]</f>
        <v>0</v>
      </c>
      <c r="I1522" s="51">
        <f>DATE(FactTransaction[[#This Row],['#Year]],FactTransaction[[#This Row],['#Month]],1)</f>
        <v>46174</v>
      </c>
      <c r="J1522" s="48"/>
    </row>
    <row r="1523" spans="1:10" x14ac:dyDescent="0.4">
      <c r="A1523" s="48" t="s">
        <v>84</v>
      </c>
      <c r="B1523" s="48" t="s">
        <v>74</v>
      </c>
      <c r="C1523" s="48">
        <v>2026</v>
      </c>
      <c r="D1523" s="48" t="s">
        <v>7</v>
      </c>
      <c r="E1523" s="48">
        <v>6</v>
      </c>
      <c r="F1523" s="60">
        <v>0</v>
      </c>
      <c r="G1523" s="43">
        <v>0</v>
      </c>
      <c r="H1523" s="58">
        <f>FactTransaction[[#This Row],[RNS]]*FactTransaction[[#This Row],[ADR]]</f>
        <v>0</v>
      </c>
      <c r="I1523" s="51">
        <f>DATE(FactTransaction[[#This Row],['#Year]],FactTransaction[[#This Row],['#Month]],1)</f>
        <v>46174</v>
      </c>
      <c r="J1523" s="48"/>
    </row>
    <row r="1524" spans="1:10" x14ac:dyDescent="0.4">
      <c r="A1524" s="48" t="s">
        <v>84</v>
      </c>
      <c r="B1524" s="48" t="s">
        <v>74</v>
      </c>
      <c r="C1524" s="48">
        <v>2026</v>
      </c>
      <c r="D1524" s="48" t="s">
        <v>8</v>
      </c>
      <c r="E1524" s="48">
        <v>6</v>
      </c>
      <c r="F1524" s="60">
        <v>0</v>
      </c>
      <c r="G1524" s="43">
        <v>0</v>
      </c>
      <c r="H1524" s="58">
        <f>FactTransaction[[#This Row],[RNS]]*FactTransaction[[#This Row],[ADR]]</f>
        <v>0</v>
      </c>
      <c r="I1524" s="51">
        <f>DATE(FactTransaction[[#This Row],['#Year]],FactTransaction[[#This Row],['#Month]],1)</f>
        <v>46174</v>
      </c>
      <c r="J1524" s="48"/>
    </row>
    <row r="1525" spans="1:10" x14ac:dyDescent="0.4">
      <c r="A1525" s="48" t="s">
        <v>84</v>
      </c>
      <c r="B1525" s="48" t="s">
        <v>74</v>
      </c>
      <c r="C1525" s="48">
        <v>2026</v>
      </c>
      <c r="D1525" s="48" t="s">
        <v>3</v>
      </c>
      <c r="E1525" s="48">
        <v>6</v>
      </c>
      <c r="F1525" s="60">
        <v>0</v>
      </c>
      <c r="G1525" s="43">
        <v>0</v>
      </c>
      <c r="H1525" s="58">
        <f>FactTransaction[[#This Row],[RNS]]*FactTransaction[[#This Row],[ADR]]</f>
        <v>0</v>
      </c>
      <c r="I1525" s="51">
        <f>DATE(FactTransaction[[#This Row],['#Year]],FactTransaction[[#This Row],['#Month]],1)</f>
        <v>46174</v>
      </c>
      <c r="J1525" s="48"/>
    </row>
    <row r="1526" spans="1:10" x14ac:dyDescent="0.4">
      <c r="A1526" s="48" t="s">
        <v>84</v>
      </c>
      <c r="B1526" s="48" t="s">
        <v>74</v>
      </c>
      <c r="C1526" s="48">
        <v>2026</v>
      </c>
      <c r="D1526" s="48" t="s">
        <v>6</v>
      </c>
      <c r="E1526" s="48">
        <v>7</v>
      </c>
      <c r="F1526" s="60">
        <v>0</v>
      </c>
      <c r="G1526" s="43">
        <v>0</v>
      </c>
      <c r="H1526" s="58">
        <f>FactTransaction[[#This Row],[RNS]]*FactTransaction[[#This Row],[ADR]]</f>
        <v>0</v>
      </c>
      <c r="I1526" s="51">
        <f>DATE(FactTransaction[[#This Row],['#Year]],FactTransaction[[#This Row],['#Month]],1)</f>
        <v>46204</v>
      </c>
      <c r="J1526" s="48"/>
    </row>
    <row r="1527" spans="1:10" x14ac:dyDescent="0.4">
      <c r="A1527" s="48" t="s">
        <v>84</v>
      </c>
      <c r="B1527" s="48" t="s">
        <v>74</v>
      </c>
      <c r="C1527" s="48">
        <v>2026</v>
      </c>
      <c r="D1527" s="48" t="s">
        <v>7</v>
      </c>
      <c r="E1527" s="48">
        <v>7</v>
      </c>
      <c r="F1527" s="60">
        <v>0</v>
      </c>
      <c r="G1527" s="43">
        <v>0</v>
      </c>
      <c r="H1527" s="58">
        <f>FactTransaction[[#This Row],[RNS]]*FactTransaction[[#This Row],[ADR]]</f>
        <v>0</v>
      </c>
      <c r="I1527" s="51">
        <f>DATE(FactTransaction[[#This Row],['#Year]],FactTransaction[[#This Row],['#Month]],1)</f>
        <v>46204</v>
      </c>
      <c r="J1527" s="48"/>
    </row>
    <row r="1528" spans="1:10" x14ac:dyDescent="0.4">
      <c r="A1528" s="48" t="s">
        <v>84</v>
      </c>
      <c r="B1528" s="48" t="s">
        <v>74</v>
      </c>
      <c r="C1528" s="48">
        <v>2026</v>
      </c>
      <c r="D1528" s="48" t="s">
        <v>8</v>
      </c>
      <c r="E1528" s="48">
        <v>7</v>
      </c>
      <c r="F1528" s="60">
        <v>0</v>
      </c>
      <c r="G1528" s="43">
        <v>0</v>
      </c>
      <c r="H1528" s="58">
        <f>FactTransaction[[#This Row],[RNS]]*FactTransaction[[#This Row],[ADR]]</f>
        <v>0</v>
      </c>
      <c r="I1528" s="51">
        <f>DATE(FactTransaction[[#This Row],['#Year]],FactTransaction[[#This Row],['#Month]],1)</f>
        <v>46204</v>
      </c>
      <c r="J1528" s="48"/>
    </row>
    <row r="1529" spans="1:10" x14ac:dyDescent="0.4">
      <c r="A1529" s="48" t="s">
        <v>84</v>
      </c>
      <c r="B1529" s="48" t="s">
        <v>74</v>
      </c>
      <c r="C1529" s="48">
        <v>2026</v>
      </c>
      <c r="D1529" s="48" t="s">
        <v>3</v>
      </c>
      <c r="E1529" s="48">
        <v>7</v>
      </c>
      <c r="F1529" s="60">
        <v>0</v>
      </c>
      <c r="G1529" s="43">
        <v>0</v>
      </c>
      <c r="H1529" s="58">
        <f>FactTransaction[[#This Row],[RNS]]*FactTransaction[[#This Row],[ADR]]</f>
        <v>0</v>
      </c>
      <c r="I1529" s="51">
        <f>DATE(FactTransaction[[#This Row],['#Year]],FactTransaction[[#This Row],['#Month]],1)</f>
        <v>46204</v>
      </c>
      <c r="J1529" s="48"/>
    </row>
    <row r="1530" spans="1:10" x14ac:dyDescent="0.4">
      <c r="A1530" s="48" t="s">
        <v>84</v>
      </c>
      <c r="B1530" s="48" t="s">
        <v>74</v>
      </c>
      <c r="C1530" s="48">
        <v>2026</v>
      </c>
      <c r="D1530" s="48" t="s">
        <v>6</v>
      </c>
      <c r="E1530" s="48">
        <v>8</v>
      </c>
      <c r="F1530" s="60">
        <v>0</v>
      </c>
      <c r="G1530" s="43">
        <v>0</v>
      </c>
      <c r="H1530" s="58">
        <f>FactTransaction[[#This Row],[RNS]]*FactTransaction[[#This Row],[ADR]]</f>
        <v>0</v>
      </c>
      <c r="I1530" s="51">
        <f>DATE(FactTransaction[[#This Row],['#Year]],FactTransaction[[#This Row],['#Month]],1)</f>
        <v>46235</v>
      </c>
      <c r="J1530" s="48"/>
    </row>
    <row r="1531" spans="1:10" x14ac:dyDescent="0.4">
      <c r="A1531" s="48" t="s">
        <v>84</v>
      </c>
      <c r="B1531" s="48" t="s">
        <v>74</v>
      </c>
      <c r="C1531" s="48">
        <v>2026</v>
      </c>
      <c r="D1531" s="48" t="s">
        <v>7</v>
      </c>
      <c r="E1531" s="48">
        <v>8</v>
      </c>
      <c r="F1531" s="60">
        <v>0</v>
      </c>
      <c r="G1531" s="43">
        <v>0</v>
      </c>
      <c r="H1531" s="58">
        <f>FactTransaction[[#This Row],[RNS]]*FactTransaction[[#This Row],[ADR]]</f>
        <v>0</v>
      </c>
      <c r="I1531" s="51">
        <f>DATE(FactTransaction[[#This Row],['#Year]],FactTransaction[[#This Row],['#Month]],1)</f>
        <v>46235</v>
      </c>
      <c r="J1531" s="48"/>
    </row>
    <row r="1532" spans="1:10" x14ac:dyDescent="0.4">
      <c r="A1532" s="48" t="s">
        <v>84</v>
      </c>
      <c r="B1532" s="48" t="s">
        <v>74</v>
      </c>
      <c r="C1532" s="48">
        <v>2026</v>
      </c>
      <c r="D1532" s="48" t="s">
        <v>8</v>
      </c>
      <c r="E1532" s="48">
        <v>8</v>
      </c>
      <c r="F1532" s="60">
        <v>0</v>
      </c>
      <c r="G1532" s="43">
        <v>0</v>
      </c>
      <c r="H1532" s="58">
        <f>FactTransaction[[#This Row],[RNS]]*FactTransaction[[#This Row],[ADR]]</f>
        <v>0</v>
      </c>
      <c r="I1532" s="51">
        <f>DATE(FactTransaction[[#This Row],['#Year]],FactTransaction[[#This Row],['#Month]],1)</f>
        <v>46235</v>
      </c>
      <c r="J1532" s="48"/>
    </row>
    <row r="1533" spans="1:10" x14ac:dyDescent="0.4">
      <c r="A1533" s="48" t="s">
        <v>84</v>
      </c>
      <c r="B1533" s="48" t="s">
        <v>74</v>
      </c>
      <c r="C1533" s="48">
        <v>2026</v>
      </c>
      <c r="D1533" s="48" t="s">
        <v>3</v>
      </c>
      <c r="E1533" s="48">
        <v>8</v>
      </c>
      <c r="F1533" s="60">
        <v>0</v>
      </c>
      <c r="G1533" s="43">
        <v>0</v>
      </c>
      <c r="H1533" s="58">
        <f>FactTransaction[[#This Row],[RNS]]*FactTransaction[[#This Row],[ADR]]</f>
        <v>0</v>
      </c>
      <c r="I1533" s="51">
        <f>DATE(FactTransaction[[#This Row],['#Year]],FactTransaction[[#This Row],['#Month]],1)</f>
        <v>46235</v>
      </c>
      <c r="J1533" s="48"/>
    </row>
    <row r="1534" spans="1:10" x14ac:dyDescent="0.4">
      <c r="A1534" s="48" t="s">
        <v>84</v>
      </c>
      <c r="B1534" s="48" t="s">
        <v>74</v>
      </c>
      <c r="C1534" s="48">
        <v>2026</v>
      </c>
      <c r="D1534" s="48" t="s">
        <v>6</v>
      </c>
      <c r="E1534" s="48">
        <v>9</v>
      </c>
      <c r="F1534" s="60">
        <v>0</v>
      </c>
      <c r="G1534" s="43">
        <v>0</v>
      </c>
      <c r="H1534" s="58">
        <f>FactTransaction[[#This Row],[RNS]]*FactTransaction[[#This Row],[ADR]]</f>
        <v>0</v>
      </c>
      <c r="I1534" s="51">
        <f>DATE(FactTransaction[[#This Row],['#Year]],FactTransaction[[#This Row],['#Month]],1)</f>
        <v>46266</v>
      </c>
      <c r="J1534" s="48"/>
    </row>
    <row r="1535" spans="1:10" x14ac:dyDescent="0.4">
      <c r="A1535" s="48" t="s">
        <v>84</v>
      </c>
      <c r="B1535" s="48" t="s">
        <v>74</v>
      </c>
      <c r="C1535" s="48">
        <v>2026</v>
      </c>
      <c r="D1535" s="48" t="s">
        <v>7</v>
      </c>
      <c r="E1535" s="48">
        <v>9</v>
      </c>
      <c r="F1535" s="60">
        <v>0</v>
      </c>
      <c r="G1535" s="43">
        <v>0</v>
      </c>
      <c r="H1535" s="58">
        <f>FactTransaction[[#This Row],[RNS]]*FactTransaction[[#This Row],[ADR]]</f>
        <v>0</v>
      </c>
      <c r="I1535" s="51">
        <f>DATE(FactTransaction[[#This Row],['#Year]],FactTransaction[[#This Row],['#Month]],1)</f>
        <v>46266</v>
      </c>
      <c r="J1535" s="48"/>
    </row>
    <row r="1536" spans="1:10" x14ac:dyDescent="0.4">
      <c r="A1536" s="48" t="s">
        <v>84</v>
      </c>
      <c r="B1536" s="48" t="s">
        <v>74</v>
      </c>
      <c r="C1536" s="48">
        <v>2026</v>
      </c>
      <c r="D1536" s="48" t="s">
        <v>8</v>
      </c>
      <c r="E1536" s="48">
        <v>9</v>
      </c>
      <c r="F1536" s="60">
        <v>0</v>
      </c>
      <c r="G1536" s="43">
        <v>0</v>
      </c>
      <c r="H1536" s="58">
        <f>FactTransaction[[#This Row],[RNS]]*FactTransaction[[#This Row],[ADR]]</f>
        <v>0</v>
      </c>
      <c r="I1536" s="51">
        <f>DATE(FactTransaction[[#This Row],['#Year]],FactTransaction[[#This Row],['#Month]],1)</f>
        <v>46266</v>
      </c>
      <c r="J1536" s="48"/>
    </row>
    <row r="1537" spans="1:10" x14ac:dyDescent="0.4">
      <c r="A1537" s="48" t="s">
        <v>84</v>
      </c>
      <c r="B1537" s="48" t="s">
        <v>74</v>
      </c>
      <c r="C1537" s="48">
        <v>2026</v>
      </c>
      <c r="D1537" s="48" t="s">
        <v>3</v>
      </c>
      <c r="E1537" s="48">
        <v>9</v>
      </c>
      <c r="F1537" s="60">
        <v>0</v>
      </c>
      <c r="G1537" s="43">
        <v>0</v>
      </c>
      <c r="H1537" s="58">
        <f>FactTransaction[[#This Row],[RNS]]*FactTransaction[[#This Row],[ADR]]</f>
        <v>0</v>
      </c>
      <c r="I1537" s="51">
        <f>DATE(FactTransaction[[#This Row],['#Year]],FactTransaction[[#This Row],['#Month]],1)</f>
        <v>46266</v>
      </c>
      <c r="J1537" s="48"/>
    </row>
    <row r="1538" spans="1:10" x14ac:dyDescent="0.4">
      <c r="A1538" s="48" t="s">
        <v>84</v>
      </c>
      <c r="B1538" s="48" t="s">
        <v>74</v>
      </c>
      <c r="C1538" s="48">
        <v>2026</v>
      </c>
      <c r="D1538" s="48" t="s">
        <v>6</v>
      </c>
      <c r="E1538" s="48">
        <v>10</v>
      </c>
      <c r="F1538" s="60">
        <v>0</v>
      </c>
      <c r="G1538" s="43">
        <v>0</v>
      </c>
      <c r="H1538" s="58">
        <f>FactTransaction[[#This Row],[RNS]]*FactTransaction[[#This Row],[ADR]]</f>
        <v>0</v>
      </c>
      <c r="I1538" s="51">
        <f>DATE(FactTransaction[[#This Row],['#Year]],FactTransaction[[#This Row],['#Month]],1)</f>
        <v>46296</v>
      </c>
      <c r="J1538" s="48"/>
    </row>
    <row r="1539" spans="1:10" x14ac:dyDescent="0.4">
      <c r="A1539" s="48" t="s">
        <v>84</v>
      </c>
      <c r="B1539" s="48" t="s">
        <v>74</v>
      </c>
      <c r="C1539" s="48">
        <v>2026</v>
      </c>
      <c r="D1539" s="48" t="s">
        <v>7</v>
      </c>
      <c r="E1539" s="48">
        <v>10</v>
      </c>
      <c r="F1539" s="60">
        <v>0</v>
      </c>
      <c r="G1539" s="43">
        <v>0</v>
      </c>
      <c r="H1539" s="58">
        <f>FactTransaction[[#This Row],[RNS]]*FactTransaction[[#This Row],[ADR]]</f>
        <v>0</v>
      </c>
      <c r="I1539" s="51">
        <f>DATE(FactTransaction[[#This Row],['#Year]],FactTransaction[[#This Row],['#Month]],1)</f>
        <v>46296</v>
      </c>
      <c r="J1539" s="48"/>
    </row>
    <row r="1540" spans="1:10" x14ac:dyDescent="0.4">
      <c r="A1540" s="48" t="s">
        <v>84</v>
      </c>
      <c r="B1540" s="48" t="s">
        <v>74</v>
      </c>
      <c r="C1540" s="48">
        <v>2026</v>
      </c>
      <c r="D1540" s="48" t="s">
        <v>8</v>
      </c>
      <c r="E1540" s="48">
        <v>10</v>
      </c>
      <c r="F1540" s="60">
        <v>0</v>
      </c>
      <c r="G1540" s="43">
        <v>0</v>
      </c>
      <c r="H1540" s="58">
        <f>FactTransaction[[#This Row],[RNS]]*FactTransaction[[#This Row],[ADR]]</f>
        <v>0</v>
      </c>
      <c r="I1540" s="51">
        <f>DATE(FactTransaction[[#This Row],['#Year]],FactTransaction[[#This Row],['#Month]],1)</f>
        <v>46296</v>
      </c>
      <c r="J1540" s="48"/>
    </row>
    <row r="1541" spans="1:10" x14ac:dyDescent="0.4">
      <c r="A1541" s="48" t="s">
        <v>84</v>
      </c>
      <c r="B1541" s="48" t="s">
        <v>74</v>
      </c>
      <c r="C1541" s="48">
        <v>2026</v>
      </c>
      <c r="D1541" s="48" t="s">
        <v>3</v>
      </c>
      <c r="E1541" s="48">
        <v>10</v>
      </c>
      <c r="F1541" s="60">
        <v>0</v>
      </c>
      <c r="G1541" s="43">
        <v>0</v>
      </c>
      <c r="H1541" s="58">
        <f>FactTransaction[[#This Row],[RNS]]*FactTransaction[[#This Row],[ADR]]</f>
        <v>0</v>
      </c>
      <c r="I1541" s="51">
        <f>DATE(FactTransaction[[#This Row],['#Year]],FactTransaction[[#This Row],['#Month]],1)</f>
        <v>46296</v>
      </c>
      <c r="J1541" s="48"/>
    </row>
    <row r="1542" spans="1:10" x14ac:dyDescent="0.4">
      <c r="A1542" s="48" t="s">
        <v>84</v>
      </c>
      <c r="B1542" s="48" t="s">
        <v>74</v>
      </c>
      <c r="C1542" s="48">
        <v>2026</v>
      </c>
      <c r="D1542" s="48" t="s">
        <v>6</v>
      </c>
      <c r="E1542" s="48">
        <v>11</v>
      </c>
      <c r="F1542" s="60">
        <v>0</v>
      </c>
      <c r="G1542" s="43">
        <v>0</v>
      </c>
      <c r="H1542" s="58">
        <f>FactTransaction[[#This Row],[RNS]]*FactTransaction[[#This Row],[ADR]]</f>
        <v>0</v>
      </c>
      <c r="I1542" s="51">
        <f>DATE(FactTransaction[[#This Row],['#Year]],FactTransaction[[#This Row],['#Month]],1)</f>
        <v>46327</v>
      </c>
      <c r="J1542" s="48"/>
    </row>
    <row r="1543" spans="1:10" x14ac:dyDescent="0.4">
      <c r="A1543" s="48" t="s">
        <v>84</v>
      </c>
      <c r="B1543" s="48" t="s">
        <v>74</v>
      </c>
      <c r="C1543" s="48">
        <v>2026</v>
      </c>
      <c r="D1543" s="48" t="s">
        <v>7</v>
      </c>
      <c r="E1543" s="48">
        <v>11</v>
      </c>
      <c r="F1543" s="60">
        <v>0</v>
      </c>
      <c r="G1543" s="43">
        <v>0</v>
      </c>
      <c r="H1543" s="58">
        <f>FactTransaction[[#This Row],[RNS]]*FactTransaction[[#This Row],[ADR]]</f>
        <v>0</v>
      </c>
      <c r="I1543" s="51">
        <f>DATE(FactTransaction[[#This Row],['#Year]],FactTransaction[[#This Row],['#Month]],1)</f>
        <v>46327</v>
      </c>
      <c r="J1543" s="48"/>
    </row>
    <row r="1544" spans="1:10" x14ac:dyDescent="0.4">
      <c r="A1544" s="48" t="s">
        <v>84</v>
      </c>
      <c r="B1544" s="48" t="s">
        <v>74</v>
      </c>
      <c r="C1544" s="48">
        <v>2026</v>
      </c>
      <c r="D1544" s="48" t="s">
        <v>8</v>
      </c>
      <c r="E1544" s="48">
        <v>11</v>
      </c>
      <c r="F1544" s="60">
        <v>0</v>
      </c>
      <c r="G1544" s="43">
        <v>0</v>
      </c>
      <c r="H1544" s="58">
        <f>FactTransaction[[#This Row],[RNS]]*FactTransaction[[#This Row],[ADR]]</f>
        <v>0</v>
      </c>
      <c r="I1544" s="51">
        <f>DATE(FactTransaction[[#This Row],['#Year]],FactTransaction[[#This Row],['#Month]],1)</f>
        <v>46327</v>
      </c>
      <c r="J1544" s="48"/>
    </row>
    <row r="1545" spans="1:10" x14ac:dyDescent="0.4">
      <c r="A1545" s="48" t="s">
        <v>84</v>
      </c>
      <c r="B1545" s="48" t="s">
        <v>74</v>
      </c>
      <c r="C1545" s="48">
        <v>2026</v>
      </c>
      <c r="D1545" s="48" t="s">
        <v>3</v>
      </c>
      <c r="E1545" s="48">
        <v>11</v>
      </c>
      <c r="F1545" s="60">
        <v>0</v>
      </c>
      <c r="G1545" s="43">
        <v>0</v>
      </c>
      <c r="H1545" s="58">
        <f>FactTransaction[[#This Row],[RNS]]*FactTransaction[[#This Row],[ADR]]</f>
        <v>0</v>
      </c>
      <c r="I1545" s="51">
        <f>DATE(FactTransaction[[#This Row],['#Year]],FactTransaction[[#This Row],['#Month]],1)</f>
        <v>46327</v>
      </c>
      <c r="J1545" s="48"/>
    </row>
    <row r="1546" spans="1:10" x14ac:dyDescent="0.4">
      <c r="A1546" s="48" t="s">
        <v>84</v>
      </c>
      <c r="B1546" s="48" t="s">
        <v>74</v>
      </c>
      <c r="C1546" s="48">
        <v>2026</v>
      </c>
      <c r="D1546" s="48" t="s">
        <v>6</v>
      </c>
      <c r="E1546" s="48">
        <v>12</v>
      </c>
      <c r="F1546" s="60">
        <v>0</v>
      </c>
      <c r="G1546" s="43">
        <v>0</v>
      </c>
      <c r="H1546" s="58">
        <f>FactTransaction[[#This Row],[RNS]]*FactTransaction[[#This Row],[ADR]]</f>
        <v>0</v>
      </c>
      <c r="I1546" s="51">
        <f>DATE(FactTransaction[[#This Row],['#Year]],FactTransaction[[#This Row],['#Month]],1)</f>
        <v>46357</v>
      </c>
      <c r="J1546" s="48"/>
    </row>
    <row r="1547" spans="1:10" x14ac:dyDescent="0.4">
      <c r="A1547" s="48" t="s">
        <v>84</v>
      </c>
      <c r="B1547" s="48" t="s">
        <v>74</v>
      </c>
      <c r="C1547" s="48">
        <v>2026</v>
      </c>
      <c r="D1547" s="48" t="s">
        <v>7</v>
      </c>
      <c r="E1547" s="48">
        <v>12</v>
      </c>
      <c r="F1547" s="60">
        <v>0</v>
      </c>
      <c r="G1547" s="43">
        <v>0</v>
      </c>
      <c r="H1547" s="58">
        <f>FactTransaction[[#This Row],[RNS]]*FactTransaction[[#This Row],[ADR]]</f>
        <v>0</v>
      </c>
      <c r="I1547" s="51">
        <f>DATE(FactTransaction[[#This Row],['#Year]],FactTransaction[[#This Row],['#Month]],1)</f>
        <v>46357</v>
      </c>
      <c r="J1547" s="48"/>
    </row>
    <row r="1548" spans="1:10" x14ac:dyDescent="0.4">
      <c r="A1548" s="48" t="s">
        <v>84</v>
      </c>
      <c r="B1548" s="48" t="s">
        <v>74</v>
      </c>
      <c r="C1548" s="48">
        <v>2026</v>
      </c>
      <c r="D1548" s="48" t="s">
        <v>8</v>
      </c>
      <c r="E1548" s="48">
        <v>12</v>
      </c>
      <c r="F1548" s="60">
        <v>0</v>
      </c>
      <c r="G1548" s="43">
        <v>0</v>
      </c>
      <c r="H1548" s="58">
        <f>FactTransaction[[#This Row],[RNS]]*FactTransaction[[#This Row],[ADR]]</f>
        <v>0</v>
      </c>
      <c r="I1548" s="51">
        <f>DATE(FactTransaction[[#This Row],['#Year]],FactTransaction[[#This Row],['#Month]],1)</f>
        <v>46357</v>
      </c>
      <c r="J1548" s="48"/>
    </row>
    <row r="1549" spans="1:10" x14ac:dyDescent="0.4">
      <c r="A1549" s="48" t="s">
        <v>84</v>
      </c>
      <c r="B1549" s="48" t="s">
        <v>74</v>
      </c>
      <c r="C1549" s="48">
        <v>2026</v>
      </c>
      <c r="D1549" s="48" t="s">
        <v>3</v>
      </c>
      <c r="E1549" s="48">
        <v>12</v>
      </c>
      <c r="F1549" s="60">
        <v>0</v>
      </c>
      <c r="G1549" s="43">
        <v>0</v>
      </c>
      <c r="H1549" s="58">
        <f>FactTransaction[[#This Row],[RNS]]*FactTransaction[[#This Row],[ADR]]</f>
        <v>0</v>
      </c>
      <c r="I1549" s="51">
        <f>DATE(FactTransaction[[#This Row],['#Year]],FactTransaction[[#This Row],['#Month]],1)</f>
        <v>46357</v>
      </c>
      <c r="J1549" s="48"/>
    </row>
    <row r="1550" spans="1:10" x14ac:dyDescent="0.4">
      <c r="A1550" s="48" t="s">
        <v>89</v>
      </c>
      <c r="B1550" s="48" t="s">
        <v>75</v>
      </c>
      <c r="C1550" s="48">
        <v>2025</v>
      </c>
      <c r="D1550" s="48" t="s">
        <v>6</v>
      </c>
      <c r="E1550" s="48">
        <v>1</v>
      </c>
      <c r="F1550" s="60">
        <v>137</v>
      </c>
      <c r="G1550" s="43">
        <v>122</v>
      </c>
      <c r="H1550" s="58">
        <f>FactTransaction[[#This Row],[RNS]]*FactTransaction[[#This Row],[ADR]]</f>
        <v>16714</v>
      </c>
      <c r="I1550" s="51">
        <f>DATE(FactTransaction[[#This Row],['#Year]],FactTransaction[[#This Row],['#Month]],1)</f>
        <v>45658</v>
      </c>
      <c r="J1550" s="48"/>
    </row>
    <row r="1551" spans="1:10" x14ac:dyDescent="0.4">
      <c r="A1551" s="48" t="s">
        <v>89</v>
      </c>
      <c r="B1551" s="48" t="s">
        <v>75</v>
      </c>
      <c r="C1551" s="48">
        <v>2025</v>
      </c>
      <c r="D1551" s="48" t="s">
        <v>7</v>
      </c>
      <c r="E1551" s="48">
        <v>1</v>
      </c>
      <c r="F1551" s="60">
        <v>10</v>
      </c>
      <c r="G1551" s="43">
        <v>107</v>
      </c>
      <c r="H1551" s="58">
        <f>FactTransaction[[#This Row],[RNS]]*FactTransaction[[#This Row],[ADR]]</f>
        <v>1070</v>
      </c>
      <c r="I1551" s="51">
        <f>DATE(FactTransaction[[#This Row],['#Year]],FactTransaction[[#This Row],['#Month]],1)</f>
        <v>45658</v>
      </c>
      <c r="J1551" s="48"/>
    </row>
    <row r="1552" spans="1:10" x14ac:dyDescent="0.4">
      <c r="A1552" s="48" t="s">
        <v>89</v>
      </c>
      <c r="B1552" s="48" t="s">
        <v>75</v>
      </c>
      <c r="C1552" s="48">
        <v>2025</v>
      </c>
      <c r="D1552" s="48" t="s">
        <v>8</v>
      </c>
      <c r="E1552" s="48">
        <v>1</v>
      </c>
      <c r="F1552" s="60">
        <v>54</v>
      </c>
      <c r="G1552" s="43">
        <v>106</v>
      </c>
      <c r="H1552" s="58">
        <f>FactTransaction[[#This Row],[RNS]]*FactTransaction[[#This Row],[ADR]]</f>
        <v>5724</v>
      </c>
      <c r="I1552" s="51">
        <f>DATE(FactTransaction[[#This Row],['#Year]],FactTransaction[[#This Row],['#Month]],1)</f>
        <v>45658</v>
      </c>
      <c r="J1552" s="48"/>
    </row>
    <row r="1553" spans="1:10" x14ac:dyDescent="0.4">
      <c r="A1553" s="48" t="s">
        <v>89</v>
      </c>
      <c r="B1553" s="48" t="s">
        <v>75</v>
      </c>
      <c r="C1553" s="48">
        <v>2025</v>
      </c>
      <c r="D1553" s="48" t="s">
        <v>3</v>
      </c>
      <c r="E1553" s="48">
        <v>1</v>
      </c>
      <c r="F1553" s="60">
        <v>86</v>
      </c>
      <c r="G1553" s="43">
        <v>95</v>
      </c>
      <c r="H1553" s="58">
        <f>FactTransaction[[#This Row],[RNS]]*FactTransaction[[#This Row],[ADR]]</f>
        <v>8170</v>
      </c>
      <c r="I1553" s="51">
        <f>DATE(FactTransaction[[#This Row],['#Year]],FactTransaction[[#This Row],['#Month]],1)</f>
        <v>45658</v>
      </c>
      <c r="J1553" s="48"/>
    </row>
    <row r="1554" spans="1:10" x14ac:dyDescent="0.4">
      <c r="A1554" s="48" t="s">
        <v>89</v>
      </c>
      <c r="B1554" s="48" t="s">
        <v>75</v>
      </c>
      <c r="C1554" s="48">
        <v>2025</v>
      </c>
      <c r="D1554" s="48" t="s">
        <v>6</v>
      </c>
      <c r="E1554" s="48">
        <v>2</v>
      </c>
      <c r="F1554" s="60">
        <v>81</v>
      </c>
      <c r="G1554" s="43">
        <v>89</v>
      </c>
      <c r="H1554" s="58">
        <f>FactTransaction[[#This Row],[RNS]]*FactTransaction[[#This Row],[ADR]]</f>
        <v>7209</v>
      </c>
      <c r="I1554" s="51">
        <f>DATE(FactTransaction[[#This Row],['#Year]],FactTransaction[[#This Row],['#Month]],1)</f>
        <v>45689</v>
      </c>
      <c r="J1554" s="48"/>
    </row>
    <row r="1555" spans="1:10" x14ac:dyDescent="0.4">
      <c r="A1555" s="48" t="s">
        <v>89</v>
      </c>
      <c r="B1555" s="48" t="s">
        <v>75</v>
      </c>
      <c r="C1555" s="48">
        <v>2025</v>
      </c>
      <c r="D1555" s="48" t="s">
        <v>7</v>
      </c>
      <c r="E1555" s="48">
        <v>2</v>
      </c>
      <c r="F1555" s="60">
        <v>112</v>
      </c>
      <c r="G1555" s="43">
        <v>107</v>
      </c>
      <c r="H1555" s="58">
        <f>FactTransaction[[#This Row],[RNS]]*FactTransaction[[#This Row],[ADR]]</f>
        <v>11984</v>
      </c>
      <c r="I1555" s="51">
        <f>DATE(FactTransaction[[#This Row],['#Year]],FactTransaction[[#This Row],['#Month]],1)</f>
        <v>45689</v>
      </c>
      <c r="J1555" s="48"/>
    </row>
    <row r="1556" spans="1:10" x14ac:dyDescent="0.4">
      <c r="A1556" s="48" t="s">
        <v>89</v>
      </c>
      <c r="B1556" s="48" t="s">
        <v>75</v>
      </c>
      <c r="C1556" s="48">
        <v>2025</v>
      </c>
      <c r="D1556" s="48" t="s">
        <v>8</v>
      </c>
      <c r="E1556" s="48">
        <v>2</v>
      </c>
      <c r="F1556" s="60">
        <v>26</v>
      </c>
      <c r="G1556" s="43">
        <v>112</v>
      </c>
      <c r="H1556" s="58">
        <f>FactTransaction[[#This Row],[RNS]]*FactTransaction[[#This Row],[ADR]]</f>
        <v>2912</v>
      </c>
      <c r="I1556" s="51">
        <f>DATE(FactTransaction[[#This Row],['#Year]],FactTransaction[[#This Row],['#Month]],1)</f>
        <v>45689</v>
      </c>
      <c r="J1556" s="48"/>
    </row>
    <row r="1557" spans="1:10" x14ac:dyDescent="0.4">
      <c r="A1557" s="48" t="s">
        <v>89</v>
      </c>
      <c r="B1557" s="48" t="s">
        <v>75</v>
      </c>
      <c r="C1557" s="48">
        <v>2025</v>
      </c>
      <c r="D1557" s="48" t="s">
        <v>3</v>
      </c>
      <c r="E1557" s="48">
        <v>2</v>
      </c>
      <c r="F1557" s="60">
        <v>9</v>
      </c>
      <c r="G1557" s="43">
        <v>122</v>
      </c>
      <c r="H1557" s="58">
        <f>FactTransaction[[#This Row],[RNS]]*FactTransaction[[#This Row],[ADR]]</f>
        <v>1098</v>
      </c>
      <c r="I1557" s="51">
        <f>DATE(FactTransaction[[#This Row],['#Year]],FactTransaction[[#This Row],['#Month]],1)</f>
        <v>45689</v>
      </c>
      <c r="J1557" s="48"/>
    </row>
    <row r="1558" spans="1:10" x14ac:dyDescent="0.4">
      <c r="A1558" s="48" t="s">
        <v>89</v>
      </c>
      <c r="B1558" s="48" t="s">
        <v>75</v>
      </c>
      <c r="C1558" s="48">
        <v>2025</v>
      </c>
      <c r="D1558" s="48" t="s">
        <v>6</v>
      </c>
      <c r="E1558" s="48">
        <v>3</v>
      </c>
      <c r="F1558" s="60">
        <v>8</v>
      </c>
      <c r="G1558" s="43">
        <v>130</v>
      </c>
      <c r="H1558" s="58">
        <f>FactTransaction[[#This Row],[RNS]]*FactTransaction[[#This Row],[ADR]]</f>
        <v>1040</v>
      </c>
      <c r="I1558" s="51">
        <f>DATE(FactTransaction[[#This Row],['#Year]],FactTransaction[[#This Row],['#Month]],1)</f>
        <v>45717</v>
      </c>
      <c r="J1558" s="48"/>
    </row>
    <row r="1559" spans="1:10" x14ac:dyDescent="0.4">
      <c r="A1559" s="48" t="s">
        <v>89</v>
      </c>
      <c r="B1559" s="48" t="s">
        <v>75</v>
      </c>
      <c r="C1559" s="48">
        <v>2025</v>
      </c>
      <c r="D1559" s="48" t="s">
        <v>7</v>
      </c>
      <c r="E1559" s="48">
        <v>3</v>
      </c>
      <c r="F1559" s="60">
        <v>68</v>
      </c>
      <c r="G1559" s="43">
        <v>108</v>
      </c>
      <c r="H1559" s="58">
        <f>FactTransaction[[#This Row],[RNS]]*FactTransaction[[#This Row],[ADR]]</f>
        <v>7344</v>
      </c>
      <c r="I1559" s="51">
        <f>DATE(FactTransaction[[#This Row],['#Year]],FactTransaction[[#This Row],['#Month]],1)</f>
        <v>45717</v>
      </c>
      <c r="J1559" s="48"/>
    </row>
    <row r="1560" spans="1:10" x14ac:dyDescent="0.4">
      <c r="A1560" s="48" t="s">
        <v>89</v>
      </c>
      <c r="B1560" s="48" t="s">
        <v>75</v>
      </c>
      <c r="C1560" s="48">
        <v>2025</v>
      </c>
      <c r="D1560" s="48" t="s">
        <v>8</v>
      </c>
      <c r="E1560" s="48">
        <v>3</v>
      </c>
      <c r="F1560" s="60">
        <v>80</v>
      </c>
      <c r="G1560" s="43">
        <v>122</v>
      </c>
      <c r="H1560" s="58">
        <f>FactTransaction[[#This Row],[RNS]]*FactTransaction[[#This Row],[ADR]]</f>
        <v>9760</v>
      </c>
      <c r="I1560" s="51">
        <f>DATE(FactTransaction[[#This Row],['#Year]],FactTransaction[[#This Row],['#Month]],1)</f>
        <v>45717</v>
      </c>
      <c r="J1560" s="48"/>
    </row>
    <row r="1561" spans="1:10" x14ac:dyDescent="0.4">
      <c r="A1561" s="48" t="s">
        <v>89</v>
      </c>
      <c r="B1561" s="48" t="s">
        <v>75</v>
      </c>
      <c r="C1561" s="48">
        <v>2025</v>
      </c>
      <c r="D1561" s="48" t="s">
        <v>3</v>
      </c>
      <c r="E1561" s="48">
        <v>3</v>
      </c>
      <c r="F1561" s="60">
        <v>42</v>
      </c>
      <c r="G1561" s="43">
        <v>114</v>
      </c>
      <c r="H1561" s="58">
        <f>FactTransaction[[#This Row],[RNS]]*FactTransaction[[#This Row],[ADR]]</f>
        <v>4788</v>
      </c>
      <c r="I1561" s="51">
        <f>DATE(FactTransaction[[#This Row],['#Year]],FactTransaction[[#This Row],['#Month]],1)</f>
        <v>45717</v>
      </c>
      <c r="J1561" s="48"/>
    </row>
    <row r="1562" spans="1:10" x14ac:dyDescent="0.4">
      <c r="A1562" s="48" t="s">
        <v>89</v>
      </c>
      <c r="B1562" s="48" t="s">
        <v>75</v>
      </c>
      <c r="C1562" s="48">
        <v>2025</v>
      </c>
      <c r="D1562" s="48" t="s">
        <v>6</v>
      </c>
      <c r="E1562" s="48">
        <v>4</v>
      </c>
      <c r="F1562" s="60">
        <v>19</v>
      </c>
      <c r="G1562" s="43">
        <v>116</v>
      </c>
      <c r="H1562" s="58">
        <f>FactTransaction[[#This Row],[RNS]]*FactTransaction[[#This Row],[ADR]]</f>
        <v>2204</v>
      </c>
      <c r="I1562" s="51">
        <f>DATE(FactTransaction[[#This Row],['#Year]],FactTransaction[[#This Row],['#Month]],1)</f>
        <v>45748</v>
      </c>
      <c r="J1562" s="48"/>
    </row>
    <row r="1563" spans="1:10" x14ac:dyDescent="0.4">
      <c r="A1563" s="48" t="s">
        <v>89</v>
      </c>
      <c r="B1563" s="48" t="s">
        <v>75</v>
      </c>
      <c r="C1563" s="48">
        <v>2025</v>
      </c>
      <c r="D1563" s="48" t="s">
        <v>7</v>
      </c>
      <c r="E1563" s="48">
        <v>4</v>
      </c>
      <c r="F1563" s="60">
        <v>11</v>
      </c>
      <c r="G1563" s="43">
        <v>117</v>
      </c>
      <c r="H1563" s="58">
        <f>FactTransaction[[#This Row],[RNS]]*FactTransaction[[#This Row],[ADR]]</f>
        <v>1287</v>
      </c>
      <c r="I1563" s="51">
        <f>DATE(FactTransaction[[#This Row],['#Year]],FactTransaction[[#This Row],['#Month]],1)</f>
        <v>45748</v>
      </c>
      <c r="J1563" s="48"/>
    </row>
    <row r="1564" spans="1:10" x14ac:dyDescent="0.4">
      <c r="A1564" s="48" t="s">
        <v>89</v>
      </c>
      <c r="B1564" s="48" t="s">
        <v>75</v>
      </c>
      <c r="C1564" s="48">
        <v>2025</v>
      </c>
      <c r="D1564" s="48" t="s">
        <v>8</v>
      </c>
      <c r="E1564" s="48">
        <v>4</v>
      </c>
      <c r="F1564" s="60">
        <v>71</v>
      </c>
      <c r="G1564" s="43">
        <v>102</v>
      </c>
      <c r="H1564" s="58">
        <f>FactTransaction[[#This Row],[RNS]]*FactTransaction[[#This Row],[ADR]]</f>
        <v>7242</v>
      </c>
      <c r="I1564" s="51">
        <f>DATE(FactTransaction[[#This Row],['#Year]],FactTransaction[[#This Row],['#Month]],1)</f>
        <v>45748</v>
      </c>
      <c r="J1564" s="48"/>
    </row>
    <row r="1565" spans="1:10" x14ac:dyDescent="0.4">
      <c r="A1565" s="48" t="s">
        <v>89</v>
      </c>
      <c r="B1565" s="48" t="s">
        <v>75</v>
      </c>
      <c r="C1565" s="48">
        <v>2025</v>
      </c>
      <c r="D1565" s="48" t="s">
        <v>3</v>
      </c>
      <c r="E1565" s="48">
        <v>4</v>
      </c>
      <c r="F1565" s="60">
        <v>67</v>
      </c>
      <c r="G1565" s="43">
        <v>105</v>
      </c>
      <c r="H1565" s="58">
        <f>FactTransaction[[#This Row],[RNS]]*FactTransaction[[#This Row],[ADR]]</f>
        <v>7035</v>
      </c>
      <c r="I1565" s="51">
        <f>DATE(FactTransaction[[#This Row],['#Year]],FactTransaction[[#This Row],['#Month]],1)</f>
        <v>45748</v>
      </c>
      <c r="J1565" s="48"/>
    </row>
    <row r="1566" spans="1:10" x14ac:dyDescent="0.4">
      <c r="A1566" s="48" t="s">
        <v>89</v>
      </c>
      <c r="B1566" s="48" t="s">
        <v>75</v>
      </c>
      <c r="C1566" s="48">
        <v>2025</v>
      </c>
      <c r="D1566" s="48" t="s">
        <v>6</v>
      </c>
      <c r="E1566" s="48">
        <v>5</v>
      </c>
      <c r="F1566" s="60">
        <v>136</v>
      </c>
      <c r="G1566" s="43">
        <v>106</v>
      </c>
      <c r="H1566" s="58">
        <f>FactTransaction[[#This Row],[RNS]]*FactTransaction[[#This Row],[ADR]]</f>
        <v>14416</v>
      </c>
      <c r="I1566" s="51">
        <f>DATE(FactTransaction[[#This Row],['#Year]],FactTransaction[[#This Row],['#Month]],1)</f>
        <v>45778</v>
      </c>
      <c r="J1566" s="48"/>
    </row>
    <row r="1567" spans="1:10" x14ac:dyDescent="0.4">
      <c r="A1567" s="48" t="s">
        <v>89</v>
      </c>
      <c r="B1567" s="48" t="s">
        <v>75</v>
      </c>
      <c r="C1567" s="48">
        <v>2025</v>
      </c>
      <c r="D1567" s="48" t="s">
        <v>7</v>
      </c>
      <c r="E1567" s="48">
        <v>5</v>
      </c>
      <c r="F1567" s="60">
        <v>52</v>
      </c>
      <c r="G1567" s="43">
        <v>103</v>
      </c>
      <c r="H1567" s="58">
        <f>FactTransaction[[#This Row],[RNS]]*FactTransaction[[#This Row],[ADR]]</f>
        <v>5356</v>
      </c>
      <c r="I1567" s="51">
        <f>DATE(FactTransaction[[#This Row],['#Year]],FactTransaction[[#This Row],['#Month]],1)</f>
        <v>45778</v>
      </c>
      <c r="J1567" s="48"/>
    </row>
    <row r="1568" spans="1:10" x14ac:dyDescent="0.4">
      <c r="A1568" s="48" t="s">
        <v>89</v>
      </c>
      <c r="B1568" s="48" t="s">
        <v>75</v>
      </c>
      <c r="C1568" s="48">
        <v>2025</v>
      </c>
      <c r="D1568" s="48" t="s">
        <v>8</v>
      </c>
      <c r="E1568" s="48">
        <v>5</v>
      </c>
      <c r="F1568" s="60">
        <v>38</v>
      </c>
      <c r="G1568" s="43">
        <v>98</v>
      </c>
      <c r="H1568" s="58">
        <f>FactTransaction[[#This Row],[RNS]]*FactTransaction[[#This Row],[ADR]]</f>
        <v>3724</v>
      </c>
      <c r="I1568" s="51">
        <f>DATE(FactTransaction[[#This Row],['#Year]],FactTransaction[[#This Row],['#Month]],1)</f>
        <v>45778</v>
      </c>
      <c r="J1568" s="48"/>
    </row>
    <row r="1569" spans="1:10" x14ac:dyDescent="0.4">
      <c r="A1569" s="48" t="s">
        <v>89</v>
      </c>
      <c r="B1569" s="48" t="s">
        <v>75</v>
      </c>
      <c r="C1569" s="48">
        <v>2025</v>
      </c>
      <c r="D1569" s="48" t="s">
        <v>3</v>
      </c>
      <c r="E1569" s="48">
        <v>5</v>
      </c>
      <c r="F1569" s="60">
        <v>115</v>
      </c>
      <c r="G1569" s="43">
        <v>125</v>
      </c>
      <c r="H1569" s="58">
        <f>FactTransaction[[#This Row],[RNS]]*FactTransaction[[#This Row],[ADR]]</f>
        <v>14375</v>
      </c>
      <c r="I1569" s="51">
        <f>DATE(FactTransaction[[#This Row],['#Year]],FactTransaction[[#This Row],['#Month]],1)</f>
        <v>45778</v>
      </c>
      <c r="J1569" s="48"/>
    </row>
    <row r="1570" spans="1:10" x14ac:dyDescent="0.4">
      <c r="A1570" s="48" t="s">
        <v>89</v>
      </c>
      <c r="B1570" s="48" t="s">
        <v>75</v>
      </c>
      <c r="C1570" s="48">
        <v>2025</v>
      </c>
      <c r="D1570" s="48" t="s">
        <v>6</v>
      </c>
      <c r="E1570" s="48">
        <v>6</v>
      </c>
      <c r="F1570" s="60">
        <v>44</v>
      </c>
      <c r="G1570" s="43">
        <v>110</v>
      </c>
      <c r="H1570" s="58">
        <f>FactTransaction[[#This Row],[RNS]]*FactTransaction[[#This Row],[ADR]]</f>
        <v>4840</v>
      </c>
      <c r="I1570" s="51">
        <f>DATE(FactTransaction[[#This Row],['#Year]],FactTransaction[[#This Row],['#Month]],1)</f>
        <v>45809</v>
      </c>
      <c r="J1570" s="48"/>
    </row>
    <row r="1571" spans="1:10" x14ac:dyDescent="0.4">
      <c r="A1571" s="48" t="s">
        <v>89</v>
      </c>
      <c r="B1571" s="48" t="s">
        <v>75</v>
      </c>
      <c r="C1571" s="48">
        <v>2025</v>
      </c>
      <c r="D1571" s="48" t="s">
        <v>7</v>
      </c>
      <c r="E1571" s="48">
        <v>6</v>
      </c>
      <c r="F1571" s="60">
        <v>134</v>
      </c>
      <c r="G1571" s="43">
        <v>105</v>
      </c>
      <c r="H1571" s="58">
        <f>FactTransaction[[#This Row],[RNS]]*FactTransaction[[#This Row],[ADR]]</f>
        <v>14070</v>
      </c>
      <c r="I1571" s="51">
        <f>DATE(FactTransaction[[#This Row],['#Year]],FactTransaction[[#This Row],['#Month]],1)</f>
        <v>45809</v>
      </c>
      <c r="J1571" s="48"/>
    </row>
    <row r="1572" spans="1:10" x14ac:dyDescent="0.4">
      <c r="A1572" s="48" t="s">
        <v>89</v>
      </c>
      <c r="B1572" s="48" t="s">
        <v>75</v>
      </c>
      <c r="C1572" s="48">
        <v>2025</v>
      </c>
      <c r="D1572" s="48" t="s">
        <v>8</v>
      </c>
      <c r="E1572" s="48">
        <v>6</v>
      </c>
      <c r="F1572" s="60">
        <v>139</v>
      </c>
      <c r="G1572" s="43">
        <v>122</v>
      </c>
      <c r="H1572" s="58">
        <f>FactTransaction[[#This Row],[RNS]]*FactTransaction[[#This Row],[ADR]]</f>
        <v>16958</v>
      </c>
      <c r="I1572" s="51">
        <f>DATE(FactTransaction[[#This Row],['#Year]],FactTransaction[[#This Row],['#Month]],1)</f>
        <v>45809</v>
      </c>
      <c r="J1572" s="48"/>
    </row>
    <row r="1573" spans="1:10" x14ac:dyDescent="0.4">
      <c r="A1573" s="48" t="s">
        <v>89</v>
      </c>
      <c r="B1573" s="48" t="s">
        <v>75</v>
      </c>
      <c r="C1573" s="48">
        <v>2025</v>
      </c>
      <c r="D1573" s="48" t="s">
        <v>3</v>
      </c>
      <c r="E1573" s="48">
        <v>6</v>
      </c>
      <c r="F1573" s="60">
        <v>27</v>
      </c>
      <c r="G1573" s="43">
        <v>102</v>
      </c>
      <c r="H1573" s="58">
        <f>FactTransaction[[#This Row],[RNS]]*FactTransaction[[#This Row],[ADR]]</f>
        <v>2754</v>
      </c>
      <c r="I1573" s="51">
        <f>DATE(FactTransaction[[#This Row],['#Year]],FactTransaction[[#This Row],['#Month]],1)</f>
        <v>45809</v>
      </c>
      <c r="J1573" s="48"/>
    </row>
    <row r="1574" spans="1:10" x14ac:dyDescent="0.4">
      <c r="A1574" s="48" t="s">
        <v>89</v>
      </c>
      <c r="B1574" s="48" t="s">
        <v>75</v>
      </c>
      <c r="C1574" s="48">
        <v>2025</v>
      </c>
      <c r="D1574" s="48" t="s">
        <v>6</v>
      </c>
      <c r="E1574" s="48">
        <v>7</v>
      </c>
      <c r="F1574" s="60">
        <v>102</v>
      </c>
      <c r="G1574" s="43">
        <v>121</v>
      </c>
      <c r="H1574" s="58">
        <f>FactTransaction[[#This Row],[RNS]]*FactTransaction[[#This Row],[ADR]]</f>
        <v>12342</v>
      </c>
      <c r="I1574" s="51">
        <f>DATE(FactTransaction[[#This Row],['#Year]],FactTransaction[[#This Row],['#Month]],1)</f>
        <v>45839</v>
      </c>
      <c r="J1574" s="48"/>
    </row>
    <row r="1575" spans="1:10" x14ac:dyDescent="0.4">
      <c r="A1575" s="48" t="s">
        <v>89</v>
      </c>
      <c r="B1575" s="48" t="s">
        <v>75</v>
      </c>
      <c r="C1575" s="48">
        <v>2025</v>
      </c>
      <c r="D1575" s="48" t="s">
        <v>7</v>
      </c>
      <c r="E1575" s="48">
        <v>7</v>
      </c>
      <c r="F1575" s="60">
        <v>149</v>
      </c>
      <c r="G1575" s="43">
        <v>103</v>
      </c>
      <c r="H1575" s="58">
        <f>FactTransaction[[#This Row],[RNS]]*FactTransaction[[#This Row],[ADR]]</f>
        <v>15347</v>
      </c>
      <c r="I1575" s="51">
        <f>DATE(FactTransaction[[#This Row],['#Year]],FactTransaction[[#This Row],['#Month]],1)</f>
        <v>45839</v>
      </c>
      <c r="J1575" s="48"/>
    </row>
    <row r="1576" spans="1:10" x14ac:dyDescent="0.4">
      <c r="A1576" s="48" t="s">
        <v>89</v>
      </c>
      <c r="B1576" s="48" t="s">
        <v>75</v>
      </c>
      <c r="C1576" s="48">
        <v>2025</v>
      </c>
      <c r="D1576" s="48" t="s">
        <v>8</v>
      </c>
      <c r="E1576" s="48">
        <v>7</v>
      </c>
      <c r="F1576" s="60">
        <v>112</v>
      </c>
      <c r="G1576" s="43">
        <v>112</v>
      </c>
      <c r="H1576" s="58">
        <f>FactTransaction[[#This Row],[RNS]]*FactTransaction[[#This Row],[ADR]]</f>
        <v>12544</v>
      </c>
      <c r="I1576" s="51">
        <f>DATE(FactTransaction[[#This Row],['#Year]],FactTransaction[[#This Row],['#Month]],1)</f>
        <v>45839</v>
      </c>
      <c r="J1576" s="48"/>
    </row>
    <row r="1577" spans="1:10" x14ac:dyDescent="0.4">
      <c r="A1577" s="48" t="s">
        <v>89</v>
      </c>
      <c r="B1577" s="48" t="s">
        <v>75</v>
      </c>
      <c r="C1577" s="48">
        <v>2025</v>
      </c>
      <c r="D1577" s="48" t="s">
        <v>3</v>
      </c>
      <c r="E1577" s="48">
        <v>7</v>
      </c>
      <c r="F1577" s="60">
        <v>113</v>
      </c>
      <c r="G1577" s="43">
        <v>97</v>
      </c>
      <c r="H1577" s="58">
        <f>FactTransaction[[#This Row],[RNS]]*FactTransaction[[#This Row],[ADR]]</f>
        <v>10961</v>
      </c>
      <c r="I1577" s="51">
        <f>DATE(FactTransaction[[#This Row],['#Year]],FactTransaction[[#This Row],['#Month]],1)</f>
        <v>45839</v>
      </c>
      <c r="J1577" s="48"/>
    </row>
    <row r="1578" spans="1:10" x14ac:dyDescent="0.4">
      <c r="A1578" s="48" t="s">
        <v>89</v>
      </c>
      <c r="B1578" s="48" t="s">
        <v>75</v>
      </c>
      <c r="C1578" s="48">
        <v>2025</v>
      </c>
      <c r="D1578" s="48" t="s">
        <v>6</v>
      </c>
      <c r="E1578" s="48">
        <v>8</v>
      </c>
      <c r="F1578" s="60">
        <v>98</v>
      </c>
      <c r="G1578" s="43">
        <v>90</v>
      </c>
      <c r="H1578" s="58">
        <f>FactTransaction[[#This Row],[RNS]]*FactTransaction[[#This Row],[ADR]]</f>
        <v>8820</v>
      </c>
      <c r="I1578" s="51">
        <f>DATE(FactTransaction[[#This Row],['#Year]],FactTransaction[[#This Row],['#Month]],1)</f>
        <v>45870</v>
      </c>
      <c r="J1578" s="48"/>
    </row>
    <row r="1579" spans="1:10" x14ac:dyDescent="0.4">
      <c r="A1579" s="48" t="s">
        <v>89</v>
      </c>
      <c r="B1579" s="48" t="s">
        <v>75</v>
      </c>
      <c r="C1579" s="48">
        <v>2025</v>
      </c>
      <c r="D1579" s="48" t="s">
        <v>7</v>
      </c>
      <c r="E1579" s="48">
        <v>8</v>
      </c>
      <c r="F1579" s="60">
        <v>136</v>
      </c>
      <c r="G1579" s="43">
        <v>107</v>
      </c>
      <c r="H1579" s="58">
        <f>FactTransaction[[#This Row],[RNS]]*FactTransaction[[#This Row],[ADR]]</f>
        <v>14552</v>
      </c>
      <c r="I1579" s="51">
        <f>DATE(FactTransaction[[#This Row],['#Year]],FactTransaction[[#This Row],['#Month]],1)</f>
        <v>45870</v>
      </c>
      <c r="J1579" s="48"/>
    </row>
    <row r="1580" spans="1:10" x14ac:dyDescent="0.4">
      <c r="A1580" s="48" t="s">
        <v>89</v>
      </c>
      <c r="B1580" s="48" t="s">
        <v>75</v>
      </c>
      <c r="C1580" s="48">
        <v>2025</v>
      </c>
      <c r="D1580" s="48" t="s">
        <v>8</v>
      </c>
      <c r="E1580" s="48">
        <v>8</v>
      </c>
      <c r="F1580" s="60">
        <v>80</v>
      </c>
      <c r="G1580" s="43">
        <v>94</v>
      </c>
      <c r="H1580" s="58">
        <f>FactTransaction[[#This Row],[RNS]]*FactTransaction[[#This Row],[ADR]]</f>
        <v>7520</v>
      </c>
      <c r="I1580" s="51">
        <f>DATE(FactTransaction[[#This Row],['#Year]],FactTransaction[[#This Row],['#Month]],1)</f>
        <v>45870</v>
      </c>
      <c r="J1580" s="48"/>
    </row>
    <row r="1581" spans="1:10" x14ac:dyDescent="0.4">
      <c r="A1581" s="48" t="s">
        <v>89</v>
      </c>
      <c r="B1581" s="48" t="s">
        <v>75</v>
      </c>
      <c r="C1581" s="48">
        <v>2025</v>
      </c>
      <c r="D1581" s="48" t="s">
        <v>3</v>
      </c>
      <c r="E1581" s="48">
        <v>8</v>
      </c>
      <c r="F1581" s="60">
        <v>84</v>
      </c>
      <c r="G1581" s="43">
        <v>106</v>
      </c>
      <c r="H1581" s="58">
        <f>FactTransaction[[#This Row],[RNS]]*FactTransaction[[#This Row],[ADR]]</f>
        <v>8904</v>
      </c>
      <c r="I1581" s="51">
        <f>DATE(FactTransaction[[#This Row],['#Year]],FactTransaction[[#This Row],['#Month]],1)</f>
        <v>45870</v>
      </c>
      <c r="J1581" s="48"/>
    </row>
    <row r="1582" spans="1:10" x14ac:dyDescent="0.4">
      <c r="A1582" s="48" t="s">
        <v>89</v>
      </c>
      <c r="B1582" s="48" t="s">
        <v>75</v>
      </c>
      <c r="C1582" s="48">
        <v>2025</v>
      </c>
      <c r="D1582" s="48" t="s">
        <v>6</v>
      </c>
      <c r="E1582" s="48">
        <v>9</v>
      </c>
      <c r="F1582" s="60">
        <v>82</v>
      </c>
      <c r="G1582" s="43">
        <v>91</v>
      </c>
      <c r="H1582" s="58">
        <f>FactTransaction[[#This Row],[RNS]]*FactTransaction[[#This Row],[ADR]]</f>
        <v>7462</v>
      </c>
      <c r="I1582" s="51">
        <f>DATE(FactTransaction[[#This Row],['#Year]],FactTransaction[[#This Row],['#Month]],1)</f>
        <v>45901</v>
      </c>
      <c r="J1582" s="48"/>
    </row>
    <row r="1583" spans="1:10" x14ac:dyDescent="0.4">
      <c r="A1583" s="48" t="s">
        <v>89</v>
      </c>
      <c r="B1583" s="48" t="s">
        <v>75</v>
      </c>
      <c r="C1583" s="48">
        <v>2025</v>
      </c>
      <c r="D1583" s="48" t="s">
        <v>7</v>
      </c>
      <c r="E1583" s="48">
        <v>9</v>
      </c>
      <c r="F1583" s="60">
        <v>11</v>
      </c>
      <c r="G1583" s="43">
        <v>100</v>
      </c>
      <c r="H1583" s="58">
        <f>FactTransaction[[#This Row],[RNS]]*FactTransaction[[#This Row],[ADR]]</f>
        <v>1100</v>
      </c>
      <c r="I1583" s="51">
        <f>DATE(FactTransaction[[#This Row],['#Year]],FactTransaction[[#This Row],['#Month]],1)</f>
        <v>45901</v>
      </c>
      <c r="J1583" s="48"/>
    </row>
    <row r="1584" spans="1:10" x14ac:dyDescent="0.4">
      <c r="A1584" s="48" t="s">
        <v>89</v>
      </c>
      <c r="B1584" s="48" t="s">
        <v>75</v>
      </c>
      <c r="C1584" s="48">
        <v>2025</v>
      </c>
      <c r="D1584" s="48" t="s">
        <v>8</v>
      </c>
      <c r="E1584" s="48">
        <v>9</v>
      </c>
      <c r="F1584" s="60">
        <v>59</v>
      </c>
      <c r="G1584" s="43">
        <v>125</v>
      </c>
      <c r="H1584" s="58">
        <f>FactTransaction[[#This Row],[RNS]]*FactTransaction[[#This Row],[ADR]]</f>
        <v>7375</v>
      </c>
      <c r="I1584" s="51">
        <f>DATE(FactTransaction[[#This Row],['#Year]],FactTransaction[[#This Row],['#Month]],1)</f>
        <v>45901</v>
      </c>
      <c r="J1584" s="48"/>
    </row>
    <row r="1585" spans="1:10" x14ac:dyDescent="0.4">
      <c r="A1585" s="48" t="s">
        <v>89</v>
      </c>
      <c r="B1585" s="48" t="s">
        <v>75</v>
      </c>
      <c r="C1585" s="48">
        <v>2025</v>
      </c>
      <c r="D1585" s="48" t="s">
        <v>3</v>
      </c>
      <c r="E1585" s="48">
        <v>9</v>
      </c>
      <c r="F1585" s="60">
        <v>32</v>
      </c>
      <c r="G1585" s="43">
        <v>95</v>
      </c>
      <c r="H1585" s="58">
        <f>FactTransaction[[#This Row],[RNS]]*FactTransaction[[#This Row],[ADR]]</f>
        <v>3040</v>
      </c>
      <c r="I1585" s="51">
        <f>DATE(FactTransaction[[#This Row],['#Year]],FactTransaction[[#This Row],['#Month]],1)</f>
        <v>45901</v>
      </c>
      <c r="J1585" s="48"/>
    </row>
    <row r="1586" spans="1:10" x14ac:dyDescent="0.4">
      <c r="A1586" s="48" t="s">
        <v>89</v>
      </c>
      <c r="B1586" s="48" t="s">
        <v>75</v>
      </c>
      <c r="C1586" s="48">
        <v>2025</v>
      </c>
      <c r="D1586" s="48" t="s">
        <v>6</v>
      </c>
      <c r="E1586" s="48">
        <v>10</v>
      </c>
      <c r="F1586" s="60">
        <v>26</v>
      </c>
      <c r="G1586" s="43">
        <v>108</v>
      </c>
      <c r="H1586" s="58">
        <f>FactTransaction[[#This Row],[RNS]]*FactTransaction[[#This Row],[ADR]]</f>
        <v>2808</v>
      </c>
      <c r="I1586" s="51">
        <f>DATE(FactTransaction[[#This Row],['#Year]],FactTransaction[[#This Row],['#Month]],1)</f>
        <v>45931</v>
      </c>
      <c r="J1586" s="48"/>
    </row>
    <row r="1587" spans="1:10" x14ac:dyDescent="0.4">
      <c r="A1587" s="48" t="s">
        <v>89</v>
      </c>
      <c r="B1587" s="48" t="s">
        <v>75</v>
      </c>
      <c r="C1587" s="48">
        <v>2025</v>
      </c>
      <c r="D1587" s="48" t="s">
        <v>7</v>
      </c>
      <c r="E1587" s="48">
        <v>10</v>
      </c>
      <c r="F1587" s="60">
        <v>55</v>
      </c>
      <c r="G1587" s="43">
        <v>104</v>
      </c>
      <c r="H1587" s="58">
        <f>FactTransaction[[#This Row],[RNS]]*FactTransaction[[#This Row],[ADR]]</f>
        <v>5720</v>
      </c>
      <c r="I1587" s="51">
        <f>DATE(FactTransaction[[#This Row],['#Year]],FactTransaction[[#This Row],['#Month]],1)</f>
        <v>45931</v>
      </c>
      <c r="J1587" s="48"/>
    </row>
    <row r="1588" spans="1:10" x14ac:dyDescent="0.4">
      <c r="A1588" s="48" t="s">
        <v>89</v>
      </c>
      <c r="B1588" s="48" t="s">
        <v>75</v>
      </c>
      <c r="C1588" s="48">
        <v>2025</v>
      </c>
      <c r="D1588" s="48" t="s">
        <v>8</v>
      </c>
      <c r="E1588" s="48">
        <v>10</v>
      </c>
      <c r="F1588" s="60">
        <v>93</v>
      </c>
      <c r="G1588" s="43">
        <v>119</v>
      </c>
      <c r="H1588" s="58">
        <f>FactTransaction[[#This Row],[RNS]]*FactTransaction[[#This Row],[ADR]]</f>
        <v>11067</v>
      </c>
      <c r="I1588" s="51">
        <f>DATE(FactTransaction[[#This Row],['#Year]],FactTransaction[[#This Row],['#Month]],1)</f>
        <v>45931</v>
      </c>
      <c r="J1588" s="48"/>
    </row>
    <row r="1589" spans="1:10" x14ac:dyDescent="0.4">
      <c r="A1589" s="48" t="s">
        <v>89</v>
      </c>
      <c r="B1589" s="48" t="s">
        <v>75</v>
      </c>
      <c r="C1589" s="48">
        <v>2025</v>
      </c>
      <c r="D1589" s="48" t="s">
        <v>3</v>
      </c>
      <c r="E1589" s="48">
        <v>10</v>
      </c>
      <c r="F1589" s="60">
        <v>132</v>
      </c>
      <c r="G1589" s="43">
        <v>125</v>
      </c>
      <c r="H1589" s="58">
        <f>FactTransaction[[#This Row],[RNS]]*FactTransaction[[#This Row],[ADR]]</f>
        <v>16500</v>
      </c>
      <c r="I1589" s="51">
        <f>DATE(FactTransaction[[#This Row],['#Year]],FactTransaction[[#This Row],['#Month]],1)</f>
        <v>45931</v>
      </c>
      <c r="J1589" s="48"/>
    </row>
    <row r="1590" spans="1:10" x14ac:dyDescent="0.4">
      <c r="A1590" s="48" t="s">
        <v>89</v>
      </c>
      <c r="B1590" s="48" t="s">
        <v>75</v>
      </c>
      <c r="C1590" s="48">
        <v>2025</v>
      </c>
      <c r="D1590" s="48" t="s">
        <v>6</v>
      </c>
      <c r="E1590" s="48">
        <v>11</v>
      </c>
      <c r="F1590" s="60">
        <v>65</v>
      </c>
      <c r="G1590" s="43">
        <v>114</v>
      </c>
      <c r="H1590" s="58">
        <f>FactTransaction[[#This Row],[RNS]]*FactTransaction[[#This Row],[ADR]]</f>
        <v>7410</v>
      </c>
      <c r="I1590" s="51">
        <f>DATE(FactTransaction[[#This Row],['#Year]],FactTransaction[[#This Row],['#Month]],1)</f>
        <v>45962</v>
      </c>
      <c r="J1590" s="48"/>
    </row>
    <row r="1591" spans="1:10" x14ac:dyDescent="0.4">
      <c r="A1591" s="48" t="s">
        <v>89</v>
      </c>
      <c r="B1591" s="48" t="s">
        <v>75</v>
      </c>
      <c r="C1591" s="48">
        <v>2025</v>
      </c>
      <c r="D1591" s="48" t="s">
        <v>7</v>
      </c>
      <c r="E1591" s="48">
        <v>11</v>
      </c>
      <c r="F1591" s="60">
        <v>89</v>
      </c>
      <c r="G1591" s="43">
        <v>94</v>
      </c>
      <c r="H1591" s="58">
        <f>FactTransaction[[#This Row],[RNS]]*FactTransaction[[#This Row],[ADR]]</f>
        <v>8366</v>
      </c>
      <c r="I1591" s="51">
        <f>DATE(FactTransaction[[#This Row],['#Year]],FactTransaction[[#This Row],['#Month]],1)</f>
        <v>45962</v>
      </c>
      <c r="J1591" s="48"/>
    </row>
    <row r="1592" spans="1:10" x14ac:dyDescent="0.4">
      <c r="A1592" s="48" t="s">
        <v>89</v>
      </c>
      <c r="B1592" s="48" t="s">
        <v>75</v>
      </c>
      <c r="C1592" s="48">
        <v>2025</v>
      </c>
      <c r="D1592" s="48" t="s">
        <v>8</v>
      </c>
      <c r="E1592" s="48">
        <v>11</v>
      </c>
      <c r="F1592" s="60">
        <v>44</v>
      </c>
      <c r="G1592" s="43">
        <v>112</v>
      </c>
      <c r="H1592" s="58">
        <f>FactTransaction[[#This Row],[RNS]]*FactTransaction[[#This Row],[ADR]]</f>
        <v>4928</v>
      </c>
      <c r="I1592" s="51">
        <f>DATE(FactTransaction[[#This Row],['#Year]],FactTransaction[[#This Row],['#Month]],1)</f>
        <v>45962</v>
      </c>
      <c r="J1592" s="48"/>
    </row>
    <row r="1593" spans="1:10" x14ac:dyDescent="0.4">
      <c r="A1593" s="48" t="s">
        <v>89</v>
      </c>
      <c r="B1593" s="48" t="s">
        <v>75</v>
      </c>
      <c r="C1593" s="48">
        <v>2025</v>
      </c>
      <c r="D1593" s="48" t="s">
        <v>3</v>
      </c>
      <c r="E1593" s="48">
        <v>11</v>
      </c>
      <c r="F1593" s="60">
        <v>20</v>
      </c>
      <c r="G1593" s="43">
        <v>104</v>
      </c>
      <c r="H1593" s="58">
        <f>FactTransaction[[#This Row],[RNS]]*FactTransaction[[#This Row],[ADR]]</f>
        <v>2080</v>
      </c>
      <c r="I1593" s="51">
        <f>DATE(FactTransaction[[#This Row],['#Year]],FactTransaction[[#This Row],['#Month]],1)</f>
        <v>45962</v>
      </c>
      <c r="J1593" s="48"/>
    </row>
    <row r="1594" spans="1:10" x14ac:dyDescent="0.4">
      <c r="A1594" s="48" t="s">
        <v>89</v>
      </c>
      <c r="B1594" s="48" t="s">
        <v>75</v>
      </c>
      <c r="C1594" s="48">
        <v>2025</v>
      </c>
      <c r="D1594" s="48" t="s">
        <v>6</v>
      </c>
      <c r="E1594" s="48">
        <v>12</v>
      </c>
      <c r="F1594" s="60">
        <v>8</v>
      </c>
      <c r="G1594" s="43">
        <v>122</v>
      </c>
      <c r="H1594" s="58">
        <f>FactTransaction[[#This Row],[RNS]]*FactTransaction[[#This Row],[ADR]]</f>
        <v>976</v>
      </c>
      <c r="I1594" s="51">
        <f>DATE(FactTransaction[[#This Row],['#Year]],FactTransaction[[#This Row],['#Month]],1)</f>
        <v>45992</v>
      </c>
      <c r="J1594" s="48"/>
    </row>
    <row r="1595" spans="1:10" x14ac:dyDescent="0.4">
      <c r="A1595" s="48" t="s">
        <v>89</v>
      </c>
      <c r="B1595" s="48" t="s">
        <v>75</v>
      </c>
      <c r="C1595" s="48">
        <v>2025</v>
      </c>
      <c r="D1595" s="48" t="s">
        <v>7</v>
      </c>
      <c r="E1595" s="48">
        <v>12</v>
      </c>
      <c r="F1595" s="60">
        <v>121</v>
      </c>
      <c r="G1595" s="43">
        <v>129</v>
      </c>
      <c r="H1595" s="58">
        <f>FactTransaction[[#This Row],[RNS]]*FactTransaction[[#This Row],[ADR]]</f>
        <v>15609</v>
      </c>
      <c r="I1595" s="51">
        <f>DATE(FactTransaction[[#This Row],['#Year]],FactTransaction[[#This Row],['#Month]],1)</f>
        <v>45992</v>
      </c>
      <c r="J1595" s="48"/>
    </row>
    <row r="1596" spans="1:10" x14ac:dyDescent="0.4">
      <c r="A1596" s="48" t="s">
        <v>89</v>
      </c>
      <c r="B1596" s="48" t="s">
        <v>75</v>
      </c>
      <c r="C1596" s="48">
        <v>2025</v>
      </c>
      <c r="D1596" s="48" t="s">
        <v>8</v>
      </c>
      <c r="E1596" s="48">
        <v>12</v>
      </c>
      <c r="F1596" s="60">
        <v>87</v>
      </c>
      <c r="G1596" s="43">
        <v>115</v>
      </c>
      <c r="H1596" s="58">
        <f>FactTransaction[[#This Row],[RNS]]*FactTransaction[[#This Row],[ADR]]</f>
        <v>10005</v>
      </c>
      <c r="I1596" s="51">
        <f>DATE(FactTransaction[[#This Row],['#Year]],FactTransaction[[#This Row],['#Month]],1)</f>
        <v>45992</v>
      </c>
      <c r="J1596" s="48"/>
    </row>
    <row r="1597" spans="1:10" x14ac:dyDescent="0.4">
      <c r="A1597" s="48" t="s">
        <v>89</v>
      </c>
      <c r="B1597" s="48" t="s">
        <v>75</v>
      </c>
      <c r="C1597" s="48">
        <v>2025</v>
      </c>
      <c r="D1597" s="48" t="s">
        <v>3</v>
      </c>
      <c r="E1597" s="48">
        <v>12</v>
      </c>
      <c r="F1597" s="60">
        <v>67</v>
      </c>
      <c r="G1597" s="43">
        <v>88</v>
      </c>
      <c r="H1597" s="58">
        <f>FactTransaction[[#This Row],[RNS]]*FactTransaction[[#This Row],[ADR]]</f>
        <v>5896</v>
      </c>
      <c r="I1597" s="51">
        <f>DATE(FactTransaction[[#This Row],['#Year]],FactTransaction[[#This Row],['#Month]],1)</f>
        <v>45992</v>
      </c>
      <c r="J1597" s="48"/>
    </row>
    <row r="1598" spans="1:10" x14ac:dyDescent="0.4">
      <c r="A1598" s="48" t="s">
        <v>89</v>
      </c>
      <c r="B1598" s="48" t="s">
        <v>74</v>
      </c>
      <c r="C1598" s="48">
        <v>2025</v>
      </c>
      <c r="D1598" s="48" t="s">
        <v>6</v>
      </c>
      <c r="E1598" s="48">
        <v>1</v>
      </c>
      <c r="F1598" s="60">
        <v>96</v>
      </c>
      <c r="G1598" s="43">
        <v>108</v>
      </c>
      <c r="H1598" s="58">
        <f>FactTransaction[[#This Row],[RNS]]*FactTransaction[[#This Row],[ADR]]</f>
        <v>10368</v>
      </c>
      <c r="I1598" s="51">
        <f>DATE(FactTransaction[[#This Row],['#Year]],FactTransaction[[#This Row],['#Month]],1)</f>
        <v>45658</v>
      </c>
      <c r="J1598" s="48"/>
    </row>
    <row r="1599" spans="1:10" x14ac:dyDescent="0.4">
      <c r="A1599" s="48" t="s">
        <v>89</v>
      </c>
      <c r="B1599" s="48" t="s">
        <v>74</v>
      </c>
      <c r="C1599" s="48">
        <v>2025</v>
      </c>
      <c r="D1599" s="48" t="s">
        <v>7</v>
      </c>
      <c r="E1599" s="48">
        <v>1</v>
      </c>
      <c r="F1599" s="60">
        <v>146</v>
      </c>
      <c r="G1599" s="43">
        <v>121</v>
      </c>
      <c r="H1599" s="58">
        <f>FactTransaction[[#This Row],[RNS]]*FactTransaction[[#This Row],[ADR]]</f>
        <v>17666</v>
      </c>
      <c r="I1599" s="51">
        <f>DATE(FactTransaction[[#This Row],['#Year]],FactTransaction[[#This Row],['#Month]],1)</f>
        <v>45658</v>
      </c>
      <c r="J1599" s="48"/>
    </row>
    <row r="1600" spans="1:10" x14ac:dyDescent="0.4">
      <c r="A1600" s="48" t="s">
        <v>89</v>
      </c>
      <c r="B1600" s="48" t="s">
        <v>74</v>
      </c>
      <c r="C1600" s="48">
        <v>2025</v>
      </c>
      <c r="D1600" s="48" t="s">
        <v>8</v>
      </c>
      <c r="E1600" s="48">
        <v>1</v>
      </c>
      <c r="F1600" s="60">
        <v>154</v>
      </c>
      <c r="G1600" s="43">
        <v>96</v>
      </c>
      <c r="H1600" s="58">
        <f>FactTransaction[[#This Row],[RNS]]*FactTransaction[[#This Row],[ADR]]</f>
        <v>14784</v>
      </c>
      <c r="I1600" s="51">
        <f>DATE(FactTransaction[[#This Row],['#Year]],FactTransaction[[#This Row],['#Month]],1)</f>
        <v>45658</v>
      </c>
      <c r="J1600" s="48"/>
    </row>
    <row r="1601" spans="1:10" x14ac:dyDescent="0.4">
      <c r="A1601" s="48" t="s">
        <v>89</v>
      </c>
      <c r="B1601" s="48" t="s">
        <v>74</v>
      </c>
      <c r="C1601" s="48">
        <v>2025</v>
      </c>
      <c r="D1601" s="48" t="s">
        <v>3</v>
      </c>
      <c r="E1601" s="48">
        <v>1</v>
      </c>
      <c r="F1601" s="60">
        <v>117</v>
      </c>
      <c r="G1601" s="43">
        <v>113</v>
      </c>
      <c r="H1601" s="58">
        <f>FactTransaction[[#This Row],[RNS]]*FactTransaction[[#This Row],[ADR]]</f>
        <v>13221</v>
      </c>
      <c r="I1601" s="51">
        <f>DATE(FactTransaction[[#This Row],['#Year]],FactTransaction[[#This Row],['#Month]],1)</f>
        <v>45658</v>
      </c>
      <c r="J1601" s="48"/>
    </row>
    <row r="1602" spans="1:10" x14ac:dyDescent="0.4">
      <c r="A1602" s="48" t="s">
        <v>89</v>
      </c>
      <c r="B1602" s="48" t="s">
        <v>74</v>
      </c>
      <c r="C1602" s="48">
        <v>2025</v>
      </c>
      <c r="D1602" s="48" t="s">
        <v>6</v>
      </c>
      <c r="E1602" s="48">
        <v>2</v>
      </c>
      <c r="F1602" s="60">
        <v>29</v>
      </c>
      <c r="G1602" s="43">
        <v>91</v>
      </c>
      <c r="H1602" s="58">
        <f>FactTransaction[[#This Row],[RNS]]*FactTransaction[[#This Row],[ADR]]</f>
        <v>2639</v>
      </c>
      <c r="I1602" s="51">
        <f>DATE(FactTransaction[[#This Row],['#Year]],FactTransaction[[#This Row],['#Month]],1)</f>
        <v>45689</v>
      </c>
      <c r="J1602" s="48"/>
    </row>
    <row r="1603" spans="1:10" x14ac:dyDescent="0.4">
      <c r="A1603" s="48" t="s">
        <v>89</v>
      </c>
      <c r="B1603" s="48" t="s">
        <v>74</v>
      </c>
      <c r="C1603" s="48">
        <v>2025</v>
      </c>
      <c r="D1603" s="48" t="s">
        <v>7</v>
      </c>
      <c r="E1603" s="48">
        <v>2</v>
      </c>
      <c r="F1603" s="60">
        <v>62</v>
      </c>
      <c r="G1603" s="43">
        <v>111</v>
      </c>
      <c r="H1603" s="58">
        <f>FactTransaction[[#This Row],[RNS]]*FactTransaction[[#This Row],[ADR]]</f>
        <v>6882</v>
      </c>
      <c r="I1603" s="51">
        <f>DATE(FactTransaction[[#This Row],['#Year]],FactTransaction[[#This Row],['#Month]],1)</f>
        <v>45689</v>
      </c>
      <c r="J1603" s="48"/>
    </row>
    <row r="1604" spans="1:10" x14ac:dyDescent="0.4">
      <c r="A1604" s="48" t="s">
        <v>89</v>
      </c>
      <c r="B1604" s="48" t="s">
        <v>74</v>
      </c>
      <c r="C1604" s="48">
        <v>2025</v>
      </c>
      <c r="D1604" s="48" t="s">
        <v>8</v>
      </c>
      <c r="E1604" s="48">
        <v>2</v>
      </c>
      <c r="F1604" s="60">
        <v>117</v>
      </c>
      <c r="G1604" s="43">
        <v>126</v>
      </c>
      <c r="H1604" s="58">
        <f>FactTransaction[[#This Row],[RNS]]*FactTransaction[[#This Row],[ADR]]</f>
        <v>14742</v>
      </c>
      <c r="I1604" s="51">
        <f>DATE(FactTransaction[[#This Row],['#Year]],FactTransaction[[#This Row],['#Month]],1)</f>
        <v>45689</v>
      </c>
      <c r="J1604" s="48"/>
    </row>
    <row r="1605" spans="1:10" x14ac:dyDescent="0.4">
      <c r="A1605" s="48" t="s">
        <v>89</v>
      </c>
      <c r="B1605" s="48" t="s">
        <v>74</v>
      </c>
      <c r="C1605" s="48">
        <v>2025</v>
      </c>
      <c r="D1605" s="48" t="s">
        <v>3</v>
      </c>
      <c r="E1605" s="48">
        <v>2</v>
      </c>
      <c r="F1605" s="60">
        <v>82</v>
      </c>
      <c r="G1605" s="43">
        <v>112</v>
      </c>
      <c r="H1605" s="58">
        <f>FactTransaction[[#This Row],[RNS]]*FactTransaction[[#This Row],[ADR]]</f>
        <v>9184</v>
      </c>
      <c r="I1605" s="51">
        <f>DATE(FactTransaction[[#This Row],['#Year]],FactTransaction[[#This Row],['#Month]],1)</f>
        <v>45689</v>
      </c>
      <c r="J1605" s="48"/>
    </row>
    <row r="1606" spans="1:10" x14ac:dyDescent="0.4">
      <c r="A1606" s="48" t="s">
        <v>89</v>
      </c>
      <c r="B1606" s="48" t="s">
        <v>74</v>
      </c>
      <c r="C1606" s="48">
        <v>2025</v>
      </c>
      <c r="D1606" s="48" t="s">
        <v>6</v>
      </c>
      <c r="E1606" s="48">
        <v>3</v>
      </c>
      <c r="F1606" s="60">
        <v>19</v>
      </c>
      <c r="G1606" s="43">
        <v>111</v>
      </c>
      <c r="H1606" s="58">
        <f>FactTransaction[[#This Row],[RNS]]*FactTransaction[[#This Row],[ADR]]</f>
        <v>2109</v>
      </c>
      <c r="I1606" s="51">
        <f>DATE(FactTransaction[[#This Row],['#Year]],FactTransaction[[#This Row],['#Month]],1)</f>
        <v>45717</v>
      </c>
      <c r="J1606" s="48"/>
    </row>
    <row r="1607" spans="1:10" x14ac:dyDescent="0.4">
      <c r="A1607" s="48" t="s">
        <v>89</v>
      </c>
      <c r="B1607" s="48" t="s">
        <v>74</v>
      </c>
      <c r="C1607" s="48">
        <v>2025</v>
      </c>
      <c r="D1607" s="48" t="s">
        <v>7</v>
      </c>
      <c r="E1607" s="48">
        <v>3</v>
      </c>
      <c r="F1607" s="60">
        <v>149</v>
      </c>
      <c r="G1607" s="43">
        <v>96</v>
      </c>
      <c r="H1607" s="58">
        <f>FactTransaction[[#This Row],[RNS]]*FactTransaction[[#This Row],[ADR]]</f>
        <v>14304</v>
      </c>
      <c r="I1607" s="51">
        <f>DATE(FactTransaction[[#This Row],['#Year]],FactTransaction[[#This Row],['#Month]],1)</f>
        <v>45717</v>
      </c>
      <c r="J1607" s="48"/>
    </row>
    <row r="1608" spans="1:10" x14ac:dyDescent="0.4">
      <c r="A1608" s="48" t="s">
        <v>89</v>
      </c>
      <c r="B1608" s="48" t="s">
        <v>74</v>
      </c>
      <c r="C1608" s="48">
        <v>2025</v>
      </c>
      <c r="D1608" s="48" t="s">
        <v>8</v>
      </c>
      <c r="E1608" s="48">
        <v>3</v>
      </c>
      <c r="F1608" s="60">
        <v>106</v>
      </c>
      <c r="G1608" s="43">
        <v>103</v>
      </c>
      <c r="H1608" s="58">
        <f>FactTransaction[[#This Row],[RNS]]*FactTransaction[[#This Row],[ADR]]</f>
        <v>10918</v>
      </c>
      <c r="I1608" s="51">
        <f>DATE(FactTransaction[[#This Row],['#Year]],FactTransaction[[#This Row],['#Month]],1)</f>
        <v>45717</v>
      </c>
      <c r="J1608" s="48"/>
    </row>
    <row r="1609" spans="1:10" x14ac:dyDescent="0.4">
      <c r="A1609" s="48" t="s">
        <v>89</v>
      </c>
      <c r="B1609" s="48" t="s">
        <v>74</v>
      </c>
      <c r="C1609" s="48">
        <v>2025</v>
      </c>
      <c r="D1609" s="48" t="s">
        <v>3</v>
      </c>
      <c r="E1609" s="48">
        <v>3</v>
      </c>
      <c r="F1609" s="60">
        <v>64</v>
      </c>
      <c r="G1609" s="43">
        <v>116</v>
      </c>
      <c r="H1609" s="58">
        <f>FactTransaction[[#This Row],[RNS]]*FactTransaction[[#This Row],[ADR]]</f>
        <v>7424</v>
      </c>
      <c r="I1609" s="51">
        <f>DATE(FactTransaction[[#This Row],['#Year]],FactTransaction[[#This Row],['#Month]],1)</f>
        <v>45717</v>
      </c>
      <c r="J1609" s="48"/>
    </row>
    <row r="1610" spans="1:10" x14ac:dyDescent="0.4">
      <c r="A1610" s="48" t="s">
        <v>89</v>
      </c>
      <c r="B1610" s="48" t="s">
        <v>74</v>
      </c>
      <c r="C1610" s="48">
        <v>2025</v>
      </c>
      <c r="D1610" s="48" t="s">
        <v>6</v>
      </c>
      <c r="E1610" s="48">
        <v>4</v>
      </c>
      <c r="F1610" s="60">
        <v>130</v>
      </c>
      <c r="G1610" s="43">
        <v>130</v>
      </c>
      <c r="H1610" s="58">
        <f>FactTransaction[[#This Row],[RNS]]*FactTransaction[[#This Row],[ADR]]</f>
        <v>16900</v>
      </c>
      <c r="I1610" s="51">
        <f>DATE(FactTransaction[[#This Row],['#Year]],FactTransaction[[#This Row],['#Month]],1)</f>
        <v>45748</v>
      </c>
      <c r="J1610" s="48"/>
    </row>
    <row r="1611" spans="1:10" x14ac:dyDescent="0.4">
      <c r="A1611" s="48" t="s">
        <v>89</v>
      </c>
      <c r="B1611" s="48" t="s">
        <v>74</v>
      </c>
      <c r="C1611" s="48">
        <v>2025</v>
      </c>
      <c r="D1611" s="48" t="s">
        <v>7</v>
      </c>
      <c r="E1611" s="48">
        <v>4</v>
      </c>
      <c r="F1611" s="60">
        <v>50</v>
      </c>
      <c r="G1611" s="43">
        <v>104</v>
      </c>
      <c r="H1611" s="58">
        <f>FactTransaction[[#This Row],[RNS]]*FactTransaction[[#This Row],[ADR]]</f>
        <v>5200</v>
      </c>
      <c r="I1611" s="51">
        <f>DATE(FactTransaction[[#This Row],['#Year]],FactTransaction[[#This Row],['#Month]],1)</f>
        <v>45748</v>
      </c>
      <c r="J1611" s="48"/>
    </row>
    <row r="1612" spans="1:10" x14ac:dyDescent="0.4">
      <c r="A1612" s="48" t="s">
        <v>89</v>
      </c>
      <c r="B1612" s="48" t="s">
        <v>74</v>
      </c>
      <c r="C1612" s="48">
        <v>2025</v>
      </c>
      <c r="D1612" s="48" t="s">
        <v>8</v>
      </c>
      <c r="E1612" s="48">
        <v>4</v>
      </c>
      <c r="F1612" s="60">
        <v>124</v>
      </c>
      <c r="G1612" s="43">
        <v>125</v>
      </c>
      <c r="H1612" s="58">
        <f>FactTransaction[[#This Row],[RNS]]*FactTransaction[[#This Row],[ADR]]</f>
        <v>15500</v>
      </c>
      <c r="I1612" s="51">
        <f>DATE(FactTransaction[[#This Row],['#Year]],FactTransaction[[#This Row],['#Month]],1)</f>
        <v>45748</v>
      </c>
      <c r="J1612" s="48"/>
    </row>
    <row r="1613" spans="1:10" x14ac:dyDescent="0.4">
      <c r="A1613" s="48" t="s">
        <v>89</v>
      </c>
      <c r="B1613" s="48" t="s">
        <v>74</v>
      </c>
      <c r="C1613" s="48">
        <v>2025</v>
      </c>
      <c r="D1613" s="48" t="s">
        <v>3</v>
      </c>
      <c r="E1613" s="48">
        <v>4</v>
      </c>
      <c r="F1613" s="60">
        <v>109</v>
      </c>
      <c r="G1613" s="43">
        <v>90</v>
      </c>
      <c r="H1613" s="58">
        <f>FactTransaction[[#This Row],[RNS]]*FactTransaction[[#This Row],[ADR]]</f>
        <v>9810</v>
      </c>
      <c r="I1613" s="51">
        <f>DATE(FactTransaction[[#This Row],['#Year]],FactTransaction[[#This Row],['#Month]],1)</f>
        <v>45748</v>
      </c>
      <c r="J1613" s="48"/>
    </row>
    <row r="1614" spans="1:10" x14ac:dyDescent="0.4">
      <c r="A1614" s="48" t="s">
        <v>89</v>
      </c>
      <c r="B1614" s="48" t="s">
        <v>74</v>
      </c>
      <c r="C1614" s="48">
        <v>2025</v>
      </c>
      <c r="D1614" s="48" t="s">
        <v>6</v>
      </c>
      <c r="E1614" s="48">
        <v>5</v>
      </c>
      <c r="F1614" s="60">
        <v>21</v>
      </c>
      <c r="G1614" s="43">
        <v>104</v>
      </c>
      <c r="H1614" s="58">
        <f>FactTransaction[[#This Row],[RNS]]*FactTransaction[[#This Row],[ADR]]</f>
        <v>2184</v>
      </c>
      <c r="I1614" s="51">
        <f>DATE(FactTransaction[[#This Row],['#Year]],FactTransaction[[#This Row],['#Month]],1)</f>
        <v>45778</v>
      </c>
      <c r="J1614" s="48"/>
    </row>
    <row r="1615" spans="1:10" x14ac:dyDescent="0.4">
      <c r="A1615" s="48" t="s">
        <v>89</v>
      </c>
      <c r="B1615" s="48" t="s">
        <v>74</v>
      </c>
      <c r="C1615" s="48">
        <v>2025</v>
      </c>
      <c r="D1615" s="48" t="s">
        <v>7</v>
      </c>
      <c r="E1615" s="48">
        <v>5</v>
      </c>
      <c r="F1615" s="60">
        <v>111</v>
      </c>
      <c r="G1615" s="43">
        <v>103</v>
      </c>
      <c r="H1615" s="58">
        <f>FactTransaction[[#This Row],[RNS]]*FactTransaction[[#This Row],[ADR]]</f>
        <v>11433</v>
      </c>
      <c r="I1615" s="51">
        <f>DATE(FactTransaction[[#This Row],['#Year]],FactTransaction[[#This Row],['#Month]],1)</f>
        <v>45778</v>
      </c>
      <c r="J1615" s="48"/>
    </row>
    <row r="1616" spans="1:10" x14ac:dyDescent="0.4">
      <c r="A1616" s="48" t="s">
        <v>89</v>
      </c>
      <c r="B1616" s="48" t="s">
        <v>74</v>
      </c>
      <c r="C1616" s="48">
        <v>2025</v>
      </c>
      <c r="D1616" s="48" t="s">
        <v>8</v>
      </c>
      <c r="E1616" s="48">
        <v>5</v>
      </c>
      <c r="F1616" s="60">
        <v>57</v>
      </c>
      <c r="G1616" s="43">
        <v>94</v>
      </c>
      <c r="H1616" s="58">
        <f>FactTransaction[[#This Row],[RNS]]*FactTransaction[[#This Row],[ADR]]</f>
        <v>5358</v>
      </c>
      <c r="I1616" s="51">
        <f>DATE(FactTransaction[[#This Row],['#Year]],FactTransaction[[#This Row],['#Month]],1)</f>
        <v>45778</v>
      </c>
      <c r="J1616" s="48"/>
    </row>
    <row r="1617" spans="1:10" x14ac:dyDescent="0.4">
      <c r="A1617" s="48" t="s">
        <v>89</v>
      </c>
      <c r="B1617" s="48" t="s">
        <v>74</v>
      </c>
      <c r="C1617" s="48">
        <v>2025</v>
      </c>
      <c r="D1617" s="48" t="s">
        <v>3</v>
      </c>
      <c r="E1617" s="48">
        <v>5</v>
      </c>
      <c r="F1617" s="60">
        <v>18</v>
      </c>
      <c r="G1617" s="43">
        <v>88</v>
      </c>
      <c r="H1617" s="58">
        <f>FactTransaction[[#This Row],[RNS]]*FactTransaction[[#This Row],[ADR]]</f>
        <v>1584</v>
      </c>
      <c r="I1617" s="51">
        <f>DATE(FactTransaction[[#This Row],['#Year]],FactTransaction[[#This Row],['#Month]],1)</f>
        <v>45778</v>
      </c>
      <c r="J1617" s="48"/>
    </row>
    <row r="1618" spans="1:10" x14ac:dyDescent="0.4">
      <c r="A1618" s="48" t="s">
        <v>89</v>
      </c>
      <c r="B1618" s="48" t="s">
        <v>74</v>
      </c>
      <c r="C1618" s="48">
        <v>2025</v>
      </c>
      <c r="D1618" s="48" t="s">
        <v>6</v>
      </c>
      <c r="E1618" s="48">
        <v>6</v>
      </c>
      <c r="F1618" s="60">
        <v>41</v>
      </c>
      <c r="G1618" s="43">
        <v>95</v>
      </c>
      <c r="H1618" s="58">
        <f>FactTransaction[[#This Row],[RNS]]*FactTransaction[[#This Row],[ADR]]</f>
        <v>3895</v>
      </c>
      <c r="I1618" s="51">
        <f>DATE(FactTransaction[[#This Row],['#Year]],FactTransaction[[#This Row],['#Month]],1)</f>
        <v>45809</v>
      </c>
      <c r="J1618" s="48"/>
    </row>
    <row r="1619" spans="1:10" x14ac:dyDescent="0.4">
      <c r="A1619" s="48" t="s">
        <v>89</v>
      </c>
      <c r="B1619" s="48" t="s">
        <v>74</v>
      </c>
      <c r="C1619" s="48">
        <v>2025</v>
      </c>
      <c r="D1619" s="48" t="s">
        <v>7</v>
      </c>
      <c r="E1619" s="48">
        <v>6</v>
      </c>
      <c r="F1619" s="60">
        <v>24</v>
      </c>
      <c r="G1619" s="43">
        <v>111</v>
      </c>
      <c r="H1619" s="58">
        <f>FactTransaction[[#This Row],[RNS]]*FactTransaction[[#This Row],[ADR]]</f>
        <v>2664</v>
      </c>
      <c r="I1619" s="51">
        <f>DATE(FactTransaction[[#This Row],['#Year]],FactTransaction[[#This Row],['#Month]],1)</f>
        <v>45809</v>
      </c>
      <c r="J1619" s="48"/>
    </row>
    <row r="1620" spans="1:10" x14ac:dyDescent="0.4">
      <c r="A1620" s="48" t="s">
        <v>89</v>
      </c>
      <c r="B1620" s="48" t="s">
        <v>74</v>
      </c>
      <c r="C1620" s="48">
        <v>2025</v>
      </c>
      <c r="D1620" s="48" t="s">
        <v>8</v>
      </c>
      <c r="E1620" s="48">
        <v>6</v>
      </c>
      <c r="F1620" s="60">
        <v>139</v>
      </c>
      <c r="G1620" s="43">
        <v>128</v>
      </c>
      <c r="H1620" s="58">
        <f>FactTransaction[[#This Row],[RNS]]*FactTransaction[[#This Row],[ADR]]</f>
        <v>17792</v>
      </c>
      <c r="I1620" s="51">
        <f>DATE(FactTransaction[[#This Row],['#Year]],FactTransaction[[#This Row],['#Month]],1)</f>
        <v>45809</v>
      </c>
      <c r="J1620" s="48"/>
    </row>
    <row r="1621" spans="1:10" x14ac:dyDescent="0.4">
      <c r="A1621" s="48" t="s">
        <v>89</v>
      </c>
      <c r="B1621" s="48" t="s">
        <v>74</v>
      </c>
      <c r="C1621" s="48">
        <v>2025</v>
      </c>
      <c r="D1621" s="48" t="s">
        <v>3</v>
      </c>
      <c r="E1621" s="48">
        <v>6</v>
      </c>
      <c r="F1621" s="60">
        <v>146</v>
      </c>
      <c r="G1621" s="43">
        <v>96</v>
      </c>
      <c r="H1621" s="58">
        <f>FactTransaction[[#This Row],[RNS]]*FactTransaction[[#This Row],[ADR]]</f>
        <v>14016</v>
      </c>
      <c r="I1621" s="51">
        <f>DATE(FactTransaction[[#This Row],['#Year]],FactTransaction[[#This Row],['#Month]],1)</f>
        <v>45809</v>
      </c>
      <c r="J1621" s="48"/>
    </row>
    <row r="1622" spans="1:10" x14ac:dyDescent="0.4">
      <c r="A1622" s="48" t="s">
        <v>89</v>
      </c>
      <c r="B1622" s="48" t="s">
        <v>74</v>
      </c>
      <c r="C1622" s="48">
        <v>2025</v>
      </c>
      <c r="D1622" s="48" t="s">
        <v>6</v>
      </c>
      <c r="E1622" s="48">
        <v>7</v>
      </c>
      <c r="F1622" s="60">
        <v>25</v>
      </c>
      <c r="G1622" s="43">
        <v>107</v>
      </c>
      <c r="H1622" s="58">
        <f>FactTransaction[[#This Row],[RNS]]*FactTransaction[[#This Row],[ADR]]</f>
        <v>2675</v>
      </c>
      <c r="I1622" s="51">
        <f>DATE(FactTransaction[[#This Row],['#Year]],FactTransaction[[#This Row],['#Month]],1)</f>
        <v>45839</v>
      </c>
      <c r="J1622" s="48"/>
    </row>
    <row r="1623" spans="1:10" x14ac:dyDescent="0.4">
      <c r="A1623" s="48" t="s">
        <v>89</v>
      </c>
      <c r="B1623" s="48" t="s">
        <v>74</v>
      </c>
      <c r="C1623" s="48">
        <v>2025</v>
      </c>
      <c r="D1623" s="48" t="s">
        <v>7</v>
      </c>
      <c r="E1623" s="48">
        <v>7</v>
      </c>
      <c r="F1623" s="60">
        <v>135</v>
      </c>
      <c r="G1623" s="43">
        <v>89</v>
      </c>
      <c r="H1623" s="58">
        <f>FactTransaction[[#This Row],[RNS]]*FactTransaction[[#This Row],[ADR]]</f>
        <v>12015</v>
      </c>
      <c r="I1623" s="51">
        <f>DATE(FactTransaction[[#This Row],['#Year]],FactTransaction[[#This Row],['#Month]],1)</f>
        <v>45839</v>
      </c>
      <c r="J1623" s="48"/>
    </row>
    <row r="1624" spans="1:10" x14ac:dyDescent="0.4">
      <c r="A1624" s="48" t="s">
        <v>89</v>
      </c>
      <c r="B1624" s="48" t="s">
        <v>74</v>
      </c>
      <c r="C1624" s="48">
        <v>2025</v>
      </c>
      <c r="D1624" s="48" t="s">
        <v>8</v>
      </c>
      <c r="E1624" s="48">
        <v>7</v>
      </c>
      <c r="F1624" s="60">
        <v>144</v>
      </c>
      <c r="G1624" s="43">
        <v>130</v>
      </c>
      <c r="H1624" s="58">
        <f>FactTransaction[[#This Row],[RNS]]*FactTransaction[[#This Row],[ADR]]</f>
        <v>18720</v>
      </c>
      <c r="I1624" s="51">
        <f>DATE(FactTransaction[[#This Row],['#Year]],FactTransaction[[#This Row],['#Month]],1)</f>
        <v>45839</v>
      </c>
      <c r="J1624" s="48"/>
    </row>
    <row r="1625" spans="1:10" x14ac:dyDescent="0.4">
      <c r="A1625" s="48" t="s">
        <v>89</v>
      </c>
      <c r="B1625" s="48" t="s">
        <v>74</v>
      </c>
      <c r="C1625" s="48">
        <v>2025</v>
      </c>
      <c r="D1625" s="48" t="s">
        <v>3</v>
      </c>
      <c r="E1625" s="48">
        <v>7</v>
      </c>
      <c r="F1625" s="60">
        <v>135</v>
      </c>
      <c r="G1625" s="43">
        <v>120</v>
      </c>
      <c r="H1625" s="58">
        <f>FactTransaction[[#This Row],[RNS]]*FactTransaction[[#This Row],[ADR]]</f>
        <v>16200</v>
      </c>
      <c r="I1625" s="51">
        <f>DATE(FactTransaction[[#This Row],['#Year]],FactTransaction[[#This Row],['#Month]],1)</f>
        <v>45839</v>
      </c>
      <c r="J1625" s="48"/>
    </row>
    <row r="1626" spans="1:10" x14ac:dyDescent="0.4">
      <c r="A1626" s="48" t="s">
        <v>89</v>
      </c>
      <c r="B1626" s="48" t="s">
        <v>74</v>
      </c>
      <c r="C1626" s="48">
        <v>2025</v>
      </c>
      <c r="D1626" s="48" t="s">
        <v>6</v>
      </c>
      <c r="E1626" s="48">
        <v>8</v>
      </c>
      <c r="F1626" s="60">
        <v>93</v>
      </c>
      <c r="G1626" s="43">
        <v>127</v>
      </c>
      <c r="H1626" s="58">
        <f>FactTransaction[[#This Row],[RNS]]*FactTransaction[[#This Row],[ADR]]</f>
        <v>11811</v>
      </c>
      <c r="I1626" s="51">
        <f>DATE(FactTransaction[[#This Row],['#Year]],FactTransaction[[#This Row],['#Month]],1)</f>
        <v>45870</v>
      </c>
      <c r="J1626" s="48"/>
    </row>
    <row r="1627" spans="1:10" x14ac:dyDescent="0.4">
      <c r="A1627" s="48" t="s">
        <v>89</v>
      </c>
      <c r="B1627" s="48" t="s">
        <v>74</v>
      </c>
      <c r="C1627" s="48">
        <v>2025</v>
      </c>
      <c r="D1627" s="48" t="s">
        <v>7</v>
      </c>
      <c r="E1627" s="48">
        <v>8</v>
      </c>
      <c r="F1627" s="60">
        <v>72</v>
      </c>
      <c r="G1627" s="43">
        <v>124</v>
      </c>
      <c r="H1627" s="58">
        <f>FactTransaction[[#This Row],[RNS]]*FactTransaction[[#This Row],[ADR]]</f>
        <v>8928</v>
      </c>
      <c r="I1627" s="51">
        <f>DATE(FactTransaction[[#This Row],['#Year]],FactTransaction[[#This Row],['#Month]],1)</f>
        <v>45870</v>
      </c>
      <c r="J1627" s="48"/>
    </row>
    <row r="1628" spans="1:10" x14ac:dyDescent="0.4">
      <c r="A1628" s="48" t="s">
        <v>89</v>
      </c>
      <c r="B1628" s="48" t="s">
        <v>74</v>
      </c>
      <c r="C1628" s="48">
        <v>2025</v>
      </c>
      <c r="D1628" s="48" t="s">
        <v>8</v>
      </c>
      <c r="E1628" s="48">
        <v>8</v>
      </c>
      <c r="F1628" s="60">
        <v>111</v>
      </c>
      <c r="G1628" s="43">
        <v>120</v>
      </c>
      <c r="H1628" s="58">
        <f>FactTransaction[[#This Row],[RNS]]*FactTransaction[[#This Row],[ADR]]</f>
        <v>13320</v>
      </c>
      <c r="I1628" s="51">
        <f>DATE(FactTransaction[[#This Row],['#Year]],FactTransaction[[#This Row],['#Month]],1)</f>
        <v>45870</v>
      </c>
      <c r="J1628" s="48"/>
    </row>
    <row r="1629" spans="1:10" x14ac:dyDescent="0.4">
      <c r="A1629" s="48" t="s">
        <v>89</v>
      </c>
      <c r="B1629" s="48" t="s">
        <v>74</v>
      </c>
      <c r="C1629" s="48">
        <v>2025</v>
      </c>
      <c r="D1629" s="48" t="s">
        <v>3</v>
      </c>
      <c r="E1629" s="48">
        <v>8</v>
      </c>
      <c r="F1629" s="60">
        <v>125</v>
      </c>
      <c r="G1629" s="43">
        <v>107</v>
      </c>
      <c r="H1629" s="58">
        <f>FactTransaction[[#This Row],[RNS]]*FactTransaction[[#This Row],[ADR]]</f>
        <v>13375</v>
      </c>
      <c r="I1629" s="51">
        <f>DATE(FactTransaction[[#This Row],['#Year]],FactTransaction[[#This Row],['#Month]],1)</f>
        <v>45870</v>
      </c>
      <c r="J1629" s="48"/>
    </row>
    <row r="1630" spans="1:10" x14ac:dyDescent="0.4">
      <c r="A1630" s="48" t="s">
        <v>89</v>
      </c>
      <c r="B1630" s="48" t="s">
        <v>74</v>
      </c>
      <c r="C1630" s="48">
        <v>2025</v>
      </c>
      <c r="D1630" s="48" t="s">
        <v>6</v>
      </c>
      <c r="E1630" s="48">
        <v>9</v>
      </c>
      <c r="F1630" s="60">
        <v>142</v>
      </c>
      <c r="G1630" s="43">
        <v>92</v>
      </c>
      <c r="H1630" s="58">
        <f>FactTransaction[[#This Row],[RNS]]*FactTransaction[[#This Row],[ADR]]</f>
        <v>13064</v>
      </c>
      <c r="I1630" s="51">
        <f>DATE(FactTransaction[[#This Row],['#Year]],FactTransaction[[#This Row],['#Month]],1)</f>
        <v>45901</v>
      </c>
      <c r="J1630" s="48"/>
    </row>
    <row r="1631" spans="1:10" x14ac:dyDescent="0.4">
      <c r="A1631" s="48" t="s">
        <v>89</v>
      </c>
      <c r="B1631" s="48" t="s">
        <v>74</v>
      </c>
      <c r="C1631" s="48">
        <v>2025</v>
      </c>
      <c r="D1631" s="48" t="s">
        <v>7</v>
      </c>
      <c r="E1631" s="48">
        <v>9</v>
      </c>
      <c r="F1631" s="60">
        <v>98</v>
      </c>
      <c r="G1631" s="43">
        <v>115</v>
      </c>
      <c r="H1631" s="58">
        <f>FactTransaction[[#This Row],[RNS]]*FactTransaction[[#This Row],[ADR]]</f>
        <v>11270</v>
      </c>
      <c r="I1631" s="51">
        <f>DATE(FactTransaction[[#This Row],['#Year]],FactTransaction[[#This Row],['#Month]],1)</f>
        <v>45901</v>
      </c>
      <c r="J1631" s="48"/>
    </row>
    <row r="1632" spans="1:10" x14ac:dyDescent="0.4">
      <c r="A1632" s="48" t="s">
        <v>89</v>
      </c>
      <c r="B1632" s="48" t="s">
        <v>74</v>
      </c>
      <c r="C1632" s="48">
        <v>2025</v>
      </c>
      <c r="D1632" s="48" t="s">
        <v>8</v>
      </c>
      <c r="E1632" s="48">
        <v>9</v>
      </c>
      <c r="F1632" s="60">
        <v>130</v>
      </c>
      <c r="G1632" s="43">
        <v>99</v>
      </c>
      <c r="H1632" s="58">
        <f>FactTransaction[[#This Row],[RNS]]*FactTransaction[[#This Row],[ADR]]</f>
        <v>12870</v>
      </c>
      <c r="I1632" s="51">
        <f>DATE(FactTransaction[[#This Row],['#Year]],FactTransaction[[#This Row],['#Month]],1)</f>
        <v>45901</v>
      </c>
      <c r="J1632" s="48"/>
    </row>
    <row r="1633" spans="1:10" x14ac:dyDescent="0.4">
      <c r="A1633" s="48" t="s">
        <v>89</v>
      </c>
      <c r="B1633" s="48" t="s">
        <v>74</v>
      </c>
      <c r="C1633" s="48">
        <v>2025</v>
      </c>
      <c r="D1633" s="48" t="s">
        <v>3</v>
      </c>
      <c r="E1633" s="48">
        <v>9</v>
      </c>
      <c r="F1633" s="60">
        <v>82</v>
      </c>
      <c r="G1633" s="43">
        <v>129</v>
      </c>
      <c r="H1633" s="58">
        <f>FactTransaction[[#This Row],[RNS]]*FactTransaction[[#This Row],[ADR]]</f>
        <v>10578</v>
      </c>
      <c r="I1633" s="51">
        <f>DATE(FactTransaction[[#This Row],['#Year]],FactTransaction[[#This Row],['#Month]],1)</f>
        <v>45901</v>
      </c>
      <c r="J1633" s="48"/>
    </row>
    <row r="1634" spans="1:10" x14ac:dyDescent="0.4">
      <c r="A1634" s="48" t="s">
        <v>89</v>
      </c>
      <c r="B1634" s="48" t="s">
        <v>74</v>
      </c>
      <c r="C1634" s="48">
        <v>2025</v>
      </c>
      <c r="D1634" s="48" t="s">
        <v>6</v>
      </c>
      <c r="E1634" s="48">
        <v>10</v>
      </c>
      <c r="F1634" s="60">
        <v>109</v>
      </c>
      <c r="G1634" s="43">
        <v>110</v>
      </c>
      <c r="H1634" s="58">
        <f>FactTransaction[[#This Row],[RNS]]*FactTransaction[[#This Row],[ADR]]</f>
        <v>11990</v>
      </c>
      <c r="I1634" s="51">
        <f>DATE(FactTransaction[[#This Row],['#Year]],FactTransaction[[#This Row],['#Month]],1)</f>
        <v>45931</v>
      </c>
      <c r="J1634" s="48"/>
    </row>
    <row r="1635" spans="1:10" x14ac:dyDescent="0.4">
      <c r="A1635" s="48" t="s">
        <v>89</v>
      </c>
      <c r="B1635" s="48" t="s">
        <v>74</v>
      </c>
      <c r="C1635" s="48">
        <v>2025</v>
      </c>
      <c r="D1635" s="48" t="s">
        <v>7</v>
      </c>
      <c r="E1635" s="48">
        <v>10</v>
      </c>
      <c r="F1635" s="60">
        <v>85</v>
      </c>
      <c r="G1635" s="43">
        <v>93</v>
      </c>
      <c r="H1635" s="58">
        <f>FactTransaction[[#This Row],[RNS]]*FactTransaction[[#This Row],[ADR]]</f>
        <v>7905</v>
      </c>
      <c r="I1635" s="51">
        <f>DATE(FactTransaction[[#This Row],['#Year]],FactTransaction[[#This Row],['#Month]],1)</f>
        <v>45931</v>
      </c>
      <c r="J1635" s="48"/>
    </row>
    <row r="1636" spans="1:10" x14ac:dyDescent="0.4">
      <c r="A1636" s="48" t="s">
        <v>89</v>
      </c>
      <c r="B1636" s="48" t="s">
        <v>74</v>
      </c>
      <c r="C1636" s="48">
        <v>2025</v>
      </c>
      <c r="D1636" s="48" t="s">
        <v>8</v>
      </c>
      <c r="E1636" s="48">
        <v>10</v>
      </c>
      <c r="F1636" s="60">
        <v>65</v>
      </c>
      <c r="G1636" s="43">
        <v>98</v>
      </c>
      <c r="H1636" s="58">
        <f>FactTransaction[[#This Row],[RNS]]*FactTransaction[[#This Row],[ADR]]</f>
        <v>6370</v>
      </c>
      <c r="I1636" s="51">
        <f>DATE(FactTransaction[[#This Row],['#Year]],FactTransaction[[#This Row],['#Month]],1)</f>
        <v>45931</v>
      </c>
      <c r="J1636" s="48"/>
    </row>
    <row r="1637" spans="1:10" x14ac:dyDescent="0.4">
      <c r="A1637" s="48" t="s">
        <v>89</v>
      </c>
      <c r="B1637" s="48" t="s">
        <v>74</v>
      </c>
      <c r="C1637" s="48">
        <v>2025</v>
      </c>
      <c r="D1637" s="48" t="s">
        <v>3</v>
      </c>
      <c r="E1637" s="48">
        <v>10</v>
      </c>
      <c r="F1637" s="60">
        <v>26</v>
      </c>
      <c r="G1637" s="43">
        <v>127</v>
      </c>
      <c r="H1637" s="58">
        <f>FactTransaction[[#This Row],[RNS]]*FactTransaction[[#This Row],[ADR]]</f>
        <v>3302</v>
      </c>
      <c r="I1637" s="51">
        <f>DATE(FactTransaction[[#This Row],['#Year]],FactTransaction[[#This Row],['#Month]],1)</f>
        <v>45931</v>
      </c>
      <c r="J1637" s="48"/>
    </row>
    <row r="1638" spans="1:10" x14ac:dyDescent="0.4">
      <c r="A1638" s="48" t="s">
        <v>89</v>
      </c>
      <c r="B1638" s="48" t="s">
        <v>74</v>
      </c>
      <c r="C1638" s="48">
        <v>2025</v>
      </c>
      <c r="D1638" s="48" t="s">
        <v>6</v>
      </c>
      <c r="E1638" s="48">
        <v>11</v>
      </c>
      <c r="F1638" s="60">
        <v>81</v>
      </c>
      <c r="G1638" s="43">
        <v>90</v>
      </c>
      <c r="H1638" s="58">
        <f>FactTransaction[[#This Row],[RNS]]*FactTransaction[[#This Row],[ADR]]</f>
        <v>7290</v>
      </c>
      <c r="I1638" s="51">
        <f>DATE(FactTransaction[[#This Row],['#Year]],FactTransaction[[#This Row],['#Month]],1)</f>
        <v>45962</v>
      </c>
      <c r="J1638" s="48"/>
    </row>
    <row r="1639" spans="1:10" x14ac:dyDescent="0.4">
      <c r="A1639" s="48" t="s">
        <v>89</v>
      </c>
      <c r="B1639" s="48" t="s">
        <v>74</v>
      </c>
      <c r="C1639" s="48">
        <v>2025</v>
      </c>
      <c r="D1639" s="48" t="s">
        <v>7</v>
      </c>
      <c r="E1639" s="48">
        <v>11</v>
      </c>
      <c r="F1639" s="60">
        <v>143</v>
      </c>
      <c r="G1639" s="43">
        <v>107</v>
      </c>
      <c r="H1639" s="58">
        <f>FactTransaction[[#This Row],[RNS]]*FactTransaction[[#This Row],[ADR]]</f>
        <v>15301</v>
      </c>
      <c r="I1639" s="51">
        <f>DATE(FactTransaction[[#This Row],['#Year]],FactTransaction[[#This Row],['#Month]],1)</f>
        <v>45962</v>
      </c>
      <c r="J1639" s="48"/>
    </row>
    <row r="1640" spans="1:10" x14ac:dyDescent="0.4">
      <c r="A1640" s="48" t="s">
        <v>89</v>
      </c>
      <c r="B1640" s="48" t="s">
        <v>74</v>
      </c>
      <c r="C1640" s="48">
        <v>2025</v>
      </c>
      <c r="D1640" s="48" t="s">
        <v>8</v>
      </c>
      <c r="E1640" s="48">
        <v>11</v>
      </c>
      <c r="F1640" s="60">
        <v>152</v>
      </c>
      <c r="G1640" s="43">
        <v>88</v>
      </c>
      <c r="H1640" s="58">
        <f>FactTransaction[[#This Row],[RNS]]*FactTransaction[[#This Row],[ADR]]</f>
        <v>13376</v>
      </c>
      <c r="I1640" s="51">
        <f>DATE(FactTransaction[[#This Row],['#Year]],FactTransaction[[#This Row],['#Month]],1)</f>
        <v>45962</v>
      </c>
      <c r="J1640" s="48"/>
    </row>
    <row r="1641" spans="1:10" x14ac:dyDescent="0.4">
      <c r="A1641" s="48" t="s">
        <v>89</v>
      </c>
      <c r="B1641" s="48" t="s">
        <v>74</v>
      </c>
      <c r="C1641" s="48">
        <v>2025</v>
      </c>
      <c r="D1641" s="48" t="s">
        <v>3</v>
      </c>
      <c r="E1641" s="48">
        <v>11</v>
      </c>
      <c r="F1641" s="60">
        <v>145</v>
      </c>
      <c r="G1641" s="43">
        <v>96</v>
      </c>
      <c r="H1641" s="58">
        <f>FactTransaction[[#This Row],[RNS]]*FactTransaction[[#This Row],[ADR]]</f>
        <v>13920</v>
      </c>
      <c r="I1641" s="51">
        <f>DATE(FactTransaction[[#This Row],['#Year]],FactTransaction[[#This Row],['#Month]],1)</f>
        <v>45962</v>
      </c>
      <c r="J1641" s="48"/>
    </row>
    <row r="1642" spans="1:10" x14ac:dyDescent="0.4">
      <c r="A1642" s="48" t="s">
        <v>89</v>
      </c>
      <c r="B1642" s="48" t="s">
        <v>74</v>
      </c>
      <c r="C1642" s="48">
        <v>2025</v>
      </c>
      <c r="D1642" s="48" t="s">
        <v>6</v>
      </c>
      <c r="E1642" s="48">
        <v>12</v>
      </c>
      <c r="F1642" s="60">
        <v>116</v>
      </c>
      <c r="G1642" s="43">
        <v>106</v>
      </c>
      <c r="H1642" s="58">
        <f>FactTransaction[[#This Row],[RNS]]*FactTransaction[[#This Row],[ADR]]</f>
        <v>12296</v>
      </c>
      <c r="I1642" s="51">
        <f>DATE(FactTransaction[[#This Row],['#Year]],FactTransaction[[#This Row],['#Month]],1)</f>
        <v>45992</v>
      </c>
      <c r="J1642" s="48"/>
    </row>
    <row r="1643" spans="1:10" x14ac:dyDescent="0.4">
      <c r="A1643" s="48" t="s">
        <v>89</v>
      </c>
      <c r="B1643" s="48" t="s">
        <v>74</v>
      </c>
      <c r="C1643" s="48">
        <v>2025</v>
      </c>
      <c r="D1643" s="48" t="s">
        <v>7</v>
      </c>
      <c r="E1643" s="48">
        <v>12</v>
      </c>
      <c r="F1643" s="60">
        <v>145</v>
      </c>
      <c r="G1643" s="43">
        <v>99</v>
      </c>
      <c r="H1643" s="58">
        <f>FactTransaction[[#This Row],[RNS]]*FactTransaction[[#This Row],[ADR]]</f>
        <v>14355</v>
      </c>
      <c r="I1643" s="51">
        <f>DATE(FactTransaction[[#This Row],['#Year]],FactTransaction[[#This Row],['#Month]],1)</f>
        <v>45992</v>
      </c>
      <c r="J1643" s="48"/>
    </row>
    <row r="1644" spans="1:10" x14ac:dyDescent="0.4">
      <c r="A1644" s="48" t="s">
        <v>89</v>
      </c>
      <c r="B1644" s="48" t="s">
        <v>74</v>
      </c>
      <c r="C1644" s="48">
        <v>2025</v>
      </c>
      <c r="D1644" s="48" t="s">
        <v>8</v>
      </c>
      <c r="E1644" s="48">
        <v>12</v>
      </c>
      <c r="F1644" s="60">
        <v>12</v>
      </c>
      <c r="G1644" s="43">
        <v>100</v>
      </c>
      <c r="H1644" s="58">
        <f>FactTransaction[[#This Row],[RNS]]*FactTransaction[[#This Row],[ADR]]</f>
        <v>1200</v>
      </c>
      <c r="I1644" s="51">
        <f>DATE(FactTransaction[[#This Row],['#Year]],FactTransaction[[#This Row],['#Month]],1)</f>
        <v>45992</v>
      </c>
      <c r="J1644" s="48"/>
    </row>
    <row r="1645" spans="1:10" x14ac:dyDescent="0.4">
      <c r="A1645" s="48" t="s">
        <v>89</v>
      </c>
      <c r="B1645" s="48" t="s">
        <v>74</v>
      </c>
      <c r="C1645" s="48">
        <v>2025</v>
      </c>
      <c r="D1645" s="48" t="s">
        <v>3</v>
      </c>
      <c r="E1645" s="48">
        <v>12</v>
      </c>
      <c r="F1645" s="60">
        <v>86</v>
      </c>
      <c r="G1645" s="43">
        <v>102</v>
      </c>
      <c r="H1645" s="58">
        <f>FactTransaction[[#This Row],[RNS]]*FactTransaction[[#This Row],[ADR]]</f>
        <v>8772</v>
      </c>
      <c r="I1645" s="51">
        <f>DATE(FactTransaction[[#This Row],['#Year]],FactTransaction[[#This Row],['#Month]],1)</f>
        <v>45992</v>
      </c>
      <c r="J1645" s="48"/>
    </row>
    <row r="1646" spans="1:10" x14ac:dyDescent="0.4">
      <c r="A1646" s="48" t="s">
        <v>89</v>
      </c>
      <c r="B1646" s="48" t="s">
        <v>75</v>
      </c>
      <c r="C1646" s="48">
        <v>2026</v>
      </c>
      <c r="D1646" s="48" t="s">
        <v>6</v>
      </c>
      <c r="E1646" s="48">
        <v>1</v>
      </c>
      <c r="F1646" s="60">
        <v>70</v>
      </c>
      <c r="G1646" s="43">
        <v>127</v>
      </c>
      <c r="H1646" s="58">
        <f>FactTransaction[[#This Row],[RNS]]*FactTransaction[[#This Row],[ADR]]</f>
        <v>8890</v>
      </c>
      <c r="I1646" s="51">
        <f>DATE(FactTransaction[[#This Row],['#Year]],FactTransaction[[#This Row],['#Month]],1)</f>
        <v>46023</v>
      </c>
      <c r="J1646" s="48"/>
    </row>
    <row r="1647" spans="1:10" x14ac:dyDescent="0.4">
      <c r="A1647" s="48" t="s">
        <v>89</v>
      </c>
      <c r="B1647" s="48" t="s">
        <v>75</v>
      </c>
      <c r="C1647" s="48">
        <v>2026</v>
      </c>
      <c r="D1647" s="48" t="s">
        <v>7</v>
      </c>
      <c r="E1647" s="48">
        <v>1</v>
      </c>
      <c r="F1647" s="60">
        <v>107</v>
      </c>
      <c r="G1647" s="43">
        <v>97</v>
      </c>
      <c r="H1647" s="58">
        <f>FactTransaction[[#This Row],[RNS]]*FactTransaction[[#This Row],[ADR]]</f>
        <v>10379</v>
      </c>
      <c r="I1647" s="51">
        <f>DATE(FactTransaction[[#This Row],['#Year]],FactTransaction[[#This Row],['#Month]],1)</f>
        <v>46023</v>
      </c>
      <c r="J1647" s="48"/>
    </row>
    <row r="1648" spans="1:10" x14ac:dyDescent="0.4">
      <c r="A1648" s="48" t="s">
        <v>89</v>
      </c>
      <c r="B1648" s="48" t="s">
        <v>75</v>
      </c>
      <c r="C1648" s="48">
        <v>2026</v>
      </c>
      <c r="D1648" s="48" t="s">
        <v>8</v>
      </c>
      <c r="E1648" s="48">
        <v>1</v>
      </c>
      <c r="F1648" s="60">
        <v>54</v>
      </c>
      <c r="G1648" s="43">
        <v>90</v>
      </c>
      <c r="H1648" s="58">
        <f>FactTransaction[[#This Row],[RNS]]*FactTransaction[[#This Row],[ADR]]</f>
        <v>4860</v>
      </c>
      <c r="I1648" s="51">
        <f>DATE(FactTransaction[[#This Row],['#Year]],FactTransaction[[#This Row],['#Month]],1)</f>
        <v>46023</v>
      </c>
      <c r="J1648" s="48"/>
    </row>
    <row r="1649" spans="1:10" x14ac:dyDescent="0.4">
      <c r="A1649" s="48" t="s">
        <v>89</v>
      </c>
      <c r="B1649" s="48" t="s">
        <v>75</v>
      </c>
      <c r="C1649" s="48">
        <v>2026</v>
      </c>
      <c r="D1649" s="48" t="s">
        <v>3</v>
      </c>
      <c r="E1649" s="48">
        <v>1</v>
      </c>
      <c r="F1649" s="60">
        <v>65</v>
      </c>
      <c r="G1649" s="43">
        <v>107</v>
      </c>
      <c r="H1649" s="58">
        <f>FactTransaction[[#This Row],[RNS]]*FactTransaction[[#This Row],[ADR]]</f>
        <v>6955</v>
      </c>
      <c r="I1649" s="51">
        <f>DATE(FactTransaction[[#This Row],['#Year]],FactTransaction[[#This Row],['#Month]],1)</f>
        <v>46023</v>
      </c>
      <c r="J1649" s="48"/>
    </row>
    <row r="1650" spans="1:10" x14ac:dyDescent="0.4">
      <c r="A1650" s="48" t="s">
        <v>89</v>
      </c>
      <c r="B1650" s="48" t="s">
        <v>75</v>
      </c>
      <c r="C1650" s="48">
        <v>2026</v>
      </c>
      <c r="D1650" s="48" t="s">
        <v>6</v>
      </c>
      <c r="E1650" s="48">
        <v>2</v>
      </c>
      <c r="F1650" s="60">
        <v>126</v>
      </c>
      <c r="G1650" s="43">
        <v>128</v>
      </c>
      <c r="H1650" s="58">
        <f>FactTransaction[[#This Row],[RNS]]*FactTransaction[[#This Row],[ADR]]</f>
        <v>16128</v>
      </c>
      <c r="I1650" s="51">
        <f>DATE(FactTransaction[[#This Row],['#Year]],FactTransaction[[#This Row],['#Month]],1)</f>
        <v>46054</v>
      </c>
      <c r="J1650" s="48"/>
    </row>
    <row r="1651" spans="1:10" x14ac:dyDescent="0.4">
      <c r="A1651" s="48" t="s">
        <v>89</v>
      </c>
      <c r="B1651" s="48" t="s">
        <v>75</v>
      </c>
      <c r="C1651" s="48">
        <v>2026</v>
      </c>
      <c r="D1651" s="48" t="s">
        <v>7</v>
      </c>
      <c r="E1651" s="48">
        <v>2</v>
      </c>
      <c r="F1651" s="60">
        <v>147</v>
      </c>
      <c r="G1651" s="43">
        <v>129</v>
      </c>
      <c r="H1651" s="58">
        <f>FactTransaction[[#This Row],[RNS]]*FactTransaction[[#This Row],[ADR]]</f>
        <v>18963</v>
      </c>
      <c r="I1651" s="51">
        <f>DATE(FactTransaction[[#This Row],['#Year]],FactTransaction[[#This Row],['#Month]],1)</f>
        <v>46054</v>
      </c>
      <c r="J1651" s="48"/>
    </row>
    <row r="1652" spans="1:10" x14ac:dyDescent="0.4">
      <c r="A1652" s="48" t="s">
        <v>89</v>
      </c>
      <c r="B1652" s="48" t="s">
        <v>75</v>
      </c>
      <c r="C1652" s="48">
        <v>2026</v>
      </c>
      <c r="D1652" s="48" t="s">
        <v>8</v>
      </c>
      <c r="E1652" s="48">
        <v>2</v>
      </c>
      <c r="F1652" s="60">
        <v>48</v>
      </c>
      <c r="G1652" s="43">
        <v>122</v>
      </c>
      <c r="H1652" s="58">
        <f>FactTransaction[[#This Row],[RNS]]*FactTransaction[[#This Row],[ADR]]</f>
        <v>5856</v>
      </c>
      <c r="I1652" s="51">
        <f>DATE(FactTransaction[[#This Row],['#Year]],FactTransaction[[#This Row],['#Month]],1)</f>
        <v>46054</v>
      </c>
      <c r="J1652" s="48"/>
    </row>
    <row r="1653" spans="1:10" x14ac:dyDescent="0.4">
      <c r="A1653" s="48" t="s">
        <v>89</v>
      </c>
      <c r="B1653" s="48" t="s">
        <v>75</v>
      </c>
      <c r="C1653" s="48">
        <v>2026</v>
      </c>
      <c r="D1653" s="48" t="s">
        <v>3</v>
      </c>
      <c r="E1653" s="48">
        <v>2</v>
      </c>
      <c r="F1653" s="60">
        <v>28</v>
      </c>
      <c r="G1653" s="43">
        <v>98</v>
      </c>
      <c r="H1653" s="58">
        <f>FactTransaction[[#This Row],[RNS]]*FactTransaction[[#This Row],[ADR]]</f>
        <v>2744</v>
      </c>
      <c r="I1653" s="51">
        <f>DATE(FactTransaction[[#This Row],['#Year]],FactTransaction[[#This Row],['#Month]],1)</f>
        <v>46054</v>
      </c>
      <c r="J1653" s="48"/>
    </row>
    <row r="1654" spans="1:10" x14ac:dyDescent="0.4">
      <c r="A1654" s="48" t="s">
        <v>89</v>
      </c>
      <c r="B1654" s="48" t="s">
        <v>75</v>
      </c>
      <c r="C1654" s="48">
        <v>2026</v>
      </c>
      <c r="D1654" s="48" t="s">
        <v>6</v>
      </c>
      <c r="E1654" s="48">
        <v>3</v>
      </c>
      <c r="F1654" s="60">
        <v>0</v>
      </c>
      <c r="G1654" s="43">
        <v>0</v>
      </c>
      <c r="H1654" s="58">
        <f>FactTransaction[[#This Row],[RNS]]*FactTransaction[[#This Row],[ADR]]</f>
        <v>0</v>
      </c>
      <c r="I1654" s="51">
        <f>DATE(FactTransaction[[#This Row],['#Year]],FactTransaction[[#This Row],['#Month]],1)</f>
        <v>46082</v>
      </c>
      <c r="J1654" s="48"/>
    </row>
    <row r="1655" spans="1:10" x14ac:dyDescent="0.4">
      <c r="A1655" s="48" t="s">
        <v>89</v>
      </c>
      <c r="B1655" s="48" t="s">
        <v>75</v>
      </c>
      <c r="C1655" s="48">
        <v>2026</v>
      </c>
      <c r="D1655" s="48" t="s">
        <v>7</v>
      </c>
      <c r="E1655" s="48">
        <v>3</v>
      </c>
      <c r="F1655" s="60">
        <v>0</v>
      </c>
      <c r="G1655" s="43">
        <v>0</v>
      </c>
      <c r="H1655" s="58">
        <f>FactTransaction[[#This Row],[RNS]]*FactTransaction[[#This Row],[ADR]]</f>
        <v>0</v>
      </c>
      <c r="I1655" s="51">
        <f>DATE(FactTransaction[[#This Row],['#Year]],FactTransaction[[#This Row],['#Month]],1)</f>
        <v>46082</v>
      </c>
      <c r="J1655" s="48"/>
    </row>
    <row r="1656" spans="1:10" x14ac:dyDescent="0.4">
      <c r="A1656" s="48" t="s">
        <v>89</v>
      </c>
      <c r="B1656" s="48" t="s">
        <v>75</v>
      </c>
      <c r="C1656" s="48">
        <v>2026</v>
      </c>
      <c r="D1656" s="48" t="s">
        <v>8</v>
      </c>
      <c r="E1656" s="48">
        <v>3</v>
      </c>
      <c r="F1656" s="60">
        <v>0</v>
      </c>
      <c r="G1656" s="43">
        <v>0</v>
      </c>
      <c r="H1656" s="58">
        <f>FactTransaction[[#This Row],[RNS]]*FactTransaction[[#This Row],[ADR]]</f>
        <v>0</v>
      </c>
      <c r="I1656" s="51">
        <f>DATE(FactTransaction[[#This Row],['#Year]],FactTransaction[[#This Row],['#Month]],1)</f>
        <v>46082</v>
      </c>
      <c r="J1656" s="48"/>
    </row>
    <row r="1657" spans="1:10" x14ac:dyDescent="0.4">
      <c r="A1657" s="48" t="s">
        <v>89</v>
      </c>
      <c r="B1657" s="48" t="s">
        <v>75</v>
      </c>
      <c r="C1657" s="48">
        <v>2026</v>
      </c>
      <c r="D1657" s="48" t="s">
        <v>3</v>
      </c>
      <c r="E1657" s="48">
        <v>3</v>
      </c>
      <c r="F1657" s="60">
        <v>0</v>
      </c>
      <c r="G1657" s="43">
        <v>0</v>
      </c>
      <c r="H1657" s="58">
        <f>FactTransaction[[#This Row],[RNS]]*FactTransaction[[#This Row],[ADR]]</f>
        <v>0</v>
      </c>
      <c r="I1657" s="51">
        <f>DATE(FactTransaction[[#This Row],['#Year]],FactTransaction[[#This Row],['#Month]],1)</f>
        <v>46082</v>
      </c>
      <c r="J1657" s="48"/>
    </row>
    <row r="1658" spans="1:10" x14ac:dyDescent="0.4">
      <c r="A1658" s="48" t="s">
        <v>89</v>
      </c>
      <c r="B1658" s="48" t="s">
        <v>75</v>
      </c>
      <c r="C1658" s="48">
        <v>2026</v>
      </c>
      <c r="D1658" s="48" t="s">
        <v>6</v>
      </c>
      <c r="E1658" s="48">
        <v>4</v>
      </c>
      <c r="F1658" s="60">
        <v>0</v>
      </c>
      <c r="G1658" s="43">
        <v>0</v>
      </c>
      <c r="H1658" s="58">
        <f>FactTransaction[[#This Row],[RNS]]*FactTransaction[[#This Row],[ADR]]</f>
        <v>0</v>
      </c>
      <c r="I1658" s="51">
        <f>DATE(FactTransaction[[#This Row],['#Year]],FactTransaction[[#This Row],['#Month]],1)</f>
        <v>46113</v>
      </c>
      <c r="J1658" s="48"/>
    </row>
    <row r="1659" spans="1:10" x14ac:dyDescent="0.4">
      <c r="A1659" s="48" t="s">
        <v>89</v>
      </c>
      <c r="B1659" s="48" t="s">
        <v>75</v>
      </c>
      <c r="C1659" s="48">
        <v>2026</v>
      </c>
      <c r="D1659" s="48" t="s">
        <v>7</v>
      </c>
      <c r="E1659" s="48">
        <v>4</v>
      </c>
      <c r="F1659" s="60">
        <v>0</v>
      </c>
      <c r="G1659" s="43">
        <v>0</v>
      </c>
      <c r="H1659" s="58">
        <f>FactTransaction[[#This Row],[RNS]]*FactTransaction[[#This Row],[ADR]]</f>
        <v>0</v>
      </c>
      <c r="I1659" s="51">
        <f>DATE(FactTransaction[[#This Row],['#Year]],FactTransaction[[#This Row],['#Month]],1)</f>
        <v>46113</v>
      </c>
      <c r="J1659" s="48"/>
    </row>
    <row r="1660" spans="1:10" x14ac:dyDescent="0.4">
      <c r="A1660" s="48" t="s">
        <v>89</v>
      </c>
      <c r="B1660" s="48" t="s">
        <v>75</v>
      </c>
      <c r="C1660" s="48">
        <v>2026</v>
      </c>
      <c r="D1660" s="48" t="s">
        <v>8</v>
      </c>
      <c r="E1660" s="48">
        <v>4</v>
      </c>
      <c r="F1660" s="60">
        <v>0</v>
      </c>
      <c r="G1660" s="43">
        <v>0</v>
      </c>
      <c r="H1660" s="58">
        <f>FactTransaction[[#This Row],[RNS]]*FactTransaction[[#This Row],[ADR]]</f>
        <v>0</v>
      </c>
      <c r="I1660" s="51">
        <f>DATE(FactTransaction[[#This Row],['#Year]],FactTransaction[[#This Row],['#Month]],1)</f>
        <v>46113</v>
      </c>
      <c r="J1660" s="48"/>
    </row>
    <row r="1661" spans="1:10" x14ac:dyDescent="0.4">
      <c r="A1661" s="48" t="s">
        <v>89</v>
      </c>
      <c r="B1661" s="48" t="s">
        <v>75</v>
      </c>
      <c r="C1661" s="48">
        <v>2026</v>
      </c>
      <c r="D1661" s="48" t="s">
        <v>3</v>
      </c>
      <c r="E1661" s="48">
        <v>4</v>
      </c>
      <c r="F1661" s="60">
        <v>0</v>
      </c>
      <c r="G1661" s="43">
        <v>0</v>
      </c>
      <c r="H1661" s="58">
        <f>FactTransaction[[#This Row],[RNS]]*FactTransaction[[#This Row],[ADR]]</f>
        <v>0</v>
      </c>
      <c r="I1661" s="51">
        <f>DATE(FactTransaction[[#This Row],['#Year]],FactTransaction[[#This Row],['#Month]],1)</f>
        <v>46113</v>
      </c>
      <c r="J1661" s="48"/>
    </row>
    <row r="1662" spans="1:10" x14ac:dyDescent="0.4">
      <c r="A1662" s="48" t="s">
        <v>89</v>
      </c>
      <c r="B1662" s="48" t="s">
        <v>75</v>
      </c>
      <c r="C1662" s="48">
        <v>2026</v>
      </c>
      <c r="D1662" s="48" t="s">
        <v>6</v>
      </c>
      <c r="E1662" s="48">
        <v>5</v>
      </c>
      <c r="F1662" s="60">
        <v>0</v>
      </c>
      <c r="G1662" s="43">
        <v>0</v>
      </c>
      <c r="H1662" s="58">
        <f>FactTransaction[[#This Row],[RNS]]*FactTransaction[[#This Row],[ADR]]</f>
        <v>0</v>
      </c>
      <c r="I1662" s="51">
        <f>DATE(FactTransaction[[#This Row],['#Year]],FactTransaction[[#This Row],['#Month]],1)</f>
        <v>46143</v>
      </c>
      <c r="J1662" s="48"/>
    </row>
    <row r="1663" spans="1:10" x14ac:dyDescent="0.4">
      <c r="A1663" s="48" t="s">
        <v>89</v>
      </c>
      <c r="B1663" s="48" t="s">
        <v>75</v>
      </c>
      <c r="C1663" s="48">
        <v>2026</v>
      </c>
      <c r="D1663" s="48" t="s">
        <v>7</v>
      </c>
      <c r="E1663" s="48">
        <v>5</v>
      </c>
      <c r="F1663" s="60">
        <v>0</v>
      </c>
      <c r="G1663" s="43">
        <v>0</v>
      </c>
      <c r="H1663" s="58">
        <f>FactTransaction[[#This Row],[RNS]]*FactTransaction[[#This Row],[ADR]]</f>
        <v>0</v>
      </c>
      <c r="I1663" s="51">
        <f>DATE(FactTransaction[[#This Row],['#Year]],FactTransaction[[#This Row],['#Month]],1)</f>
        <v>46143</v>
      </c>
      <c r="J1663" s="48"/>
    </row>
    <row r="1664" spans="1:10" x14ac:dyDescent="0.4">
      <c r="A1664" s="48" t="s">
        <v>89</v>
      </c>
      <c r="B1664" s="48" t="s">
        <v>75</v>
      </c>
      <c r="C1664" s="48">
        <v>2026</v>
      </c>
      <c r="D1664" s="48" t="s">
        <v>8</v>
      </c>
      <c r="E1664" s="48">
        <v>5</v>
      </c>
      <c r="F1664" s="60">
        <v>0</v>
      </c>
      <c r="G1664" s="43">
        <v>0</v>
      </c>
      <c r="H1664" s="58">
        <f>FactTransaction[[#This Row],[RNS]]*FactTransaction[[#This Row],[ADR]]</f>
        <v>0</v>
      </c>
      <c r="I1664" s="51">
        <f>DATE(FactTransaction[[#This Row],['#Year]],FactTransaction[[#This Row],['#Month]],1)</f>
        <v>46143</v>
      </c>
      <c r="J1664" s="48"/>
    </row>
    <row r="1665" spans="1:10" x14ac:dyDescent="0.4">
      <c r="A1665" s="48" t="s">
        <v>89</v>
      </c>
      <c r="B1665" s="48" t="s">
        <v>75</v>
      </c>
      <c r="C1665" s="48">
        <v>2026</v>
      </c>
      <c r="D1665" s="48" t="s">
        <v>3</v>
      </c>
      <c r="E1665" s="48">
        <v>5</v>
      </c>
      <c r="F1665" s="60">
        <v>0</v>
      </c>
      <c r="G1665" s="43">
        <v>0</v>
      </c>
      <c r="H1665" s="58">
        <f>FactTransaction[[#This Row],[RNS]]*FactTransaction[[#This Row],[ADR]]</f>
        <v>0</v>
      </c>
      <c r="I1665" s="51">
        <f>DATE(FactTransaction[[#This Row],['#Year]],FactTransaction[[#This Row],['#Month]],1)</f>
        <v>46143</v>
      </c>
      <c r="J1665" s="48"/>
    </row>
    <row r="1666" spans="1:10" x14ac:dyDescent="0.4">
      <c r="A1666" s="48" t="s">
        <v>89</v>
      </c>
      <c r="B1666" s="48" t="s">
        <v>75</v>
      </c>
      <c r="C1666" s="48">
        <v>2026</v>
      </c>
      <c r="D1666" s="48" t="s">
        <v>6</v>
      </c>
      <c r="E1666" s="48">
        <v>6</v>
      </c>
      <c r="F1666" s="60">
        <v>0</v>
      </c>
      <c r="G1666" s="43">
        <v>0</v>
      </c>
      <c r="H1666" s="58">
        <f>FactTransaction[[#This Row],[RNS]]*FactTransaction[[#This Row],[ADR]]</f>
        <v>0</v>
      </c>
      <c r="I1666" s="51">
        <f>DATE(FactTransaction[[#This Row],['#Year]],FactTransaction[[#This Row],['#Month]],1)</f>
        <v>46174</v>
      </c>
      <c r="J1666" s="48"/>
    </row>
    <row r="1667" spans="1:10" x14ac:dyDescent="0.4">
      <c r="A1667" s="48" t="s">
        <v>89</v>
      </c>
      <c r="B1667" s="48" t="s">
        <v>75</v>
      </c>
      <c r="C1667" s="48">
        <v>2026</v>
      </c>
      <c r="D1667" s="48" t="s">
        <v>7</v>
      </c>
      <c r="E1667" s="48">
        <v>6</v>
      </c>
      <c r="F1667" s="60">
        <v>0</v>
      </c>
      <c r="G1667" s="43">
        <v>0</v>
      </c>
      <c r="H1667" s="58">
        <f>FactTransaction[[#This Row],[RNS]]*FactTransaction[[#This Row],[ADR]]</f>
        <v>0</v>
      </c>
      <c r="I1667" s="51">
        <f>DATE(FactTransaction[[#This Row],['#Year]],FactTransaction[[#This Row],['#Month]],1)</f>
        <v>46174</v>
      </c>
      <c r="J1667" s="48"/>
    </row>
    <row r="1668" spans="1:10" x14ac:dyDescent="0.4">
      <c r="A1668" s="48" t="s">
        <v>89</v>
      </c>
      <c r="B1668" s="48" t="s">
        <v>75</v>
      </c>
      <c r="C1668" s="48">
        <v>2026</v>
      </c>
      <c r="D1668" s="48" t="s">
        <v>8</v>
      </c>
      <c r="E1668" s="48">
        <v>6</v>
      </c>
      <c r="F1668" s="60">
        <v>0</v>
      </c>
      <c r="G1668" s="43">
        <v>0</v>
      </c>
      <c r="H1668" s="58">
        <f>FactTransaction[[#This Row],[RNS]]*FactTransaction[[#This Row],[ADR]]</f>
        <v>0</v>
      </c>
      <c r="I1668" s="51">
        <f>DATE(FactTransaction[[#This Row],['#Year]],FactTransaction[[#This Row],['#Month]],1)</f>
        <v>46174</v>
      </c>
      <c r="J1668" s="48"/>
    </row>
    <row r="1669" spans="1:10" x14ac:dyDescent="0.4">
      <c r="A1669" s="48" t="s">
        <v>89</v>
      </c>
      <c r="B1669" s="48" t="s">
        <v>75</v>
      </c>
      <c r="C1669" s="48">
        <v>2026</v>
      </c>
      <c r="D1669" s="48" t="s">
        <v>3</v>
      </c>
      <c r="E1669" s="48">
        <v>6</v>
      </c>
      <c r="F1669" s="60">
        <v>0</v>
      </c>
      <c r="G1669" s="43">
        <v>0</v>
      </c>
      <c r="H1669" s="58">
        <f>FactTransaction[[#This Row],[RNS]]*FactTransaction[[#This Row],[ADR]]</f>
        <v>0</v>
      </c>
      <c r="I1669" s="51">
        <f>DATE(FactTransaction[[#This Row],['#Year]],FactTransaction[[#This Row],['#Month]],1)</f>
        <v>46174</v>
      </c>
      <c r="J1669" s="48"/>
    </row>
    <row r="1670" spans="1:10" x14ac:dyDescent="0.4">
      <c r="A1670" s="48" t="s">
        <v>89</v>
      </c>
      <c r="B1670" s="48" t="s">
        <v>75</v>
      </c>
      <c r="C1670" s="48">
        <v>2026</v>
      </c>
      <c r="D1670" s="48" t="s">
        <v>6</v>
      </c>
      <c r="E1670" s="48">
        <v>7</v>
      </c>
      <c r="F1670" s="60">
        <v>0</v>
      </c>
      <c r="G1670" s="43">
        <v>0</v>
      </c>
      <c r="H1670" s="58">
        <f>FactTransaction[[#This Row],[RNS]]*FactTransaction[[#This Row],[ADR]]</f>
        <v>0</v>
      </c>
      <c r="I1670" s="51">
        <f>DATE(FactTransaction[[#This Row],['#Year]],FactTransaction[[#This Row],['#Month]],1)</f>
        <v>46204</v>
      </c>
      <c r="J1670" s="48"/>
    </row>
    <row r="1671" spans="1:10" x14ac:dyDescent="0.4">
      <c r="A1671" s="48" t="s">
        <v>89</v>
      </c>
      <c r="B1671" s="48" t="s">
        <v>75</v>
      </c>
      <c r="C1671" s="48">
        <v>2026</v>
      </c>
      <c r="D1671" s="48" t="s">
        <v>7</v>
      </c>
      <c r="E1671" s="48">
        <v>7</v>
      </c>
      <c r="F1671" s="60">
        <v>0</v>
      </c>
      <c r="G1671" s="43">
        <v>0</v>
      </c>
      <c r="H1671" s="58">
        <f>FactTransaction[[#This Row],[RNS]]*FactTransaction[[#This Row],[ADR]]</f>
        <v>0</v>
      </c>
      <c r="I1671" s="51">
        <f>DATE(FactTransaction[[#This Row],['#Year]],FactTransaction[[#This Row],['#Month]],1)</f>
        <v>46204</v>
      </c>
      <c r="J1671" s="48"/>
    </row>
    <row r="1672" spans="1:10" x14ac:dyDescent="0.4">
      <c r="A1672" s="48" t="s">
        <v>89</v>
      </c>
      <c r="B1672" s="48" t="s">
        <v>75</v>
      </c>
      <c r="C1672" s="48">
        <v>2026</v>
      </c>
      <c r="D1672" s="48" t="s">
        <v>8</v>
      </c>
      <c r="E1672" s="48">
        <v>7</v>
      </c>
      <c r="F1672" s="60">
        <v>0</v>
      </c>
      <c r="G1672" s="43">
        <v>0</v>
      </c>
      <c r="H1672" s="58">
        <f>FactTransaction[[#This Row],[RNS]]*FactTransaction[[#This Row],[ADR]]</f>
        <v>0</v>
      </c>
      <c r="I1672" s="51">
        <f>DATE(FactTransaction[[#This Row],['#Year]],FactTransaction[[#This Row],['#Month]],1)</f>
        <v>46204</v>
      </c>
      <c r="J1672" s="48"/>
    </row>
    <row r="1673" spans="1:10" x14ac:dyDescent="0.4">
      <c r="A1673" s="48" t="s">
        <v>89</v>
      </c>
      <c r="B1673" s="48" t="s">
        <v>75</v>
      </c>
      <c r="C1673" s="48">
        <v>2026</v>
      </c>
      <c r="D1673" s="48" t="s">
        <v>3</v>
      </c>
      <c r="E1673" s="48">
        <v>7</v>
      </c>
      <c r="F1673" s="60">
        <v>0</v>
      </c>
      <c r="G1673" s="43">
        <v>0</v>
      </c>
      <c r="H1673" s="58">
        <f>FactTransaction[[#This Row],[RNS]]*FactTransaction[[#This Row],[ADR]]</f>
        <v>0</v>
      </c>
      <c r="I1673" s="51">
        <f>DATE(FactTransaction[[#This Row],['#Year]],FactTransaction[[#This Row],['#Month]],1)</f>
        <v>46204</v>
      </c>
      <c r="J1673" s="48"/>
    </row>
    <row r="1674" spans="1:10" x14ac:dyDescent="0.4">
      <c r="A1674" s="48" t="s">
        <v>89</v>
      </c>
      <c r="B1674" s="48" t="s">
        <v>75</v>
      </c>
      <c r="C1674" s="48">
        <v>2026</v>
      </c>
      <c r="D1674" s="48" t="s">
        <v>6</v>
      </c>
      <c r="E1674" s="48">
        <v>8</v>
      </c>
      <c r="F1674" s="60">
        <v>0</v>
      </c>
      <c r="G1674" s="43">
        <v>0</v>
      </c>
      <c r="H1674" s="58">
        <f>FactTransaction[[#This Row],[RNS]]*FactTransaction[[#This Row],[ADR]]</f>
        <v>0</v>
      </c>
      <c r="I1674" s="51">
        <f>DATE(FactTransaction[[#This Row],['#Year]],FactTransaction[[#This Row],['#Month]],1)</f>
        <v>46235</v>
      </c>
      <c r="J1674" s="48"/>
    </row>
    <row r="1675" spans="1:10" x14ac:dyDescent="0.4">
      <c r="A1675" s="48" t="s">
        <v>89</v>
      </c>
      <c r="B1675" s="48" t="s">
        <v>75</v>
      </c>
      <c r="C1675" s="48">
        <v>2026</v>
      </c>
      <c r="D1675" s="48" t="s">
        <v>7</v>
      </c>
      <c r="E1675" s="48">
        <v>8</v>
      </c>
      <c r="F1675" s="60">
        <v>0</v>
      </c>
      <c r="G1675" s="43">
        <v>0</v>
      </c>
      <c r="H1675" s="58">
        <f>FactTransaction[[#This Row],[RNS]]*FactTransaction[[#This Row],[ADR]]</f>
        <v>0</v>
      </c>
      <c r="I1675" s="51">
        <f>DATE(FactTransaction[[#This Row],['#Year]],FactTransaction[[#This Row],['#Month]],1)</f>
        <v>46235</v>
      </c>
      <c r="J1675" s="48"/>
    </row>
    <row r="1676" spans="1:10" x14ac:dyDescent="0.4">
      <c r="A1676" s="48" t="s">
        <v>89</v>
      </c>
      <c r="B1676" s="48" t="s">
        <v>75</v>
      </c>
      <c r="C1676" s="48">
        <v>2026</v>
      </c>
      <c r="D1676" s="48" t="s">
        <v>8</v>
      </c>
      <c r="E1676" s="48">
        <v>8</v>
      </c>
      <c r="F1676" s="60">
        <v>0</v>
      </c>
      <c r="G1676" s="43">
        <v>0</v>
      </c>
      <c r="H1676" s="58">
        <f>FactTransaction[[#This Row],[RNS]]*FactTransaction[[#This Row],[ADR]]</f>
        <v>0</v>
      </c>
      <c r="I1676" s="51">
        <f>DATE(FactTransaction[[#This Row],['#Year]],FactTransaction[[#This Row],['#Month]],1)</f>
        <v>46235</v>
      </c>
      <c r="J1676" s="48"/>
    </row>
    <row r="1677" spans="1:10" x14ac:dyDescent="0.4">
      <c r="A1677" s="48" t="s">
        <v>89</v>
      </c>
      <c r="B1677" s="48" t="s">
        <v>75</v>
      </c>
      <c r="C1677" s="48">
        <v>2026</v>
      </c>
      <c r="D1677" s="48" t="s">
        <v>3</v>
      </c>
      <c r="E1677" s="48">
        <v>8</v>
      </c>
      <c r="F1677" s="60">
        <v>0</v>
      </c>
      <c r="G1677" s="43">
        <v>0</v>
      </c>
      <c r="H1677" s="58">
        <f>FactTransaction[[#This Row],[RNS]]*FactTransaction[[#This Row],[ADR]]</f>
        <v>0</v>
      </c>
      <c r="I1677" s="51">
        <f>DATE(FactTransaction[[#This Row],['#Year]],FactTransaction[[#This Row],['#Month]],1)</f>
        <v>46235</v>
      </c>
      <c r="J1677" s="48"/>
    </row>
    <row r="1678" spans="1:10" x14ac:dyDescent="0.4">
      <c r="A1678" s="48" t="s">
        <v>89</v>
      </c>
      <c r="B1678" s="48" t="s">
        <v>75</v>
      </c>
      <c r="C1678" s="48">
        <v>2026</v>
      </c>
      <c r="D1678" s="48" t="s">
        <v>6</v>
      </c>
      <c r="E1678" s="48">
        <v>9</v>
      </c>
      <c r="F1678" s="60">
        <v>0</v>
      </c>
      <c r="G1678" s="43">
        <v>0</v>
      </c>
      <c r="H1678" s="58">
        <f>FactTransaction[[#This Row],[RNS]]*FactTransaction[[#This Row],[ADR]]</f>
        <v>0</v>
      </c>
      <c r="I1678" s="51">
        <f>DATE(FactTransaction[[#This Row],['#Year]],FactTransaction[[#This Row],['#Month]],1)</f>
        <v>46266</v>
      </c>
      <c r="J1678" s="48"/>
    </row>
    <row r="1679" spans="1:10" x14ac:dyDescent="0.4">
      <c r="A1679" s="48" t="s">
        <v>89</v>
      </c>
      <c r="B1679" s="48" t="s">
        <v>75</v>
      </c>
      <c r="C1679" s="48">
        <v>2026</v>
      </c>
      <c r="D1679" s="48" t="s">
        <v>7</v>
      </c>
      <c r="E1679" s="48">
        <v>9</v>
      </c>
      <c r="F1679" s="60">
        <v>0</v>
      </c>
      <c r="G1679" s="43">
        <v>0</v>
      </c>
      <c r="H1679" s="58">
        <f>FactTransaction[[#This Row],[RNS]]*FactTransaction[[#This Row],[ADR]]</f>
        <v>0</v>
      </c>
      <c r="I1679" s="51">
        <f>DATE(FactTransaction[[#This Row],['#Year]],FactTransaction[[#This Row],['#Month]],1)</f>
        <v>46266</v>
      </c>
      <c r="J1679" s="48"/>
    </row>
    <row r="1680" spans="1:10" x14ac:dyDescent="0.4">
      <c r="A1680" s="48" t="s">
        <v>89</v>
      </c>
      <c r="B1680" s="48" t="s">
        <v>75</v>
      </c>
      <c r="C1680" s="48">
        <v>2026</v>
      </c>
      <c r="D1680" s="48" t="s">
        <v>8</v>
      </c>
      <c r="E1680" s="48">
        <v>9</v>
      </c>
      <c r="F1680" s="60">
        <v>0</v>
      </c>
      <c r="G1680" s="43">
        <v>0</v>
      </c>
      <c r="H1680" s="58">
        <f>FactTransaction[[#This Row],[RNS]]*FactTransaction[[#This Row],[ADR]]</f>
        <v>0</v>
      </c>
      <c r="I1680" s="51">
        <f>DATE(FactTransaction[[#This Row],['#Year]],FactTransaction[[#This Row],['#Month]],1)</f>
        <v>46266</v>
      </c>
      <c r="J1680" s="48"/>
    </row>
    <row r="1681" spans="1:10" x14ac:dyDescent="0.4">
      <c r="A1681" s="48" t="s">
        <v>89</v>
      </c>
      <c r="B1681" s="48" t="s">
        <v>75</v>
      </c>
      <c r="C1681" s="48">
        <v>2026</v>
      </c>
      <c r="D1681" s="48" t="s">
        <v>3</v>
      </c>
      <c r="E1681" s="48">
        <v>9</v>
      </c>
      <c r="F1681" s="60">
        <v>0</v>
      </c>
      <c r="G1681" s="43">
        <v>0</v>
      </c>
      <c r="H1681" s="58">
        <f>FactTransaction[[#This Row],[RNS]]*FactTransaction[[#This Row],[ADR]]</f>
        <v>0</v>
      </c>
      <c r="I1681" s="51">
        <f>DATE(FactTransaction[[#This Row],['#Year]],FactTransaction[[#This Row],['#Month]],1)</f>
        <v>46266</v>
      </c>
      <c r="J1681" s="48"/>
    </row>
    <row r="1682" spans="1:10" x14ac:dyDescent="0.4">
      <c r="A1682" s="48" t="s">
        <v>89</v>
      </c>
      <c r="B1682" s="48" t="s">
        <v>75</v>
      </c>
      <c r="C1682" s="48">
        <v>2026</v>
      </c>
      <c r="D1682" s="48" t="s">
        <v>6</v>
      </c>
      <c r="E1682" s="48">
        <v>10</v>
      </c>
      <c r="F1682" s="60">
        <v>0</v>
      </c>
      <c r="G1682" s="43">
        <v>0</v>
      </c>
      <c r="H1682" s="58">
        <f>FactTransaction[[#This Row],[RNS]]*FactTransaction[[#This Row],[ADR]]</f>
        <v>0</v>
      </c>
      <c r="I1682" s="51">
        <f>DATE(FactTransaction[[#This Row],['#Year]],FactTransaction[[#This Row],['#Month]],1)</f>
        <v>46296</v>
      </c>
      <c r="J1682" s="48"/>
    </row>
    <row r="1683" spans="1:10" x14ac:dyDescent="0.4">
      <c r="A1683" s="48" t="s">
        <v>89</v>
      </c>
      <c r="B1683" s="48" t="s">
        <v>75</v>
      </c>
      <c r="C1683" s="48">
        <v>2026</v>
      </c>
      <c r="D1683" s="48" t="s">
        <v>7</v>
      </c>
      <c r="E1683" s="48">
        <v>10</v>
      </c>
      <c r="F1683" s="60">
        <v>0</v>
      </c>
      <c r="G1683" s="43">
        <v>0</v>
      </c>
      <c r="H1683" s="58">
        <f>FactTransaction[[#This Row],[RNS]]*FactTransaction[[#This Row],[ADR]]</f>
        <v>0</v>
      </c>
      <c r="I1683" s="51">
        <f>DATE(FactTransaction[[#This Row],['#Year]],FactTransaction[[#This Row],['#Month]],1)</f>
        <v>46296</v>
      </c>
      <c r="J1683" s="48"/>
    </row>
    <row r="1684" spans="1:10" x14ac:dyDescent="0.4">
      <c r="A1684" s="48" t="s">
        <v>89</v>
      </c>
      <c r="B1684" s="48" t="s">
        <v>75</v>
      </c>
      <c r="C1684" s="48">
        <v>2026</v>
      </c>
      <c r="D1684" s="48" t="s">
        <v>8</v>
      </c>
      <c r="E1684" s="48">
        <v>10</v>
      </c>
      <c r="F1684" s="60">
        <v>0</v>
      </c>
      <c r="G1684" s="43">
        <v>0</v>
      </c>
      <c r="H1684" s="58">
        <f>FactTransaction[[#This Row],[RNS]]*FactTransaction[[#This Row],[ADR]]</f>
        <v>0</v>
      </c>
      <c r="I1684" s="51">
        <f>DATE(FactTransaction[[#This Row],['#Year]],FactTransaction[[#This Row],['#Month]],1)</f>
        <v>46296</v>
      </c>
      <c r="J1684" s="48"/>
    </row>
    <row r="1685" spans="1:10" x14ac:dyDescent="0.4">
      <c r="A1685" s="48" t="s">
        <v>89</v>
      </c>
      <c r="B1685" s="48" t="s">
        <v>75</v>
      </c>
      <c r="C1685" s="48">
        <v>2026</v>
      </c>
      <c r="D1685" s="48" t="s">
        <v>3</v>
      </c>
      <c r="E1685" s="48">
        <v>10</v>
      </c>
      <c r="F1685" s="60">
        <v>0</v>
      </c>
      <c r="G1685" s="43">
        <v>0</v>
      </c>
      <c r="H1685" s="58">
        <f>FactTransaction[[#This Row],[RNS]]*FactTransaction[[#This Row],[ADR]]</f>
        <v>0</v>
      </c>
      <c r="I1685" s="51">
        <f>DATE(FactTransaction[[#This Row],['#Year]],FactTransaction[[#This Row],['#Month]],1)</f>
        <v>46296</v>
      </c>
      <c r="J1685" s="48"/>
    </row>
    <row r="1686" spans="1:10" x14ac:dyDescent="0.4">
      <c r="A1686" s="48" t="s">
        <v>89</v>
      </c>
      <c r="B1686" s="48" t="s">
        <v>75</v>
      </c>
      <c r="C1686" s="48">
        <v>2026</v>
      </c>
      <c r="D1686" s="48" t="s">
        <v>6</v>
      </c>
      <c r="E1686" s="48">
        <v>11</v>
      </c>
      <c r="F1686" s="60">
        <v>0</v>
      </c>
      <c r="G1686" s="43">
        <v>0</v>
      </c>
      <c r="H1686" s="58">
        <f>FactTransaction[[#This Row],[RNS]]*FactTransaction[[#This Row],[ADR]]</f>
        <v>0</v>
      </c>
      <c r="I1686" s="51">
        <f>DATE(FactTransaction[[#This Row],['#Year]],FactTransaction[[#This Row],['#Month]],1)</f>
        <v>46327</v>
      </c>
      <c r="J1686" s="48"/>
    </row>
    <row r="1687" spans="1:10" x14ac:dyDescent="0.4">
      <c r="A1687" s="48" t="s">
        <v>89</v>
      </c>
      <c r="B1687" s="48" t="s">
        <v>75</v>
      </c>
      <c r="C1687" s="48">
        <v>2026</v>
      </c>
      <c r="D1687" s="48" t="s">
        <v>7</v>
      </c>
      <c r="E1687" s="48">
        <v>11</v>
      </c>
      <c r="F1687" s="60">
        <v>0</v>
      </c>
      <c r="G1687" s="43">
        <v>0</v>
      </c>
      <c r="H1687" s="58">
        <f>FactTransaction[[#This Row],[RNS]]*FactTransaction[[#This Row],[ADR]]</f>
        <v>0</v>
      </c>
      <c r="I1687" s="51">
        <f>DATE(FactTransaction[[#This Row],['#Year]],FactTransaction[[#This Row],['#Month]],1)</f>
        <v>46327</v>
      </c>
      <c r="J1687" s="48"/>
    </row>
    <row r="1688" spans="1:10" x14ac:dyDescent="0.4">
      <c r="A1688" s="48" t="s">
        <v>89</v>
      </c>
      <c r="B1688" s="48" t="s">
        <v>75</v>
      </c>
      <c r="C1688" s="48">
        <v>2026</v>
      </c>
      <c r="D1688" s="48" t="s">
        <v>8</v>
      </c>
      <c r="E1688" s="48">
        <v>11</v>
      </c>
      <c r="F1688" s="60">
        <v>0</v>
      </c>
      <c r="G1688" s="43">
        <v>0</v>
      </c>
      <c r="H1688" s="58">
        <f>FactTransaction[[#This Row],[RNS]]*FactTransaction[[#This Row],[ADR]]</f>
        <v>0</v>
      </c>
      <c r="I1688" s="51">
        <f>DATE(FactTransaction[[#This Row],['#Year]],FactTransaction[[#This Row],['#Month]],1)</f>
        <v>46327</v>
      </c>
      <c r="J1688" s="48"/>
    </row>
    <row r="1689" spans="1:10" x14ac:dyDescent="0.4">
      <c r="A1689" s="48" t="s">
        <v>89</v>
      </c>
      <c r="B1689" s="48" t="s">
        <v>75</v>
      </c>
      <c r="C1689" s="48">
        <v>2026</v>
      </c>
      <c r="D1689" s="48" t="s">
        <v>3</v>
      </c>
      <c r="E1689" s="48">
        <v>11</v>
      </c>
      <c r="F1689" s="60">
        <v>0</v>
      </c>
      <c r="G1689" s="43">
        <v>0</v>
      </c>
      <c r="H1689" s="58">
        <f>FactTransaction[[#This Row],[RNS]]*FactTransaction[[#This Row],[ADR]]</f>
        <v>0</v>
      </c>
      <c r="I1689" s="51">
        <f>DATE(FactTransaction[[#This Row],['#Year]],FactTransaction[[#This Row],['#Month]],1)</f>
        <v>46327</v>
      </c>
      <c r="J1689" s="48"/>
    </row>
    <row r="1690" spans="1:10" x14ac:dyDescent="0.4">
      <c r="A1690" s="48" t="s">
        <v>89</v>
      </c>
      <c r="B1690" s="48" t="s">
        <v>75</v>
      </c>
      <c r="C1690" s="48">
        <v>2026</v>
      </c>
      <c r="D1690" s="48" t="s">
        <v>6</v>
      </c>
      <c r="E1690" s="48">
        <v>12</v>
      </c>
      <c r="F1690" s="60">
        <v>0</v>
      </c>
      <c r="G1690" s="43">
        <v>0</v>
      </c>
      <c r="H1690" s="58">
        <f>FactTransaction[[#This Row],[RNS]]*FactTransaction[[#This Row],[ADR]]</f>
        <v>0</v>
      </c>
      <c r="I1690" s="51">
        <f>DATE(FactTransaction[[#This Row],['#Year]],FactTransaction[[#This Row],['#Month]],1)</f>
        <v>46357</v>
      </c>
      <c r="J1690" s="48"/>
    </row>
    <row r="1691" spans="1:10" x14ac:dyDescent="0.4">
      <c r="A1691" s="48" t="s">
        <v>89</v>
      </c>
      <c r="B1691" s="48" t="s">
        <v>75</v>
      </c>
      <c r="C1691" s="48">
        <v>2026</v>
      </c>
      <c r="D1691" s="48" t="s">
        <v>7</v>
      </c>
      <c r="E1691" s="48">
        <v>12</v>
      </c>
      <c r="F1691" s="60">
        <v>0</v>
      </c>
      <c r="G1691" s="43">
        <v>0</v>
      </c>
      <c r="H1691" s="58">
        <f>FactTransaction[[#This Row],[RNS]]*FactTransaction[[#This Row],[ADR]]</f>
        <v>0</v>
      </c>
      <c r="I1691" s="51">
        <f>DATE(FactTransaction[[#This Row],['#Year]],FactTransaction[[#This Row],['#Month]],1)</f>
        <v>46357</v>
      </c>
      <c r="J1691" s="48"/>
    </row>
    <row r="1692" spans="1:10" x14ac:dyDescent="0.4">
      <c r="A1692" s="48" t="s">
        <v>89</v>
      </c>
      <c r="B1692" s="48" t="s">
        <v>75</v>
      </c>
      <c r="C1692" s="48">
        <v>2026</v>
      </c>
      <c r="D1692" s="48" t="s">
        <v>8</v>
      </c>
      <c r="E1692" s="48">
        <v>12</v>
      </c>
      <c r="F1692" s="60">
        <v>0</v>
      </c>
      <c r="G1692" s="43">
        <v>0</v>
      </c>
      <c r="H1692" s="58">
        <f>FactTransaction[[#This Row],[RNS]]*FactTransaction[[#This Row],[ADR]]</f>
        <v>0</v>
      </c>
      <c r="I1692" s="51">
        <f>DATE(FactTransaction[[#This Row],['#Year]],FactTransaction[[#This Row],['#Month]],1)</f>
        <v>46357</v>
      </c>
      <c r="J1692" s="48"/>
    </row>
    <row r="1693" spans="1:10" x14ac:dyDescent="0.4">
      <c r="A1693" s="48" t="s">
        <v>89</v>
      </c>
      <c r="B1693" s="48" t="s">
        <v>75</v>
      </c>
      <c r="C1693" s="48">
        <v>2026</v>
      </c>
      <c r="D1693" s="48" t="s">
        <v>3</v>
      </c>
      <c r="E1693" s="48">
        <v>12</v>
      </c>
      <c r="F1693" s="60">
        <v>0</v>
      </c>
      <c r="G1693" s="43">
        <v>0</v>
      </c>
      <c r="H1693" s="58">
        <f>FactTransaction[[#This Row],[RNS]]*FactTransaction[[#This Row],[ADR]]</f>
        <v>0</v>
      </c>
      <c r="I1693" s="51">
        <f>DATE(FactTransaction[[#This Row],['#Year]],FactTransaction[[#This Row],['#Month]],1)</f>
        <v>46357</v>
      </c>
      <c r="J1693" s="48"/>
    </row>
    <row r="1694" spans="1:10" x14ac:dyDescent="0.4">
      <c r="A1694" s="48" t="s">
        <v>89</v>
      </c>
      <c r="B1694" s="48" t="s">
        <v>74</v>
      </c>
      <c r="C1694" s="48">
        <v>2026</v>
      </c>
      <c r="D1694" s="48" t="s">
        <v>6</v>
      </c>
      <c r="E1694" s="48">
        <v>1</v>
      </c>
      <c r="F1694" s="60">
        <v>148</v>
      </c>
      <c r="G1694" s="43">
        <v>122</v>
      </c>
      <c r="H1694" s="58">
        <f>FactTransaction[[#This Row],[RNS]]*FactTransaction[[#This Row],[ADR]]</f>
        <v>18056</v>
      </c>
      <c r="I1694" s="51">
        <f>DATE(FactTransaction[[#This Row],['#Year]],FactTransaction[[#This Row],['#Month]],1)</f>
        <v>46023</v>
      </c>
      <c r="J1694" s="48"/>
    </row>
    <row r="1695" spans="1:10" x14ac:dyDescent="0.4">
      <c r="A1695" s="48" t="s">
        <v>89</v>
      </c>
      <c r="B1695" s="48" t="s">
        <v>74</v>
      </c>
      <c r="C1695" s="48">
        <v>2026</v>
      </c>
      <c r="D1695" s="48" t="s">
        <v>7</v>
      </c>
      <c r="E1695" s="48">
        <v>1</v>
      </c>
      <c r="F1695" s="60">
        <v>119</v>
      </c>
      <c r="G1695" s="43">
        <v>99</v>
      </c>
      <c r="H1695" s="58">
        <f>FactTransaction[[#This Row],[RNS]]*FactTransaction[[#This Row],[ADR]]</f>
        <v>11781</v>
      </c>
      <c r="I1695" s="51">
        <f>DATE(FactTransaction[[#This Row],['#Year]],FactTransaction[[#This Row],['#Month]],1)</f>
        <v>46023</v>
      </c>
      <c r="J1695" s="48"/>
    </row>
    <row r="1696" spans="1:10" x14ac:dyDescent="0.4">
      <c r="A1696" s="48" t="s">
        <v>89</v>
      </c>
      <c r="B1696" s="48" t="s">
        <v>74</v>
      </c>
      <c r="C1696" s="48">
        <v>2026</v>
      </c>
      <c r="D1696" s="48" t="s">
        <v>8</v>
      </c>
      <c r="E1696" s="48">
        <v>1</v>
      </c>
      <c r="F1696" s="60">
        <v>98</v>
      </c>
      <c r="G1696" s="43">
        <v>88</v>
      </c>
      <c r="H1696" s="58">
        <f>FactTransaction[[#This Row],[RNS]]*FactTransaction[[#This Row],[ADR]]</f>
        <v>8624</v>
      </c>
      <c r="I1696" s="51">
        <f>DATE(FactTransaction[[#This Row],['#Year]],FactTransaction[[#This Row],['#Month]],1)</f>
        <v>46023</v>
      </c>
      <c r="J1696" s="48"/>
    </row>
    <row r="1697" spans="1:10" x14ac:dyDescent="0.4">
      <c r="A1697" s="48" t="s">
        <v>89</v>
      </c>
      <c r="B1697" s="48" t="s">
        <v>74</v>
      </c>
      <c r="C1697" s="48">
        <v>2026</v>
      </c>
      <c r="D1697" s="48" t="s">
        <v>3</v>
      </c>
      <c r="E1697" s="48">
        <v>1</v>
      </c>
      <c r="F1697" s="60">
        <v>45</v>
      </c>
      <c r="G1697" s="43">
        <v>106</v>
      </c>
      <c r="H1697" s="58">
        <f>FactTransaction[[#This Row],[RNS]]*FactTransaction[[#This Row],[ADR]]</f>
        <v>4770</v>
      </c>
      <c r="I1697" s="51">
        <f>DATE(FactTransaction[[#This Row],['#Year]],FactTransaction[[#This Row],['#Month]],1)</f>
        <v>46023</v>
      </c>
      <c r="J1697" s="48"/>
    </row>
    <row r="1698" spans="1:10" x14ac:dyDescent="0.4">
      <c r="A1698" s="48" t="s">
        <v>89</v>
      </c>
      <c r="B1698" s="48" t="s">
        <v>74</v>
      </c>
      <c r="C1698" s="48">
        <v>2026</v>
      </c>
      <c r="D1698" s="48" t="s">
        <v>6</v>
      </c>
      <c r="E1698" s="48">
        <v>2</v>
      </c>
      <c r="F1698" s="60">
        <v>77</v>
      </c>
      <c r="G1698" s="43">
        <v>119</v>
      </c>
      <c r="H1698" s="58">
        <f>FactTransaction[[#This Row],[RNS]]*FactTransaction[[#This Row],[ADR]]</f>
        <v>9163</v>
      </c>
      <c r="I1698" s="51">
        <f>DATE(FactTransaction[[#This Row],['#Year]],FactTransaction[[#This Row],['#Month]],1)</f>
        <v>46054</v>
      </c>
      <c r="J1698" s="48"/>
    </row>
    <row r="1699" spans="1:10" x14ac:dyDescent="0.4">
      <c r="A1699" s="48" t="s">
        <v>89</v>
      </c>
      <c r="B1699" s="48" t="s">
        <v>74</v>
      </c>
      <c r="C1699" s="48">
        <v>2026</v>
      </c>
      <c r="D1699" s="48" t="s">
        <v>7</v>
      </c>
      <c r="E1699" s="48">
        <v>2</v>
      </c>
      <c r="F1699" s="60">
        <v>7</v>
      </c>
      <c r="G1699" s="43">
        <v>116</v>
      </c>
      <c r="H1699" s="58">
        <f>FactTransaction[[#This Row],[RNS]]*FactTransaction[[#This Row],[ADR]]</f>
        <v>812</v>
      </c>
      <c r="I1699" s="51">
        <f>DATE(FactTransaction[[#This Row],['#Year]],FactTransaction[[#This Row],['#Month]],1)</f>
        <v>46054</v>
      </c>
      <c r="J1699" s="48"/>
    </row>
    <row r="1700" spans="1:10" x14ac:dyDescent="0.4">
      <c r="A1700" s="48" t="s">
        <v>89</v>
      </c>
      <c r="B1700" s="48" t="s">
        <v>74</v>
      </c>
      <c r="C1700" s="48">
        <v>2026</v>
      </c>
      <c r="D1700" s="48" t="s">
        <v>8</v>
      </c>
      <c r="E1700" s="48">
        <v>2</v>
      </c>
      <c r="F1700" s="60">
        <v>107</v>
      </c>
      <c r="G1700" s="43">
        <v>118</v>
      </c>
      <c r="H1700" s="58">
        <f>FactTransaction[[#This Row],[RNS]]*FactTransaction[[#This Row],[ADR]]</f>
        <v>12626</v>
      </c>
      <c r="I1700" s="51">
        <f>DATE(FactTransaction[[#This Row],['#Year]],FactTransaction[[#This Row],['#Month]],1)</f>
        <v>46054</v>
      </c>
      <c r="J1700" s="48"/>
    </row>
    <row r="1701" spans="1:10" x14ac:dyDescent="0.4">
      <c r="A1701" s="48" t="s">
        <v>89</v>
      </c>
      <c r="B1701" s="48" t="s">
        <v>74</v>
      </c>
      <c r="C1701" s="48">
        <v>2026</v>
      </c>
      <c r="D1701" s="48" t="s">
        <v>3</v>
      </c>
      <c r="E1701" s="48">
        <v>2</v>
      </c>
      <c r="F1701" s="60">
        <v>96</v>
      </c>
      <c r="G1701" s="43">
        <v>114</v>
      </c>
      <c r="H1701" s="58">
        <f>FactTransaction[[#This Row],[RNS]]*FactTransaction[[#This Row],[ADR]]</f>
        <v>10944</v>
      </c>
      <c r="I1701" s="51">
        <f>DATE(FactTransaction[[#This Row],['#Year]],FactTransaction[[#This Row],['#Month]],1)</f>
        <v>46054</v>
      </c>
      <c r="J1701" s="48"/>
    </row>
    <row r="1702" spans="1:10" x14ac:dyDescent="0.4">
      <c r="A1702" s="48" t="s">
        <v>89</v>
      </c>
      <c r="B1702" s="48" t="s">
        <v>74</v>
      </c>
      <c r="C1702" s="48">
        <v>2026</v>
      </c>
      <c r="D1702" s="48" t="s">
        <v>6</v>
      </c>
      <c r="E1702" s="48">
        <v>3</v>
      </c>
      <c r="F1702" s="60">
        <v>0</v>
      </c>
      <c r="G1702" s="43">
        <v>0</v>
      </c>
      <c r="H1702" s="58">
        <f>FactTransaction[[#This Row],[RNS]]*FactTransaction[[#This Row],[ADR]]</f>
        <v>0</v>
      </c>
      <c r="I1702" s="51">
        <f>DATE(FactTransaction[[#This Row],['#Year]],FactTransaction[[#This Row],['#Month]],1)</f>
        <v>46082</v>
      </c>
      <c r="J1702" s="48"/>
    </row>
    <row r="1703" spans="1:10" x14ac:dyDescent="0.4">
      <c r="A1703" s="48" t="s">
        <v>89</v>
      </c>
      <c r="B1703" s="48" t="s">
        <v>74</v>
      </c>
      <c r="C1703" s="48">
        <v>2026</v>
      </c>
      <c r="D1703" s="48" t="s">
        <v>7</v>
      </c>
      <c r="E1703" s="48">
        <v>3</v>
      </c>
      <c r="F1703" s="60">
        <v>0</v>
      </c>
      <c r="G1703" s="43">
        <v>0</v>
      </c>
      <c r="H1703" s="58">
        <f>FactTransaction[[#This Row],[RNS]]*FactTransaction[[#This Row],[ADR]]</f>
        <v>0</v>
      </c>
      <c r="I1703" s="51">
        <f>DATE(FactTransaction[[#This Row],['#Year]],FactTransaction[[#This Row],['#Month]],1)</f>
        <v>46082</v>
      </c>
      <c r="J1703" s="48"/>
    </row>
    <row r="1704" spans="1:10" x14ac:dyDescent="0.4">
      <c r="A1704" s="48" t="s">
        <v>89</v>
      </c>
      <c r="B1704" s="48" t="s">
        <v>74</v>
      </c>
      <c r="C1704" s="48">
        <v>2026</v>
      </c>
      <c r="D1704" s="48" t="s">
        <v>8</v>
      </c>
      <c r="E1704" s="48">
        <v>3</v>
      </c>
      <c r="F1704" s="60">
        <v>0</v>
      </c>
      <c r="G1704" s="43">
        <v>0</v>
      </c>
      <c r="H1704" s="58">
        <f>FactTransaction[[#This Row],[RNS]]*FactTransaction[[#This Row],[ADR]]</f>
        <v>0</v>
      </c>
      <c r="I1704" s="51">
        <f>DATE(FactTransaction[[#This Row],['#Year]],FactTransaction[[#This Row],['#Month]],1)</f>
        <v>46082</v>
      </c>
      <c r="J1704" s="48"/>
    </row>
    <row r="1705" spans="1:10" x14ac:dyDescent="0.4">
      <c r="A1705" s="48" t="s">
        <v>89</v>
      </c>
      <c r="B1705" s="48" t="s">
        <v>74</v>
      </c>
      <c r="C1705" s="48">
        <v>2026</v>
      </c>
      <c r="D1705" s="48" t="s">
        <v>3</v>
      </c>
      <c r="E1705" s="48">
        <v>3</v>
      </c>
      <c r="F1705" s="60">
        <v>0</v>
      </c>
      <c r="G1705" s="43">
        <v>0</v>
      </c>
      <c r="H1705" s="58">
        <f>FactTransaction[[#This Row],[RNS]]*FactTransaction[[#This Row],[ADR]]</f>
        <v>0</v>
      </c>
      <c r="I1705" s="51">
        <f>DATE(FactTransaction[[#This Row],['#Year]],FactTransaction[[#This Row],['#Month]],1)</f>
        <v>46082</v>
      </c>
      <c r="J1705" s="48"/>
    </row>
    <row r="1706" spans="1:10" x14ac:dyDescent="0.4">
      <c r="A1706" s="48" t="s">
        <v>89</v>
      </c>
      <c r="B1706" s="48" t="s">
        <v>74</v>
      </c>
      <c r="C1706" s="48">
        <v>2026</v>
      </c>
      <c r="D1706" s="48" t="s">
        <v>6</v>
      </c>
      <c r="E1706" s="48">
        <v>4</v>
      </c>
      <c r="F1706" s="60">
        <v>0</v>
      </c>
      <c r="G1706" s="43">
        <v>0</v>
      </c>
      <c r="H1706" s="58">
        <f>FactTransaction[[#This Row],[RNS]]*FactTransaction[[#This Row],[ADR]]</f>
        <v>0</v>
      </c>
      <c r="I1706" s="51">
        <f>DATE(FactTransaction[[#This Row],['#Year]],FactTransaction[[#This Row],['#Month]],1)</f>
        <v>46113</v>
      </c>
      <c r="J1706" s="48"/>
    </row>
    <row r="1707" spans="1:10" x14ac:dyDescent="0.4">
      <c r="A1707" s="48" t="s">
        <v>89</v>
      </c>
      <c r="B1707" s="48" t="s">
        <v>74</v>
      </c>
      <c r="C1707" s="48">
        <v>2026</v>
      </c>
      <c r="D1707" s="48" t="s">
        <v>7</v>
      </c>
      <c r="E1707" s="48">
        <v>4</v>
      </c>
      <c r="F1707" s="60">
        <v>0</v>
      </c>
      <c r="G1707" s="43">
        <v>0</v>
      </c>
      <c r="H1707" s="58">
        <f>FactTransaction[[#This Row],[RNS]]*FactTransaction[[#This Row],[ADR]]</f>
        <v>0</v>
      </c>
      <c r="I1707" s="51">
        <f>DATE(FactTransaction[[#This Row],['#Year]],FactTransaction[[#This Row],['#Month]],1)</f>
        <v>46113</v>
      </c>
      <c r="J1707" s="48"/>
    </row>
    <row r="1708" spans="1:10" x14ac:dyDescent="0.4">
      <c r="A1708" s="48" t="s">
        <v>89</v>
      </c>
      <c r="B1708" s="48" t="s">
        <v>74</v>
      </c>
      <c r="C1708" s="48">
        <v>2026</v>
      </c>
      <c r="D1708" s="48" t="s">
        <v>8</v>
      </c>
      <c r="E1708" s="48">
        <v>4</v>
      </c>
      <c r="F1708" s="60">
        <v>0</v>
      </c>
      <c r="G1708" s="43">
        <v>0</v>
      </c>
      <c r="H1708" s="58">
        <f>FactTransaction[[#This Row],[RNS]]*FactTransaction[[#This Row],[ADR]]</f>
        <v>0</v>
      </c>
      <c r="I1708" s="51">
        <f>DATE(FactTransaction[[#This Row],['#Year]],FactTransaction[[#This Row],['#Month]],1)</f>
        <v>46113</v>
      </c>
      <c r="J1708" s="48"/>
    </row>
    <row r="1709" spans="1:10" x14ac:dyDescent="0.4">
      <c r="A1709" s="48" t="s">
        <v>89</v>
      </c>
      <c r="B1709" s="48" t="s">
        <v>74</v>
      </c>
      <c r="C1709" s="48">
        <v>2026</v>
      </c>
      <c r="D1709" s="48" t="s">
        <v>3</v>
      </c>
      <c r="E1709" s="48">
        <v>4</v>
      </c>
      <c r="F1709" s="60">
        <v>0</v>
      </c>
      <c r="G1709" s="43">
        <v>0</v>
      </c>
      <c r="H1709" s="58">
        <f>FactTransaction[[#This Row],[RNS]]*FactTransaction[[#This Row],[ADR]]</f>
        <v>0</v>
      </c>
      <c r="I1709" s="51">
        <f>DATE(FactTransaction[[#This Row],['#Year]],FactTransaction[[#This Row],['#Month]],1)</f>
        <v>46113</v>
      </c>
      <c r="J1709" s="48"/>
    </row>
    <row r="1710" spans="1:10" x14ac:dyDescent="0.4">
      <c r="A1710" s="48" t="s">
        <v>89</v>
      </c>
      <c r="B1710" s="48" t="s">
        <v>74</v>
      </c>
      <c r="C1710" s="48">
        <v>2026</v>
      </c>
      <c r="D1710" s="48" t="s">
        <v>6</v>
      </c>
      <c r="E1710" s="48">
        <v>5</v>
      </c>
      <c r="F1710" s="60">
        <v>0</v>
      </c>
      <c r="G1710" s="43">
        <v>0</v>
      </c>
      <c r="H1710" s="58">
        <f>FactTransaction[[#This Row],[RNS]]*FactTransaction[[#This Row],[ADR]]</f>
        <v>0</v>
      </c>
      <c r="I1710" s="51">
        <f>DATE(FactTransaction[[#This Row],['#Year]],FactTransaction[[#This Row],['#Month]],1)</f>
        <v>46143</v>
      </c>
      <c r="J1710" s="48"/>
    </row>
    <row r="1711" spans="1:10" x14ac:dyDescent="0.4">
      <c r="A1711" s="48" t="s">
        <v>89</v>
      </c>
      <c r="B1711" s="48" t="s">
        <v>74</v>
      </c>
      <c r="C1711" s="48">
        <v>2026</v>
      </c>
      <c r="D1711" s="48" t="s">
        <v>7</v>
      </c>
      <c r="E1711" s="48">
        <v>5</v>
      </c>
      <c r="F1711" s="60">
        <v>0</v>
      </c>
      <c r="G1711" s="43">
        <v>0</v>
      </c>
      <c r="H1711" s="58">
        <f>FactTransaction[[#This Row],[RNS]]*FactTransaction[[#This Row],[ADR]]</f>
        <v>0</v>
      </c>
      <c r="I1711" s="51">
        <f>DATE(FactTransaction[[#This Row],['#Year]],FactTransaction[[#This Row],['#Month]],1)</f>
        <v>46143</v>
      </c>
      <c r="J1711" s="48"/>
    </row>
    <row r="1712" spans="1:10" x14ac:dyDescent="0.4">
      <c r="A1712" s="48" t="s">
        <v>89</v>
      </c>
      <c r="B1712" s="48" t="s">
        <v>74</v>
      </c>
      <c r="C1712" s="48">
        <v>2026</v>
      </c>
      <c r="D1712" s="48" t="s">
        <v>8</v>
      </c>
      <c r="E1712" s="48">
        <v>5</v>
      </c>
      <c r="F1712" s="60">
        <v>0</v>
      </c>
      <c r="G1712" s="43">
        <v>0</v>
      </c>
      <c r="H1712" s="58">
        <f>FactTransaction[[#This Row],[RNS]]*FactTransaction[[#This Row],[ADR]]</f>
        <v>0</v>
      </c>
      <c r="I1712" s="51">
        <f>DATE(FactTransaction[[#This Row],['#Year]],FactTransaction[[#This Row],['#Month]],1)</f>
        <v>46143</v>
      </c>
      <c r="J1712" s="48"/>
    </row>
    <row r="1713" spans="1:10" x14ac:dyDescent="0.4">
      <c r="A1713" s="48" t="s">
        <v>89</v>
      </c>
      <c r="B1713" s="48" t="s">
        <v>74</v>
      </c>
      <c r="C1713" s="48">
        <v>2026</v>
      </c>
      <c r="D1713" s="48" t="s">
        <v>3</v>
      </c>
      <c r="E1713" s="48">
        <v>5</v>
      </c>
      <c r="F1713" s="60">
        <v>0</v>
      </c>
      <c r="G1713" s="43">
        <v>0</v>
      </c>
      <c r="H1713" s="58">
        <f>FactTransaction[[#This Row],[RNS]]*FactTransaction[[#This Row],[ADR]]</f>
        <v>0</v>
      </c>
      <c r="I1713" s="51">
        <f>DATE(FactTransaction[[#This Row],['#Year]],FactTransaction[[#This Row],['#Month]],1)</f>
        <v>46143</v>
      </c>
      <c r="J1713" s="48"/>
    </row>
    <row r="1714" spans="1:10" x14ac:dyDescent="0.4">
      <c r="A1714" s="48" t="s">
        <v>89</v>
      </c>
      <c r="B1714" s="48" t="s">
        <v>74</v>
      </c>
      <c r="C1714" s="48">
        <v>2026</v>
      </c>
      <c r="D1714" s="48" t="s">
        <v>6</v>
      </c>
      <c r="E1714" s="48">
        <v>6</v>
      </c>
      <c r="F1714" s="60">
        <v>0</v>
      </c>
      <c r="G1714" s="43">
        <v>0</v>
      </c>
      <c r="H1714" s="58">
        <f>FactTransaction[[#This Row],[RNS]]*FactTransaction[[#This Row],[ADR]]</f>
        <v>0</v>
      </c>
      <c r="I1714" s="51">
        <f>DATE(FactTransaction[[#This Row],['#Year]],FactTransaction[[#This Row],['#Month]],1)</f>
        <v>46174</v>
      </c>
      <c r="J1714" s="48"/>
    </row>
    <row r="1715" spans="1:10" x14ac:dyDescent="0.4">
      <c r="A1715" s="48" t="s">
        <v>89</v>
      </c>
      <c r="B1715" s="48" t="s">
        <v>74</v>
      </c>
      <c r="C1715" s="48">
        <v>2026</v>
      </c>
      <c r="D1715" s="48" t="s">
        <v>7</v>
      </c>
      <c r="E1715" s="48">
        <v>6</v>
      </c>
      <c r="F1715" s="60">
        <v>0</v>
      </c>
      <c r="G1715" s="43">
        <v>0</v>
      </c>
      <c r="H1715" s="58">
        <f>FactTransaction[[#This Row],[RNS]]*FactTransaction[[#This Row],[ADR]]</f>
        <v>0</v>
      </c>
      <c r="I1715" s="51">
        <f>DATE(FactTransaction[[#This Row],['#Year]],FactTransaction[[#This Row],['#Month]],1)</f>
        <v>46174</v>
      </c>
      <c r="J1715" s="48"/>
    </row>
    <row r="1716" spans="1:10" x14ac:dyDescent="0.4">
      <c r="A1716" s="48" t="s">
        <v>89</v>
      </c>
      <c r="B1716" s="48" t="s">
        <v>74</v>
      </c>
      <c r="C1716" s="48">
        <v>2026</v>
      </c>
      <c r="D1716" s="48" t="s">
        <v>8</v>
      </c>
      <c r="E1716" s="48">
        <v>6</v>
      </c>
      <c r="F1716" s="60">
        <v>0</v>
      </c>
      <c r="G1716" s="43">
        <v>0</v>
      </c>
      <c r="H1716" s="58">
        <f>FactTransaction[[#This Row],[RNS]]*FactTransaction[[#This Row],[ADR]]</f>
        <v>0</v>
      </c>
      <c r="I1716" s="51">
        <f>DATE(FactTransaction[[#This Row],['#Year]],FactTransaction[[#This Row],['#Month]],1)</f>
        <v>46174</v>
      </c>
      <c r="J1716" s="48"/>
    </row>
    <row r="1717" spans="1:10" x14ac:dyDescent="0.4">
      <c r="A1717" s="48" t="s">
        <v>89</v>
      </c>
      <c r="B1717" s="48" t="s">
        <v>74</v>
      </c>
      <c r="C1717" s="48">
        <v>2026</v>
      </c>
      <c r="D1717" s="48" t="s">
        <v>3</v>
      </c>
      <c r="E1717" s="48">
        <v>6</v>
      </c>
      <c r="F1717" s="60">
        <v>0</v>
      </c>
      <c r="G1717" s="43">
        <v>0</v>
      </c>
      <c r="H1717" s="58">
        <f>FactTransaction[[#This Row],[RNS]]*FactTransaction[[#This Row],[ADR]]</f>
        <v>0</v>
      </c>
      <c r="I1717" s="51">
        <f>DATE(FactTransaction[[#This Row],['#Year]],FactTransaction[[#This Row],['#Month]],1)</f>
        <v>46174</v>
      </c>
      <c r="J1717" s="48"/>
    </row>
    <row r="1718" spans="1:10" x14ac:dyDescent="0.4">
      <c r="A1718" s="48" t="s">
        <v>89</v>
      </c>
      <c r="B1718" s="48" t="s">
        <v>74</v>
      </c>
      <c r="C1718" s="48">
        <v>2026</v>
      </c>
      <c r="D1718" s="48" t="s">
        <v>6</v>
      </c>
      <c r="E1718" s="48">
        <v>7</v>
      </c>
      <c r="F1718" s="60">
        <v>0</v>
      </c>
      <c r="G1718" s="43">
        <v>0</v>
      </c>
      <c r="H1718" s="58">
        <f>FactTransaction[[#This Row],[RNS]]*FactTransaction[[#This Row],[ADR]]</f>
        <v>0</v>
      </c>
      <c r="I1718" s="51">
        <f>DATE(FactTransaction[[#This Row],['#Year]],FactTransaction[[#This Row],['#Month]],1)</f>
        <v>46204</v>
      </c>
      <c r="J1718" s="48"/>
    </row>
    <row r="1719" spans="1:10" x14ac:dyDescent="0.4">
      <c r="A1719" s="48" t="s">
        <v>89</v>
      </c>
      <c r="B1719" s="48" t="s">
        <v>74</v>
      </c>
      <c r="C1719" s="48">
        <v>2026</v>
      </c>
      <c r="D1719" s="48" t="s">
        <v>7</v>
      </c>
      <c r="E1719" s="48">
        <v>7</v>
      </c>
      <c r="F1719" s="60">
        <v>0</v>
      </c>
      <c r="G1719" s="43">
        <v>0</v>
      </c>
      <c r="H1719" s="58">
        <f>FactTransaction[[#This Row],[RNS]]*FactTransaction[[#This Row],[ADR]]</f>
        <v>0</v>
      </c>
      <c r="I1719" s="51">
        <f>DATE(FactTransaction[[#This Row],['#Year]],FactTransaction[[#This Row],['#Month]],1)</f>
        <v>46204</v>
      </c>
      <c r="J1719" s="48"/>
    </row>
    <row r="1720" spans="1:10" x14ac:dyDescent="0.4">
      <c r="A1720" s="48" t="s">
        <v>89</v>
      </c>
      <c r="B1720" s="48" t="s">
        <v>74</v>
      </c>
      <c r="C1720" s="48">
        <v>2026</v>
      </c>
      <c r="D1720" s="48" t="s">
        <v>8</v>
      </c>
      <c r="E1720" s="48">
        <v>7</v>
      </c>
      <c r="F1720" s="60">
        <v>0</v>
      </c>
      <c r="G1720" s="43">
        <v>0</v>
      </c>
      <c r="H1720" s="58">
        <f>FactTransaction[[#This Row],[RNS]]*FactTransaction[[#This Row],[ADR]]</f>
        <v>0</v>
      </c>
      <c r="I1720" s="51">
        <f>DATE(FactTransaction[[#This Row],['#Year]],FactTransaction[[#This Row],['#Month]],1)</f>
        <v>46204</v>
      </c>
      <c r="J1720" s="48"/>
    </row>
    <row r="1721" spans="1:10" x14ac:dyDescent="0.4">
      <c r="A1721" s="48" t="s">
        <v>89</v>
      </c>
      <c r="B1721" s="48" t="s">
        <v>74</v>
      </c>
      <c r="C1721" s="48">
        <v>2026</v>
      </c>
      <c r="D1721" s="48" t="s">
        <v>3</v>
      </c>
      <c r="E1721" s="48">
        <v>7</v>
      </c>
      <c r="F1721" s="60">
        <v>0</v>
      </c>
      <c r="G1721" s="43">
        <v>0</v>
      </c>
      <c r="H1721" s="58">
        <f>FactTransaction[[#This Row],[RNS]]*FactTransaction[[#This Row],[ADR]]</f>
        <v>0</v>
      </c>
      <c r="I1721" s="51">
        <f>DATE(FactTransaction[[#This Row],['#Year]],FactTransaction[[#This Row],['#Month]],1)</f>
        <v>46204</v>
      </c>
      <c r="J1721" s="48"/>
    </row>
    <row r="1722" spans="1:10" x14ac:dyDescent="0.4">
      <c r="A1722" s="48" t="s">
        <v>89</v>
      </c>
      <c r="B1722" s="48" t="s">
        <v>74</v>
      </c>
      <c r="C1722" s="48">
        <v>2026</v>
      </c>
      <c r="D1722" s="48" t="s">
        <v>6</v>
      </c>
      <c r="E1722" s="48">
        <v>8</v>
      </c>
      <c r="F1722" s="60">
        <v>0</v>
      </c>
      <c r="G1722" s="43">
        <v>0</v>
      </c>
      <c r="H1722" s="58">
        <f>FactTransaction[[#This Row],[RNS]]*FactTransaction[[#This Row],[ADR]]</f>
        <v>0</v>
      </c>
      <c r="I1722" s="51">
        <f>DATE(FactTransaction[[#This Row],['#Year]],FactTransaction[[#This Row],['#Month]],1)</f>
        <v>46235</v>
      </c>
      <c r="J1722" s="48"/>
    </row>
    <row r="1723" spans="1:10" x14ac:dyDescent="0.4">
      <c r="A1723" s="48" t="s">
        <v>89</v>
      </c>
      <c r="B1723" s="48" t="s">
        <v>74</v>
      </c>
      <c r="C1723" s="48">
        <v>2026</v>
      </c>
      <c r="D1723" s="48" t="s">
        <v>7</v>
      </c>
      <c r="E1723" s="48">
        <v>8</v>
      </c>
      <c r="F1723" s="60">
        <v>0</v>
      </c>
      <c r="G1723" s="43">
        <v>0</v>
      </c>
      <c r="H1723" s="58">
        <f>FactTransaction[[#This Row],[RNS]]*FactTransaction[[#This Row],[ADR]]</f>
        <v>0</v>
      </c>
      <c r="I1723" s="51">
        <f>DATE(FactTransaction[[#This Row],['#Year]],FactTransaction[[#This Row],['#Month]],1)</f>
        <v>46235</v>
      </c>
      <c r="J1723" s="48"/>
    </row>
    <row r="1724" spans="1:10" x14ac:dyDescent="0.4">
      <c r="A1724" s="48" t="s">
        <v>89</v>
      </c>
      <c r="B1724" s="48" t="s">
        <v>74</v>
      </c>
      <c r="C1724" s="48">
        <v>2026</v>
      </c>
      <c r="D1724" s="48" t="s">
        <v>8</v>
      </c>
      <c r="E1724" s="48">
        <v>8</v>
      </c>
      <c r="F1724" s="60">
        <v>0</v>
      </c>
      <c r="G1724" s="43">
        <v>0</v>
      </c>
      <c r="H1724" s="58">
        <f>FactTransaction[[#This Row],[RNS]]*FactTransaction[[#This Row],[ADR]]</f>
        <v>0</v>
      </c>
      <c r="I1724" s="51">
        <f>DATE(FactTransaction[[#This Row],['#Year]],FactTransaction[[#This Row],['#Month]],1)</f>
        <v>46235</v>
      </c>
      <c r="J1724" s="48"/>
    </row>
    <row r="1725" spans="1:10" x14ac:dyDescent="0.4">
      <c r="A1725" s="48" t="s">
        <v>89</v>
      </c>
      <c r="B1725" s="48" t="s">
        <v>74</v>
      </c>
      <c r="C1725" s="48">
        <v>2026</v>
      </c>
      <c r="D1725" s="48" t="s">
        <v>3</v>
      </c>
      <c r="E1725" s="48">
        <v>8</v>
      </c>
      <c r="F1725" s="60">
        <v>0</v>
      </c>
      <c r="G1725" s="43">
        <v>0</v>
      </c>
      <c r="H1725" s="58">
        <f>FactTransaction[[#This Row],[RNS]]*FactTransaction[[#This Row],[ADR]]</f>
        <v>0</v>
      </c>
      <c r="I1725" s="51">
        <f>DATE(FactTransaction[[#This Row],['#Year]],FactTransaction[[#This Row],['#Month]],1)</f>
        <v>46235</v>
      </c>
      <c r="J1725" s="48"/>
    </row>
    <row r="1726" spans="1:10" x14ac:dyDescent="0.4">
      <c r="A1726" s="48" t="s">
        <v>89</v>
      </c>
      <c r="B1726" s="48" t="s">
        <v>74</v>
      </c>
      <c r="C1726" s="48">
        <v>2026</v>
      </c>
      <c r="D1726" s="48" t="s">
        <v>6</v>
      </c>
      <c r="E1726" s="48">
        <v>9</v>
      </c>
      <c r="F1726" s="60">
        <v>0</v>
      </c>
      <c r="G1726" s="43">
        <v>0</v>
      </c>
      <c r="H1726" s="58">
        <f>FactTransaction[[#This Row],[RNS]]*FactTransaction[[#This Row],[ADR]]</f>
        <v>0</v>
      </c>
      <c r="I1726" s="51">
        <f>DATE(FactTransaction[[#This Row],['#Year]],FactTransaction[[#This Row],['#Month]],1)</f>
        <v>46266</v>
      </c>
      <c r="J1726" s="48"/>
    </row>
    <row r="1727" spans="1:10" x14ac:dyDescent="0.4">
      <c r="A1727" s="48" t="s">
        <v>89</v>
      </c>
      <c r="B1727" s="48" t="s">
        <v>74</v>
      </c>
      <c r="C1727" s="48">
        <v>2026</v>
      </c>
      <c r="D1727" s="48" t="s">
        <v>7</v>
      </c>
      <c r="E1727" s="48">
        <v>9</v>
      </c>
      <c r="F1727" s="60">
        <v>0</v>
      </c>
      <c r="G1727" s="43">
        <v>0</v>
      </c>
      <c r="H1727" s="58">
        <f>FactTransaction[[#This Row],[RNS]]*FactTransaction[[#This Row],[ADR]]</f>
        <v>0</v>
      </c>
      <c r="I1727" s="51">
        <f>DATE(FactTransaction[[#This Row],['#Year]],FactTransaction[[#This Row],['#Month]],1)</f>
        <v>46266</v>
      </c>
      <c r="J1727" s="48"/>
    </row>
    <row r="1728" spans="1:10" x14ac:dyDescent="0.4">
      <c r="A1728" s="48" t="s">
        <v>89</v>
      </c>
      <c r="B1728" s="48" t="s">
        <v>74</v>
      </c>
      <c r="C1728" s="48">
        <v>2026</v>
      </c>
      <c r="D1728" s="48" t="s">
        <v>8</v>
      </c>
      <c r="E1728" s="48">
        <v>9</v>
      </c>
      <c r="F1728" s="60">
        <v>0</v>
      </c>
      <c r="G1728" s="43">
        <v>0</v>
      </c>
      <c r="H1728" s="58">
        <f>FactTransaction[[#This Row],[RNS]]*FactTransaction[[#This Row],[ADR]]</f>
        <v>0</v>
      </c>
      <c r="I1728" s="51">
        <f>DATE(FactTransaction[[#This Row],['#Year]],FactTransaction[[#This Row],['#Month]],1)</f>
        <v>46266</v>
      </c>
      <c r="J1728" s="48"/>
    </row>
    <row r="1729" spans="1:10" x14ac:dyDescent="0.4">
      <c r="A1729" s="48" t="s">
        <v>89</v>
      </c>
      <c r="B1729" s="48" t="s">
        <v>74</v>
      </c>
      <c r="C1729" s="48">
        <v>2026</v>
      </c>
      <c r="D1729" s="48" t="s">
        <v>3</v>
      </c>
      <c r="E1729" s="48">
        <v>9</v>
      </c>
      <c r="F1729" s="60">
        <v>0</v>
      </c>
      <c r="G1729" s="43">
        <v>0</v>
      </c>
      <c r="H1729" s="58">
        <f>FactTransaction[[#This Row],[RNS]]*FactTransaction[[#This Row],[ADR]]</f>
        <v>0</v>
      </c>
      <c r="I1729" s="51">
        <f>DATE(FactTransaction[[#This Row],['#Year]],FactTransaction[[#This Row],['#Month]],1)</f>
        <v>46266</v>
      </c>
      <c r="J1729" s="48"/>
    </row>
    <row r="1730" spans="1:10" x14ac:dyDescent="0.4">
      <c r="A1730" s="48" t="s">
        <v>89</v>
      </c>
      <c r="B1730" s="48" t="s">
        <v>74</v>
      </c>
      <c r="C1730" s="48">
        <v>2026</v>
      </c>
      <c r="D1730" s="48" t="s">
        <v>6</v>
      </c>
      <c r="E1730" s="48">
        <v>10</v>
      </c>
      <c r="F1730" s="60">
        <v>0</v>
      </c>
      <c r="G1730" s="43">
        <v>0</v>
      </c>
      <c r="H1730" s="58">
        <f>FactTransaction[[#This Row],[RNS]]*FactTransaction[[#This Row],[ADR]]</f>
        <v>0</v>
      </c>
      <c r="I1730" s="51">
        <f>DATE(FactTransaction[[#This Row],['#Year]],FactTransaction[[#This Row],['#Month]],1)</f>
        <v>46296</v>
      </c>
      <c r="J1730" s="48"/>
    </row>
    <row r="1731" spans="1:10" x14ac:dyDescent="0.4">
      <c r="A1731" s="48" t="s">
        <v>89</v>
      </c>
      <c r="B1731" s="48" t="s">
        <v>74</v>
      </c>
      <c r="C1731" s="48">
        <v>2026</v>
      </c>
      <c r="D1731" s="48" t="s">
        <v>7</v>
      </c>
      <c r="E1731" s="48">
        <v>10</v>
      </c>
      <c r="F1731" s="60">
        <v>0</v>
      </c>
      <c r="G1731" s="43">
        <v>0</v>
      </c>
      <c r="H1731" s="58">
        <f>FactTransaction[[#This Row],[RNS]]*FactTransaction[[#This Row],[ADR]]</f>
        <v>0</v>
      </c>
      <c r="I1731" s="51">
        <f>DATE(FactTransaction[[#This Row],['#Year]],FactTransaction[[#This Row],['#Month]],1)</f>
        <v>46296</v>
      </c>
      <c r="J1731" s="48"/>
    </row>
    <row r="1732" spans="1:10" x14ac:dyDescent="0.4">
      <c r="A1732" s="48" t="s">
        <v>89</v>
      </c>
      <c r="B1732" s="48" t="s">
        <v>74</v>
      </c>
      <c r="C1732" s="48">
        <v>2026</v>
      </c>
      <c r="D1732" s="48" t="s">
        <v>8</v>
      </c>
      <c r="E1732" s="48">
        <v>10</v>
      </c>
      <c r="F1732" s="60">
        <v>0</v>
      </c>
      <c r="G1732" s="43">
        <v>0</v>
      </c>
      <c r="H1732" s="58">
        <f>FactTransaction[[#This Row],[RNS]]*FactTransaction[[#This Row],[ADR]]</f>
        <v>0</v>
      </c>
      <c r="I1732" s="51">
        <f>DATE(FactTransaction[[#This Row],['#Year]],FactTransaction[[#This Row],['#Month]],1)</f>
        <v>46296</v>
      </c>
      <c r="J1732" s="48"/>
    </row>
    <row r="1733" spans="1:10" x14ac:dyDescent="0.4">
      <c r="A1733" s="48" t="s">
        <v>89</v>
      </c>
      <c r="B1733" s="48" t="s">
        <v>74</v>
      </c>
      <c r="C1733" s="48">
        <v>2026</v>
      </c>
      <c r="D1733" s="48" t="s">
        <v>3</v>
      </c>
      <c r="E1733" s="48">
        <v>10</v>
      </c>
      <c r="F1733" s="60">
        <v>0</v>
      </c>
      <c r="G1733" s="43">
        <v>0</v>
      </c>
      <c r="H1733" s="58">
        <f>FactTransaction[[#This Row],[RNS]]*FactTransaction[[#This Row],[ADR]]</f>
        <v>0</v>
      </c>
      <c r="I1733" s="51">
        <f>DATE(FactTransaction[[#This Row],['#Year]],FactTransaction[[#This Row],['#Month]],1)</f>
        <v>46296</v>
      </c>
      <c r="J1733" s="48"/>
    </row>
    <row r="1734" spans="1:10" x14ac:dyDescent="0.4">
      <c r="A1734" s="48" t="s">
        <v>89</v>
      </c>
      <c r="B1734" s="48" t="s">
        <v>74</v>
      </c>
      <c r="C1734" s="48">
        <v>2026</v>
      </c>
      <c r="D1734" s="48" t="s">
        <v>6</v>
      </c>
      <c r="E1734" s="48">
        <v>11</v>
      </c>
      <c r="F1734" s="60">
        <v>0</v>
      </c>
      <c r="G1734" s="43">
        <v>0</v>
      </c>
      <c r="H1734" s="58">
        <f>FactTransaction[[#This Row],[RNS]]*FactTransaction[[#This Row],[ADR]]</f>
        <v>0</v>
      </c>
      <c r="I1734" s="51">
        <f>DATE(FactTransaction[[#This Row],['#Year]],FactTransaction[[#This Row],['#Month]],1)</f>
        <v>46327</v>
      </c>
      <c r="J1734" s="48"/>
    </row>
    <row r="1735" spans="1:10" x14ac:dyDescent="0.4">
      <c r="A1735" s="48" t="s">
        <v>89</v>
      </c>
      <c r="B1735" s="48" t="s">
        <v>74</v>
      </c>
      <c r="C1735" s="48">
        <v>2026</v>
      </c>
      <c r="D1735" s="48" t="s">
        <v>7</v>
      </c>
      <c r="E1735" s="48">
        <v>11</v>
      </c>
      <c r="F1735" s="60">
        <v>0</v>
      </c>
      <c r="G1735" s="43">
        <v>0</v>
      </c>
      <c r="H1735" s="58">
        <f>FactTransaction[[#This Row],[RNS]]*FactTransaction[[#This Row],[ADR]]</f>
        <v>0</v>
      </c>
      <c r="I1735" s="51">
        <f>DATE(FactTransaction[[#This Row],['#Year]],FactTransaction[[#This Row],['#Month]],1)</f>
        <v>46327</v>
      </c>
      <c r="J1735" s="48"/>
    </row>
    <row r="1736" spans="1:10" x14ac:dyDescent="0.4">
      <c r="A1736" s="48" t="s">
        <v>89</v>
      </c>
      <c r="B1736" s="48" t="s">
        <v>74</v>
      </c>
      <c r="C1736" s="48">
        <v>2026</v>
      </c>
      <c r="D1736" s="48" t="s">
        <v>8</v>
      </c>
      <c r="E1736" s="48">
        <v>11</v>
      </c>
      <c r="F1736" s="60">
        <v>0</v>
      </c>
      <c r="G1736" s="43">
        <v>0</v>
      </c>
      <c r="H1736" s="58">
        <f>FactTransaction[[#This Row],[RNS]]*FactTransaction[[#This Row],[ADR]]</f>
        <v>0</v>
      </c>
      <c r="I1736" s="51">
        <f>DATE(FactTransaction[[#This Row],['#Year]],FactTransaction[[#This Row],['#Month]],1)</f>
        <v>46327</v>
      </c>
      <c r="J1736" s="48"/>
    </row>
    <row r="1737" spans="1:10" x14ac:dyDescent="0.4">
      <c r="A1737" s="48" t="s">
        <v>89</v>
      </c>
      <c r="B1737" s="48" t="s">
        <v>74</v>
      </c>
      <c r="C1737" s="48">
        <v>2026</v>
      </c>
      <c r="D1737" s="48" t="s">
        <v>3</v>
      </c>
      <c r="E1737" s="48">
        <v>11</v>
      </c>
      <c r="F1737" s="60">
        <v>0</v>
      </c>
      <c r="G1737" s="43">
        <v>0</v>
      </c>
      <c r="H1737" s="58">
        <f>FactTransaction[[#This Row],[RNS]]*FactTransaction[[#This Row],[ADR]]</f>
        <v>0</v>
      </c>
      <c r="I1737" s="51">
        <f>DATE(FactTransaction[[#This Row],['#Year]],FactTransaction[[#This Row],['#Month]],1)</f>
        <v>46327</v>
      </c>
      <c r="J1737" s="48"/>
    </row>
    <row r="1738" spans="1:10" x14ac:dyDescent="0.4">
      <c r="A1738" s="48" t="s">
        <v>89</v>
      </c>
      <c r="B1738" s="48" t="s">
        <v>74</v>
      </c>
      <c r="C1738" s="48">
        <v>2026</v>
      </c>
      <c r="D1738" s="48" t="s">
        <v>6</v>
      </c>
      <c r="E1738" s="48">
        <v>12</v>
      </c>
      <c r="F1738" s="60">
        <v>0</v>
      </c>
      <c r="G1738" s="43">
        <v>0</v>
      </c>
      <c r="H1738" s="58">
        <f>FactTransaction[[#This Row],[RNS]]*FactTransaction[[#This Row],[ADR]]</f>
        <v>0</v>
      </c>
      <c r="I1738" s="51">
        <f>DATE(FactTransaction[[#This Row],['#Year]],FactTransaction[[#This Row],['#Month]],1)</f>
        <v>46357</v>
      </c>
      <c r="J1738" s="48"/>
    </row>
    <row r="1739" spans="1:10" x14ac:dyDescent="0.4">
      <c r="A1739" s="48" t="s">
        <v>89</v>
      </c>
      <c r="B1739" s="48" t="s">
        <v>74</v>
      </c>
      <c r="C1739" s="48">
        <v>2026</v>
      </c>
      <c r="D1739" s="48" t="s">
        <v>7</v>
      </c>
      <c r="E1739" s="48">
        <v>12</v>
      </c>
      <c r="F1739" s="60">
        <v>0</v>
      </c>
      <c r="G1739" s="43">
        <v>0</v>
      </c>
      <c r="H1739" s="58">
        <f>FactTransaction[[#This Row],[RNS]]*FactTransaction[[#This Row],[ADR]]</f>
        <v>0</v>
      </c>
      <c r="I1739" s="51">
        <f>DATE(FactTransaction[[#This Row],['#Year]],FactTransaction[[#This Row],['#Month]],1)</f>
        <v>46357</v>
      </c>
      <c r="J1739" s="48"/>
    </row>
    <row r="1740" spans="1:10" x14ac:dyDescent="0.4">
      <c r="A1740" s="48" t="s">
        <v>89</v>
      </c>
      <c r="B1740" s="48" t="s">
        <v>74</v>
      </c>
      <c r="C1740" s="48">
        <v>2026</v>
      </c>
      <c r="D1740" s="48" t="s">
        <v>8</v>
      </c>
      <c r="E1740" s="48">
        <v>12</v>
      </c>
      <c r="F1740" s="60">
        <v>0</v>
      </c>
      <c r="G1740" s="43">
        <v>0</v>
      </c>
      <c r="H1740" s="58">
        <f>FactTransaction[[#This Row],[RNS]]*FactTransaction[[#This Row],[ADR]]</f>
        <v>0</v>
      </c>
      <c r="I1740" s="51">
        <f>DATE(FactTransaction[[#This Row],['#Year]],FactTransaction[[#This Row],['#Month]],1)</f>
        <v>46357</v>
      </c>
      <c r="J1740" s="48"/>
    </row>
    <row r="1741" spans="1:10" x14ac:dyDescent="0.4">
      <c r="A1741" s="48" t="s">
        <v>89</v>
      </c>
      <c r="B1741" s="48" t="s">
        <v>74</v>
      </c>
      <c r="C1741" s="48">
        <v>2026</v>
      </c>
      <c r="D1741" s="48" t="s">
        <v>3</v>
      </c>
      <c r="E1741" s="48">
        <v>12</v>
      </c>
      <c r="F1741" s="60">
        <v>0</v>
      </c>
      <c r="G1741" s="43">
        <v>0</v>
      </c>
      <c r="H1741" s="58">
        <f>FactTransaction[[#This Row],[RNS]]*FactTransaction[[#This Row],[ADR]]</f>
        <v>0</v>
      </c>
      <c r="I1741" s="51">
        <f>DATE(FactTransaction[[#This Row],['#Year]],FactTransaction[[#This Row],['#Month]],1)</f>
        <v>46357</v>
      </c>
      <c r="J1741" s="48"/>
    </row>
    <row r="1742" spans="1:10" x14ac:dyDescent="0.4">
      <c r="A1742" s="48" t="s">
        <v>90</v>
      </c>
      <c r="B1742" s="48" t="s">
        <v>75</v>
      </c>
      <c r="C1742" s="48">
        <v>2025</v>
      </c>
      <c r="D1742" s="48" t="s">
        <v>6</v>
      </c>
      <c r="E1742" s="48">
        <v>1</v>
      </c>
      <c r="F1742" s="60">
        <v>140</v>
      </c>
      <c r="G1742" s="43">
        <v>158</v>
      </c>
      <c r="H1742" s="58">
        <f>FactTransaction[[#This Row],[RNS]]*FactTransaction[[#This Row],[ADR]]</f>
        <v>22120</v>
      </c>
      <c r="I1742" s="51">
        <f>DATE(FactTransaction[[#This Row],['#Year]],FactTransaction[[#This Row],['#Month]],1)</f>
        <v>45658</v>
      </c>
      <c r="J1742" s="48"/>
    </row>
    <row r="1743" spans="1:10" x14ac:dyDescent="0.4">
      <c r="A1743" s="48" t="s">
        <v>90</v>
      </c>
      <c r="B1743" s="48" t="s">
        <v>75</v>
      </c>
      <c r="C1743" s="48">
        <v>2025</v>
      </c>
      <c r="D1743" s="48" t="s">
        <v>7</v>
      </c>
      <c r="E1743" s="48">
        <v>1</v>
      </c>
      <c r="F1743" s="60">
        <v>555</v>
      </c>
      <c r="G1743" s="43">
        <v>202</v>
      </c>
      <c r="H1743" s="58">
        <f>FactTransaction[[#This Row],[RNS]]*FactTransaction[[#This Row],[ADR]]</f>
        <v>112110</v>
      </c>
      <c r="I1743" s="51">
        <f>DATE(FactTransaction[[#This Row],['#Year]],FactTransaction[[#This Row],['#Month]],1)</f>
        <v>45658</v>
      </c>
      <c r="J1743" s="48"/>
    </row>
    <row r="1744" spans="1:10" x14ac:dyDescent="0.4">
      <c r="A1744" s="48" t="s">
        <v>90</v>
      </c>
      <c r="B1744" s="48" t="s">
        <v>75</v>
      </c>
      <c r="C1744" s="48">
        <v>2025</v>
      </c>
      <c r="D1744" s="48" t="s">
        <v>8</v>
      </c>
      <c r="E1744" s="48">
        <v>1</v>
      </c>
      <c r="F1744" s="60">
        <v>503</v>
      </c>
      <c r="G1744" s="43">
        <v>109</v>
      </c>
      <c r="H1744" s="58">
        <f>FactTransaction[[#This Row],[RNS]]*FactTransaction[[#This Row],[ADR]]</f>
        <v>54827</v>
      </c>
      <c r="I1744" s="51">
        <f>DATE(FactTransaction[[#This Row],['#Year]],FactTransaction[[#This Row],['#Month]],1)</f>
        <v>45658</v>
      </c>
      <c r="J1744" s="48"/>
    </row>
    <row r="1745" spans="1:10" x14ac:dyDescent="0.4">
      <c r="A1745" s="48" t="s">
        <v>90</v>
      </c>
      <c r="B1745" s="48" t="s">
        <v>75</v>
      </c>
      <c r="C1745" s="48">
        <v>2025</v>
      </c>
      <c r="D1745" s="48" t="s">
        <v>3</v>
      </c>
      <c r="E1745" s="48">
        <v>1</v>
      </c>
      <c r="F1745" s="60">
        <v>624</v>
      </c>
      <c r="G1745" s="43">
        <v>149</v>
      </c>
      <c r="H1745" s="58">
        <f>FactTransaction[[#This Row],[RNS]]*FactTransaction[[#This Row],[ADR]]</f>
        <v>92976</v>
      </c>
      <c r="I1745" s="51">
        <f>DATE(FactTransaction[[#This Row],['#Year]],FactTransaction[[#This Row],['#Month]],1)</f>
        <v>45658</v>
      </c>
      <c r="J1745" s="48"/>
    </row>
    <row r="1746" spans="1:10" x14ac:dyDescent="0.4">
      <c r="A1746" s="48" t="s">
        <v>90</v>
      </c>
      <c r="B1746" s="48" t="s">
        <v>75</v>
      </c>
      <c r="C1746" s="48">
        <v>2025</v>
      </c>
      <c r="D1746" s="48" t="s">
        <v>6</v>
      </c>
      <c r="E1746" s="48">
        <v>2</v>
      </c>
      <c r="F1746" s="60">
        <v>536</v>
      </c>
      <c r="G1746" s="43">
        <v>163</v>
      </c>
      <c r="H1746" s="58">
        <f>FactTransaction[[#This Row],[RNS]]*FactTransaction[[#This Row],[ADR]]</f>
        <v>87368</v>
      </c>
      <c r="I1746" s="51">
        <f>DATE(FactTransaction[[#This Row],['#Year]],FactTransaction[[#This Row],['#Month]],1)</f>
        <v>45689</v>
      </c>
      <c r="J1746" s="48"/>
    </row>
    <row r="1747" spans="1:10" x14ac:dyDescent="0.4">
      <c r="A1747" s="48" t="s">
        <v>90</v>
      </c>
      <c r="B1747" s="48" t="s">
        <v>75</v>
      </c>
      <c r="C1747" s="48">
        <v>2025</v>
      </c>
      <c r="D1747" s="48" t="s">
        <v>7</v>
      </c>
      <c r="E1747" s="48">
        <v>2</v>
      </c>
      <c r="F1747" s="60">
        <v>362</v>
      </c>
      <c r="G1747" s="43">
        <v>188</v>
      </c>
      <c r="H1747" s="58">
        <f>FactTransaction[[#This Row],[RNS]]*FactTransaction[[#This Row],[ADR]]</f>
        <v>68056</v>
      </c>
      <c r="I1747" s="51">
        <f>DATE(FactTransaction[[#This Row],['#Year]],FactTransaction[[#This Row],['#Month]],1)</f>
        <v>45689</v>
      </c>
      <c r="J1747" s="48"/>
    </row>
    <row r="1748" spans="1:10" x14ac:dyDescent="0.4">
      <c r="A1748" s="48" t="s">
        <v>90</v>
      </c>
      <c r="B1748" s="48" t="s">
        <v>75</v>
      </c>
      <c r="C1748" s="48">
        <v>2025</v>
      </c>
      <c r="D1748" s="48" t="s">
        <v>8</v>
      </c>
      <c r="E1748" s="48">
        <v>2</v>
      </c>
      <c r="F1748" s="60">
        <v>335</v>
      </c>
      <c r="G1748" s="43">
        <v>170</v>
      </c>
      <c r="H1748" s="58">
        <f>FactTransaction[[#This Row],[RNS]]*FactTransaction[[#This Row],[ADR]]</f>
        <v>56950</v>
      </c>
      <c r="I1748" s="51">
        <f>DATE(FactTransaction[[#This Row],['#Year]],FactTransaction[[#This Row],['#Month]],1)</f>
        <v>45689</v>
      </c>
      <c r="J1748" s="48"/>
    </row>
    <row r="1749" spans="1:10" x14ac:dyDescent="0.4">
      <c r="A1749" s="48" t="s">
        <v>90</v>
      </c>
      <c r="B1749" s="48" t="s">
        <v>75</v>
      </c>
      <c r="C1749" s="48">
        <v>2025</v>
      </c>
      <c r="D1749" s="48" t="s">
        <v>3</v>
      </c>
      <c r="E1749" s="48">
        <v>2</v>
      </c>
      <c r="F1749" s="60">
        <v>81</v>
      </c>
      <c r="G1749" s="43">
        <v>169</v>
      </c>
      <c r="H1749" s="58">
        <f>FactTransaction[[#This Row],[RNS]]*FactTransaction[[#This Row],[ADR]]</f>
        <v>13689</v>
      </c>
      <c r="I1749" s="51">
        <f>DATE(FactTransaction[[#This Row],['#Year]],FactTransaction[[#This Row],['#Month]],1)</f>
        <v>45689</v>
      </c>
      <c r="J1749" s="48"/>
    </row>
    <row r="1750" spans="1:10" x14ac:dyDescent="0.4">
      <c r="A1750" s="48" t="s">
        <v>90</v>
      </c>
      <c r="B1750" s="48" t="s">
        <v>75</v>
      </c>
      <c r="C1750" s="48">
        <v>2025</v>
      </c>
      <c r="D1750" s="48" t="s">
        <v>6</v>
      </c>
      <c r="E1750" s="48">
        <v>3</v>
      </c>
      <c r="F1750" s="60">
        <v>715</v>
      </c>
      <c r="G1750" s="43">
        <v>107</v>
      </c>
      <c r="H1750" s="58">
        <f>FactTransaction[[#This Row],[RNS]]*FactTransaction[[#This Row],[ADR]]</f>
        <v>76505</v>
      </c>
      <c r="I1750" s="51">
        <f>DATE(FactTransaction[[#This Row],['#Year]],FactTransaction[[#This Row],['#Month]],1)</f>
        <v>45717</v>
      </c>
      <c r="J1750" s="48"/>
    </row>
    <row r="1751" spans="1:10" x14ac:dyDescent="0.4">
      <c r="A1751" s="48" t="s">
        <v>90</v>
      </c>
      <c r="B1751" s="48" t="s">
        <v>75</v>
      </c>
      <c r="C1751" s="48">
        <v>2025</v>
      </c>
      <c r="D1751" s="48" t="s">
        <v>7</v>
      </c>
      <c r="E1751" s="48">
        <v>3</v>
      </c>
      <c r="F1751" s="60">
        <v>186</v>
      </c>
      <c r="G1751" s="43">
        <v>119</v>
      </c>
      <c r="H1751" s="58">
        <f>FactTransaction[[#This Row],[RNS]]*FactTransaction[[#This Row],[ADR]]</f>
        <v>22134</v>
      </c>
      <c r="I1751" s="51">
        <f>DATE(FactTransaction[[#This Row],['#Year]],FactTransaction[[#This Row],['#Month]],1)</f>
        <v>45717</v>
      </c>
      <c r="J1751" s="48"/>
    </row>
    <row r="1752" spans="1:10" x14ac:dyDescent="0.4">
      <c r="A1752" s="48" t="s">
        <v>90</v>
      </c>
      <c r="B1752" s="48" t="s">
        <v>75</v>
      </c>
      <c r="C1752" s="48">
        <v>2025</v>
      </c>
      <c r="D1752" s="48" t="s">
        <v>8</v>
      </c>
      <c r="E1752" s="48">
        <v>3</v>
      </c>
      <c r="F1752" s="60">
        <v>351</v>
      </c>
      <c r="G1752" s="43">
        <v>90</v>
      </c>
      <c r="H1752" s="58">
        <f>FactTransaction[[#This Row],[RNS]]*FactTransaction[[#This Row],[ADR]]</f>
        <v>31590</v>
      </c>
      <c r="I1752" s="51">
        <f>DATE(FactTransaction[[#This Row],['#Year]],FactTransaction[[#This Row],['#Month]],1)</f>
        <v>45717</v>
      </c>
      <c r="J1752" s="48"/>
    </row>
    <row r="1753" spans="1:10" x14ac:dyDescent="0.4">
      <c r="A1753" s="48" t="s">
        <v>90</v>
      </c>
      <c r="B1753" s="48" t="s">
        <v>75</v>
      </c>
      <c r="C1753" s="48">
        <v>2025</v>
      </c>
      <c r="D1753" s="48" t="s">
        <v>3</v>
      </c>
      <c r="E1753" s="48">
        <v>3</v>
      </c>
      <c r="F1753" s="60">
        <v>714</v>
      </c>
      <c r="G1753" s="43">
        <v>124</v>
      </c>
      <c r="H1753" s="58">
        <f>FactTransaction[[#This Row],[RNS]]*FactTransaction[[#This Row],[ADR]]</f>
        <v>88536</v>
      </c>
      <c r="I1753" s="51">
        <f>DATE(FactTransaction[[#This Row],['#Year]],FactTransaction[[#This Row],['#Month]],1)</f>
        <v>45717</v>
      </c>
      <c r="J1753" s="48"/>
    </row>
    <row r="1754" spans="1:10" x14ac:dyDescent="0.4">
      <c r="A1754" s="48" t="s">
        <v>90</v>
      </c>
      <c r="B1754" s="48" t="s">
        <v>75</v>
      </c>
      <c r="C1754" s="48">
        <v>2025</v>
      </c>
      <c r="D1754" s="48" t="s">
        <v>6</v>
      </c>
      <c r="E1754" s="48">
        <v>4</v>
      </c>
      <c r="F1754" s="60">
        <v>151</v>
      </c>
      <c r="G1754" s="43">
        <v>96</v>
      </c>
      <c r="H1754" s="58">
        <f>FactTransaction[[#This Row],[RNS]]*FactTransaction[[#This Row],[ADR]]</f>
        <v>14496</v>
      </c>
      <c r="I1754" s="51">
        <f>DATE(FactTransaction[[#This Row],['#Year]],FactTransaction[[#This Row],['#Month]],1)</f>
        <v>45748</v>
      </c>
      <c r="J1754" s="48"/>
    </row>
    <row r="1755" spans="1:10" x14ac:dyDescent="0.4">
      <c r="A1755" s="48" t="s">
        <v>90</v>
      </c>
      <c r="B1755" s="48" t="s">
        <v>75</v>
      </c>
      <c r="C1755" s="48">
        <v>2025</v>
      </c>
      <c r="D1755" s="48" t="s">
        <v>7</v>
      </c>
      <c r="E1755" s="48">
        <v>4</v>
      </c>
      <c r="F1755" s="60">
        <v>516</v>
      </c>
      <c r="G1755" s="43">
        <v>116</v>
      </c>
      <c r="H1755" s="58">
        <f>FactTransaction[[#This Row],[RNS]]*FactTransaction[[#This Row],[ADR]]</f>
        <v>59856</v>
      </c>
      <c r="I1755" s="51">
        <f>DATE(FactTransaction[[#This Row],['#Year]],FactTransaction[[#This Row],['#Month]],1)</f>
        <v>45748</v>
      </c>
      <c r="J1755" s="48"/>
    </row>
    <row r="1756" spans="1:10" x14ac:dyDescent="0.4">
      <c r="A1756" s="48" t="s">
        <v>90</v>
      </c>
      <c r="B1756" s="48" t="s">
        <v>75</v>
      </c>
      <c r="C1756" s="48">
        <v>2025</v>
      </c>
      <c r="D1756" s="48" t="s">
        <v>8</v>
      </c>
      <c r="E1756" s="48">
        <v>4</v>
      </c>
      <c r="F1756" s="60">
        <v>719</v>
      </c>
      <c r="G1756" s="43">
        <v>145</v>
      </c>
      <c r="H1756" s="58">
        <f>FactTransaction[[#This Row],[RNS]]*FactTransaction[[#This Row],[ADR]]</f>
        <v>104255</v>
      </c>
      <c r="I1756" s="51">
        <f>DATE(FactTransaction[[#This Row],['#Year]],FactTransaction[[#This Row],['#Month]],1)</f>
        <v>45748</v>
      </c>
      <c r="J1756" s="48"/>
    </row>
    <row r="1757" spans="1:10" x14ac:dyDescent="0.4">
      <c r="A1757" s="48" t="s">
        <v>90</v>
      </c>
      <c r="B1757" s="48" t="s">
        <v>75</v>
      </c>
      <c r="C1757" s="48">
        <v>2025</v>
      </c>
      <c r="D1757" s="48" t="s">
        <v>3</v>
      </c>
      <c r="E1757" s="48">
        <v>4</v>
      </c>
      <c r="F1757" s="60">
        <v>139</v>
      </c>
      <c r="G1757" s="43">
        <v>149</v>
      </c>
      <c r="H1757" s="58">
        <f>FactTransaction[[#This Row],[RNS]]*FactTransaction[[#This Row],[ADR]]</f>
        <v>20711</v>
      </c>
      <c r="I1757" s="51">
        <f>DATE(FactTransaction[[#This Row],['#Year]],FactTransaction[[#This Row],['#Month]],1)</f>
        <v>45748</v>
      </c>
      <c r="J1757" s="48"/>
    </row>
    <row r="1758" spans="1:10" x14ac:dyDescent="0.4">
      <c r="A1758" s="48" t="s">
        <v>90</v>
      </c>
      <c r="B1758" s="48" t="s">
        <v>75</v>
      </c>
      <c r="C1758" s="48">
        <v>2025</v>
      </c>
      <c r="D1758" s="48" t="s">
        <v>6</v>
      </c>
      <c r="E1758" s="48">
        <v>5</v>
      </c>
      <c r="F1758" s="60">
        <v>118</v>
      </c>
      <c r="G1758" s="43">
        <v>176</v>
      </c>
      <c r="H1758" s="58">
        <f>FactTransaction[[#This Row],[RNS]]*FactTransaction[[#This Row],[ADR]]</f>
        <v>20768</v>
      </c>
      <c r="I1758" s="51">
        <f>DATE(FactTransaction[[#This Row],['#Year]],FactTransaction[[#This Row],['#Month]],1)</f>
        <v>45778</v>
      </c>
      <c r="J1758" s="48"/>
    </row>
    <row r="1759" spans="1:10" x14ac:dyDescent="0.4">
      <c r="A1759" s="48" t="s">
        <v>90</v>
      </c>
      <c r="B1759" s="48" t="s">
        <v>75</v>
      </c>
      <c r="C1759" s="48">
        <v>2025</v>
      </c>
      <c r="D1759" s="48" t="s">
        <v>7</v>
      </c>
      <c r="E1759" s="48">
        <v>5</v>
      </c>
      <c r="F1759" s="60">
        <v>342</v>
      </c>
      <c r="G1759" s="43">
        <v>100</v>
      </c>
      <c r="H1759" s="58">
        <f>FactTransaction[[#This Row],[RNS]]*FactTransaction[[#This Row],[ADR]]</f>
        <v>34200</v>
      </c>
      <c r="I1759" s="51">
        <f>DATE(FactTransaction[[#This Row],['#Year]],FactTransaction[[#This Row],['#Month]],1)</f>
        <v>45778</v>
      </c>
      <c r="J1759" s="48"/>
    </row>
    <row r="1760" spans="1:10" x14ac:dyDescent="0.4">
      <c r="A1760" s="48" t="s">
        <v>90</v>
      </c>
      <c r="B1760" s="48" t="s">
        <v>75</v>
      </c>
      <c r="C1760" s="48">
        <v>2025</v>
      </c>
      <c r="D1760" s="48" t="s">
        <v>8</v>
      </c>
      <c r="E1760" s="48">
        <v>5</v>
      </c>
      <c r="F1760" s="60">
        <v>401</v>
      </c>
      <c r="G1760" s="43">
        <v>115</v>
      </c>
      <c r="H1760" s="58">
        <f>FactTransaction[[#This Row],[RNS]]*FactTransaction[[#This Row],[ADR]]</f>
        <v>46115</v>
      </c>
      <c r="I1760" s="51">
        <f>DATE(FactTransaction[[#This Row],['#Year]],FactTransaction[[#This Row],['#Month]],1)</f>
        <v>45778</v>
      </c>
      <c r="J1760" s="48"/>
    </row>
    <row r="1761" spans="1:10" x14ac:dyDescent="0.4">
      <c r="A1761" s="48" t="s">
        <v>90</v>
      </c>
      <c r="B1761" s="48" t="s">
        <v>75</v>
      </c>
      <c r="C1761" s="48">
        <v>2025</v>
      </c>
      <c r="D1761" s="48" t="s">
        <v>3</v>
      </c>
      <c r="E1761" s="48">
        <v>5</v>
      </c>
      <c r="F1761" s="60">
        <v>20</v>
      </c>
      <c r="G1761" s="43">
        <v>94</v>
      </c>
      <c r="H1761" s="58">
        <f>FactTransaction[[#This Row],[RNS]]*FactTransaction[[#This Row],[ADR]]</f>
        <v>1880</v>
      </c>
      <c r="I1761" s="51">
        <f>DATE(FactTransaction[[#This Row],['#Year]],FactTransaction[[#This Row],['#Month]],1)</f>
        <v>45778</v>
      </c>
      <c r="J1761" s="48"/>
    </row>
    <row r="1762" spans="1:10" x14ac:dyDescent="0.4">
      <c r="A1762" s="48" t="s">
        <v>90</v>
      </c>
      <c r="B1762" s="48" t="s">
        <v>75</v>
      </c>
      <c r="C1762" s="48">
        <v>2025</v>
      </c>
      <c r="D1762" s="48" t="s">
        <v>6</v>
      </c>
      <c r="E1762" s="48">
        <v>6</v>
      </c>
      <c r="F1762" s="60">
        <v>478</v>
      </c>
      <c r="G1762" s="43">
        <v>193</v>
      </c>
      <c r="H1762" s="58">
        <f>FactTransaction[[#This Row],[RNS]]*FactTransaction[[#This Row],[ADR]]</f>
        <v>92254</v>
      </c>
      <c r="I1762" s="51">
        <f>DATE(FactTransaction[[#This Row],['#Year]],FactTransaction[[#This Row],['#Month]],1)</f>
        <v>45809</v>
      </c>
      <c r="J1762" s="48"/>
    </row>
    <row r="1763" spans="1:10" x14ac:dyDescent="0.4">
      <c r="A1763" s="48" t="s">
        <v>90</v>
      </c>
      <c r="B1763" s="48" t="s">
        <v>75</v>
      </c>
      <c r="C1763" s="48">
        <v>2025</v>
      </c>
      <c r="D1763" s="48" t="s">
        <v>7</v>
      </c>
      <c r="E1763" s="48">
        <v>6</v>
      </c>
      <c r="F1763" s="60">
        <v>630</v>
      </c>
      <c r="G1763" s="43">
        <v>200</v>
      </c>
      <c r="H1763" s="58">
        <f>FactTransaction[[#This Row],[RNS]]*FactTransaction[[#This Row],[ADR]]</f>
        <v>126000</v>
      </c>
      <c r="I1763" s="51">
        <f>DATE(FactTransaction[[#This Row],['#Year]],FactTransaction[[#This Row],['#Month]],1)</f>
        <v>45809</v>
      </c>
      <c r="J1763" s="48"/>
    </row>
    <row r="1764" spans="1:10" x14ac:dyDescent="0.4">
      <c r="A1764" s="48" t="s">
        <v>90</v>
      </c>
      <c r="B1764" s="48" t="s">
        <v>75</v>
      </c>
      <c r="C1764" s="48">
        <v>2025</v>
      </c>
      <c r="D1764" s="48" t="s">
        <v>8</v>
      </c>
      <c r="E1764" s="48">
        <v>6</v>
      </c>
      <c r="F1764" s="60">
        <v>68</v>
      </c>
      <c r="G1764" s="43">
        <v>120</v>
      </c>
      <c r="H1764" s="58">
        <f>FactTransaction[[#This Row],[RNS]]*FactTransaction[[#This Row],[ADR]]</f>
        <v>8160</v>
      </c>
      <c r="I1764" s="51">
        <f>DATE(FactTransaction[[#This Row],['#Year]],FactTransaction[[#This Row],['#Month]],1)</f>
        <v>45809</v>
      </c>
      <c r="J1764" s="48"/>
    </row>
    <row r="1765" spans="1:10" x14ac:dyDescent="0.4">
      <c r="A1765" s="48" t="s">
        <v>90</v>
      </c>
      <c r="B1765" s="48" t="s">
        <v>75</v>
      </c>
      <c r="C1765" s="48">
        <v>2025</v>
      </c>
      <c r="D1765" s="48" t="s">
        <v>3</v>
      </c>
      <c r="E1765" s="48">
        <v>6</v>
      </c>
      <c r="F1765" s="60">
        <v>601</v>
      </c>
      <c r="G1765" s="43">
        <v>182</v>
      </c>
      <c r="H1765" s="58">
        <f>FactTransaction[[#This Row],[RNS]]*FactTransaction[[#This Row],[ADR]]</f>
        <v>109382</v>
      </c>
      <c r="I1765" s="51">
        <f>DATE(FactTransaction[[#This Row],['#Year]],FactTransaction[[#This Row],['#Month]],1)</f>
        <v>45809</v>
      </c>
      <c r="J1765" s="48"/>
    </row>
    <row r="1766" spans="1:10" x14ac:dyDescent="0.4">
      <c r="A1766" s="48" t="s">
        <v>90</v>
      </c>
      <c r="B1766" s="48" t="s">
        <v>75</v>
      </c>
      <c r="C1766" s="48">
        <v>2025</v>
      </c>
      <c r="D1766" s="48" t="s">
        <v>6</v>
      </c>
      <c r="E1766" s="48">
        <v>7</v>
      </c>
      <c r="F1766" s="60">
        <v>285</v>
      </c>
      <c r="G1766" s="43">
        <v>194</v>
      </c>
      <c r="H1766" s="58">
        <f>FactTransaction[[#This Row],[RNS]]*FactTransaction[[#This Row],[ADR]]</f>
        <v>55290</v>
      </c>
      <c r="I1766" s="51">
        <f>DATE(FactTransaction[[#This Row],['#Year]],FactTransaction[[#This Row],['#Month]],1)</f>
        <v>45839</v>
      </c>
      <c r="J1766" s="48"/>
    </row>
    <row r="1767" spans="1:10" x14ac:dyDescent="0.4">
      <c r="A1767" s="48" t="s">
        <v>90</v>
      </c>
      <c r="B1767" s="48" t="s">
        <v>75</v>
      </c>
      <c r="C1767" s="48">
        <v>2025</v>
      </c>
      <c r="D1767" s="48" t="s">
        <v>7</v>
      </c>
      <c r="E1767" s="48">
        <v>7</v>
      </c>
      <c r="F1767" s="60">
        <v>77</v>
      </c>
      <c r="G1767" s="43">
        <v>108</v>
      </c>
      <c r="H1767" s="58">
        <f>FactTransaction[[#This Row],[RNS]]*FactTransaction[[#This Row],[ADR]]</f>
        <v>8316</v>
      </c>
      <c r="I1767" s="51">
        <f>DATE(FactTransaction[[#This Row],['#Year]],FactTransaction[[#This Row],['#Month]],1)</f>
        <v>45839</v>
      </c>
      <c r="J1767" s="48"/>
    </row>
    <row r="1768" spans="1:10" x14ac:dyDescent="0.4">
      <c r="A1768" s="48" t="s">
        <v>90</v>
      </c>
      <c r="B1768" s="48" t="s">
        <v>75</v>
      </c>
      <c r="C1768" s="48">
        <v>2025</v>
      </c>
      <c r="D1768" s="48" t="s">
        <v>8</v>
      </c>
      <c r="E1768" s="48">
        <v>7</v>
      </c>
      <c r="F1768" s="60">
        <v>602</v>
      </c>
      <c r="G1768" s="43">
        <v>152</v>
      </c>
      <c r="H1768" s="58">
        <f>FactTransaction[[#This Row],[RNS]]*FactTransaction[[#This Row],[ADR]]</f>
        <v>91504</v>
      </c>
      <c r="I1768" s="51">
        <f>DATE(FactTransaction[[#This Row],['#Year]],FactTransaction[[#This Row],['#Month]],1)</f>
        <v>45839</v>
      </c>
      <c r="J1768" s="48"/>
    </row>
    <row r="1769" spans="1:10" x14ac:dyDescent="0.4">
      <c r="A1769" s="48" t="s">
        <v>90</v>
      </c>
      <c r="B1769" s="48" t="s">
        <v>75</v>
      </c>
      <c r="C1769" s="48">
        <v>2025</v>
      </c>
      <c r="D1769" s="48" t="s">
        <v>3</v>
      </c>
      <c r="E1769" s="48">
        <v>7</v>
      </c>
      <c r="F1769" s="60">
        <v>743</v>
      </c>
      <c r="G1769" s="43">
        <v>125</v>
      </c>
      <c r="H1769" s="58">
        <f>FactTransaction[[#This Row],[RNS]]*FactTransaction[[#This Row],[ADR]]</f>
        <v>92875</v>
      </c>
      <c r="I1769" s="51">
        <f>DATE(FactTransaction[[#This Row],['#Year]],FactTransaction[[#This Row],['#Month]],1)</f>
        <v>45839</v>
      </c>
      <c r="J1769" s="48"/>
    </row>
    <row r="1770" spans="1:10" x14ac:dyDescent="0.4">
      <c r="A1770" s="48" t="s">
        <v>90</v>
      </c>
      <c r="B1770" s="48" t="s">
        <v>75</v>
      </c>
      <c r="C1770" s="48">
        <v>2025</v>
      </c>
      <c r="D1770" s="48" t="s">
        <v>6</v>
      </c>
      <c r="E1770" s="48">
        <v>8</v>
      </c>
      <c r="F1770" s="60">
        <v>316</v>
      </c>
      <c r="G1770" s="43">
        <v>100</v>
      </c>
      <c r="H1770" s="58">
        <f>FactTransaction[[#This Row],[RNS]]*FactTransaction[[#This Row],[ADR]]</f>
        <v>31600</v>
      </c>
      <c r="I1770" s="51">
        <f>DATE(FactTransaction[[#This Row],['#Year]],FactTransaction[[#This Row],['#Month]],1)</f>
        <v>45870</v>
      </c>
      <c r="J1770" s="48"/>
    </row>
    <row r="1771" spans="1:10" x14ac:dyDescent="0.4">
      <c r="A1771" s="48" t="s">
        <v>90</v>
      </c>
      <c r="B1771" s="48" t="s">
        <v>75</v>
      </c>
      <c r="C1771" s="48">
        <v>2025</v>
      </c>
      <c r="D1771" s="48" t="s">
        <v>7</v>
      </c>
      <c r="E1771" s="48">
        <v>8</v>
      </c>
      <c r="F1771" s="60">
        <v>684</v>
      </c>
      <c r="G1771" s="43">
        <v>187</v>
      </c>
      <c r="H1771" s="58">
        <f>FactTransaction[[#This Row],[RNS]]*FactTransaction[[#This Row],[ADR]]</f>
        <v>127908</v>
      </c>
      <c r="I1771" s="51">
        <f>DATE(FactTransaction[[#This Row],['#Year]],FactTransaction[[#This Row],['#Month]],1)</f>
        <v>45870</v>
      </c>
      <c r="J1771" s="48"/>
    </row>
    <row r="1772" spans="1:10" x14ac:dyDescent="0.4">
      <c r="A1772" s="48" t="s">
        <v>90</v>
      </c>
      <c r="B1772" s="48" t="s">
        <v>75</v>
      </c>
      <c r="C1772" s="48">
        <v>2025</v>
      </c>
      <c r="D1772" s="48" t="s">
        <v>8</v>
      </c>
      <c r="E1772" s="48">
        <v>8</v>
      </c>
      <c r="F1772" s="60">
        <v>230</v>
      </c>
      <c r="G1772" s="43">
        <v>114</v>
      </c>
      <c r="H1772" s="58">
        <f>FactTransaction[[#This Row],[RNS]]*FactTransaction[[#This Row],[ADR]]</f>
        <v>26220</v>
      </c>
      <c r="I1772" s="51">
        <f>DATE(FactTransaction[[#This Row],['#Year]],FactTransaction[[#This Row],['#Month]],1)</f>
        <v>45870</v>
      </c>
      <c r="J1772" s="48"/>
    </row>
    <row r="1773" spans="1:10" x14ac:dyDescent="0.4">
      <c r="A1773" s="48" t="s">
        <v>90</v>
      </c>
      <c r="B1773" s="48" t="s">
        <v>75</v>
      </c>
      <c r="C1773" s="48">
        <v>2025</v>
      </c>
      <c r="D1773" s="48" t="s">
        <v>3</v>
      </c>
      <c r="E1773" s="48">
        <v>8</v>
      </c>
      <c r="F1773" s="60">
        <v>529</v>
      </c>
      <c r="G1773" s="43">
        <v>194</v>
      </c>
      <c r="H1773" s="58">
        <f>FactTransaction[[#This Row],[RNS]]*FactTransaction[[#This Row],[ADR]]</f>
        <v>102626</v>
      </c>
      <c r="I1773" s="51">
        <f>DATE(FactTransaction[[#This Row],['#Year]],FactTransaction[[#This Row],['#Month]],1)</f>
        <v>45870</v>
      </c>
      <c r="J1773" s="48"/>
    </row>
    <row r="1774" spans="1:10" x14ac:dyDescent="0.4">
      <c r="A1774" s="48" t="s">
        <v>90</v>
      </c>
      <c r="B1774" s="48" t="s">
        <v>75</v>
      </c>
      <c r="C1774" s="48">
        <v>2025</v>
      </c>
      <c r="D1774" s="48" t="s">
        <v>6</v>
      </c>
      <c r="E1774" s="48">
        <v>9</v>
      </c>
      <c r="F1774" s="60">
        <v>306</v>
      </c>
      <c r="G1774" s="43">
        <v>118</v>
      </c>
      <c r="H1774" s="58">
        <f>FactTransaction[[#This Row],[RNS]]*FactTransaction[[#This Row],[ADR]]</f>
        <v>36108</v>
      </c>
      <c r="I1774" s="51">
        <f>DATE(FactTransaction[[#This Row],['#Year]],FactTransaction[[#This Row],['#Month]],1)</f>
        <v>45901</v>
      </c>
      <c r="J1774" s="48"/>
    </row>
    <row r="1775" spans="1:10" x14ac:dyDescent="0.4">
      <c r="A1775" s="48" t="s">
        <v>90</v>
      </c>
      <c r="B1775" s="48" t="s">
        <v>75</v>
      </c>
      <c r="C1775" s="48">
        <v>2025</v>
      </c>
      <c r="D1775" s="48" t="s">
        <v>7</v>
      </c>
      <c r="E1775" s="48">
        <v>9</v>
      </c>
      <c r="F1775" s="60">
        <v>305</v>
      </c>
      <c r="G1775" s="43">
        <v>122</v>
      </c>
      <c r="H1775" s="58">
        <f>FactTransaction[[#This Row],[RNS]]*FactTransaction[[#This Row],[ADR]]</f>
        <v>37210</v>
      </c>
      <c r="I1775" s="51">
        <f>DATE(FactTransaction[[#This Row],['#Year]],FactTransaction[[#This Row],['#Month]],1)</f>
        <v>45901</v>
      </c>
      <c r="J1775" s="48"/>
    </row>
    <row r="1776" spans="1:10" x14ac:dyDescent="0.4">
      <c r="A1776" s="48" t="s">
        <v>90</v>
      </c>
      <c r="B1776" s="48" t="s">
        <v>75</v>
      </c>
      <c r="C1776" s="48">
        <v>2025</v>
      </c>
      <c r="D1776" s="48" t="s">
        <v>8</v>
      </c>
      <c r="E1776" s="48">
        <v>9</v>
      </c>
      <c r="F1776" s="60">
        <v>576</v>
      </c>
      <c r="G1776" s="43">
        <v>181</v>
      </c>
      <c r="H1776" s="58">
        <f>FactTransaction[[#This Row],[RNS]]*FactTransaction[[#This Row],[ADR]]</f>
        <v>104256</v>
      </c>
      <c r="I1776" s="51">
        <f>DATE(FactTransaction[[#This Row],['#Year]],FactTransaction[[#This Row],['#Month]],1)</f>
        <v>45901</v>
      </c>
      <c r="J1776" s="48"/>
    </row>
    <row r="1777" spans="1:10" x14ac:dyDescent="0.4">
      <c r="A1777" s="48" t="s">
        <v>90</v>
      </c>
      <c r="B1777" s="48" t="s">
        <v>75</v>
      </c>
      <c r="C1777" s="48">
        <v>2025</v>
      </c>
      <c r="D1777" s="48" t="s">
        <v>3</v>
      </c>
      <c r="E1777" s="48">
        <v>9</v>
      </c>
      <c r="F1777" s="60">
        <v>127</v>
      </c>
      <c r="G1777" s="43">
        <v>121</v>
      </c>
      <c r="H1777" s="58">
        <f>FactTransaction[[#This Row],[RNS]]*FactTransaction[[#This Row],[ADR]]</f>
        <v>15367</v>
      </c>
      <c r="I1777" s="51">
        <f>DATE(FactTransaction[[#This Row],['#Year]],FactTransaction[[#This Row],['#Month]],1)</f>
        <v>45901</v>
      </c>
      <c r="J1777" s="48"/>
    </row>
    <row r="1778" spans="1:10" x14ac:dyDescent="0.4">
      <c r="A1778" s="48" t="s">
        <v>90</v>
      </c>
      <c r="B1778" s="48" t="s">
        <v>75</v>
      </c>
      <c r="C1778" s="48">
        <v>2025</v>
      </c>
      <c r="D1778" s="48" t="s">
        <v>6</v>
      </c>
      <c r="E1778" s="48">
        <v>10</v>
      </c>
      <c r="F1778" s="60">
        <v>492</v>
      </c>
      <c r="G1778" s="43">
        <v>98</v>
      </c>
      <c r="H1778" s="58">
        <f>FactTransaction[[#This Row],[RNS]]*FactTransaction[[#This Row],[ADR]]</f>
        <v>48216</v>
      </c>
      <c r="I1778" s="51">
        <f>DATE(FactTransaction[[#This Row],['#Year]],FactTransaction[[#This Row],['#Month]],1)</f>
        <v>45931</v>
      </c>
      <c r="J1778" s="48"/>
    </row>
    <row r="1779" spans="1:10" x14ac:dyDescent="0.4">
      <c r="A1779" s="48" t="s">
        <v>90</v>
      </c>
      <c r="B1779" s="48" t="s">
        <v>75</v>
      </c>
      <c r="C1779" s="48">
        <v>2025</v>
      </c>
      <c r="D1779" s="48" t="s">
        <v>7</v>
      </c>
      <c r="E1779" s="48">
        <v>10</v>
      </c>
      <c r="F1779" s="60">
        <v>496</v>
      </c>
      <c r="G1779" s="43">
        <v>182</v>
      </c>
      <c r="H1779" s="58">
        <f>FactTransaction[[#This Row],[RNS]]*FactTransaction[[#This Row],[ADR]]</f>
        <v>90272</v>
      </c>
      <c r="I1779" s="51">
        <f>DATE(FactTransaction[[#This Row],['#Year]],FactTransaction[[#This Row],['#Month]],1)</f>
        <v>45931</v>
      </c>
      <c r="J1779" s="48"/>
    </row>
    <row r="1780" spans="1:10" x14ac:dyDescent="0.4">
      <c r="A1780" s="48" t="s">
        <v>90</v>
      </c>
      <c r="B1780" s="48" t="s">
        <v>75</v>
      </c>
      <c r="C1780" s="48">
        <v>2025</v>
      </c>
      <c r="D1780" s="48" t="s">
        <v>8</v>
      </c>
      <c r="E1780" s="48">
        <v>10</v>
      </c>
      <c r="F1780" s="60">
        <v>730</v>
      </c>
      <c r="G1780" s="43">
        <v>92</v>
      </c>
      <c r="H1780" s="58">
        <f>FactTransaction[[#This Row],[RNS]]*FactTransaction[[#This Row],[ADR]]</f>
        <v>67160</v>
      </c>
      <c r="I1780" s="51">
        <f>DATE(FactTransaction[[#This Row],['#Year]],FactTransaction[[#This Row],['#Month]],1)</f>
        <v>45931</v>
      </c>
      <c r="J1780" s="48"/>
    </row>
    <row r="1781" spans="1:10" x14ac:dyDescent="0.4">
      <c r="A1781" s="48" t="s">
        <v>90</v>
      </c>
      <c r="B1781" s="48" t="s">
        <v>75</v>
      </c>
      <c r="C1781" s="48">
        <v>2025</v>
      </c>
      <c r="D1781" s="48" t="s">
        <v>3</v>
      </c>
      <c r="E1781" s="48">
        <v>10</v>
      </c>
      <c r="F1781" s="60">
        <v>635</v>
      </c>
      <c r="G1781" s="43">
        <v>208</v>
      </c>
      <c r="H1781" s="58">
        <f>FactTransaction[[#This Row],[RNS]]*FactTransaction[[#This Row],[ADR]]</f>
        <v>132080</v>
      </c>
      <c r="I1781" s="51">
        <f>DATE(FactTransaction[[#This Row],['#Year]],FactTransaction[[#This Row],['#Month]],1)</f>
        <v>45931</v>
      </c>
      <c r="J1781" s="48"/>
    </row>
    <row r="1782" spans="1:10" x14ac:dyDescent="0.4">
      <c r="A1782" s="48" t="s">
        <v>90</v>
      </c>
      <c r="B1782" s="48" t="s">
        <v>75</v>
      </c>
      <c r="C1782" s="48">
        <v>2025</v>
      </c>
      <c r="D1782" s="48" t="s">
        <v>6</v>
      </c>
      <c r="E1782" s="48">
        <v>11</v>
      </c>
      <c r="F1782" s="60">
        <v>774</v>
      </c>
      <c r="G1782" s="43">
        <v>131</v>
      </c>
      <c r="H1782" s="58">
        <f>FactTransaction[[#This Row],[RNS]]*FactTransaction[[#This Row],[ADR]]</f>
        <v>101394</v>
      </c>
      <c r="I1782" s="51">
        <f>DATE(FactTransaction[[#This Row],['#Year]],FactTransaction[[#This Row],['#Month]],1)</f>
        <v>45962</v>
      </c>
      <c r="J1782" s="48"/>
    </row>
    <row r="1783" spans="1:10" x14ac:dyDescent="0.4">
      <c r="A1783" s="48" t="s">
        <v>90</v>
      </c>
      <c r="B1783" s="48" t="s">
        <v>75</v>
      </c>
      <c r="C1783" s="48">
        <v>2025</v>
      </c>
      <c r="D1783" s="48" t="s">
        <v>7</v>
      </c>
      <c r="E1783" s="48">
        <v>11</v>
      </c>
      <c r="F1783" s="60">
        <v>656</v>
      </c>
      <c r="G1783" s="43">
        <v>184</v>
      </c>
      <c r="H1783" s="58">
        <f>FactTransaction[[#This Row],[RNS]]*FactTransaction[[#This Row],[ADR]]</f>
        <v>120704</v>
      </c>
      <c r="I1783" s="51">
        <f>DATE(FactTransaction[[#This Row],['#Year]],FactTransaction[[#This Row],['#Month]],1)</f>
        <v>45962</v>
      </c>
      <c r="J1783" s="48"/>
    </row>
    <row r="1784" spans="1:10" x14ac:dyDescent="0.4">
      <c r="A1784" s="48" t="s">
        <v>90</v>
      </c>
      <c r="B1784" s="48" t="s">
        <v>75</v>
      </c>
      <c r="C1784" s="48">
        <v>2025</v>
      </c>
      <c r="D1784" s="48" t="s">
        <v>8</v>
      </c>
      <c r="E1784" s="48">
        <v>11</v>
      </c>
      <c r="F1784" s="60">
        <v>714</v>
      </c>
      <c r="G1784" s="43">
        <v>109</v>
      </c>
      <c r="H1784" s="58">
        <f>FactTransaction[[#This Row],[RNS]]*FactTransaction[[#This Row],[ADR]]</f>
        <v>77826</v>
      </c>
      <c r="I1784" s="51">
        <f>DATE(FactTransaction[[#This Row],['#Year]],FactTransaction[[#This Row],['#Month]],1)</f>
        <v>45962</v>
      </c>
      <c r="J1784" s="48"/>
    </row>
    <row r="1785" spans="1:10" x14ac:dyDescent="0.4">
      <c r="A1785" s="48" t="s">
        <v>90</v>
      </c>
      <c r="B1785" s="48" t="s">
        <v>75</v>
      </c>
      <c r="C1785" s="48">
        <v>2025</v>
      </c>
      <c r="D1785" s="48" t="s">
        <v>3</v>
      </c>
      <c r="E1785" s="48">
        <v>11</v>
      </c>
      <c r="F1785" s="60">
        <v>503</v>
      </c>
      <c r="G1785" s="43">
        <v>149</v>
      </c>
      <c r="H1785" s="58">
        <f>FactTransaction[[#This Row],[RNS]]*FactTransaction[[#This Row],[ADR]]</f>
        <v>74947</v>
      </c>
      <c r="I1785" s="51">
        <f>DATE(FactTransaction[[#This Row],['#Year]],FactTransaction[[#This Row],['#Month]],1)</f>
        <v>45962</v>
      </c>
      <c r="J1785" s="48"/>
    </row>
    <row r="1786" spans="1:10" x14ac:dyDescent="0.4">
      <c r="A1786" s="48" t="s">
        <v>90</v>
      </c>
      <c r="B1786" s="48" t="s">
        <v>75</v>
      </c>
      <c r="C1786" s="48">
        <v>2025</v>
      </c>
      <c r="D1786" s="48" t="s">
        <v>6</v>
      </c>
      <c r="E1786" s="48">
        <v>12</v>
      </c>
      <c r="F1786" s="60">
        <v>393</v>
      </c>
      <c r="G1786" s="43">
        <v>163</v>
      </c>
      <c r="H1786" s="58">
        <f>FactTransaction[[#This Row],[RNS]]*FactTransaction[[#This Row],[ADR]]</f>
        <v>64059</v>
      </c>
      <c r="I1786" s="51">
        <f>DATE(FactTransaction[[#This Row],['#Year]],FactTransaction[[#This Row],['#Month]],1)</f>
        <v>45992</v>
      </c>
      <c r="J1786" s="48"/>
    </row>
    <row r="1787" spans="1:10" x14ac:dyDescent="0.4">
      <c r="A1787" s="48" t="s">
        <v>90</v>
      </c>
      <c r="B1787" s="48" t="s">
        <v>75</v>
      </c>
      <c r="C1787" s="48">
        <v>2025</v>
      </c>
      <c r="D1787" s="48" t="s">
        <v>7</v>
      </c>
      <c r="E1787" s="48">
        <v>12</v>
      </c>
      <c r="F1787" s="60">
        <v>620</v>
      </c>
      <c r="G1787" s="43">
        <v>92</v>
      </c>
      <c r="H1787" s="58">
        <f>FactTransaction[[#This Row],[RNS]]*FactTransaction[[#This Row],[ADR]]</f>
        <v>57040</v>
      </c>
      <c r="I1787" s="51">
        <f>DATE(FactTransaction[[#This Row],['#Year]],FactTransaction[[#This Row],['#Month]],1)</f>
        <v>45992</v>
      </c>
      <c r="J1787" s="48"/>
    </row>
    <row r="1788" spans="1:10" x14ac:dyDescent="0.4">
      <c r="A1788" s="48" t="s">
        <v>90</v>
      </c>
      <c r="B1788" s="48" t="s">
        <v>75</v>
      </c>
      <c r="C1788" s="48">
        <v>2025</v>
      </c>
      <c r="D1788" s="48" t="s">
        <v>8</v>
      </c>
      <c r="E1788" s="48">
        <v>12</v>
      </c>
      <c r="F1788" s="60">
        <v>669</v>
      </c>
      <c r="G1788" s="43">
        <v>116</v>
      </c>
      <c r="H1788" s="58">
        <f>FactTransaction[[#This Row],[RNS]]*FactTransaction[[#This Row],[ADR]]</f>
        <v>77604</v>
      </c>
      <c r="I1788" s="51">
        <f>DATE(FactTransaction[[#This Row],['#Year]],FactTransaction[[#This Row],['#Month]],1)</f>
        <v>45992</v>
      </c>
      <c r="J1788" s="48"/>
    </row>
    <row r="1789" spans="1:10" x14ac:dyDescent="0.4">
      <c r="A1789" s="48" t="s">
        <v>90</v>
      </c>
      <c r="B1789" s="48" t="s">
        <v>75</v>
      </c>
      <c r="C1789" s="48">
        <v>2025</v>
      </c>
      <c r="D1789" s="48" t="s">
        <v>3</v>
      </c>
      <c r="E1789" s="48">
        <v>12</v>
      </c>
      <c r="F1789" s="60">
        <v>307</v>
      </c>
      <c r="G1789" s="43">
        <v>210</v>
      </c>
      <c r="H1789" s="58">
        <f>FactTransaction[[#This Row],[RNS]]*FactTransaction[[#This Row],[ADR]]</f>
        <v>64470</v>
      </c>
      <c r="I1789" s="51">
        <f>DATE(FactTransaction[[#This Row],['#Year]],FactTransaction[[#This Row],['#Month]],1)</f>
        <v>45992</v>
      </c>
      <c r="J1789" s="48"/>
    </row>
    <row r="1790" spans="1:10" x14ac:dyDescent="0.4">
      <c r="A1790" s="48" t="s">
        <v>90</v>
      </c>
      <c r="B1790" s="48" t="s">
        <v>74</v>
      </c>
      <c r="C1790" s="48">
        <v>2025</v>
      </c>
      <c r="D1790" s="48" t="s">
        <v>6</v>
      </c>
      <c r="E1790" s="48">
        <v>1</v>
      </c>
      <c r="F1790" s="60">
        <v>650</v>
      </c>
      <c r="G1790" s="43">
        <v>169</v>
      </c>
      <c r="H1790" s="58">
        <f>FactTransaction[[#This Row],[RNS]]*FactTransaction[[#This Row],[ADR]]</f>
        <v>109850</v>
      </c>
      <c r="I1790" s="51">
        <f>DATE(FactTransaction[[#This Row],['#Year]],FactTransaction[[#This Row],['#Month]],1)</f>
        <v>45658</v>
      </c>
      <c r="J1790" s="48"/>
    </row>
    <row r="1791" spans="1:10" x14ac:dyDescent="0.4">
      <c r="A1791" s="48" t="s">
        <v>90</v>
      </c>
      <c r="B1791" s="48" t="s">
        <v>74</v>
      </c>
      <c r="C1791" s="48">
        <v>2025</v>
      </c>
      <c r="D1791" s="48" t="s">
        <v>7</v>
      </c>
      <c r="E1791" s="48">
        <v>1</v>
      </c>
      <c r="F1791" s="60">
        <v>708</v>
      </c>
      <c r="G1791" s="43">
        <v>194</v>
      </c>
      <c r="H1791" s="58">
        <f>FactTransaction[[#This Row],[RNS]]*FactTransaction[[#This Row],[ADR]]</f>
        <v>137352</v>
      </c>
      <c r="I1791" s="51">
        <f>DATE(FactTransaction[[#This Row],['#Year]],FactTransaction[[#This Row],['#Month]],1)</f>
        <v>45658</v>
      </c>
      <c r="J1791" s="48"/>
    </row>
    <row r="1792" spans="1:10" x14ac:dyDescent="0.4">
      <c r="A1792" s="48" t="s">
        <v>90</v>
      </c>
      <c r="B1792" s="48" t="s">
        <v>74</v>
      </c>
      <c r="C1792" s="48">
        <v>2025</v>
      </c>
      <c r="D1792" s="48" t="s">
        <v>8</v>
      </c>
      <c r="E1792" s="48">
        <v>1</v>
      </c>
      <c r="F1792" s="60">
        <v>450</v>
      </c>
      <c r="G1792" s="43">
        <v>120</v>
      </c>
      <c r="H1792" s="58">
        <f>FactTransaction[[#This Row],[RNS]]*FactTransaction[[#This Row],[ADR]]</f>
        <v>54000</v>
      </c>
      <c r="I1792" s="51">
        <f>DATE(FactTransaction[[#This Row],['#Year]],FactTransaction[[#This Row],['#Month]],1)</f>
        <v>45658</v>
      </c>
      <c r="J1792" s="48"/>
    </row>
    <row r="1793" spans="1:10" x14ac:dyDescent="0.4">
      <c r="A1793" s="48" t="s">
        <v>90</v>
      </c>
      <c r="B1793" s="48" t="s">
        <v>74</v>
      </c>
      <c r="C1793" s="48">
        <v>2025</v>
      </c>
      <c r="D1793" s="48" t="s">
        <v>3</v>
      </c>
      <c r="E1793" s="48">
        <v>1</v>
      </c>
      <c r="F1793" s="60">
        <v>569</v>
      </c>
      <c r="G1793" s="43">
        <v>190</v>
      </c>
      <c r="H1793" s="58">
        <f>FactTransaction[[#This Row],[RNS]]*FactTransaction[[#This Row],[ADR]]</f>
        <v>108110</v>
      </c>
      <c r="I1793" s="51">
        <f>DATE(FactTransaction[[#This Row],['#Year]],FactTransaction[[#This Row],['#Month]],1)</f>
        <v>45658</v>
      </c>
      <c r="J1793" s="48"/>
    </row>
    <row r="1794" spans="1:10" x14ac:dyDescent="0.4">
      <c r="A1794" s="48" t="s">
        <v>90</v>
      </c>
      <c r="B1794" s="48" t="s">
        <v>74</v>
      </c>
      <c r="C1794" s="48">
        <v>2025</v>
      </c>
      <c r="D1794" s="48" t="s">
        <v>6</v>
      </c>
      <c r="E1794" s="48">
        <v>2</v>
      </c>
      <c r="F1794" s="60">
        <v>98</v>
      </c>
      <c r="G1794" s="43">
        <v>185</v>
      </c>
      <c r="H1794" s="58">
        <f>FactTransaction[[#This Row],[RNS]]*FactTransaction[[#This Row],[ADR]]</f>
        <v>18130</v>
      </c>
      <c r="I1794" s="51">
        <f>DATE(FactTransaction[[#This Row],['#Year]],FactTransaction[[#This Row],['#Month]],1)</f>
        <v>45689</v>
      </c>
      <c r="J1794" s="48"/>
    </row>
    <row r="1795" spans="1:10" x14ac:dyDescent="0.4">
      <c r="A1795" s="48" t="s">
        <v>90</v>
      </c>
      <c r="B1795" s="48" t="s">
        <v>74</v>
      </c>
      <c r="C1795" s="48">
        <v>2025</v>
      </c>
      <c r="D1795" s="48" t="s">
        <v>7</v>
      </c>
      <c r="E1795" s="48">
        <v>2</v>
      </c>
      <c r="F1795" s="60">
        <v>278</v>
      </c>
      <c r="G1795" s="43">
        <v>156</v>
      </c>
      <c r="H1795" s="58">
        <f>FactTransaction[[#This Row],[RNS]]*FactTransaction[[#This Row],[ADR]]</f>
        <v>43368</v>
      </c>
      <c r="I1795" s="51">
        <f>DATE(FactTransaction[[#This Row],['#Year]],FactTransaction[[#This Row],['#Month]],1)</f>
        <v>45689</v>
      </c>
      <c r="J1795" s="48"/>
    </row>
    <row r="1796" spans="1:10" x14ac:dyDescent="0.4">
      <c r="A1796" s="48" t="s">
        <v>90</v>
      </c>
      <c r="B1796" s="48" t="s">
        <v>74</v>
      </c>
      <c r="C1796" s="48">
        <v>2025</v>
      </c>
      <c r="D1796" s="48" t="s">
        <v>8</v>
      </c>
      <c r="E1796" s="48">
        <v>2</v>
      </c>
      <c r="F1796" s="60">
        <v>30</v>
      </c>
      <c r="G1796" s="43">
        <v>103</v>
      </c>
      <c r="H1796" s="58">
        <f>FactTransaction[[#This Row],[RNS]]*FactTransaction[[#This Row],[ADR]]</f>
        <v>3090</v>
      </c>
      <c r="I1796" s="51">
        <f>DATE(FactTransaction[[#This Row],['#Year]],FactTransaction[[#This Row],['#Month]],1)</f>
        <v>45689</v>
      </c>
      <c r="J1796" s="48"/>
    </row>
    <row r="1797" spans="1:10" x14ac:dyDescent="0.4">
      <c r="A1797" s="48" t="s">
        <v>90</v>
      </c>
      <c r="B1797" s="48" t="s">
        <v>74</v>
      </c>
      <c r="C1797" s="48">
        <v>2025</v>
      </c>
      <c r="D1797" s="48" t="s">
        <v>3</v>
      </c>
      <c r="E1797" s="48">
        <v>2</v>
      </c>
      <c r="F1797" s="60">
        <v>756</v>
      </c>
      <c r="G1797" s="43">
        <v>202</v>
      </c>
      <c r="H1797" s="58">
        <f>FactTransaction[[#This Row],[RNS]]*FactTransaction[[#This Row],[ADR]]</f>
        <v>152712</v>
      </c>
      <c r="I1797" s="51">
        <f>DATE(FactTransaction[[#This Row],['#Year]],FactTransaction[[#This Row],['#Month]],1)</f>
        <v>45689</v>
      </c>
      <c r="J1797" s="48"/>
    </row>
    <row r="1798" spans="1:10" x14ac:dyDescent="0.4">
      <c r="A1798" s="48" t="s">
        <v>90</v>
      </c>
      <c r="B1798" s="48" t="s">
        <v>74</v>
      </c>
      <c r="C1798" s="48">
        <v>2025</v>
      </c>
      <c r="D1798" s="48" t="s">
        <v>6</v>
      </c>
      <c r="E1798" s="48">
        <v>3</v>
      </c>
      <c r="F1798" s="60">
        <v>81</v>
      </c>
      <c r="G1798" s="43">
        <v>185</v>
      </c>
      <c r="H1798" s="58">
        <f>FactTransaction[[#This Row],[RNS]]*FactTransaction[[#This Row],[ADR]]</f>
        <v>14985</v>
      </c>
      <c r="I1798" s="51">
        <f>DATE(FactTransaction[[#This Row],['#Year]],FactTransaction[[#This Row],['#Month]],1)</f>
        <v>45717</v>
      </c>
      <c r="J1798" s="48"/>
    </row>
    <row r="1799" spans="1:10" x14ac:dyDescent="0.4">
      <c r="A1799" s="48" t="s">
        <v>90</v>
      </c>
      <c r="B1799" s="48" t="s">
        <v>74</v>
      </c>
      <c r="C1799" s="48">
        <v>2025</v>
      </c>
      <c r="D1799" s="48" t="s">
        <v>7</v>
      </c>
      <c r="E1799" s="48">
        <v>3</v>
      </c>
      <c r="F1799" s="60">
        <v>400</v>
      </c>
      <c r="G1799" s="43">
        <v>115</v>
      </c>
      <c r="H1799" s="58">
        <f>FactTransaction[[#This Row],[RNS]]*FactTransaction[[#This Row],[ADR]]</f>
        <v>46000</v>
      </c>
      <c r="I1799" s="51">
        <f>DATE(FactTransaction[[#This Row],['#Year]],FactTransaction[[#This Row],['#Month]],1)</f>
        <v>45717</v>
      </c>
      <c r="J1799" s="48"/>
    </row>
    <row r="1800" spans="1:10" x14ac:dyDescent="0.4">
      <c r="A1800" s="48" t="s">
        <v>90</v>
      </c>
      <c r="B1800" s="48" t="s">
        <v>74</v>
      </c>
      <c r="C1800" s="48">
        <v>2025</v>
      </c>
      <c r="D1800" s="48" t="s">
        <v>8</v>
      </c>
      <c r="E1800" s="48">
        <v>3</v>
      </c>
      <c r="F1800" s="60">
        <v>281</v>
      </c>
      <c r="G1800" s="43">
        <v>196</v>
      </c>
      <c r="H1800" s="58">
        <f>FactTransaction[[#This Row],[RNS]]*FactTransaction[[#This Row],[ADR]]</f>
        <v>55076</v>
      </c>
      <c r="I1800" s="51">
        <f>DATE(FactTransaction[[#This Row],['#Year]],FactTransaction[[#This Row],['#Month]],1)</f>
        <v>45717</v>
      </c>
      <c r="J1800" s="48"/>
    </row>
    <row r="1801" spans="1:10" x14ac:dyDescent="0.4">
      <c r="A1801" s="48" t="s">
        <v>90</v>
      </c>
      <c r="B1801" s="48" t="s">
        <v>74</v>
      </c>
      <c r="C1801" s="48">
        <v>2025</v>
      </c>
      <c r="D1801" s="48" t="s">
        <v>3</v>
      </c>
      <c r="E1801" s="48">
        <v>3</v>
      </c>
      <c r="F1801" s="60">
        <v>220</v>
      </c>
      <c r="G1801" s="43">
        <v>199</v>
      </c>
      <c r="H1801" s="58">
        <f>FactTransaction[[#This Row],[RNS]]*FactTransaction[[#This Row],[ADR]]</f>
        <v>43780</v>
      </c>
      <c r="I1801" s="51">
        <f>DATE(FactTransaction[[#This Row],['#Year]],FactTransaction[[#This Row],['#Month]],1)</f>
        <v>45717</v>
      </c>
      <c r="J1801" s="48"/>
    </row>
    <row r="1802" spans="1:10" x14ac:dyDescent="0.4">
      <c r="A1802" s="48" t="s">
        <v>90</v>
      </c>
      <c r="B1802" s="48" t="s">
        <v>74</v>
      </c>
      <c r="C1802" s="48">
        <v>2025</v>
      </c>
      <c r="D1802" s="48" t="s">
        <v>6</v>
      </c>
      <c r="E1802" s="48">
        <v>4</v>
      </c>
      <c r="F1802" s="60">
        <v>269</v>
      </c>
      <c r="G1802" s="43">
        <v>108</v>
      </c>
      <c r="H1802" s="58">
        <f>FactTransaction[[#This Row],[RNS]]*FactTransaction[[#This Row],[ADR]]</f>
        <v>29052</v>
      </c>
      <c r="I1802" s="51">
        <f>DATE(FactTransaction[[#This Row],['#Year]],FactTransaction[[#This Row],['#Month]],1)</f>
        <v>45748</v>
      </c>
      <c r="J1802" s="48"/>
    </row>
    <row r="1803" spans="1:10" x14ac:dyDescent="0.4">
      <c r="A1803" s="48" t="s">
        <v>90</v>
      </c>
      <c r="B1803" s="48" t="s">
        <v>74</v>
      </c>
      <c r="C1803" s="48">
        <v>2025</v>
      </c>
      <c r="D1803" s="48" t="s">
        <v>7</v>
      </c>
      <c r="E1803" s="48">
        <v>4</v>
      </c>
      <c r="F1803" s="60">
        <v>257</v>
      </c>
      <c r="G1803" s="43">
        <v>135</v>
      </c>
      <c r="H1803" s="58">
        <f>FactTransaction[[#This Row],[RNS]]*FactTransaction[[#This Row],[ADR]]</f>
        <v>34695</v>
      </c>
      <c r="I1803" s="51">
        <f>DATE(FactTransaction[[#This Row],['#Year]],FactTransaction[[#This Row],['#Month]],1)</f>
        <v>45748</v>
      </c>
      <c r="J1803" s="48"/>
    </row>
    <row r="1804" spans="1:10" x14ac:dyDescent="0.4">
      <c r="A1804" s="48" t="s">
        <v>90</v>
      </c>
      <c r="B1804" s="48" t="s">
        <v>74</v>
      </c>
      <c r="C1804" s="48">
        <v>2025</v>
      </c>
      <c r="D1804" s="48" t="s">
        <v>8</v>
      </c>
      <c r="E1804" s="48">
        <v>4</v>
      </c>
      <c r="F1804" s="60">
        <v>382</v>
      </c>
      <c r="G1804" s="43">
        <v>125</v>
      </c>
      <c r="H1804" s="58">
        <f>FactTransaction[[#This Row],[RNS]]*FactTransaction[[#This Row],[ADR]]</f>
        <v>47750</v>
      </c>
      <c r="I1804" s="51">
        <f>DATE(FactTransaction[[#This Row],['#Year]],FactTransaction[[#This Row],['#Month]],1)</f>
        <v>45748</v>
      </c>
      <c r="J1804" s="48"/>
    </row>
    <row r="1805" spans="1:10" x14ac:dyDescent="0.4">
      <c r="A1805" s="48" t="s">
        <v>90</v>
      </c>
      <c r="B1805" s="48" t="s">
        <v>74</v>
      </c>
      <c r="C1805" s="48">
        <v>2025</v>
      </c>
      <c r="D1805" s="48" t="s">
        <v>3</v>
      </c>
      <c r="E1805" s="48">
        <v>4</v>
      </c>
      <c r="F1805" s="60">
        <v>61</v>
      </c>
      <c r="G1805" s="43">
        <v>144</v>
      </c>
      <c r="H1805" s="58">
        <f>FactTransaction[[#This Row],[RNS]]*FactTransaction[[#This Row],[ADR]]</f>
        <v>8784</v>
      </c>
      <c r="I1805" s="51">
        <f>DATE(FactTransaction[[#This Row],['#Year]],FactTransaction[[#This Row],['#Month]],1)</f>
        <v>45748</v>
      </c>
      <c r="J1805" s="48"/>
    </row>
    <row r="1806" spans="1:10" x14ac:dyDescent="0.4">
      <c r="A1806" s="48" t="s">
        <v>90</v>
      </c>
      <c r="B1806" s="48" t="s">
        <v>74</v>
      </c>
      <c r="C1806" s="48">
        <v>2025</v>
      </c>
      <c r="D1806" s="48" t="s">
        <v>6</v>
      </c>
      <c r="E1806" s="48">
        <v>5</v>
      </c>
      <c r="F1806" s="60">
        <v>70</v>
      </c>
      <c r="G1806" s="43">
        <v>160</v>
      </c>
      <c r="H1806" s="58">
        <f>FactTransaction[[#This Row],[RNS]]*FactTransaction[[#This Row],[ADR]]</f>
        <v>11200</v>
      </c>
      <c r="I1806" s="51">
        <f>DATE(FactTransaction[[#This Row],['#Year]],FactTransaction[[#This Row],['#Month]],1)</f>
        <v>45778</v>
      </c>
      <c r="J1806" s="48"/>
    </row>
    <row r="1807" spans="1:10" x14ac:dyDescent="0.4">
      <c r="A1807" s="48" t="s">
        <v>90</v>
      </c>
      <c r="B1807" s="48" t="s">
        <v>74</v>
      </c>
      <c r="C1807" s="48">
        <v>2025</v>
      </c>
      <c r="D1807" s="48" t="s">
        <v>7</v>
      </c>
      <c r="E1807" s="48">
        <v>5</v>
      </c>
      <c r="F1807" s="60">
        <v>438</v>
      </c>
      <c r="G1807" s="43">
        <v>134</v>
      </c>
      <c r="H1807" s="58">
        <f>FactTransaction[[#This Row],[RNS]]*FactTransaction[[#This Row],[ADR]]</f>
        <v>58692</v>
      </c>
      <c r="I1807" s="51">
        <f>DATE(FactTransaction[[#This Row],['#Year]],FactTransaction[[#This Row],['#Month]],1)</f>
        <v>45778</v>
      </c>
      <c r="J1807" s="48"/>
    </row>
    <row r="1808" spans="1:10" x14ac:dyDescent="0.4">
      <c r="A1808" s="48" t="s">
        <v>90</v>
      </c>
      <c r="B1808" s="48" t="s">
        <v>74</v>
      </c>
      <c r="C1808" s="48">
        <v>2025</v>
      </c>
      <c r="D1808" s="48" t="s">
        <v>8</v>
      </c>
      <c r="E1808" s="48">
        <v>5</v>
      </c>
      <c r="F1808" s="60">
        <v>492</v>
      </c>
      <c r="G1808" s="43">
        <v>120</v>
      </c>
      <c r="H1808" s="58">
        <f>FactTransaction[[#This Row],[RNS]]*FactTransaction[[#This Row],[ADR]]</f>
        <v>59040</v>
      </c>
      <c r="I1808" s="51">
        <f>DATE(FactTransaction[[#This Row],['#Year]],FactTransaction[[#This Row],['#Month]],1)</f>
        <v>45778</v>
      </c>
      <c r="J1808" s="48"/>
    </row>
    <row r="1809" spans="1:10" x14ac:dyDescent="0.4">
      <c r="A1809" s="48" t="s">
        <v>90</v>
      </c>
      <c r="B1809" s="48" t="s">
        <v>74</v>
      </c>
      <c r="C1809" s="48">
        <v>2025</v>
      </c>
      <c r="D1809" s="48" t="s">
        <v>3</v>
      </c>
      <c r="E1809" s="48">
        <v>5</v>
      </c>
      <c r="F1809" s="60">
        <v>118</v>
      </c>
      <c r="G1809" s="43">
        <v>123</v>
      </c>
      <c r="H1809" s="58">
        <f>FactTransaction[[#This Row],[RNS]]*FactTransaction[[#This Row],[ADR]]</f>
        <v>14514</v>
      </c>
      <c r="I1809" s="51">
        <f>DATE(FactTransaction[[#This Row],['#Year]],FactTransaction[[#This Row],['#Month]],1)</f>
        <v>45778</v>
      </c>
      <c r="J1809" s="48"/>
    </row>
    <row r="1810" spans="1:10" x14ac:dyDescent="0.4">
      <c r="A1810" s="48" t="s">
        <v>90</v>
      </c>
      <c r="B1810" s="48" t="s">
        <v>74</v>
      </c>
      <c r="C1810" s="48">
        <v>2025</v>
      </c>
      <c r="D1810" s="48" t="s">
        <v>6</v>
      </c>
      <c r="E1810" s="48">
        <v>6</v>
      </c>
      <c r="F1810" s="60">
        <v>200</v>
      </c>
      <c r="G1810" s="43">
        <v>147</v>
      </c>
      <c r="H1810" s="58">
        <f>FactTransaction[[#This Row],[RNS]]*FactTransaction[[#This Row],[ADR]]</f>
        <v>29400</v>
      </c>
      <c r="I1810" s="51">
        <f>DATE(FactTransaction[[#This Row],['#Year]],FactTransaction[[#This Row],['#Month]],1)</f>
        <v>45809</v>
      </c>
      <c r="J1810" s="48"/>
    </row>
    <row r="1811" spans="1:10" x14ac:dyDescent="0.4">
      <c r="A1811" s="48" t="s">
        <v>90</v>
      </c>
      <c r="B1811" s="48" t="s">
        <v>74</v>
      </c>
      <c r="C1811" s="48">
        <v>2025</v>
      </c>
      <c r="D1811" s="48" t="s">
        <v>7</v>
      </c>
      <c r="E1811" s="48">
        <v>6</v>
      </c>
      <c r="F1811" s="60">
        <v>81</v>
      </c>
      <c r="G1811" s="43">
        <v>140</v>
      </c>
      <c r="H1811" s="58">
        <f>FactTransaction[[#This Row],[RNS]]*FactTransaction[[#This Row],[ADR]]</f>
        <v>11340</v>
      </c>
      <c r="I1811" s="51">
        <f>DATE(FactTransaction[[#This Row],['#Year]],FactTransaction[[#This Row],['#Month]],1)</f>
        <v>45809</v>
      </c>
      <c r="J1811" s="48"/>
    </row>
    <row r="1812" spans="1:10" x14ac:dyDescent="0.4">
      <c r="A1812" s="48" t="s">
        <v>90</v>
      </c>
      <c r="B1812" s="48" t="s">
        <v>74</v>
      </c>
      <c r="C1812" s="48">
        <v>2025</v>
      </c>
      <c r="D1812" s="48" t="s">
        <v>8</v>
      </c>
      <c r="E1812" s="48">
        <v>6</v>
      </c>
      <c r="F1812" s="60">
        <v>550</v>
      </c>
      <c r="G1812" s="43">
        <v>166</v>
      </c>
      <c r="H1812" s="58">
        <f>FactTransaction[[#This Row],[RNS]]*FactTransaction[[#This Row],[ADR]]</f>
        <v>91300</v>
      </c>
      <c r="I1812" s="51">
        <f>DATE(FactTransaction[[#This Row],['#Year]],FactTransaction[[#This Row],['#Month]],1)</f>
        <v>45809</v>
      </c>
      <c r="J1812" s="48"/>
    </row>
    <row r="1813" spans="1:10" x14ac:dyDescent="0.4">
      <c r="A1813" s="48" t="s">
        <v>90</v>
      </c>
      <c r="B1813" s="48" t="s">
        <v>74</v>
      </c>
      <c r="C1813" s="48">
        <v>2025</v>
      </c>
      <c r="D1813" s="48" t="s">
        <v>3</v>
      </c>
      <c r="E1813" s="48">
        <v>6</v>
      </c>
      <c r="F1813" s="60">
        <v>69</v>
      </c>
      <c r="G1813" s="43">
        <v>111</v>
      </c>
      <c r="H1813" s="58">
        <f>FactTransaction[[#This Row],[RNS]]*FactTransaction[[#This Row],[ADR]]</f>
        <v>7659</v>
      </c>
      <c r="I1813" s="51">
        <f>DATE(FactTransaction[[#This Row],['#Year]],FactTransaction[[#This Row],['#Month]],1)</f>
        <v>45809</v>
      </c>
      <c r="J1813" s="48"/>
    </row>
    <row r="1814" spans="1:10" x14ac:dyDescent="0.4">
      <c r="A1814" s="48" t="s">
        <v>90</v>
      </c>
      <c r="B1814" s="48" t="s">
        <v>74</v>
      </c>
      <c r="C1814" s="48">
        <v>2025</v>
      </c>
      <c r="D1814" s="48" t="s">
        <v>6</v>
      </c>
      <c r="E1814" s="48">
        <v>7</v>
      </c>
      <c r="F1814" s="60">
        <v>469</v>
      </c>
      <c r="G1814" s="43">
        <v>198</v>
      </c>
      <c r="H1814" s="58">
        <f>FactTransaction[[#This Row],[RNS]]*FactTransaction[[#This Row],[ADR]]</f>
        <v>92862</v>
      </c>
      <c r="I1814" s="51">
        <f>DATE(FactTransaction[[#This Row],['#Year]],FactTransaction[[#This Row],['#Month]],1)</f>
        <v>45839</v>
      </c>
      <c r="J1814" s="48"/>
    </row>
    <row r="1815" spans="1:10" x14ac:dyDescent="0.4">
      <c r="A1815" s="48" t="s">
        <v>90</v>
      </c>
      <c r="B1815" s="48" t="s">
        <v>74</v>
      </c>
      <c r="C1815" s="48">
        <v>2025</v>
      </c>
      <c r="D1815" s="48" t="s">
        <v>7</v>
      </c>
      <c r="E1815" s="48">
        <v>7</v>
      </c>
      <c r="F1815" s="60">
        <v>594</v>
      </c>
      <c r="G1815" s="43">
        <v>93</v>
      </c>
      <c r="H1815" s="58">
        <f>FactTransaction[[#This Row],[RNS]]*FactTransaction[[#This Row],[ADR]]</f>
        <v>55242</v>
      </c>
      <c r="I1815" s="51">
        <f>DATE(FactTransaction[[#This Row],['#Year]],FactTransaction[[#This Row],['#Month]],1)</f>
        <v>45839</v>
      </c>
      <c r="J1815" s="48"/>
    </row>
    <row r="1816" spans="1:10" x14ac:dyDescent="0.4">
      <c r="A1816" s="48" t="s">
        <v>90</v>
      </c>
      <c r="B1816" s="48" t="s">
        <v>74</v>
      </c>
      <c r="C1816" s="48">
        <v>2025</v>
      </c>
      <c r="D1816" s="48" t="s">
        <v>8</v>
      </c>
      <c r="E1816" s="48">
        <v>7</v>
      </c>
      <c r="F1816" s="60">
        <v>429</v>
      </c>
      <c r="G1816" s="43">
        <v>103</v>
      </c>
      <c r="H1816" s="58">
        <f>FactTransaction[[#This Row],[RNS]]*FactTransaction[[#This Row],[ADR]]</f>
        <v>44187</v>
      </c>
      <c r="I1816" s="51">
        <f>DATE(FactTransaction[[#This Row],['#Year]],FactTransaction[[#This Row],['#Month]],1)</f>
        <v>45839</v>
      </c>
      <c r="J1816" s="48"/>
    </row>
    <row r="1817" spans="1:10" x14ac:dyDescent="0.4">
      <c r="A1817" s="48" t="s">
        <v>90</v>
      </c>
      <c r="B1817" s="48" t="s">
        <v>74</v>
      </c>
      <c r="C1817" s="48">
        <v>2025</v>
      </c>
      <c r="D1817" s="48" t="s">
        <v>3</v>
      </c>
      <c r="E1817" s="48">
        <v>7</v>
      </c>
      <c r="F1817" s="60">
        <v>512</v>
      </c>
      <c r="G1817" s="43">
        <v>200</v>
      </c>
      <c r="H1817" s="58">
        <f>FactTransaction[[#This Row],[RNS]]*FactTransaction[[#This Row],[ADR]]</f>
        <v>102400</v>
      </c>
      <c r="I1817" s="51">
        <f>DATE(FactTransaction[[#This Row],['#Year]],FactTransaction[[#This Row],['#Month]],1)</f>
        <v>45839</v>
      </c>
      <c r="J1817" s="48"/>
    </row>
    <row r="1818" spans="1:10" x14ac:dyDescent="0.4">
      <c r="A1818" s="48" t="s">
        <v>90</v>
      </c>
      <c r="B1818" s="48" t="s">
        <v>74</v>
      </c>
      <c r="C1818" s="48">
        <v>2025</v>
      </c>
      <c r="D1818" s="48" t="s">
        <v>6</v>
      </c>
      <c r="E1818" s="48">
        <v>8</v>
      </c>
      <c r="F1818" s="60">
        <v>525</v>
      </c>
      <c r="G1818" s="43">
        <v>108</v>
      </c>
      <c r="H1818" s="58">
        <f>FactTransaction[[#This Row],[RNS]]*FactTransaction[[#This Row],[ADR]]</f>
        <v>56700</v>
      </c>
      <c r="I1818" s="51">
        <f>DATE(FactTransaction[[#This Row],['#Year]],FactTransaction[[#This Row],['#Month]],1)</f>
        <v>45870</v>
      </c>
      <c r="J1818" s="48"/>
    </row>
    <row r="1819" spans="1:10" x14ac:dyDescent="0.4">
      <c r="A1819" s="48" t="s">
        <v>90</v>
      </c>
      <c r="B1819" s="48" t="s">
        <v>74</v>
      </c>
      <c r="C1819" s="48">
        <v>2025</v>
      </c>
      <c r="D1819" s="48" t="s">
        <v>7</v>
      </c>
      <c r="E1819" s="48">
        <v>8</v>
      </c>
      <c r="F1819" s="60">
        <v>337</v>
      </c>
      <c r="G1819" s="43">
        <v>161</v>
      </c>
      <c r="H1819" s="58">
        <f>FactTransaction[[#This Row],[RNS]]*FactTransaction[[#This Row],[ADR]]</f>
        <v>54257</v>
      </c>
      <c r="I1819" s="51">
        <f>DATE(FactTransaction[[#This Row],['#Year]],FactTransaction[[#This Row],['#Month]],1)</f>
        <v>45870</v>
      </c>
      <c r="J1819" s="48"/>
    </row>
    <row r="1820" spans="1:10" x14ac:dyDescent="0.4">
      <c r="A1820" s="48" t="s">
        <v>90</v>
      </c>
      <c r="B1820" s="48" t="s">
        <v>74</v>
      </c>
      <c r="C1820" s="48">
        <v>2025</v>
      </c>
      <c r="D1820" s="48" t="s">
        <v>8</v>
      </c>
      <c r="E1820" s="48">
        <v>8</v>
      </c>
      <c r="F1820" s="60">
        <v>90</v>
      </c>
      <c r="G1820" s="43">
        <v>108</v>
      </c>
      <c r="H1820" s="58">
        <f>FactTransaction[[#This Row],[RNS]]*FactTransaction[[#This Row],[ADR]]</f>
        <v>9720</v>
      </c>
      <c r="I1820" s="51">
        <f>DATE(FactTransaction[[#This Row],['#Year]],FactTransaction[[#This Row],['#Month]],1)</f>
        <v>45870</v>
      </c>
      <c r="J1820" s="48"/>
    </row>
    <row r="1821" spans="1:10" x14ac:dyDescent="0.4">
      <c r="A1821" s="48" t="s">
        <v>90</v>
      </c>
      <c r="B1821" s="48" t="s">
        <v>74</v>
      </c>
      <c r="C1821" s="48">
        <v>2025</v>
      </c>
      <c r="D1821" s="48" t="s">
        <v>3</v>
      </c>
      <c r="E1821" s="48">
        <v>8</v>
      </c>
      <c r="F1821" s="60">
        <v>272</v>
      </c>
      <c r="G1821" s="43">
        <v>196</v>
      </c>
      <c r="H1821" s="58">
        <f>FactTransaction[[#This Row],[RNS]]*FactTransaction[[#This Row],[ADR]]</f>
        <v>53312</v>
      </c>
      <c r="I1821" s="51">
        <f>DATE(FactTransaction[[#This Row],['#Year]],FactTransaction[[#This Row],['#Month]],1)</f>
        <v>45870</v>
      </c>
      <c r="J1821" s="48"/>
    </row>
    <row r="1822" spans="1:10" x14ac:dyDescent="0.4">
      <c r="A1822" s="48" t="s">
        <v>90</v>
      </c>
      <c r="B1822" s="48" t="s">
        <v>74</v>
      </c>
      <c r="C1822" s="48">
        <v>2025</v>
      </c>
      <c r="D1822" s="48" t="s">
        <v>6</v>
      </c>
      <c r="E1822" s="48">
        <v>9</v>
      </c>
      <c r="F1822" s="60">
        <v>531</v>
      </c>
      <c r="G1822" s="43">
        <v>198</v>
      </c>
      <c r="H1822" s="58">
        <f>FactTransaction[[#This Row],[RNS]]*FactTransaction[[#This Row],[ADR]]</f>
        <v>105138</v>
      </c>
      <c r="I1822" s="51">
        <f>DATE(FactTransaction[[#This Row],['#Year]],FactTransaction[[#This Row],['#Month]],1)</f>
        <v>45901</v>
      </c>
      <c r="J1822" s="48"/>
    </row>
    <row r="1823" spans="1:10" x14ac:dyDescent="0.4">
      <c r="A1823" s="48" t="s">
        <v>90</v>
      </c>
      <c r="B1823" s="48" t="s">
        <v>74</v>
      </c>
      <c r="C1823" s="48">
        <v>2025</v>
      </c>
      <c r="D1823" s="48" t="s">
        <v>7</v>
      </c>
      <c r="E1823" s="48">
        <v>9</v>
      </c>
      <c r="F1823" s="60">
        <v>82</v>
      </c>
      <c r="G1823" s="43">
        <v>102</v>
      </c>
      <c r="H1823" s="58">
        <f>FactTransaction[[#This Row],[RNS]]*FactTransaction[[#This Row],[ADR]]</f>
        <v>8364</v>
      </c>
      <c r="I1823" s="51">
        <f>DATE(FactTransaction[[#This Row],['#Year]],FactTransaction[[#This Row],['#Month]],1)</f>
        <v>45901</v>
      </c>
      <c r="J1823" s="48"/>
    </row>
    <row r="1824" spans="1:10" x14ac:dyDescent="0.4">
      <c r="A1824" s="48" t="s">
        <v>90</v>
      </c>
      <c r="B1824" s="48" t="s">
        <v>74</v>
      </c>
      <c r="C1824" s="48">
        <v>2025</v>
      </c>
      <c r="D1824" s="48" t="s">
        <v>8</v>
      </c>
      <c r="E1824" s="48">
        <v>9</v>
      </c>
      <c r="F1824" s="60">
        <v>700</v>
      </c>
      <c r="G1824" s="43">
        <v>119</v>
      </c>
      <c r="H1824" s="58">
        <f>FactTransaction[[#This Row],[RNS]]*FactTransaction[[#This Row],[ADR]]</f>
        <v>83300</v>
      </c>
      <c r="I1824" s="51">
        <f>DATE(FactTransaction[[#This Row],['#Year]],FactTransaction[[#This Row],['#Month]],1)</f>
        <v>45901</v>
      </c>
      <c r="J1824" s="48"/>
    </row>
    <row r="1825" spans="1:10" x14ac:dyDescent="0.4">
      <c r="A1825" s="48" t="s">
        <v>90</v>
      </c>
      <c r="B1825" s="48" t="s">
        <v>74</v>
      </c>
      <c r="C1825" s="48">
        <v>2025</v>
      </c>
      <c r="D1825" s="48" t="s">
        <v>3</v>
      </c>
      <c r="E1825" s="48">
        <v>9</v>
      </c>
      <c r="F1825" s="60">
        <v>518</v>
      </c>
      <c r="G1825" s="43">
        <v>158</v>
      </c>
      <c r="H1825" s="58">
        <f>FactTransaction[[#This Row],[RNS]]*FactTransaction[[#This Row],[ADR]]</f>
        <v>81844</v>
      </c>
      <c r="I1825" s="51">
        <f>DATE(FactTransaction[[#This Row],['#Year]],FactTransaction[[#This Row],['#Month]],1)</f>
        <v>45901</v>
      </c>
      <c r="J1825" s="48"/>
    </row>
    <row r="1826" spans="1:10" x14ac:dyDescent="0.4">
      <c r="A1826" s="48" t="s">
        <v>90</v>
      </c>
      <c r="B1826" s="48" t="s">
        <v>74</v>
      </c>
      <c r="C1826" s="48">
        <v>2025</v>
      </c>
      <c r="D1826" s="48" t="s">
        <v>6</v>
      </c>
      <c r="E1826" s="48">
        <v>10</v>
      </c>
      <c r="F1826" s="60">
        <v>524</v>
      </c>
      <c r="G1826" s="43">
        <v>90</v>
      </c>
      <c r="H1826" s="58">
        <f>FactTransaction[[#This Row],[RNS]]*FactTransaction[[#This Row],[ADR]]</f>
        <v>47160</v>
      </c>
      <c r="I1826" s="51">
        <f>DATE(FactTransaction[[#This Row],['#Year]],FactTransaction[[#This Row],['#Month]],1)</f>
        <v>45931</v>
      </c>
      <c r="J1826" s="48"/>
    </row>
    <row r="1827" spans="1:10" x14ac:dyDescent="0.4">
      <c r="A1827" s="48" t="s">
        <v>90</v>
      </c>
      <c r="B1827" s="48" t="s">
        <v>74</v>
      </c>
      <c r="C1827" s="48">
        <v>2025</v>
      </c>
      <c r="D1827" s="48" t="s">
        <v>7</v>
      </c>
      <c r="E1827" s="48">
        <v>10</v>
      </c>
      <c r="F1827" s="60">
        <v>264</v>
      </c>
      <c r="G1827" s="43">
        <v>174</v>
      </c>
      <c r="H1827" s="58">
        <f>FactTransaction[[#This Row],[RNS]]*FactTransaction[[#This Row],[ADR]]</f>
        <v>45936</v>
      </c>
      <c r="I1827" s="51">
        <f>DATE(FactTransaction[[#This Row],['#Year]],FactTransaction[[#This Row],['#Month]],1)</f>
        <v>45931</v>
      </c>
      <c r="J1827" s="48"/>
    </row>
    <row r="1828" spans="1:10" x14ac:dyDescent="0.4">
      <c r="A1828" s="48" t="s">
        <v>90</v>
      </c>
      <c r="B1828" s="48" t="s">
        <v>74</v>
      </c>
      <c r="C1828" s="48">
        <v>2025</v>
      </c>
      <c r="D1828" s="48" t="s">
        <v>8</v>
      </c>
      <c r="E1828" s="48">
        <v>10</v>
      </c>
      <c r="F1828" s="60">
        <v>122</v>
      </c>
      <c r="G1828" s="43">
        <v>139</v>
      </c>
      <c r="H1828" s="58">
        <f>FactTransaction[[#This Row],[RNS]]*FactTransaction[[#This Row],[ADR]]</f>
        <v>16958</v>
      </c>
      <c r="I1828" s="51">
        <f>DATE(FactTransaction[[#This Row],['#Year]],FactTransaction[[#This Row],['#Month]],1)</f>
        <v>45931</v>
      </c>
      <c r="J1828" s="48"/>
    </row>
    <row r="1829" spans="1:10" x14ac:dyDescent="0.4">
      <c r="A1829" s="48" t="s">
        <v>90</v>
      </c>
      <c r="B1829" s="48" t="s">
        <v>74</v>
      </c>
      <c r="C1829" s="48">
        <v>2025</v>
      </c>
      <c r="D1829" s="48" t="s">
        <v>3</v>
      </c>
      <c r="E1829" s="48">
        <v>10</v>
      </c>
      <c r="F1829" s="60">
        <v>81</v>
      </c>
      <c r="G1829" s="43">
        <v>139</v>
      </c>
      <c r="H1829" s="58">
        <f>FactTransaction[[#This Row],[RNS]]*FactTransaction[[#This Row],[ADR]]</f>
        <v>11259</v>
      </c>
      <c r="I1829" s="51">
        <f>DATE(FactTransaction[[#This Row],['#Year]],FactTransaction[[#This Row],['#Month]],1)</f>
        <v>45931</v>
      </c>
      <c r="J1829" s="48"/>
    </row>
    <row r="1830" spans="1:10" x14ac:dyDescent="0.4">
      <c r="A1830" s="48" t="s">
        <v>90</v>
      </c>
      <c r="B1830" s="48" t="s">
        <v>74</v>
      </c>
      <c r="C1830" s="48">
        <v>2025</v>
      </c>
      <c r="D1830" s="48" t="s">
        <v>6</v>
      </c>
      <c r="E1830" s="48">
        <v>11</v>
      </c>
      <c r="F1830" s="60">
        <v>361</v>
      </c>
      <c r="G1830" s="43">
        <v>146</v>
      </c>
      <c r="H1830" s="58">
        <f>FactTransaction[[#This Row],[RNS]]*FactTransaction[[#This Row],[ADR]]</f>
        <v>52706</v>
      </c>
      <c r="I1830" s="51">
        <f>DATE(FactTransaction[[#This Row],['#Year]],FactTransaction[[#This Row],['#Month]],1)</f>
        <v>45962</v>
      </c>
      <c r="J1830" s="48"/>
    </row>
    <row r="1831" spans="1:10" x14ac:dyDescent="0.4">
      <c r="A1831" s="48" t="s">
        <v>90</v>
      </c>
      <c r="B1831" s="48" t="s">
        <v>74</v>
      </c>
      <c r="C1831" s="48">
        <v>2025</v>
      </c>
      <c r="D1831" s="48" t="s">
        <v>7</v>
      </c>
      <c r="E1831" s="48">
        <v>11</v>
      </c>
      <c r="F1831" s="60">
        <v>705</v>
      </c>
      <c r="G1831" s="43">
        <v>182</v>
      </c>
      <c r="H1831" s="58">
        <f>FactTransaction[[#This Row],[RNS]]*FactTransaction[[#This Row],[ADR]]</f>
        <v>128310</v>
      </c>
      <c r="I1831" s="51">
        <f>DATE(FactTransaction[[#This Row],['#Year]],FactTransaction[[#This Row],['#Month]],1)</f>
        <v>45962</v>
      </c>
      <c r="J1831" s="48"/>
    </row>
    <row r="1832" spans="1:10" x14ac:dyDescent="0.4">
      <c r="A1832" s="48" t="s">
        <v>90</v>
      </c>
      <c r="B1832" s="48" t="s">
        <v>74</v>
      </c>
      <c r="C1832" s="48">
        <v>2025</v>
      </c>
      <c r="D1832" s="48" t="s">
        <v>8</v>
      </c>
      <c r="E1832" s="48">
        <v>11</v>
      </c>
      <c r="F1832" s="60">
        <v>772</v>
      </c>
      <c r="G1832" s="43">
        <v>152</v>
      </c>
      <c r="H1832" s="58">
        <f>FactTransaction[[#This Row],[RNS]]*FactTransaction[[#This Row],[ADR]]</f>
        <v>117344</v>
      </c>
      <c r="I1832" s="51">
        <f>DATE(FactTransaction[[#This Row],['#Year]],FactTransaction[[#This Row],['#Month]],1)</f>
        <v>45962</v>
      </c>
      <c r="J1832" s="48"/>
    </row>
    <row r="1833" spans="1:10" x14ac:dyDescent="0.4">
      <c r="A1833" s="48" t="s">
        <v>90</v>
      </c>
      <c r="B1833" s="48" t="s">
        <v>74</v>
      </c>
      <c r="C1833" s="48">
        <v>2025</v>
      </c>
      <c r="D1833" s="48" t="s">
        <v>3</v>
      </c>
      <c r="E1833" s="48">
        <v>11</v>
      </c>
      <c r="F1833" s="60">
        <v>303</v>
      </c>
      <c r="G1833" s="43">
        <v>111</v>
      </c>
      <c r="H1833" s="58">
        <f>FactTransaction[[#This Row],[RNS]]*FactTransaction[[#This Row],[ADR]]</f>
        <v>33633</v>
      </c>
      <c r="I1833" s="51">
        <f>DATE(FactTransaction[[#This Row],['#Year]],FactTransaction[[#This Row],['#Month]],1)</f>
        <v>45962</v>
      </c>
      <c r="J1833" s="48"/>
    </row>
    <row r="1834" spans="1:10" x14ac:dyDescent="0.4">
      <c r="A1834" s="48" t="s">
        <v>90</v>
      </c>
      <c r="B1834" s="48" t="s">
        <v>74</v>
      </c>
      <c r="C1834" s="48">
        <v>2025</v>
      </c>
      <c r="D1834" s="48" t="s">
        <v>6</v>
      </c>
      <c r="E1834" s="48">
        <v>12</v>
      </c>
      <c r="F1834" s="60">
        <v>389</v>
      </c>
      <c r="G1834" s="43">
        <v>139</v>
      </c>
      <c r="H1834" s="58">
        <f>FactTransaction[[#This Row],[RNS]]*FactTransaction[[#This Row],[ADR]]</f>
        <v>54071</v>
      </c>
      <c r="I1834" s="51">
        <f>DATE(FactTransaction[[#This Row],['#Year]],FactTransaction[[#This Row],['#Month]],1)</f>
        <v>45992</v>
      </c>
      <c r="J1834" s="48"/>
    </row>
    <row r="1835" spans="1:10" x14ac:dyDescent="0.4">
      <c r="A1835" s="48" t="s">
        <v>90</v>
      </c>
      <c r="B1835" s="48" t="s">
        <v>74</v>
      </c>
      <c r="C1835" s="48">
        <v>2025</v>
      </c>
      <c r="D1835" s="48" t="s">
        <v>7</v>
      </c>
      <c r="E1835" s="48">
        <v>12</v>
      </c>
      <c r="F1835" s="60">
        <v>485</v>
      </c>
      <c r="G1835" s="43">
        <v>150</v>
      </c>
      <c r="H1835" s="58">
        <f>FactTransaction[[#This Row],[RNS]]*FactTransaction[[#This Row],[ADR]]</f>
        <v>72750</v>
      </c>
      <c r="I1835" s="51">
        <f>DATE(FactTransaction[[#This Row],['#Year]],FactTransaction[[#This Row],['#Month]],1)</f>
        <v>45992</v>
      </c>
      <c r="J1835" s="48"/>
    </row>
    <row r="1836" spans="1:10" x14ac:dyDescent="0.4">
      <c r="A1836" s="48" t="s">
        <v>90</v>
      </c>
      <c r="B1836" s="48" t="s">
        <v>74</v>
      </c>
      <c r="C1836" s="48">
        <v>2025</v>
      </c>
      <c r="D1836" s="48" t="s">
        <v>8</v>
      </c>
      <c r="E1836" s="48">
        <v>12</v>
      </c>
      <c r="F1836" s="60">
        <v>741</v>
      </c>
      <c r="G1836" s="43">
        <v>161</v>
      </c>
      <c r="H1836" s="58">
        <f>FactTransaction[[#This Row],[RNS]]*FactTransaction[[#This Row],[ADR]]</f>
        <v>119301</v>
      </c>
      <c r="I1836" s="51">
        <f>DATE(FactTransaction[[#This Row],['#Year]],FactTransaction[[#This Row],['#Month]],1)</f>
        <v>45992</v>
      </c>
      <c r="J1836" s="48"/>
    </row>
    <row r="1837" spans="1:10" x14ac:dyDescent="0.4">
      <c r="A1837" s="48" t="s">
        <v>90</v>
      </c>
      <c r="B1837" s="48" t="s">
        <v>74</v>
      </c>
      <c r="C1837" s="48">
        <v>2025</v>
      </c>
      <c r="D1837" s="48" t="s">
        <v>3</v>
      </c>
      <c r="E1837" s="48">
        <v>12</v>
      </c>
      <c r="F1837" s="60">
        <v>131</v>
      </c>
      <c r="G1837" s="43">
        <v>100</v>
      </c>
      <c r="H1837" s="58">
        <f>FactTransaction[[#This Row],[RNS]]*FactTransaction[[#This Row],[ADR]]</f>
        <v>13100</v>
      </c>
      <c r="I1837" s="51">
        <f>DATE(FactTransaction[[#This Row],['#Year]],FactTransaction[[#This Row],['#Month]],1)</f>
        <v>45992</v>
      </c>
      <c r="J1837" s="48"/>
    </row>
    <row r="1838" spans="1:10" x14ac:dyDescent="0.4">
      <c r="A1838" s="48" t="s">
        <v>90</v>
      </c>
      <c r="B1838" s="48" t="s">
        <v>75</v>
      </c>
      <c r="C1838" s="48">
        <v>2026</v>
      </c>
      <c r="D1838" s="48" t="s">
        <v>6</v>
      </c>
      <c r="E1838" s="48">
        <v>1</v>
      </c>
      <c r="F1838" s="60">
        <v>279</v>
      </c>
      <c r="G1838" s="43">
        <v>122</v>
      </c>
      <c r="H1838" s="58">
        <f>FactTransaction[[#This Row],[RNS]]*FactTransaction[[#This Row],[ADR]]</f>
        <v>34038</v>
      </c>
      <c r="I1838" s="51">
        <f>DATE(FactTransaction[[#This Row],['#Year]],FactTransaction[[#This Row],['#Month]],1)</f>
        <v>46023</v>
      </c>
      <c r="J1838" s="48"/>
    </row>
    <row r="1839" spans="1:10" x14ac:dyDescent="0.4">
      <c r="A1839" s="48" t="s">
        <v>90</v>
      </c>
      <c r="B1839" s="48" t="s">
        <v>75</v>
      </c>
      <c r="C1839" s="48">
        <v>2026</v>
      </c>
      <c r="D1839" s="48" t="s">
        <v>7</v>
      </c>
      <c r="E1839" s="48">
        <v>1</v>
      </c>
      <c r="F1839" s="60">
        <v>176</v>
      </c>
      <c r="G1839" s="43">
        <v>165</v>
      </c>
      <c r="H1839" s="58">
        <f>FactTransaction[[#This Row],[RNS]]*FactTransaction[[#This Row],[ADR]]</f>
        <v>29040</v>
      </c>
      <c r="I1839" s="51">
        <f>DATE(FactTransaction[[#This Row],['#Year]],FactTransaction[[#This Row],['#Month]],1)</f>
        <v>46023</v>
      </c>
      <c r="J1839" s="48"/>
    </row>
    <row r="1840" spans="1:10" x14ac:dyDescent="0.4">
      <c r="A1840" s="48" t="s">
        <v>90</v>
      </c>
      <c r="B1840" s="48" t="s">
        <v>75</v>
      </c>
      <c r="C1840" s="48">
        <v>2026</v>
      </c>
      <c r="D1840" s="48" t="s">
        <v>8</v>
      </c>
      <c r="E1840" s="48">
        <v>1</v>
      </c>
      <c r="F1840" s="60">
        <v>691</v>
      </c>
      <c r="G1840" s="43">
        <v>203</v>
      </c>
      <c r="H1840" s="58">
        <f>FactTransaction[[#This Row],[RNS]]*FactTransaction[[#This Row],[ADR]]</f>
        <v>140273</v>
      </c>
      <c r="I1840" s="51">
        <f>DATE(FactTransaction[[#This Row],['#Year]],FactTransaction[[#This Row],['#Month]],1)</f>
        <v>46023</v>
      </c>
      <c r="J1840" s="48"/>
    </row>
    <row r="1841" spans="1:10" x14ac:dyDescent="0.4">
      <c r="A1841" s="48" t="s">
        <v>90</v>
      </c>
      <c r="B1841" s="48" t="s">
        <v>75</v>
      </c>
      <c r="C1841" s="48">
        <v>2026</v>
      </c>
      <c r="D1841" s="48" t="s">
        <v>3</v>
      </c>
      <c r="E1841" s="48">
        <v>1</v>
      </c>
      <c r="F1841" s="60">
        <v>224</v>
      </c>
      <c r="G1841" s="43">
        <v>125</v>
      </c>
      <c r="H1841" s="58">
        <f>FactTransaction[[#This Row],[RNS]]*FactTransaction[[#This Row],[ADR]]</f>
        <v>28000</v>
      </c>
      <c r="I1841" s="51">
        <f>DATE(FactTransaction[[#This Row],['#Year]],FactTransaction[[#This Row],['#Month]],1)</f>
        <v>46023</v>
      </c>
      <c r="J1841" s="48"/>
    </row>
    <row r="1842" spans="1:10" x14ac:dyDescent="0.4">
      <c r="A1842" s="48" t="s">
        <v>90</v>
      </c>
      <c r="B1842" s="48" t="s">
        <v>75</v>
      </c>
      <c r="C1842" s="48">
        <v>2026</v>
      </c>
      <c r="D1842" s="48" t="s">
        <v>6</v>
      </c>
      <c r="E1842" s="48">
        <v>2</v>
      </c>
      <c r="F1842" s="60">
        <v>23</v>
      </c>
      <c r="G1842" s="43">
        <v>114</v>
      </c>
      <c r="H1842" s="58">
        <f>FactTransaction[[#This Row],[RNS]]*FactTransaction[[#This Row],[ADR]]</f>
        <v>2622</v>
      </c>
      <c r="I1842" s="51">
        <f>DATE(FactTransaction[[#This Row],['#Year]],FactTransaction[[#This Row],['#Month]],1)</f>
        <v>46054</v>
      </c>
      <c r="J1842" s="48"/>
    </row>
    <row r="1843" spans="1:10" x14ac:dyDescent="0.4">
      <c r="A1843" s="48" t="s">
        <v>90</v>
      </c>
      <c r="B1843" s="48" t="s">
        <v>75</v>
      </c>
      <c r="C1843" s="48">
        <v>2026</v>
      </c>
      <c r="D1843" s="48" t="s">
        <v>7</v>
      </c>
      <c r="E1843" s="48">
        <v>2</v>
      </c>
      <c r="F1843" s="60">
        <v>769</v>
      </c>
      <c r="G1843" s="43">
        <v>107</v>
      </c>
      <c r="H1843" s="58">
        <f>FactTransaction[[#This Row],[RNS]]*FactTransaction[[#This Row],[ADR]]</f>
        <v>82283</v>
      </c>
      <c r="I1843" s="51">
        <f>DATE(FactTransaction[[#This Row],['#Year]],FactTransaction[[#This Row],['#Month]],1)</f>
        <v>46054</v>
      </c>
      <c r="J1843" s="48"/>
    </row>
    <row r="1844" spans="1:10" x14ac:dyDescent="0.4">
      <c r="A1844" s="48" t="s">
        <v>90</v>
      </c>
      <c r="B1844" s="48" t="s">
        <v>75</v>
      </c>
      <c r="C1844" s="48">
        <v>2026</v>
      </c>
      <c r="D1844" s="48" t="s">
        <v>8</v>
      </c>
      <c r="E1844" s="48">
        <v>2</v>
      </c>
      <c r="F1844" s="60">
        <v>482</v>
      </c>
      <c r="G1844" s="43">
        <v>151</v>
      </c>
      <c r="H1844" s="58">
        <f>FactTransaction[[#This Row],[RNS]]*FactTransaction[[#This Row],[ADR]]</f>
        <v>72782</v>
      </c>
      <c r="I1844" s="51">
        <f>DATE(FactTransaction[[#This Row],['#Year]],FactTransaction[[#This Row],['#Month]],1)</f>
        <v>46054</v>
      </c>
      <c r="J1844" s="48"/>
    </row>
    <row r="1845" spans="1:10" x14ac:dyDescent="0.4">
      <c r="A1845" s="48" t="s">
        <v>90</v>
      </c>
      <c r="B1845" s="48" t="s">
        <v>75</v>
      </c>
      <c r="C1845" s="48">
        <v>2026</v>
      </c>
      <c r="D1845" s="48" t="s">
        <v>3</v>
      </c>
      <c r="E1845" s="48">
        <v>2</v>
      </c>
      <c r="F1845" s="60">
        <v>549</v>
      </c>
      <c r="G1845" s="43">
        <v>100</v>
      </c>
      <c r="H1845" s="58">
        <f>FactTransaction[[#This Row],[RNS]]*FactTransaction[[#This Row],[ADR]]</f>
        <v>54900</v>
      </c>
      <c r="I1845" s="51">
        <f>DATE(FactTransaction[[#This Row],['#Year]],FactTransaction[[#This Row],['#Month]],1)</f>
        <v>46054</v>
      </c>
      <c r="J1845" s="48"/>
    </row>
    <row r="1846" spans="1:10" x14ac:dyDescent="0.4">
      <c r="A1846" s="48" t="s">
        <v>90</v>
      </c>
      <c r="B1846" s="48" t="s">
        <v>75</v>
      </c>
      <c r="C1846" s="48">
        <v>2026</v>
      </c>
      <c r="D1846" s="48" t="s">
        <v>6</v>
      </c>
      <c r="E1846" s="48">
        <v>3</v>
      </c>
      <c r="F1846" s="60">
        <v>0</v>
      </c>
      <c r="G1846" s="43">
        <v>0</v>
      </c>
      <c r="H1846" s="58">
        <f>FactTransaction[[#This Row],[RNS]]*FactTransaction[[#This Row],[ADR]]</f>
        <v>0</v>
      </c>
      <c r="I1846" s="51">
        <f>DATE(FactTransaction[[#This Row],['#Year]],FactTransaction[[#This Row],['#Month]],1)</f>
        <v>46082</v>
      </c>
      <c r="J1846" s="48"/>
    </row>
    <row r="1847" spans="1:10" x14ac:dyDescent="0.4">
      <c r="A1847" s="48" t="s">
        <v>90</v>
      </c>
      <c r="B1847" s="48" t="s">
        <v>75</v>
      </c>
      <c r="C1847" s="48">
        <v>2026</v>
      </c>
      <c r="D1847" s="48" t="s">
        <v>7</v>
      </c>
      <c r="E1847" s="48">
        <v>3</v>
      </c>
      <c r="F1847" s="60">
        <v>0</v>
      </c>
      <c r="G1847" s="43">
        <v>0</v>
      </c>
      <c r="H1847" s="58">
        <f>FactTransaction[[#This Row],[RNS]]*FactTransaction[[#This Row],[ADR]]</f>
        <v>0</v>
      </c>
      <c r="I1847" s="51">
        <f>DATE(FactTransaction[[#This Row],['#Year]],FactTransaction[[#This Row],['#Month]],1)</f>
        <v>46082</v>
      </c>
      <c r="J1847" s="48"/>
    </row>
    <row r="1848" spans="1:10" x14ac:dyDescent="0.4">
      <c r="A1848" s="48" t="s">
        <v>90</v>
      </c>
      <c r="B1848" s="48" t="s">
        <v>75</v>
      </c>
      <c r="C1848" s="48">
        <v>2026</v>
      </c>
      <c r="D1848" s="48" t="s">
        <v>8</v>
      </c>
      <c r="E1848" s="48">
        <v>3</v>
      </c>
      <c r="F1848" s="60">
        <v>0</v>
      </c>
      <c r="G1848" s="43">
        <v>0</v>
      </c>
      <c r="H1848" s="58">
        <f>FactTransaction[[#This Row],[RNS]]*FactTransaction[[#This Row],[ADR]]</f>
        <v>0</v>
      </c>
      <c r="I1848" s="51">
        <f>DATE(FactTransaction[[#This Row],['#Year]],FactTransaction[[#This Row],['#Month]],1)</f>
        <v>46082</v>
      </c>
      <c r="J1848" s="48"/>
    </row>
    <row r="1849" spans="1:10" x14ac:dyDescent="0.4">
      <c r="A1849" s="48" t="s">
        <v>90</v>
      </c>
      <c r="B1849" s="48" t="s">
        <v>75</v>
      </c>
      <c r="C1849" s="48">
        <v>2026</v>
      </c>
      <c r="D1849" s="48" t="s">
        <v>3</v>
      </c>
      <c r="E1849" s="48">
        <v>3</v>
      </c>
      <c r="F1849" s="60">
        <v>0</v>
      </c>
      <c r="G1849" s="43">
        <v>0</v>
      </c>
      <c r="H1849" s="58">
        <f>FactTransaction[[#This Row],[RNS]]*FactTransaction[[#This Row],[ADR]]</f>
        <v>0</v>
      </c>
      <c r="I1849" s="51">
        <f>DATE(FactTransaction[[#This Row],['#Year]],FactTransaction[[#This Row],['#Month]],1)</f>
        <v>46082</v>
      </c>
      <c r="J1849" s="48"/>
    </row>
    <row r="1850" spans="1:10" x14ac:dyDescent="0.4">
      <c r="A1850" s="48" t="s">
        <v>90</v>
      </c>
      <c r="B1850" s="48" t="s">
        <v>75</v>
      </c>
      <c r="C1850" s="48">
        <v>2026</v>
      </c>
      <c r="D1850" s="48" t="s">
        <v>6</v>
      </c>
      <c r="E1850" s="48">
        <v>4</v>
      </c>
      <c r="F1850" s="60">
        <v>0</v>
      </c>
      <c r="G1850" s="43">
        <v>0</v>
      </c>
      <c r="H1850" s="58">
        <f>FactTransaction[[#This Row],[RNS]]*FactTransaction[[#This Row],[ADR]]</f>
        <v>0</v>
      </c>
      <c r="I1850" s="51">
        <f>DATE(FactTransaction[[#This Row],['#Year]],FactTransaction[[#This Row],['#Month]],1)</f>
        <v>46113</v>
      </c>
      <c r="J1850" s="48"/>
    </row>
    <row r="1851" spans="1:10" x14ac:dyDescent="0.4">
      <c r="A1851" s="48" t="s">
        <v>90</v>
      </c>
      <c r="B1851" s="48" t="s">
        <v>75</v>
      </c>
      <c r="C1851" s="48">
        <v>2026</v>
      </c>
      <c r="D1851" s="48" t="s">
        <v>7</v>
      </c>
      <c r="E1851" s="48">
        <v>4</v>
      </c>
      <c r="F1851" s="60">
        <v>0</v>
      </c>
      <c r="G1851" s="43">
        <v>0</v>
      </c>
      <c r="H1851" s="58">
        <f>FactTransaction[[#This Row],[RNS]]*FactTransaction[[#This Row],[ADR]]</f>
        <v>0</v>
      </c>
      <c r="I1851" s="51">
        <f>DATE(FactTransaction[[#This Row],['#Year]],FactTransaction[[#This Row],['#Month]],1)</f>
        <v>46113</v>
      </c>
      <c r="J1851" s="48"/>
    </row>
    <row r="1852" spans="1:10" x14ac:dyDescent="0.4">
      <c r="A1852" s="48" t="s">
        <v>90</v>
      </c>
      <c r="B1852" s="48" t="s">
        <v>75</v>
      </c>
      <c r="C1852" s="48">
        <v>2026</v>
      </c>
      <c r="D1852" s="48" t="s">
        <v>8</v>
      </c>
      <c r="E1852" s="48">
        <v>4</v>
      </c>
      <c r="F1852" s="60">
        <v>0</v>
      </c>
      <c r="G1852" s="43">
        <v>0</v>
      </c>
      <c r="H1852" s="58">
        <f>FactTransaction[[#This Row],[RNS]]*FactTransaction[[#This Row],[ADR]]</f>
        <v>0</v>
      </c>
      <c r="I1852" s="51">
        <f>DATE(FactTransaction[[#This Row],['#Year]],FactTransaction[[#This Row],['#Month]],1)</f>
        <v>46113</v>
      </c>
      <c r="J1852" s="48"/>
    </row>
    <row r="1853" spans="1:10" x14ac:dyDescent="0.4">
      <c r="A1853" s="48" t="s">
        <v>90</v>
      </c>
      <c r="B1853" s="48" t="s">
        <v>75</v>
      </c>
      <c r="C1853" s="48">
        <v>2026</v>
      </c>
      <c r="D1853" s="48" t="s">
        <v>3</v>
      </c>
      <c r="E1853" s="48">
        <v>4</v>
      </c>
      <c r="F1853" s="60">
        <v>0</v>
      </c>
      <c r="G1853" s="43">
        <v>0</v>
      </c>
      <c r="H1853" s="58">
        <f>FactTransaction[[#This Row],[RNS]]*FactTransaction[[#This Row],[ADR]]</f>
        <v>0</v>
      </c>
      <c r="I1853" s="51">
        <f>DATE(FactTransaction[[#This Row],['#Year]],FactTransaction[[#This Row],['#Month]],1)</f>
        <v>46113</v>
      </c>
      <c r="J1853" s="48"/>
    </row>
    <row r="1854" spans="1:10" x14ac:dyDescent="0.4">
      <c r="A1854" s="48" t="s">
        <v>90</v>
      </c>
      <c r="B1854" s="48" t="s">
        <v>75</v>
      </c>
      <c r="C1854" s="48">
        <v>2026</v>
      </c>
      <c r="D1854" s="48" t="s">
        <v>6</v>
      </c>
      <c r="E1854" s="48">
        <v>5</v>
      </c>
      <c r="F1854" s="60">
        <v>0</v>
      </c>
      <c r="G1854" s="43">
        <v>0</v>
      </c>
      <c r="H1854" s="58">
        <f>FactTransaction[[#This Row],[RNS]]*FactTransaction[[#This Row],[ADR]]</f>
        <v>0</v>
      </c>
      <c r="I1854" s="51">
        <f>DATE(FactTransaction[[#This Row],['#Year]],FactTransaction[[#This Row],['#Month]],1)</f>
        <v>46143</v>
      </c>
      <c r="J1854" s="48"/>
    </row>
    <row r="1855" spans="1:10" x14ac:dyDescent="0.4">
      <c r="A1855" s="48" t="s">
        <v>90</v>
      </c>
      <c r="B1855" s="48" t="s">
        <v>75</v>
      </c>
      <c r="C1855" s="48">
        <v>2026</v>
      </c>
      <c r="D1855" s="48" t="s">
        <v>7</v>
      </c>
      <c r="E1855" s="48">
        <v>5</v>
      </c>
      <c r="F1855" s="60">
        <v>0</v>
      </c>
      <c r="G1855" s="43">
        <v>0</v>
      </c>
      <c r="H1855" s="58">
        <f>FactTransaction[[#This Row],[RNS]]*FactTransaction[[#This Row],[ADR]]</f>
        <v>0</v>
      </c>
      <c r="I1855" s="51">
        <f>DATE(FactTransaction[[#This Row],['#Year]],FactTransaction[[#This Row],['#Month]],1)</f>
        <v>46143</v>
      </c>
      <c r="J1855" s="48"/>
    </row>
    <row r="1856" spans="1:10" x14ac:dyDescent="0.4">
      <c r="A1856" s="48" t="s">
        <v>90</v>
      </c>
      <c r="B1856" s="48" t="s">
        <v>75</v>
      </c>
      <c r="C1856" s="48">
        <v>2026</v>
      </c>
      <c r="D1856" s="48" t="s">
        <v>8</v>
      </c>
      <c r="E1856" s="48">
        <v>5</v>
      </c>
      <c r="F1856" s="60">
        <v>0</v>
      </c>
      <c r="G1856" s="43">
        <v>0</v>
      </c>
      <c r="H1856" s="58">
        <f>FactTransaction[[#This Row],[RNS]]*FactTransaction[[#This Row],[ADR]]</f>
        <v>0</v>
      </c>
      <c r="I1856" s="51">
        <f>DATE(FactTransaction[[#This Row],['#Year]],FactTransaction[[#This Row],['#Month]],1)</f>
        <v>46143</v>
      </c>
      <c r="J1856" s="48"/>
    </row>
    <row r="1857" spans="1:10" x14ac:dyDescent="0.4">
      <c r="A1857" s="48" t="s">
        <v>90</v>
      </c>
      <c r="B1857" s="48" t="s">
        <v>75</v>
      </c>
      <c r="C1857" s="48">
        <v>2026</v>
      </c>
      <c r="D1857" s="48" t="s">
        <v>3</v>
      </c>
      <c r="E1857" s="48">
        <v>5</v>
      </c>
      <c r="F1857" s="60">
        <v>0</v>
      </c>
      <c r="G1857" s="43">
        <v>0</v>
      </c>
      <c r="H1857" s="58">
        <f>FactTransaction[[#This Row],[RNS]]*FactTransaction[[#This Row],[ADR]]</f>
        <v>0</v>
      </c>
      <c r="I1857" s="51">
        <f>DATE(FactTransaction[[#This Row],['#Year]],FactTransaction[[#This Row],['#Month]],1)</f>
        <v>46143</v>
      </c>
      <c r="J1857" s="48"/>
    </row>
    <row r="1858" spans="1:10" x14ac:dyDescent="0.4">
      <c r="A1858" s="48" t="s">
        <v>90</v>
      </c>
      <c r="B1858" s="48" t="s">
        <v>75</v>
      </c>
      <c r="C1858" s="48">
        <v>2026</v>
      </c>
      <c r="D1858" s="48" t="s">
        <v>6</v>
      </c>
      <c r="E1858" s="48">
        <v>6</v>
      </c>
      <c r="F1858" s="60">
        <v>0</v>
      </c>
      <c r="G1858" s="43">
        <v>0</v>
      </c>
      <c r="H1858" s="58">
        <f>FactTransaction[[#This Row],[RNS]]*FactTransaction[[#This Row],[ADR]]</f>
        <v>0</v>
      </c>
      <c r="I1858" s="51">
        <f>DATE(FactTransaction[[#This Row],['#Year]],FactTransaction[[#This Row],['#Month]],1)</f>
        <v>46174</v>
      </c>
      <c r="J1858" s="48"/>
    </row>
    <row r="1859" spans="1:10" x14ac:dyDescent="0.4">
      <c r="A1859" s="48" t="s">
        <v>90</v>
      </c>
      <c r="B1859" s="48" t="s">
        <v>75</v>
      </c>
      <c r="C1859" s="48">
        <v>2026</v>
      </c>
      <c r="D1859" s="48" t="s">
        <v>7</v>
      </c>
      <c r="E1859" s="48">
        <v>6</v>
      </c>
      <c r="F1859" s="60">
        <v>0</v>
      </c>
      <c r="G1859" s="43">
        <v>0</v>
      </c>
      <c r="H1859" s="58">
        <f>FactTransaction[[#This Row],[RNS]]*FactTransaction[[#This Row],[ADR]]</f>
        <v>0</v>
      </c>
      <c r="I1859" s="51">
        <f>DATE(FactTransaction[[#This Row],['#Year]],FactTransaction[[#This Row],['#Month]],1)</f>
        <v>46174</v>
      </c>
      <c r="J1859" s="48"/>
    </row>
    <row r="1860" spans="1:10" x14ac:dyDescent="0.4">
      <c r="A1860" s="48" t="s">
        <v>90</v>
      </c>
      <c r="B1860" s="48" t="s">
        <v>75</v>
      </c>
      <c r="C1860" s="48">
        <v>2026</v>
      </c>
      <c r="D1860" s="48" t="s">
        <v>8</v>
      </c>
      <c r="E1860" s="48">
        <v>6</v>
      </c>
      <c r="F1860" s="60">
        <v>0</v>
      </c>
      <c r="G1860" s="43">
        <v>0</v>
      </c>
      <c r="H1860" s="58">
        <f>FactTransaction[[#This Row],[RNS]]*FactTransaction[[#This Row],[ADR]]</f>
        <v>0</v>
      </c>
      <c r="I1860" s="51">
        <f>DATE(FactTransaction[[#This Row],['#Year]],FactTransaction[[#This Row],['#Month]],1)</f>
        <v>46174</v>
      </c>
      <c r="J1860" s="48"/>
    </row>
    <row r="1861" spans="1:10" x14ac:dyDescent="0.4">
      <c r="A1861" s="48" t="s">
        <v>90</v>
      </c>
      <c r="B1861" s="48" t="s">
        <v>75</v>
      </c>
      <c r="C1861" s="48">
        <v>2026</v>
      </c>
      <c r="D1861" s="48" t="s">
        <v>3</v>
      </c>
      <c r="E1861" s="48">
        <v>6</v>
      </c>
      <c r="F1861" s="60">
        <v>0</v>
      </c>
      <c r="G1861" s="43">
        <v>0</v>
      </c>
      <c r="H1861" s="58">
        <f>FactTransaction[[#This Row],[RNS]]*FactTransaction[[#This Row],[ADR]]</f>
        <v>0</v>
      </c>
      <c r="I1861" s="51">
        <f>DATE(FactTransaction[[#This Row],['#Year]],FactTransaction[[#This Row],['#Month]],1)</f>
        <v>46174</v>
      </c>
      <c r="J1861" s="48"/>
    </row>
    <row r="1862" spans="1:10" x14ac:dyDescent="0.4">
      <c r="A1862" s="48" t="s">
        <v>90</v>
      </c>
      <c r="B1862" s="48" t="s">
        <v>75</v>
      </c>
      <c r="C1862" s="48">
        <v>2026</v>
      </c>
      <c r="D1862" s="48" t="s">
        <v>6</v>
      </c>
      <c r="E1862" s="48">
        <v>7</v>
      </c>
      <c r="F1862" s="60">
        <v>0</v>
      </c>
      <c r="G1862" s="43">
        <v>0</v>
      </c>
      <c r="H1862" s="58">
        <f>FactTransaction[[#This Row],[RNS]]*FactTransaction[[#This Row],[ADR]]</f>
        <v>0</v>
      </c>
      <c r="I1862" s="51">
        <f>DATE(FactTransaction[[#This Row],['#Year]],FactTransaction[[#This Row],['#Month]],1)</f>
        <v>46204</v>
      </c>
      <c r="J1862" s="48"/>
    </row>
    <row r="1863" spans="1:10" x14ac:dyDescent="0.4">
      <c r="A1863" s="48" t="s">
        <v>90</v>
      </c>
      <c r="B1863" s="48" t="s">
        <v>75</v>
      </c>
      <c r="C1863" s="48">
        <v>2026</v>
      </c>
      <c r="D1863" s="48" t="s">
        <v>7</v>
      </c>
      <c r="E1863" s="48">
        <v>7</v>
      </c>
      <c r="F1863" s="60">
        <v>0</v>
      </c>
      <c r="G1863" s="43">
        <v>0</v>
      </c>
      <c r="H1863" s="58">
        <f>FactTransaction[[#This Row],[RNS]]*FactTransaction[[#This Row],[ADR]]</f>
        <v>0</v>
      </c>
      <c r="I1863" s="51">
        <f>DATE(FactTransaction[[#This Row],['#Year]],FactTransaction[[#This Row],['#Month]],1)</f>
        <v>46204</v>
      </c>
      <c r="J1863" s="48"/>
    </row>
    <row r="1864" spans="1:10" x14ac:dyDescent="0.4">
      <c r="A1864" s="48" t="s">
        <v>90</v>
      </c>
      <c r="B1864" s="48" t="s">
        <v>75</v>
      </c>
      <c r="C1864" s="48">
        <v>2026</v>
      </c>
      <c r="D1864" s="48" t="s">
        <v>8</v>
      </c>
      <c r="E1864" s="48">
        <v>7</v>
      </c>
      <c r="F1864" s="60">
        <v>0</v>
      </c>
      <c r="G1864" s="43">
        <v>0</v>
      </c>
      <c r="H1864" s="58">
        <f>FactTransaction[[#This Row],[RNS]]*FactTransaction[[#This Row],[ADR]]</f>
        <v>0</v>
      </c>
      <c r="I1864" s="51">
        <f>DATE(FactTransaction[[#This Row],['#Year]],FactTransaction[[#This Row],['#Month]],1)</f>
        <v>46204</v>
      </c>
      <c r="J1864" s="48"/>
    </row>
    <row r="1865" spans="1:10" x14ac:dyDescent="0.4">
      <c r="A1865" s="48" t="s">
        <v>90</v>
      </c>
      <c r="B1865" s="48" t="s">
        <v>75</v>
      </c>
      <c r="C1865" s="48">
        <v>2026</v>
      </c>
      <c r="D1865" s="48" t="s">
        <v>3</v>
      </c>
      <c r="E1865" s="48">
        <v>7</v>
      </c>
      <c r="F1865" s="60">
        <v>0</v>
      </c>
      <c r="G1865" s="43">
        <v>0</v>
      </c>
      <c r="H1865" s="58">
        <f>FactTransaction[[#This Row],[RNS]]*FactTransaction[[#This Row],[ADR]]</f>
        <v>0</v>
      </c>
      <c r="I1865" s="51">
        <f>DATE(FactTransaction[[#This Row],['#Year]],FactTransaction[[#This Row],['#Month]],1)</f>
        <v>46204</v>
      </c>
      <c r="J1865" s="48"/>
    </row>
    <row r="1866" spans="1:10" x14ac:dyDescent="0.4">
      <c r="A1866" s="48" t="s">
        <v>90</v>
      </c>
      <c r="B1866" s="48" t="s">
        <v>75</v>
      </c>
      <c r="C1866" s="48">
        <v>2026</v>
      </c>
      <c r="D1866" s="48" t="s">
        <v>6</v>
      </c>
      <c r="E1866" s="48">
        <v>8</v>
      </c>
      <c r="F1866" s="60">
        <v>0</v>
      </c>
      <c r="G1866" s="43">
        <v>0</v>
      </c>
      <c r="H1866" s="58">
        <f>FactTransaction[[#This Row],[RNS]]*FactTransaction[[#This Row],[ADR]]</f>
        <v>0</v>
      </c>
      <c r="I1866" s="51">
        <f>DATE(FactTransaction[[#This Row],['#Year]],FactTransaction[[#This Row],['#Month]],1)</f>
        <v>46235</v>
      </c>
      <c r="J1866" s="48"/>
    </row>
    <row r="1867" spans="1:10" x14ac:dyDescent="0.4">
      <c r="A1867" s="48" t="s">
        <v>90</v>
      </c>
      <c r="B1867" s="48" t="s">
        <v>75</v>
      </c>
      <c r="C1867" s="48">
        <v>2026</v>
      </c>
      <c r="D1867" s="48" t="s">
        <v>7</v>
      </c>
      <c r="E1867" s="48">
        <v>8</v>
      </c>
      <c r="F1867" s="60">
        <v>0</v>
      </c>
      <c r="G1867" s="43">
        <v>0</v>
      </c>
      <c r="H1867" s="58">
        <f>FactTransaction[[#This Row],[RNS]]*FactTransaction[[#This Row],[ADR]]</f>
        <v>0</v>
      </c>
      <c r="I1867" s="51">
        <f>DATE(FactTransaction[[#This Row],['#Year]],FactTransaction[[#This Row],['#Month]],1)</f>
        <v>46235</v>
      </c>
      <c r="J1867" s="48"/>
    </row>
    <row r="1868" spans="1:10" x14ac:dyDescent="0.4">
      <c r="A1868" s="48" t="s">
        <v>90</v>
      </c>
      <c r="B1868" s="48" t="s">
        <v>75</v>
      </c>
      <c r="C1868" s="48">
        <v>2026</v>
      </c>
      <c r="D1868" s="48" t="s">
        <v>8</v>
      </c>
      <c r="E1868" s="48">
        <v>8</v>
      </c>
      <c r="F1868" s="60">
        <v>0</v>
      </c>
      <c r="G1868" s="43">
        <v>0</v>
      </c>
      <c r="H1868" s="58">
        <f>FactTransaction[[#This Row],[RNS]]*FactTransaction[[#This Row],[ADR]]</f>
        <v>0</v>
      </c>
      <c r="I1868" s="51">
        <f>DATE(FactTransaction[[#This Row],['#Year]],FactTransaction[[#This Row],['#Month]],1)</f>
        <v>46235</v>
      </c>
      <c r="J1868" s="48"/>
    </row>
    <row r="1869" spans="1:10" x14ac:dyDescent="0.4">
      <c r="A1869" s="48" t="s">
        <v>90</v>
      </c>
      <c r="B1869" s="48" t="s">
        <v>75</v>
      </c>
      <c r="C1869" s="48">
        <v>2026</v>
      </c>
      <c r="D1869" s="48" t="s">
        <v>3</v>
      </c>
      <c r="E1869" s="48">
        <v>8</v>
      </c>
      <c r="F1869" s="60">
        <v>0</v>
      </c>
      <c r="G1869" s="43">
        <v>0</v>
      </c>
      <c r="H1869" s="58">
        <f>FactTransaction[[#This Row],[RNS]]*FactTransaction[[#This Row],[ADR]]</f>
        <v>0</v>
      </c>
      <c r="I1869" s="51">
        <f>DATE(FactTransaction[[#This Row],['#Year]],FactTransaction[[#This Row],['#Month]],1)</f>
        <v>46235</v>
      </c>
      <c r="J1869" s="48"/>
    </row>
    <row r="1870" spans="1:10" x14ac:dyDescent="0.4">
      <c r="A1870" s="48" t="s">
        <v>90</v>
      </c>
      <c r="B1870" s="48" t="s">
        <v>75</v>
      </c>
      <c r="C1870" s="48">
        <v>2026</v>
      </c>
      <c r="D1870" s="48" t="s">
        <v>6</v>
      </c>
      <c r="E1870" s="48">
        <v>9</v>
      </c>
      <c r="F1870" s="60">
        <v>0</v>
      </c>
      <c r="G1870" s="43">
        <v>0</v>
      </c>
      <c r="H1870" s="58">
        <f>FactTransaction[[#This Row],[RNS]]*FactTransaction[[#This Row],[ADR]]</f>
        <v>0</v>
      </c>
      <c r="I1870" s="51">
        <f>DATE(FactTransaction[[#This Row],['#Year]],FactTransaction[[#This Row],['#Month]],1)</f>
        <v>46266</v>
      </c>
      <c r="J1870" s="48"/>
    </row>
    <row r="1871" spans="1:10" x14ac:dyDescent="0.4">
      <c r="A1871" s="48" t="s">
        <v>90</v>
      </c>
      <c r="B1871" s="48" t="s">
        <v>75</v>
      </c>
      <c r="C1871" s="48">
        <v>2026</v>
      </c>
      <c r="D1871" s="48" t="s">
        <v>7</v>
      </c>
      <c r="E1871" s="48">
        <v>9</v>
      </c>
      <c r="F1871" s="60">
        <v>0</v>
      </c>
      <c r="G1871" s="43">
        <v>0</v>
      </c>
      <c r="H1871" s="58">
        <f>FactTransaction[[#This Row],[RNS]]*FactTransaction[[#This Row],[ADR]]</f>
        <v>0</v>
      </c>
      <c r="I1871" s="51">
        <f>DATE(FactTransaction[[#This Row],['#Year]],FactTransaction[[#This Row],['#Month]],1)</f>
        <v>46266</v>
      </c>
      <c r="J1871" s="48"/>
    </row>
    <row r="1872" spans="1:10" x14ac:dyDescent="0.4">
      <c r="A1872" s="48" t="s">
        <v>90</v>
      </c>
      <c r="B1872" s="48" t="s">
        <v>75</v>
      </c>
      <c r="C1872" s="48">
        <v>2026</v>
      </c>
      <c r="D1872" s="48" t="s">
        <v>8</v>
      </c>
      <c r="E1872" s="48">
        <v>9</v>
      </c>
      <c r="F1872" s="60">
        <v>0</v>
      </c>
      <c r="G1872" s="43">
        <v>0</v>
      </c>
      <c r="H1872" s="58">
        <f>FactTransaction[[#This Row],[RNS]]*FactTransaction[[#This Row],[ADR]]</f>
        <v>0</v>
      </c>
      <c r="I1872" s="51">
        <f>DATE(FactTransaction[[#This Row],['#Year]],FactTransaction[[#This Row],['#Month]],1)</f>
        <v>46266</v>
      </c>
      <c r="J1872" s="48"/>
    </row>
    <row r="1873" spans="1:10" x14ac:dyDescent="0.4">
      <c r="A1873" s="48" t="s">
        <v>90</v>
      </c>
      <c r="B1873" s="48" t="s">
        <v>75</v>
      </c>
      <c r="C1873" s="48">
        <v>2026</v>
      </c>
      <c r="D1873" s="48" t="s">
        <v>3</v>
      </c>
      <c r="E1873" s="48">
        <v>9</v>
      </c>
      <c r="F1873" s="60">
        <v>0</v>
      </c>
      <c r="G1873" s="43">
        <v>0</v>
      </c>
      <c r="H1873" s="58">
        <f>FactTransaction[[#This Row],[RNS]]*FactTransaction[[#This Row],[ADR]]</f>
        <v>0</v>
      </c>
      <c r="I1873" s="51">
        <f>DATE(FactTransaction[[#This Row],['#Year]],FactTransaction[[#This Row],['#Month]],1)</f>
        <v>46266</v>
      </c>
      <c r="J1873" s="48"/>
    </row>
    <row r="1874" spans="1:10" x14ac:dyDescent="0.4">
      <c r="A1874" s="48" t="s">
        <v>90</v>
      </c>
      <c r="B1874" s="48" t="s">
        <v>75</v>
      </c>
      <c r="C1874" s="48">
        <v>2026</v>
      </c>
      <c r="D1874" s="48" t="s">
        <v>6</v>
      </c>
      <c r="E1874" s="48">
        <v>10</v>
      </c>
      <c r="F1874" s="60">
        <v>0</v>
      </c>
      <c r="G1874" s="43">
        <v>0</v>
      </c>
      <c r="H1874" s="58">
        <f>FactTransaction[[#This Row],[RNS]]*FactTransaction[[#This Row],[ADR]]</f>
        <v>0</v>
      </c>
      <c r="I1874" s="51">
        <f>DATE(FactTransaction[[#This Row],['#Year]],FactTransaction[[#This Row],['#Month]],1)</f>
        <v>46296</v>
      </c>
      <c r="J1874" s="48"/>
    </row>
    <row r="1875" spans="1:10" x14ac:dyDescent="0.4">
      <c r="A1875" s="48" t="s">
        <v>90</v>
      </c>
      <c r="B1875" s="48" t="s">
        <v>75</v>
      </c>
      <c r="C1875" s="48">
        <v>2026</v>
      </c>
      <c r="D1875" s="48" t="s">
        <v>7</v>
      </c>
      <c r="E1875" s="48">
        <v>10</v>
      </c>
      <c r="F1875" s="60">
        <v>0</v>
      </c>
      <c r="G1875" s="43">
        <v>0</v>
      </c>
      <c r="H1875" s="58">
        <f>FactTransaction[[#This Row],[RNS]]*FactTransaction[[#This Row],[ADR]]</f>
        <v>0</v>
      </c>
      <c r="I1875" s="51">
        <f>DATE(FactTransaction[[#This Row],['#Year]],FactTransaction[[#This Row],['#Month]],1)</f>
        <v>46296</v>
      </c>
      <c r="J1875" s="48"/>
    </row>
    <row r="1876" spans="1:10" x14ac:dyDescent="0.4">
      <c r="A1876" s="48" t="s">
        <v>90</v>
      </c>
      <c r="B1876" s="48" t="s">
        <v>75</v>
      </c>
      <c r="C1876" s="48">
        <v>2026</v>
      </c>
      <c r="D1876" s="48" t="s">
        <v>8</v>
      </c>
      <c r="E1876" s="48">
        <v>10</v>
      </c>
      <c r="F1876" s="60">
        <v>0</v>
      </c>
      <c r="G1876" s="43">
        <v>0</v>
      </c>
      <c r="H1876" s="58">
        <f>FactTransaction[[#This Row],[RNS]]*FactTransaction[[#This Row],[ADR]]</f>
        <v>0</v>
      </c>
      <c r="I1876" s="51">
        <f>DATE(FactTransaction[[#This Row],['#Year]],FactTransaction[[#This Row],['#Month]],1)</f>
        <v>46296</v>
      </c>
      <c r="J1876" s="48"/>
    </row>
    <row r="1877" spans="1:10" x14ac:dyDescent="0.4">
      <c r="A1877" s="48" t="s">
        <v>90</v>
      </c>
      <c r="B1877" s="48" t="s">
        <v>75</v>
      </c>
      <c r="C1877" s="48">
        <v>2026</v>
      </c>
      <c r="D1877" s="48" t="s">
        <v>3</v>
      </c>
      <c r="E1877" s="48">
        <v>10</v>
      </c>
      <c r="F1877" s="60">
        <v>0</v>
      </c>
      <c r="G1877" s="43">
        <v>0</v>
      </c>
      <c r="H1877" s="58">
        <f>FactTransaction[[#This Row],[RNS]]*FactTransaction[[#This Row],[ADR]]</f>
        <v>0</v>
      </c>
      <c r="I1877" s="51">
        <f>DATE(FactTransaction[[#This Row],['#Year]],FactTransaction[[#This Row],['#Month]],1)</f>
        <v>46296</v>
      </c>
      <c r="J1877" s="48"/>
    </row>
    <row r="1878" spans="1:10" x14ac:dyDescent="0.4">
      <c r="A1878" s="48" t="s">
        <v>90</v>
      </c>
      <c r="B1878" s="48" t="s">
        <v>75</v>
      </c>
      <c r="C1878" s="48">
        <v>2026</v>
      </c>
      <c r="D1878" s="48" t="s">
        <v>6</v>
      </c>
      <c r="E1878" s="48">
        <v>11</v>
      </c>
      <c r="F1878" s="60">
        <v>0</v>
      </c>
      <c r="G1878" s="43">
        <v>0</v>
      </c>
      <c r="H1878" s="58">
        <f>FactTransaction[[#This Row],[RNS]]*FactTransaction[[#This Row],[ADR]]</f>
        <v>0</v>
      </c>
      <c r="I1878" s="51">
        <f>DATE(FactTransaction[[#This Row],['#Year]],FactTransaction[[#This Row],['#Month]],1)</f>
        <v>46327</v>
      </c>
      <c r="J1878" s="48"/>
    </row>
    <row r="1879" spans="1:10" x14ac:dyDescent="0.4">
      <c r="A1879" s="48" t="s">
        <v>90</v>
      </c>
      <c r="B1879" s="48" t="s">
        <v>75</v>
      </c>
      <c r="C1879" s="48">
        <v>2026</v>
      </c>
      <c r="D1879" s="48" t="s">
        <v>7</v>
      </c>
      <c r="E1879" s="48">
        <v>11</v>
      </c>
      <c r="F1879" s="60">
        <v>0</v>
      </c>
      <c r="G1879" s="43">
        <v>0</v>
      </c>
      <c r="H1879" s="58">
        <f>FactTransaction[[#This Row],[RNS]]*FactTransaction[[#This Row],[ADR]]</f>
        <v>0</v>
      </c>
      <c r="I1879" s="51">
        <f>DATE(FactTransaction[[#This Row],['#Year]],FactTransaction[[#This Row],['#Month]],1)</f>
        <v>46327</v>
      </c>
      <c r="J1879" s="48"/>
    </row>
    <row r="1880" spans="1:10" x14ac:dyDescent="0.4">
      <c r="A1880" s="48" t="s">
        <v>90</v>
      </c>
      <c r="B1880" s="48" t="s">
        <v>75</v>
      </c>
      <c r="C1880" s="48">
        <v>2026</v>
      </c>
      <c r="D1880" s="48" t="s">
        <v>8</v>
      </c>
      <c r="E1880" s="48">
        <v>11</v>
      </c>
      <c r="F1880" s="60">
        <v>0</v>
      </c>
      <c r="G1880" s="43">
        <v>0</v>
      </c>
      <c r="H1880" s="58">
        <f>FactTransaction[[#This Row],[RNS]]*FactTransaction[[#This Row],[ADR]]</f>
        <v>0</v>
      </c>
      <c r="I1880" s="51">
        <f>DATE(FactTransaction[[#This Row],['#Year]],FactTransaction[[#This Row],['#Month]],1)</f>
        <v>46327</v>
      </c>
      <c r="J1880" s="48"/>
    </row>
    <row r="1881" spans="1:10" x14ac:dyDescent="0.4">
      <c r="A1881" s="48" t="s">
        <v>90</v>
      </c>
      <c r="B1881" s="48" t="s">
        <v>75</v>
      </c>
      <c r="C1881" s="48">
        <v>2026</v>
      </c>
      <c r="D1881" s="48" t="s">
        <v>3</v>
      </c>
      <c r="E1881" s="48">
        <v>11</v>
      </c>
      <c r="F1881" s="60">
        <v>0</v>
      </c>
      <c r="G1881" s="43">
        <v>0</v>
      </c>
      <c r="H1881" s="58">
        <f>FactTransaction[[#This Row],[RNS]]*FactTransaction[[#This Row],[ADR]]</f>
        <v>0</v>
      </c>
      <c r="I1881" s="51">
        <f>DATE(FactTransaction[[#This Row],['#Year]],FactTransaction[[#This Row],['#Month]],1)</f>
        <v>46327</v>
      </c>
      <c r="J1881" s="48"/>
    </row>
    <row r="1882" spans="1:10" x14ac:dyDescent="0.4">
      <c r="A1882" s="48" t="s">
        <v>90</v>
      </c>
      <c r="B1882" s="48" t="s">
        <v>75</v>
      </c>
      <c r="C1882" s="48">
        <v>2026</v>
      </c>
      <c r="D1882" s="48" t="s">
        <v>6</v>
      </c>
      <c r="E1882" s="48">
        <v>12</v>
      </c>
      <c r="F1882" s="60">
        <v>0</v>
      </c>
      <c r="G1882" s="43">
        <v>0</v>
      </c>
      <c r="H1882" s="58">
        <f>FactTransaction[[#This Row],[RNS]]*FactTransaction[[#This Row],[ADR]]</f>
        <v>0</v>
      </c>
      <c r="I1882" s="51">
        <f>DATE(FactTransaction[[#This Row],['#Year]],FactTransaction[[#This Row],['#Month]],1)</f>
        <v>46357</v>
      </c>
      <c r="J1882" s="48"/>
    </row>
    <row r="1883" spans="1:10" x14ac:dyDescent="0.4">
      <c r="A1883" s="48" t="s">
        <v>90</v>
      </c>
      <c r="B1883" s="48" t="s">
        <v>75</v>
      </c>
      <c r="C1883" s="48">
        <v>2026</v>
      </c>
      <c r="D1883" s="48" t="s">
        <v>7</v>
      </c>
      <c r="E1883" s="48">
        <v>12</v>
      </c>
      <c r="F1883" s="60">
        <v>0</v>
      </c>
      <c r="G1883" s="43">
        <v>0</v>
      </c>
      <c r="H1883" s="58">
        <f>FactTransaction[[#This Row],[RNS]]*FactTransaction[[#This Row],[ADR]]</f>
        <v>0</v>
      </c>
      <c r="I1883" s="51">
        <f>DATE(FactTransaction[[#This Row],['#Year]],FactTransaction[[#This Row],['#Month]],1)</f>
        <v>46357</v>
      </c>
      <c r="J1883" s="48"/>
    </row>
    <row r="1884" spans="1:10" x14ac:dyDescent="0.4">
      <c r="A1884" s="48" t="s">
        <v>90</v>
      </c>
      <c r="B1884" s="48" t="s">
        <v>75</v>
      </c>
      <c r="C1884" s="48">
        <v>2026</v>
      </c>
      <c r="D1884" s="48" t="s">
        <v>8</v>
      </c>
      <c r="E1884" s="48">
        <v>12</v>
      </c>
      <c r="F1884" s="60">
        <v>0</v>
      </c>
      <c r="G1884" s="43">
        <v>0</v>
      </c>
      <c r="H1884" s="58">
        <f>FactTransaction[[#This Row],[RNS]]*FactTransaction[[#This Row],[ADR]]</f>
        <v>0</v>
      </c>
      <c r="I1884" s="51">
        <f>DATE(FactTransaction[[#This Row],['#Year]],FactTransaction[[#This Row],['#Month]],1)</f>
        <v>46357</v>
      </c>
      <c r="J1884" s="48"/>
    </row>
    <row r="1885" spans="1:10" x14ac:dyDescent="0.4">
      <c r="A1885" s="48" t="s">
        <v>90</v>
      </c>
      <c r="B1885" s="48" t="s">
        <v>75</v>
      </c>
      <c r="C1885" s="48">
        <v>2026</v>
      </c>
      <c r="D1885" s="48" t="s">
        <v>3</v>
      </c>
      <c r="E1885" s="48">
        <v>12</v>
      </c>
      <c r="F1885" s="60">
        <v>0</v>
      </c>
      <c r="G1885" s="43">
        <v>0</v>
      </c>
      <c r="H1885" s="58">
        <f>FactTransaction[[#This Row],[RNS]]*FactTransaction[[#This Row],[ADR]]</f>
        <v>0</v>
      </c>
      <c r="I1885" s="51">
        <f>DATE(FactTransaction[[#This Row],['#Year]],FactTransaction[[#This Row],['#Month]],1)</f>
        <v>46357</v>
      </c>
      <c r="J1885" s="48"/>
    </row>
    <row r="1886" spans="1:10" x14ac:dyDescent="0.4">
      <c r="A1886" s="48" t="s">
        <v>90</v>
      </c>
      <c r="B1886" s="48" t="s">
        <v>74</v>
      </c>
      <c r="C1886" s="48">
        <v>2026</v>
      </c>
      <c r="D1886" s="48" t="s">
        <v>6</v>
      </c>
      <c r="E1886" s="48">
        <v>1</v>
      </c>
      <c r="F1886" s="60">
        <v>381</v>
      </c>
      <c r="G1886" s="43">
        <v>141</v>
      </c>
      <c r="H1886" s="58">
        <f>FactTransaction[[#This Row],[RNS]]*FactTransaction[[#This Row],[ADR]]</f>
        <v>53721</v>
      </c>
      <c r="I1886" s="51">
        <f>DATE(FactTransaction[[#This Row],['#Year]],FactTransaction[[#This Row],['#Month]],1)</f>
        <v>46023</v>
      </c>
      <c r="J1886" s="48"/>
    </row>
    <row r="1887" spans="1:10" x14ac:dyDescent="0.4">
      <c r="A1887" s="48" t="s">
        <v>90</v>
      </c>
      <c r="B1887" s="48" t="s">
        <v>74</v>
      </c>
      <c r="C1887" s="48">
        <v>2026</v>
      </c>
      <c r="D1887" s="48" t="s">
        <v>7</v>
      </c>
      <c r="E1887" s="48">
        <v>1</v>
      </c>
      <c r="F1887" s="60">
        <v>74</v>
      </c>
      <c r="G1887" s="43">
        <v>124</v>
      </c>
      <c r="H1887" s="58">
        <f>FactTransaction[[#This Row],[RNS]]*FactTransaction[[#This Row],[ADR]]</f>
        <v>9176</v>
      </c>
      <c r="I1887" s="51">
        <f>DATE(FactTransaction[[#This Row],['#Year]],FactTransaction[[#This Row],['#Month]],1)</f>
        <v>46023</v>
      </c>
      <c r="J1887" s="48"/>
    </row>
    <row r="1888" spans="1:10" x14ac:dyDescent="0.4">
      <c r="A1888" s="48" t="s">
        <v>90</v>
      </c>
      <c r="B1888" s="48" t="s">
        <v>74</v>
      </c>
      <c r="C1888" s="48">
        <v>2026</v>
      </c>
      <c r="D1888" s="48" t="s">
        <v>8</v>
      </c>
      <c r="E1888" s="48">
        <v>1</v>
      </c>
      <c r="F1888" s="60">
        <v>287</v>
      </c>
      <c r="G1888" s="43">
        <v>193</v>
      </c>
      <c r="H1888" s="58">
        <f>FactTransaction[[#This Row],[RNS]]*FactTransaction[[#This Row],[ADR]]</f>
        <v>55391</v>
      </c>
      <c r="I1888" s="51">
        <f>DATE(FactTransaction[[#This Row],['#Year]],FactTransaction[[#This Row],['#Month]],1)</f>
        <v>46023</v>
      </c>
      <c r="J1888" s="48"/>
    </row>
    <row r="1889" spans="1:10" x14ac:dyDescent="0.4">
      <c r="A1889" s="48" t="s">
        <v>90</v>
      </c>
      <c r="B1889" s="48" t="s">
        <v>74</v>
      </c>
      <c r="C1889" s="48">
        <v>2026</v>
      </c>
      <c r="D1889" s="48" t="s">
        <v>3</v>
      </c>
      <c r="E1889" s="48">
        <v>1</v>
      </c>
      <c r="F1889" s="60">
        <v>343</v>
      </c>
      <c r="G1889" s="43">
        <v>139</v>
      </c>
      <c r="H1889" s="58">
        <f>FactTransaction[[#This Row],[RNS]]*FactTransaction[[#This Row],[ADR]]</f>
        <v>47677</v>
      </c>
      <c r="I1889" s="51">
        <f>DATE(FactTransaction[[#This Row],['#Year]],FactTransaction[[#This Row],['#Month]],1)</f>
        <v>46023</v>
      </c>
      <c r="J1889" s="48"/>
    </row>
    <row r="1890" spans="1:10" x14ac:dyDescent="0.4">
      <c r="A1890" s="48" t="s">
        <v>90</v>
      </c>
      <c r="B1890" s="48" t="s">
        <v>74</v>
      </c>
      <c r="C1890" s="48">
        <v>2026</v>
      </c>
      <c r="D1890" s="48" t="s">
        <v>6</v>
      </c>
      <c r="E1890" s="48">
        <v>2</v>
      </c>
      <c r="F1890" s="60">
        <v>683</v>
      </c>
      <c r="G1890" s="43">
        <v>98</v>
      </c>
      <c r="H1890" s="58">
        <f>FactTransaction[[#This Row],[RNS]]*FactTransaction[[#This Row],[ADR]]</f>
        <v>66934</v>
      </c>
      <c r="I1890" s="51">
        <f>DATE(FactTransaction[[#This Row],['#Year]],FactTransaction[[#This Row],['#Month]],1)</f>
        <v>46054</v>
      </c>
      <c r="J1890" s="48"/>
    </row>
    <row r="1891" spans="1:10" x14ac:dyDescent="0.4">
      <c r="A1891" s="48" t="s">
        <v>90</v>
      </c>
      <c r="B1891" s="48" t="s">
        <v>74</v>
      </c>
      <c r="C1891" s="48">
        <v>2026</v>
      </c>
      <c r="D1891" s="48" t="s">
        <v>7</v>
      </c>
      <c r="E1891" s="48">
        <v>2</v>
      </c>
      <c r="F1891" s="60">
        <v>362</v>
      </c>
      <c r="G1891" s="43">
        <v>146</v>
      </c>
      <c r="H1891" s="58">
        <f>FactTransaction[[#This Row],[RNS]]*FactTransaction[[#This Row],[ADR]]</f>
        <v>52852</v>
      </c>
      <c r="I1891" s="51">
        <f>DATE(FactTransaction[[#This Row],['#Year]],FactTransaction[[#This Row],['#Month]],1)</f>
        <v>46054</v>
      </c>
      <c r="J1891" s="48"/>
    </row>
    <row r="1892" spans="1:10" x14ac:dyDescent="0.4">
      <c r="A1892" s="48" t="s">
        <v>90</v>
      </c>
      <c r="B1892" s="48" t="s">
        <v>74</v>
      </c>
      <c r="C1892" s="48">
        <v>2026</v>
      </c>
      <c r="D1892" s="48" t="s">
        <v>8</v>
      </c>
      <c r="E1892" s="48">
        <v>2</v>
      </c>
      <c r="F1892" s="60">
        <v>186</v>
      </c>
      <c r="G1892" s="43">
        <v>204</v>
      </c>
      <c r="H1892" s="58">
        <f>FactTransaction[[#This Row],[RNS]]*FactTransaction[[#This Row],[ADR]]</f>
        <v>37944</v>
      </c>
      <c r="I1892" s="51">
        <f>DATE(FactTransaction[[#This Row],['#Year]],FactTransaction[[#This Row],['#Month]],1)</f>
        <v>46054</v>
      </c>
      <c r="J1892" s="48"/>
    </row>
    <row r="1893" spans="1:10" x14ac:dyDescent="0.4">
      <c r="A1893" s="48" t="s">
        <v>90</v>
      </c>
      <c r="B1893" s="48" t="s">
        <v>74</v>
      </c>
      <c r="C1893" s="48">
        <v>2026</v>
      </c>
      <c r="D1893" s="48" t="s">
        <v>3</v>
      </c>
      <c r="E1893" s="48">
        <v>2</v>
      </c>
      <c r="F1893" s="60">
        <v>144</v>
      </c>
      <c r="G1893" s="43">
        <v>122</v>
      </c>
      <c r="H1893" s="58">
        <f>FactTransaction[[#This Row],[RNS]]*FactTransaction[[#This Row],[ADR]]</f>
        <v>17568</v>
      </c>
      <c r="I1893" s="51">
        <f>DATE(FactTransaction[[#This Row],['#Year]],FactTransaction[[#This Row],['#Month]],1)</f>
        <v>46054</v>
      </c>
      <c r="J1893" s="48"/>
    </row>
    <row r="1894" spans="1:10" x14ac:dyDescent="0.4">
      <c r="A1894" s="48" t="s">
        <v>90</v>
      </c>
      <c r="B1894" s="48" t="s">
        <v>74</v>
      </c>
      <c r="C1894" s="48">
        <v>2026</v>
      </c>
      <c r="D1894" s="48" t="s">
        <v>6</v>
      </c>
      <c r="E1894" s="48">
        <v>3</v>
      </c>
      <c r="F1894" s="60">
        <v>0</v>
      </c>
      <c r="G1894" s="43">
        <v>0</v>
      </c>
      <c r="H1894" s="58">
        <f>FactTransaction[[#This Row],[RNS]]*FactTransaction[[#This Row],[ADR]]</f>
        <v>0</v>
      </c>
      <c r="I1894" s="51">
        <f>DATE(FactTransaction[[#This Row],['#Year]],FactTransaction[[#This Row],['#Month]],1)</f>
        <v>46082</v>
      </c>
      <c r="J1894" s="48"/>
    </row>
    <row r="1895" spans="1:10" x14ac:dyDescent="0.4">
      <c r="A1895" s="48" t="s">
        <v>90</v>
      </c>
      <c r="B1895" s="48" t="s">
        <v>74</v>
      </c>
      <c r="C1895" s="48">
        <v>2026</v>
      </c>
      <c r="D1895" s="48" t="s">
        <v>7</v>
      </c>
      <c r="E1895" s="48">
        <v>3</v>
      </c>
      <c r="F1895" s="60">
        <v>0</v>
      </c>
      <c r="G1895" s="43">
        <v>0</v>
      </c>
      <c r="H1895" s="58">
        <f>FactTransaction[[#This Row],[RNS]]*FactTransaction[[#This Row],[ADR]]</f>
        <v>0</v>
      </c>
      <c r="I1895" s="51">
        <f>DATE(FactTransaction[[#This Row],['#Year]],FactTransaction[[#This Row],['#Month]],1)</f>
        <v>46082</v>
      </c>
      <c r="J1895" s="48"/>
    </row>
    <row r="1896" spans="1:10" x14ac:dyDescent="0.4">
      <c r="A1896" s="48" t="s">
        <v>90</v>
      </c>
      <c r="B1896" s="48" t="s">
        <v>74</v>
      </c>
      <c r="C1896" s="48">
        <v>2026</v>
      </c>
      <c r="D1896" s="48" t="s">
        <v>8</v>
      </c>
      <c r="E1896" s="48">
        <v>3</v>
      </c>
      <c r="F1896" s="60">
        <v>0</v>
      </c>
      <c r="G1896" s="43">
        <v>0</v>
      </c>
      <c r="H1896" s="58">
        <f>FactTransaction[[#This Row],[RNS]]*FactTransaction[[#This Row],[ADR]]</f>
        <v>0</v>
      </c>
      <c r="I1896" s="51">
        <f>DATE(FactTransaction[[#This Row],['#Year]],FactTransaction[[#This Row],['#Month]],1)</f>
        <v>46082</v>
      </c>
      <c r="J1896" s="48"/>
    </row>
    <row r="1897" spans="1:10" x14ac:dyDescent="0.4">
      <c r="A1897" s="48" t="s">
        <v>90</v>
      </c>
      <c r="B1897" s="48" t="s">
        <v>74</v>
      </c>
      <c r="C1897" s="48">
        <v>2026</v>
      </c>
      <c r="D1897" s="48" t="s">
        <v>3</v>
      </c>
      <c r="E1897" s="48">
        <v>3</v>
      </c>
      <c r="F1897" s="60">
        <v>0</v>
      </c>
      <c r="G1897" s="43">
        <v>0</v>
      </c>
      <c r="H1897" s="58">
        <f>FactTransaction[[#This Row],[RNS]]*FactTransaction[[#This Row],[ADR]]</f>
        <v>0</v>
      </c>
      <c r="I1897" s="51">
        <f>DATE(FactTransaction[[#This Row],['#Year]],FactTransaction[[#This Row],['#Month]],1)</f>
        <v>46082</v>
      </c>
      <c r="J1897" s="48"/>
    </row>
    <row r="1898" spans="1:10" x14ac:dyDescent="0.4">
      <c r="A1898" s="48" t="s">
        <v>90</v>
      </c>
      <c r="B1898" s="48" t="s">
        <v>74</v>
      </c>
      <c r="C1898" s="48">
        <v>2026</v>
      </c>
      <c r="D1898" s="48" t="s">
        <v>6</v>
      </c>
      <c r="E1898" s="48">
        <v>4</v>
      </c>
      <c r="F1898" s="60">
        <v>0</v>
      </c>
      <c r="G1898" s="43">
        <v>0</v>
      </c>
      <c r="H1898" s="58">
        <f>FactTransaction[[#This Row],[RNS]]*FactTransaction[[#This Row],[ADR]]</f>
        <v>0</v>
      </c>
      <c r="I1898" s="51">
        <f>DATE(FactTransaction[[#This Row],['#Year]],FactTransaction[[#This Row],['#Month]],1)</f>
        <v>46113</v>
      </c>
      <c r="J1898" s="48"/>
    </row>
    <row r="1899" spans="1:10" x14ac:dyDescent="0.4">
      <c r="A1899" s="48" t="s">
        <v>90</v>
      </c>
      <c r="B1899" s="48" t="s">
        <v>74</v>
      </c>
      <c r="C1899" s="48">
        <v>2026</v>
      </c>
      <c r="D1899" s="48" t="s">
        <v>7</v>
      </c>
      <c r="E1899" s="48">
        <v>4</v>
      </c>
      <c r="F1899" s="60">
        <v>0</v>
      </c>
      <c r="G1899" s="43">
        <v>0</v>
      </c>
      <c r="H1899" s="58">
        <f>FactTransaction[[#This Row],[RNS]]*FactTransaction[[#This Row],[ADR]]</f>
        <v>0</v>
      </c>
      <c r="I1899" s="51">
        <f>DATE(FactTransaction[[#This Row],['#Year]],FactTransaction[[#This Row],['#Month]],1)</f>
        <v>46113</v>
      </c>
      <c r="J1899" s="48"/>
    </row>
    <row r="1900" spans="1:10" x14ac:dyDescent="0.4">
      <c r="A1900" s="48" t="s">
        <v>90</v>
      </c>
      <c r="B1900" s="48" t="s">
        <v>74</v>
      </c>
      <c r="C1900" s="48">
        <v>2026</v>
      </c>
      <c r="D1900" s="48" t="s">
        <v>8</v>
      </c>
      <c r="E1900" s="48">
        <v>4</v>
      </c>
      <c r="F1900" s="60">
        <v>0</v>
      </c>
      <c r="G1900" s="43">
        <v>0</v>
      </c>
      <c r="H1900" s="58">
        <f>FactTransaction[[#This Row],[RNS]]*FactTransaction[[#This Row],[ADR]]</f>
        <v>0</v>
      </c>
      <c r="I1900" s="51">
        <f>DATE(FactTransaction[[#This Row],['#Year]],FactTransaction[[#This Row],['#Month]],1)</f>
        <v>46113</v>
      </c>
      <c r="J1900" s="48"/>
    </row>
    <row r="1901" spans="1:10" x14ac:dyDescent="0.4">
      <c r="A1901" s="48" t="s">
        <v>90</v>
      </c>
      <c r="B1901" s="48" t="s">
        <v>74</v>
      </c>
      <c r="C1901" s="48">
        <v>2026</v>
      </c>
      <c r="D1901" s="48" t="s">
        <v>3</v>
      </c>
      <c r="E1901" s="48">
        <v>4</v>
      </c>
      <c r="F1901" s="60">
        <v>0</v>
      </c>
      <c r="G1901" s="43">
        <v>0</v>
      </c>
      <c r="H1901" s="58">
        <f>FactTransaction[[#This Row],[RNS]]*FactTransaction[[#This Row],[ADR]]</f>
        <v>0</v>
      </c>
      <c r="I1901" s="51">
        <f>DATE(FactTransaction[[#This Row],['#Year]],FactTransaction[[#This Row],['#Month]],1)</f>
        <v>46113</v>
      </c>
      <c r="J1901" s="48"/>
    </row>
    <row r="1902" spans="1:10" x14ac:dyDescent="0.4">
      <c r="A1902" s="48" t="s">
        <v>90</v>
      </c>
      <c r="B1902" s="48" t="s">
        <v>74</v>
      </c>
      <c r="C1902" s="48">
        <v>2026</v>
      </c>
      <c r="D1902" s="48" t="s">
        <v>6</v>
      </c>
      <c r="E1902" s="48">
        <v>5</v>
      </c>
      <c r="F1902" s="60">
        <v>0</v>
      </c>
      <c r="G1902" s="43">
        <v>0</v>
      </c>
      <c r="H1902" s="58">
        <f>FactTransaction[[#This Row],[RNS]]*FactTransaction[[#This Row],[ADR]]</f>
        <v>0</v>
      </c>
      <c r="I1902" s="51">
        <f>DATE(FactTransaction[[#This Row],['#Year]],FactTransaction[[#This Row],['#Month]],1)</f>
        <v>46143</v>
      </c>
      <c r="J1902" s="48"/>
    </row>
    <row r="1903" spans="1:10" x14ac:dyDescent="0.4">
      <c r="A1903" s="48" t="s">
        <v>90</v>
      </c>
      <c r="B1903" s="48" t="s">
        <v>74</v>
      </c>
      <c r="C1903" s="48">
        <v>2026</v>
      </c>
      <c r="D1903" s="48" t="s">
        <v>7</v>
      </c>
      <c r="E1903" s="48">
        <v>5</v>
      </c>
      <c r="F1903" s="60">
        <v>0</v>
      </c>
      <c r="G1903" s="43">
        <v>0</v>
      </c>
      <c r="H1903" s="58">
        <f>FactTransaction[[#This Row],[RNS]]*FactTransaction[[#This Row],[ADR]]</f>
        <v>0</v>
      </c>
      <c r="I1903" s="51">
        <f>DATE(FactTransaction[[#This Row],['#Year]],FactTransaction[[#This Row],['#Month]],1)</f>
        <v>46143</v>
      </c>
      <c r="J1903" s="48"/>
    </row>
    <row r="1904" spans="1:10" x14ac:dyDescent="0.4">
      <c r="A1904" s="48" t="s">
        <v>90</v>
      </c>
      <c r="B1904" s="48" t="s">
        <v>74</v>
      </c>
      <c r="C1904" s="48">
        <v>2026</v>
      </c>
      <c r="D1904" s="48" t="s">
        <v>8</v>
      </c>
      <c r="E1904" s="48">
        <v>5</v>
      </c>
      <c r="F1904" s="60">
        <v>0</v>
      </c>
      <c r="G1904" s="43">
        <v>0</v>
      </c>
      <c r="H1904" s="58">
        <f>FactTransaction[[#This Row],[RNS]]*FactTransaction[[#This Row],[ADR]]</f>
        <v>0</v>
      </c>
      <c r="I1904" s="51">
        <f>DATE(FactTransaction[[#This Row],['#Year]],FactTransaction[[#This Row],['#Month]],1)</f>
        <v>46143</v>
      </c>
      <c r="J1904" s="48"/>
    </row>
    <row r="1905" spans="1:10" x14ac:dyDescent="0.4">
      <c r="A1905" s="48" t="s">
        <v>90</v>
      </c>
      <c r="B1905" s="48" t="s">
        <v>74</v>
      </c>
      <c r="C1905" s="48">
        <v>2026</v>
      </c>
      <c r="D1905" s="48" t="s">
        <v>3</v>
      </c>
      <c r="E1905" s="48">
        <v>5</v>
      </c>
      <c r="F1905" s="60">
        <v>0</v>
      </c>
      <c r="G1905" s="43">
        <v>0</v>
      </c>
      <c r="H1905" s="58">
        <f>FactTransaction[[#This Row],[RNS]]*FactTransaction[[#This Row],[ADR]]</f>
        <v>0</v>
      </c>
      <c r="I1905" s="51">
        <f>DATE(FactTransaction[[#This Row],['#Year]],FactTransaction[[#This Row],['#Month]],1)</f>
        <v>46143</v>
      </c>
      <c r="J1905" s="48"/>
    </row>
    <row r="1906" spans="1:10" x14ac:dyDescent="0.4">
      <c r="A1906" s="48" t="s">
        <v>90</v>
      </c>
      <c r="B1906" s="48" t="s">
        <v>74</v>
      </c>
      <c r="C1906" s="48">
        <v>2026</v>
      </c>
      <c r="D1906" s="48" t="s">
        <v>6</v>
      </c>
      <c r="E1906" s="48">
        <v>6</v>
      </c>
      <c r="F1906" s="60">
        <v>0</v>
      </c>
      <c r="G1906" s="43">
        <v>0</v>
      </c>
      <c r="H1906" s="58">
        <f>FactTransaction[[#This Row],[RNS]]*FactTransaction[[#This Row],[ADR]]</f>
        <v>0</v>
      </c>
      <c r="I1906" s="51">
        <f>DATE(FactTransaction[[#This Row],['#Year]],FactTransaction[[#This Row],['#Month]],1)</f>
        <v>46174</v>
      </c>
      <c r="J1906" s="48"/>
    </row>
    <row r="1907" spans="1:10" x14ac:dyDescent="0.4">
      <c r="A1907" s="48" t="s">
        <v>90</v>
      </c>
      <c r="B1907" s="48" t="s">
        <v>74</v>
      </c>
      <c r="C1907" s="48">
        <v>2026</v>
      </c>
      <c r="D1907" s="48" t="s">
        <v>7</v>
      </c>
      <c r="E1907" s="48">
        <v>6</v>
      </c>
      <c r="F1907" s="60">
        <v>0</v>
      </c>
      <c r="G1907" s="43">
        <v>0</v>
      </c>
      <c r="H1907" s="58">
        <f>FactTransaction[[#This Row],[RNS]]*FactTransaction[[#This Row],[ADR]]</f>
        <v>0</v>
      </c>
      <c r="I1907" s="51">
        <f>DATE(FactTransaction[[#This Row],['#Year]],FactTransaction[[#This Row],['#Month]],1)</f>
        <v>46174</v>
      </c>
      <c r="J1907" s="48"/>
    </row>
    <row r="1908" spans="1:10" x14ac:dyDescent="0.4">
      <c r="A1908" s="48" t="s">
        <v>90</v>
      </c>
      <c r="B1908" s="48" t="s">
        <v>74</v>
      </c>
      <c r="C1908" s="48">
        <v>2026</v>
      </c>
      <c r="D1908" s="48" t="s">
        <v>8</v>
      </c>
      <c r="E1908" s="48">
        <v>6</v>
      </c>
      <c r="F1908" s="60">
        <v>0</v>
      </c>
      <c r="G1908" s="43">
        <v>0</v>
      </c>
      <c r="H1908" s="58">
        <f>FactTransaction[[#This Row],[RNS]]*FactTransaction[[#This Row],[ADR]]</f>
        <v>0</v>
      </c>
      <c r="I1908" s="51">
        <f>DATE(FactTransaction[[#This Row],['#Year]],FactTransaction[[#This Row],['#Month]],1)</f>
        <v>46174</v>
      </c>
      <c r="J1908" s="48"/>
    </row>
    <row r="1909" spans="1:10" x14ac:dyDescent="0.4">
      <c r="A1909" s="48" t="s">
        <v>90</v>
      </c>
      <c r="B1909" s="48" t="s">
        <v>74</v>
      </c>
      <c r="C1909" s="48">
        <v>2026</v>
      </c>
      <c r="D1909" s="48" t="s">
        <v>3</v>
      </c>
      <c r="E1909" s="48">
        <v>6</v>
      </c>
      <c r="F1909" s="60">
        <v>0</v>
      </c>
      <c r="G1909" s="43">
        <v>0</v>
      </c>
      <c r="H1909" s="58">
        <f>FactTransaction[[#This Row],[RNS]]*FactTransaction[[#This Row],[ADR]]</f>
        <v>0</v>
      </c>
      <c r="I1909" s="51">
        <f>DATE(FactTransaction[[#This Row],['#Year]],FactTransaction[[#This Row],['#Month]],1)</f>
        <v>46174</v>
      </c>
      <c r="J1909" s="48"/>
    </row>
    <row r="1910" spans="1:10" x14ac:dyDescent="0.4">
      <c r="A1910" s="48" t="s">
        <v>90</v>
      </c>
      <c r="B1910" s="48" t="s">
        <v>74</v>
      </c>
      <c r="C1910" s="48">
        <v>2026</v>
      </c>
      <c r="D1910" s="48" t="s">
        <v>6</v>
      </c>
      <c r="E1910" s="48">
        <v>7</v>
      </c>
      <c r="F1910" s="60">
        <v>0</v>
      </c>
      <c r="G1910" s="43">
        <v>0</v>
      </c>
      <c r="H1910" s="58">
        <f>FactTransaction[[#This Row],[RNS]]*FactTransaction[[#This Row],[ADR]]</f>
        <v>0</v>
      </c>
      <c r="I1910" s="51">
        <f>DATE(FactTransaction[[#This Row],['#Year]],FactTransaction[[#This Row],['#Month]],1)</f>
        <v>46204</v>
      </c>
      <c r="J1910" s="48"/>
    </row>
    <row r="1911" spans="1:10" x14ac:dyDescent="0.4">
      <c r="A1911" s="48" t="s">
        <v>90</v>
      </c>
      <c r="B1911" s="48" t="s">
        <v>74</v>
      </c>
      <c r="C1911" s="48">
        <v>2026</v>
      </c>
      <c r="D1911" s="48" t="s">
        <v>7</v>
      </c>
      <c r="E1911" s="48">
        <v>7</v>
      </c>
      <c r="F1911" s="60">
        <v>0</v>
      </c>
      <c r="G1911" s="43">
        <v>0</v>
      </c>
      <c r="H1911" s="58">
        <f>FactTransaction[[#This Row],[RNS]]*FactTransaction[[#This Row],[ADR]]</f>
        <v>0</v>
      </c>
      <c r="I1911" s="51">
        <f>DATE(FactTransaction[[#This Row],['#Year]],FactTransaction[[#This Row],['#Month]],1)</f>
        <v>46204</v>
      </c>
      <c r="J1911" s="48"/>
    </row>
    <row r="1912" spans="1:10" x14ac:dyDescent="0.4">
      <c r="A1912" s="48" t="s">
        <v>90</v>
      </c>
      <c r="B1912" s="48" t="s">
        <v>74</v>
      </c>
      <c r="C1912" s="48">
        <v>2026</v>
      </c>
      <c r="D1912" s="48" t="s">
        <v>8</v>
      </c>
      <c r="E1912" s="48">
        <v>7</v>
      </c>
      <c r="F1912" s="60">
        <v>0</v>
      </c>
      <c r="G1912" s="43">
        <v>0</v>
      </c>
      <c r="H1912" s="58">
        <f>FactTransaction[[#This Row],[RNS]]*FactTransaction[[#This Row],[ADR]]</f>
        <v>0</v>
      </c>
      <c r="I1912" s="51">
        <f>DATE(FactTransaction[[#This Row],['#Year]],FactTransaction[[#This Row],['#Month]],1)</f>
        <v>46204</v>
      </c>
      <c r="J1912" s="48"/>
    </row>
    <row r="1913" spans="1:10" x14ac:dyDescent="0.4">
      <c r="A1913" s="48" t="s">
        <v>90</v>
      </c>
      <c r="B1913" s="48" t="s">
        <v>74</v>
      </c>
      <c r="C1913" s="48">
        <v>2026</v>
      </c>
      <c r="D1913" s="48" t="s">
        <v>3</v>
      </c>
      <c r="E1913" s="48">
        <v>7</v>
      </c>
      <c r="F1913" s="60">
        <v>0</v>
      </c>
      <c r="G1913" s="43">
        <v>0</v>
      </c>
      <c r="H1913" s="58">
        <f>FactTransaction[[#This Row],[RNS]]*FactTransaction[[#This Row],[ADR]]</f>
        <v>0</v>
      </c>
      <c r="I1913" s="51">
        <f>DATE(FactTransaction[[#This Row],['#Year]],FactTransaction[[#This Row],['#Month]],1)</f>
        <v>46204</v>
      </c>
      <c r="J1913" s="48"/>
    </row>
    <row r="1914" spans="1:10" x14ac:dyDescent="0.4">
      <c r="A1914" s="48" t="s">
        <v>90</v>
      </c>
      <c r="B1914" s="48" t="s">
        <v>74</v>
      </c>
      <c r="C1914" s="48">
        <v>2026</v>
      </c>
      <c r="D1914" s="48" t="s">
        <v>6</v>
      </c>
      <c r="E1914" s="48">
        <v>8</v>
      </c>
      <c r="F1914" s="60">
        <v>0</v>
      </c>
      <c r="G1914" s="43">
        <v>0</v>
      </c>
      <c r="H1914" s="58">
        <f>FactTransaction[[#This Row],[RNS]]*FactTransaction[[#This Row],[ADR]]</f>
        <v>0</v>
      </c>
      <c r="I1914" s="51">
        <f>DATE(FactTransaction[[#This Row],['#Year]],FactTransaction[[#This Row],['#Month]],1)</f>
        <v>46235</v>
      </c>
      <c r="J1914" s="48"/>
    </row>
    <row r="1915" spans="1:10" x14ac:dyDescent="0.4">
      <c r="A1915" s="48" t="s">
        <v>90</v>
      </c>
      <c r="B1915" s="48" t="s">
        <v>74</v>
      </c>
      <c r="C1915" s="48">
        <v>2026</v>
      </c>
      <c r="D1915" s="48" t="s">
        <v>7</v>
      </c>
      <c r="E1915" s="48">
        <v>8</v>
      </c>
      <c r="F1915" s="60">
        <v>0</v>
      </c>
      <c r="G1915" s="43">
        <v>0</v>
      </c>
      <c r="H1915" s="58">
        <f>FactTransaction[[#This Row],[RNS]]*FactTransaction[[#This Row],[ADR]]</f>
        <v>0</v>
      </c>
      <c r="I1915" s="51">
        <f>DATE(FactTransaction[[#This Row],['#Year]],FactTransaction[[#This Row],['#Month]],1)</f>
        <v>46235</v>
      </c>
      <c r="J1915" s="48"/>
    </row>
    <row r="1916" spans="1:10" x14ac:dyDescent="0.4">
      <c r="A1916" s="48" t="s">
        <v>90</v>
      </c>
      <c r="B1916" s="48" t="s">
        <v>74</v>
      </c>
      <c r="C1916" s="48">
        <v>2026</v>
      </c>
      <c r="D1916" s="48" t="s">
        <v>8</v>
      </c>
      <c r="E1916" s="48">
        <v>8</v>
      </c>
      <c r="F1916" s="60">
        <v>0</v>
      </c>
      <c r="G1916" s="43">
        <v>0</v>
      </c>
      <c r="H1916" s="58">
        <f>FactTransaction[[#This Row],[RNS]]*FactTransaction[[#This Row],[ADR]]</f>
        <v>0</v>
      </c>
      <c r="I1916" s="51">
        <f>DATE(FactTransaction[[#This Row],['#Year]],FactTransaction[[#This Row],['#Month]],1)</f>
        <v>46235</v>
      </c>
      <c r="J1916" s="48"/>
    </row>
    <row r="1917" spans="1:10" x14ac:dyDescent="0.4">
      <c r="A1917" s="48" t="s">
        <v>90</v>
      </c>
      <c r="B1917" s="48" t="s">
        <v>74</v>
      </c>
      <c r="C1917" s="48">
        <v>2026</v>
      </c>
      <c r="D1917" s="48" t="s">
        <v>3</v>
      </c>
      <c r="E1917" s="48">
        <v>8</v>
      </c>
      <c r="F1917" s="60">
        <v>0</v>
      </c>
      <c r="G1917" s="43">
        <v>0</v>
      </c>
      <c r="H1917" s="58">
        <f>FactTransaction[[#This Row],[RNS]]*FactTransaction[[#This Row],[ADR]]</f>
        <v>0</v>
      </c>
      <c r="I1917" s="51">
        <f>DATE(FactTransaction[[#This Row],['#Year]],FactTransaction[[#This Row],['#Month]],1)</f>
        <v>46235</v>
      </c>
      <c r="J1917" s="48"/>
    </row>
    <row r="1918" spans="1:10" x14ac:dyDescent="0.4">
      <c r="A1918" s="48" t="s">
        <v>90</v>
      </c>
      <c r="B1918" s="48" t="s">
        <v>74</v>
      </c>
      <c r="C1918" s="48">
        <v>2026</v>
      </c>
      <c r="D1918" s="48" t="s">
        <v>6</v>
      </c>
      <c r="E1918" s="48">
        <v>9</v>
      </c>
      <c r="F1918" s="60">
        <v>0</v>
      </c>
      <c r="G1918" s="43">
        <v>0</v>
      </c>
      <c r="H1918" s="58">
        <f>FactTransaction[[#This Row],[RNS]]*FactTransaction[[#This Row],[ADR]]</f>
        <v>0</v>
      </c>
      <c r="I1918" s="51">
        <f>DATE(FactTransaction[[#This Row],['#Year]],FactTransaction[[#This Row],['#Month]],1)</f>
        <v>46266</v>
      </c>
      <c r="J1918" s="48"/>
    </row>
    <row r="1919" spans="1:10" x14ac:dyDescent="0.4">
      <c r="A1919" s="48" t="s">
        <v>90</v>
      </c>
      <c r="B1919" s="48" t="s">
        <v>74</v>
      </c>
      <c r="C1919" s="48">
        <v>2026</v>
      </c>
      <c r="D1919" s="48" t="s">
        <v>7</v>
      </c>
      <c r="E1919" s="48">
        <v>9</v>
      </c>
      <c r="F1919" s="60">
        <v>0</v>
      </c>
      <c r="G1919" s="43">
        <v>0</v>
      </c>
      <c r="H1919" s="58">
        <f>FactTransaction[[#This Row],[RNS]]*FactTransaction[[#This Row],[ADR]]</f>
        <v>0</v>
      </c>
      <c r="I1919" s="51">
        <f>DATE(FactTransaction[[#This Row],['#Year]],FactTransaction[[#This Row],['#Month]],1)</f>
        <v>46266</v>
      </c>
      <c r="J1919" s="48"/>
    </row>
    <row r="1920" spans="1:10" x14ac:dyDescent="0.4">
      <c r="A1920" s="48" t="s">
        <v>90</v>
      </c>
      <c r="B1920" s="48" t="s">
        <v>74</v>
      </c>
      <c r="C1920" s="48">
        <v>2026</v>
      </c>
      <c r="D1920" s="48" t="s">
        <v>8</v>
      </c>
      <c r="E1920" s="48">
        <v>9</v>
      </c>
      <c r="F1920" s="60">
        <v>0</v>
      </c>
      <c r="G1920" s="43">
        <v>0</v>
      </c>
      <c r="H1920" s="58">
        <f>FactTransaction[[#This Row],[RNS]]*FactTransaction[[#This Row],[ADR]]</f>
        <v>0</v>
      </c>
      <c r="I1920" s="51">
        <f>DATE(FactTransaction[[#This Row],['#Year]],FactTransaction[[#This Row],['#Month]],1)</f>
        <v>46266</v>
      </c>
      <c r="J1920" s="48"/>
    </row>
    <row r="1921" spans="1:10" x14ac:dyDescent="0.4">
      <c r="A1921" s="48" t="s">
        <v>90</v>
      </c>
      <c r="B1921" s="48" t="s">
        <v>74</v>
      </c>
      <c r="C1921" s="48">
        <v>2026</v>
      </c>
      <c r="D1921" s="48" t="s">
        <v>3</v>
      </c>
      <c r="E1921" s="48">
        <v>9</v>
      </c>
      <c r="F1921" s="60">
        <v>0</v>
      </c>
      <c r="G1921" s="43">
        <v>0</v>
      </c>
      <c r="H1921" s="58">
        <f>FactTransaction[[#This Row],[RNS]]*FactTransaction[[#This Row],[ADR]]</f>
        <v>0</v>
      </c>
      <c r="I1921" s="51">
        <f>DATE(FactTransaction[[#This Row],['#Year]],FactTransaction[[#This Row],['#Month]],1)</f>
        <v>46266</v>
      </c>
      <c r="J1921" s="48"/>
    </row>
    <row r="1922" spans="1:10" x14ac:dyDescent="0.4">
      <c r="A1922" s="48" t="s">
        <v>90</v>
      </c>
      <c r="B1922" s="48" t="s">
        <v>74</v>
      </c>
      <c r="C1922" s="48">
        <v>2026</v>
      </c>
      <c r="D1922" s="48" t="s">
        <v>6</v>
      </c>
      <c r="E1922" s="48">
        <v>10</v>
      </c>
      <c r="F1922" s="60">
        <v>0</v>
      </c>
      <c r="G1922" s="43">
        <v>0</v>
      </c>
      <c r="H1922" s="58">
        <f>FactTransaction[[#This Row],[RNS]]*FactTransaction[[#This Row],[ADR]]</f>
        <v>0</v>
      </c>
      <c r="I1922" s="51">
        <f>DATE(FactTransaction[[#This Row],['#Year]],FactTransaction[[#This Row],['#Month]],1)</f>
        <v>46296</v>
      </c>
      <c r="J1922" s="48"/>
    </row>
    <row r="1923" spans="1:10" x14ac:dyDescent="0.4">
      <c r="A1923" s="48" t="s">
        <v>90</v>
      </c>
      <c r="B1923" s="48" t="s">
        <v>74</v>
      </c>
      <c r="C1923" s="48">
        <v>2026</v>
      </c>
      <c r="D1923" s="48" t="s">
        <v>7</v>
      </c>
      <c r="E1923" s="48">
        <v>10</v>
      </c>
      <c r="F1923" s="60">
        <v>0</v>
      </c>
      <c r="G1923" s="43">
        <v>0</v>
      </c>
      <c r="H1923" s="58">
        <f>FactTransaction[[#This Row],[RNS]]*FactTransaction[[#This Row],[ADR]]</f>
        <v>0</v>
      </c>
      <c r="I1923" s="51">
        <f>DATE(FactTransaction[[#This Row],['#Year]],FactTransaction[[#This Row],['#Month]],1)</f>
        <v>46296</v>
      </c>
      <c r="J1923" s="48"/>
    </row>
    <row r="1924" spans="1:10" x14ac:dyDescent="0.4">
      <c r="A1924" s="48" t="s">
        <v>90</v>
      </c>
      <c r="B1924" s="48" t="s">
        <v>74</v>
      </c>
      <c r="C1924" s="48">
        <v>2026</v>
      </c>
      <c r="D1924" s="48" t="s">
        <v>8</v>
      </c>
      <c r="E1924" s="48">
        <v>10</v>
      </c>
      <c r="F1924" s="60">
        <v>0</v>
      </c>
      <c r="G1924" s="43">
        <v>0</v>
      </c>
      <c r="H1924" s="58">
        <f>FactTransaction[[#This Row],[RNS]]*FactTransaction[[#This Row],[ADR]]</f>
        <v>0</v>
      </c>
      <c r="I1924" s="51">
        <f>DATE(FactTransaction[[#This Row],['#Year]],FactTransaction[[#This Row],['#Month]],1)</f>
        <v>46296</v>
      </c>
      <c r="J1924" s="48"/>
    </row>
    <row r="1925" spans="1:10" x14ac:dyDescent="0.4">
      <c r="A1925" s="48" t="s">
        <v>90</v>
      </c>
      <c r="B1925" s="48" t="s">
        <v>74</v>
      </c>
      <c r="C1925" s="48">
        <v>2026</v>
      </c>
      <c r="D1925" s="48" t="s">
        <v>3</v>
      </c>
      <c r="E1925" s="48">
        <v>10</v>
      </c>
      <c r="F1925" s="60">
        <v>0</v>
      </c>
      <c r="G1925" s="43">
        <v>0</v>
      </c>
      <c r="H1925" s="58">
        <f>FactTransaction[[#This Row],[RNS]]*FactTransaction[[#This Row],[ADR]]</f>
        <v>0</v>
      </c>
      <c r="I1925" s="51">
        <f>DATE(FactTransaction[[#This Row],['#Year]],FactTransaction[[#This Row],['#Month]],1)</f>
        <v>46296</v>
      </c>
      <c r="J1925" s="48"/>
    </row>
    <row r="1926" spans="1:10" x14ac:dyDescent="0.4">
      <c r="A1926" s="48" t="s">
        <v>90</v>
      </c>
      <c r="B1926" s="48" t="s">
        <v>74</v>
      </c>
      <c r="C1926" s="48">
        <v>2026</v>
      </c>
      <c r="D1926" s="48" t="s">
        <v>6</v>
      </c>
      <c r="E1926" s="48">
        <v>11</v>
      </c>
      <c r="F1926" s="60">
        <v>0</v>
      </c>
      <c r="G1926" s="43">
        <v>0</v>
      </c>
      <c r="H1926" s="58">
        <f>FactTransaction[[#This Row],[RNS]]*FactTransaction[[#This Row],[ADR]]</f>
        <v>0</v>
      </c>
      <c r="I1926" s="51">
        <f>DATE(FactTransaction[[#This Row],['#Year]],FactTransaction[[#This Row],['#Month]],1)</f>
        <v>46327</v>
      </c>
      <c r="J1926" s="48"/>
    </row>
    <row r="1927" spans="1:10" x14ac:dyDescent="0.4">
      <c r="A1927" s="48" t="s">
        <v>90</v>
      </c>
      <c r="B1927" s="48" t="s">
        <v>74</v>
      </c>
      <c r="C1927" s="48">
        <v>2026</v>
      </c>
      <c r="D1927" s="48" t="s">
        <v>7</v>
      </c>
      <c r="E1927" s="48">
        <v>11</v>
      </c>
      <c r="F1927" s="60">
        <v>0</v>
      </c>
      <c r="G1927" s="43">
        <v>0</v>
      </c>
      <c r="H1927" s="58">
        <f>FactTransaction[[#This Row],[RNS]]*FactTransaction[[#This Row],[ADR]]</f>
        <v>0</v>
      </c>
      <c r="I1927" s="51">
        <f>DATE(FactTransaction[[#This Row],['#Year]],FactTransaction[[#This Row],['#Month]],1)</f>
        <v>46327</v>
      </c>
      <c r="J1927" s="48"/>
    </row>
    <row r="1928" spans="1:10" x14ac:dyDescent="0.4">
      <c r="A1928" s="48" t="s">
        <v>90</v>
      </c>
      <c r="B1928" s="48" t="s">
        <v>74</v>
      </c>
      <c r="C1928" s="48">
        <v>2026</v>
      </c>
      <c r="D1928" s="48" t="s">
        <v>8</v>
      </c>
      <c r="E1928" s="48">
        <v>11</v>
      </c>
      <c r="F1928" s="60">
        <v>0</v>
      </c>
      <c r="G1928" s="43">
        <v>0</v>
      </c>
      <c r="H1928" s="58">
        <f>FactTransaction[[#This Row],[RNS]]*FactTransaction[[#This Row],[ADR]]</f>
        <v>0</v>
      </c>
      <c r="I1928" s="51">
        <f>DATE(FactTransaction[[#This Row],['#Year]],FactTransaction[[#This Row],['#Month]],1)</f>
        <v>46327</v>
      </c>
      <c r="J1928" s="48"/>
    </row>
    <row r="1929" spans="1:10" x14ac:dyDescent="0.4">
      <c r="A1929" s="48" t="s">
        <v>90</v>
      </c>
      <c r="B1929" s="48" t="s">
        <v>74</v>
      </c>
      <c r="C1929" s="48">
        <v>2026</v>
      </c>
      <c r="D1929" s="48" t="s">
        <v>3</v>
      </c>
      <c r="E1929" s="48">
        <v>11</v>
      </c>
      <c r="F1929" s="60">
        <v>0</v>
      </c>
      <c r="G1929" s="43">
        <v>0</v>
      </c>
      <c r="H1929" s="58">
        <f>FactTransaction[[#This Row],[RNS]]*FactTransaction[[#This Row],[ADR]]</f>
        <v>0</v>
      </c>
      <c r="I1929" s="51">
        <f>DATE(FactTransaction[[#This Row],['#Year]],FactTransaction[[#This Row],['#Month]],1)</f>
        <v>46327</v>
      </c>
      <c r="J1929" s="48"/>
    </row>
    <row r="1930" spans="1:10" x14ac:dyDescent="0.4">
      <c r="A1930" s="48" t="s">
        <v>90</v>
      </c>
      <c r="B1930" s="48" t="s">
        <v>74</v>
      </c>
      <c r="C1930" s="48">
        <v>2026</v>
      </c>
      <c r="D1930" s="48" t="s">
        <v>6</v>
      </c>
      <c r="E1930" s="48">
        <v>12</v>
      </c>
      <c r="F1930" s="60">
        <v>0</v>
      </c>
      <c r="G1930" s="43">
        <v>0</v>
      </c>
      <c r="H1930" s="58">
        <f>FactTransaction[[#This Row],[RNS]]*FactTransaction[[#This Row],[ADR]]</f>
        <v>0</v>
      </c>
      <c r="I1930" s="51">
        <f>DATE(FactTransaction[[#This Row],['#Year]],FactTransaction[[#This Row],['#Month]],1)</f>
        <v>46357</v>
      </c>
      <c r="J1930" s="48"/>
    </row>
    <row r="1931" spans="1:10" x14ac:dyDescent="0.4">
      <c r="A1931" s="48" t="s">
        <v>90</v>
      </c>
      <c r="B1931" s="48" t="s">
        <v>74</v>
      </c>
      <c r="C1931" s="48">
        <v>2026</v>
      </c>
      <c r="D1931" s="48" t="s">
        <v>7</v>
      </c>
      <c r="E1931" s="48">
        <v>12</v>
      </c>
      <c r="F1931" s="60">
        <v>0</v>
      </c>
      <c r="G1931" s="43">
        <v>0</v>
      </c>
      <c r="H1931" s="58">
        <f>FactTransaction[[#This Row],[RNS]]*FactTransaction[[#This Row],[ADR]]</f>
        <v>0</v>
      </c>
      <c r="I1931" s="51">
        <f>DATE(FactTransaction[[#This Row],['#Year]],FactTransaction[[#This Row],['#Month]],1)</f>
        <v>46357</v>
      </c>
      <c r="J1931" s="48"/>
    </row>
    <row r="1932" spans="1:10" x14ac:dyDescent="0.4">
      <c r="A1932" s="48" t="s">
        <v>90</v>
      </c>
      <c r="B1932" s="48" t="s">
        <v>74</v>
      </c>
      <c r="C1932" s="48">
        <v>2026</v>
      </c>
      <c r="D1932" s="48" t="s">
        <v>8</v>
      </c>
      <c r="E1932" s="48">
        <v>12</v>
      </c>
      <c r="F1932" s="60">
        <v>0</v>
      </c>
      <c r="G1932" s="43">
        <v>0</v>
      </c>
      <c r="H1932" s="58">
        <f>FactTransaction[[#This Row],[RNS]]*FactTransaction[[#This Row],[ADR]]</f>
        <v>0</v>
      </c>
      <c r="I1932" s="51">
        <f>DATE(FactTransaction[[#This Row],['#Year]],FactTransaction[[#This Row],['#Month]],1)</f>
        <v>46357</v>
      </c>
      <c r="J1932" s="48"/>
    </row>
    <row r="1933" spans="1:10" x14ac:dyDescent="0.4">
      <c r="A1933" s="48" t="s">
        <v>90</v>
      </c>
      <c r="B1933" s="48" t="s">
        <v>74</v>
      </c>
      <c r="C1933" s="48">
        <v>2026</v>
      </c>
      <c r="D1933" s="48" t="s">
        <v>3</v>
      </c>
      <c r="E1933" s="48">
        <v>12</v>
      </c>
      <c r="F1933" s="60">
        <v>0</v>
      </c>
      <c r="G1933" s="43">
        <v>0</v>
      </c>
      <c r="H1933" s="58">
        <f>FactTransaction[[#This Row],[RNS]]*FactTransaction[[#This Row],[ADR]]</f>
        <v>0</v>
      </c>
      <c r="I1933" s="51">
        <f>DATE(FactTransaction[[#This Row],['#Year]],FactTransaction[[#This Row],['#Month]],1)</f>
        <v>46357</v>
      </c>
      <c r="J1933" s="48"/>
    </row>
    <row r="1934" spans="1:10" x14ac:dyDescent="0.4">
      <c r="A1934" s="48" t="s">
        <v>83</v>
      </c>
      <c r="B1934" s="48" t="s">
        <v>75</v>
      </c>
      <c r="C1934" s="48">
        <v>2019</v>
      </c>
      <c r="D1934" s="48" t="s">
        <v>6</v>
      </c>
      <c r="E1934" s="48">
        <v>1</v>
      </c>
      <c r="F1934" s="60">
        <v>310</v>
      </c>
      <c r="G1934" s="43">
        <v>115</v>
      </c>
      <c r="H1934" s="58">
        <f>FactTransaction[[#This Row],[RNS]]*FactTransaction[[#This Row],[ADR]]</f>
        <v>35650</v>
      </c>
      <c r="I1934" s="51">
        <f>DATE(FactTransaction[[#This Row],['#Year]],FactTransaction[[#This Row],['#Month]],1)</f>
        <v>43466</v>
      </c>
      <c r="J1934" s="48"/>
    </row>
    <row r="1935" spans="1:10" x14ac:dyDescent="0.4">
      <c r="A1935" s="48" t="s">
        <v>83</v>
      </c>
      <c r="B1935" s="48" t="s">
        <v>75</v>
      </c>
      <c r="C1935" s="48">
        <v>2019</v>
      </c>
      <c r="D1935" s="48" t="s">
        <v>7</v>
      </c>
      <c r="E1935" s="48">
        <v>1</v>
      </c>
      <c r="F1935" s="60">
        <v>257</v>
      </c>
      <c r="G1935" s="43">
        <v>106</v>
      </c>
      <c r="H1935" s="58">
        <f>FactTransaction[[#This Row],[RNS]]*FactTransaction[[#This Row],[ADR]]</f>
        <v>27242</v>
      </c>
      <c r="I1935" s="51">
        <f>DATE(FactTransaction[[#This Row],['#Year]],FactTransaction[[#This Row],['#Month]],1)</f>
        <v>43466</v>
      </c>
      <c r="J1935" s="48"/>
    </row>
    <row r="1936" spans="1:10" x14ac:dyDescent="0.4">
      <c r="A1936" s="48" t="s">
        <v>83</v>
      </c>
      <c r="B1936" s="48" t="s">
        <v>75</v>
      </c>
      <c r="C1936" s="48">
        <v>2019</v>
      </c>
      <c r="D1936" s="48" t="s">
        <v>8</v>
      </c>
      <c r="E1936" s="48">
        <v>1</v>
      </c>
      <c r="F1936" s="60">
        <v>159</v>
      </c>
      <c r="G1936" s="43">
        <v>118</v>
      </c>
      <c r="H1936" s="58">
        <f>FactTransaction[[#This Row],[RNS]]*FactTransaction[[#This Row],[ADR]]</f>
        <v>18762</v>
      </c>
      <c r="I1936" s="51">
        <f>DATE(FactTransaction[[#This Row],['#Year]],FactTransaction[[#This Row],['#Month]],1)</f>
        <v>43466</v>
      </c>
      <c r="J1936" s="48"/>
    </row>
    <row r="1937" spans="1:10" x14ac:dyDescent="0.4">
      <c r="A1937" s="48" t="s">
        <v>83</v>
      </c>
      <c r="B1937" s="48" t="s">
        <v>75</v>
      </c>
      <c r="C1937" s="48">
        <v>2019</v>
      </c>
      <c r="D1937" s="48" t="s">
        <v>3</v>
      </c>
      <c r="E1937" s="48">
        <v>1</v>
      </c>
      <c r="F1937" s="60">
        <v>318</v>
      </c>
      <c r="G1937" s="43">
        <v>111</v>
      </c>
      <c r="H1937" s="58">
        <f>FactTransaction[[#This Row],[RNS]]*FactTransaction[[#This Row],[ADR]]</f>
        <v>35298</v>
      </c>
      <c r="I1937" s="51">
        <f>DATE(FactTransaction[[#This Row],['#Year]],FactTransaction[[#This Row],['#Month]],1)</f>
        <v>43466</v>
      </c>
      <c r="J1937" s="48"/>
    </row>
    <row r="1938" spans="1:10" x14ac:dyDescent="0.4">
      <c r="A1938" s="48" t="s">
        <v>83</v>
      </c>
      <c r="B1938" s="48" t="s">
        <v>75</v>
      </c>
      <c r="C1938" s="48">
        <v>2019</v>
      </c>
      <c r="D1938" s="48" t="s">
        <v>6</v>
      </c>
      <c r="E1938" s="48">
        <v>2</v>
      </c>
      <c r="F1938" s="60">
        <v>480</v>
      </c>
      <c r="G1938" s="43">
        <v>101</v>
      </c>
      <c r="H1938" s="58">
        <f>FactTransaction[[#This Row],[RNS]]*FactTransaction[[#This Row],[ADR]]</f>
        <v>48480</v>
      </c>
      <c r="I1938" s="51">
        <f>DATE(FactTransaction[[#This Row],['#Year]],FactTransaction[[#This Row],['#Month]],1)</f>
        <v>43497</v>
      </c>
      <c r="J1938" s="48"/>
    </row>
    <row r="1939" spans="1:10" x14ac:dyDescent="0.4">
      <c r="A1939" s="48" t="s">
        <v>83</v>
      </c>
      <c r="B1939" s="48" t="s">
        <v>75</v>
      </c>
      <c r="C1939" s="48">
        <v>2019</v>
      </c>
      <c r="D1939" s="48" t="s">
        <v>7</v>
      </c>
      <c r="E1939" s="48">
        <v>2</v>
      </c>
      <c r="F1939" s="60">
        <v>386</v>
      </c>
      <c r="G1939" s="43">
        <v>124</v>
      </c>
      <c r="H1939" s="58">
        <f>FactTransaction[[#This Row],[RNS]]*FactTransaction[[#This Row],[ADR]]</f>
        <v>47864</v>
      </c>
      <c r="I1939" s="51">
        <f>DATE(FactTransaction[[#This Row],['#Year]],FactTransaction[[#This Row],['#Month]],1)</f>
        <v>43497</v>
      </c>
      <c r="J1939" s="48"/>
    </row>
    <row r="1940" spans="1:10" x14ac:dyDescent="0.4">
      <c r="A1940" s="48" t="s">
        <v>83</v>
      </c>
      <c r="B1940" s="48" t="s">
        <v>75</v>
      </c>
      <c r="C1940" s="48">
        <v>2019</v>
      </c>
      <c r="D1940" s="48" t="s">
        <v>8</v>
      </c>
      <c r="E1940" s="48">
        <v>2</v>
      </c>
      <c r="F1940" s="60">
        <v>426</v>
      </c>
      <c r="G1940" s="43">
        <v>145</v>
      </c>
      <c r="H1940" s="58">
        <f>FactTransaction[[#This Row],[RNS]]*FactTransaction[[#This Row],[ADR]]</f>
        <v>61770</v>
      </c>
      <c r="I1940" s="51">
        <f>DATE(FactTransaction[[#This Row],['#Year]],FactTransaction[[#This Row],['#Month]],1)</f>
        <v>43497</v>
      </c>
      <c r="J1940" s="48"/>
    </row>
    <row r="1941" spans="1:10" x14ac:dyDescent="0.4">
      <c r="A1941" s="48" t="s">
        <v>83</v>
      </c>
      <c r="B1941" s="48" t="s">
        <v>75</v>
      </c>
      <c r="C1941" s="48">
        <v>2019</v>
      </c>
      <c r="D1941" s="48" t="s">
        <v>3</v>
      </c>
      <c r="E1941" s="48">
        <v>2</v>
      </c>
      <c r="F1941" s="60">
        <v>183</v>
      </c>
      <c r="G1941" s="43">
        <v>133</v>
      </c>
      <c r="H1941" s="58">
        <f>FactTransaction[[#This Row],[RNS]]*FactTransaction[[#This Row],[ADR]]</f>
        <v>24339</v>
      </c>
      <c r="I1941" s="51">
        <f>DATE(FactTransaction[[#This Row],['#Year]],FactTransaction[[#This Row],['#Month]],1)</f>
        <v>43497</v>
      </c>
      <c r="J1941" s="48"/>
    </row>
    <row r="1942" spans="1:10" x14ac:dyDescent="0.4">
      <c r="A1942" s="48" t="s">
        <v>83</v>
      </c>
      <c r="B1942" s="48" t="s">
        <v>75</v>
      </c>
      <c r="C1942" s="48">
        <v>2019</v>
      </c>
      <c r="D1942" s="48" t="s">
        <v>6</v>
      </c>
      <c r="E1942" s="48">
        <v>3</v>
      </c>
      <c r="F1942" s="60">
        <v>357</v>
      </c>
      <c r="G1942" s="43">
        <v>136</v>
      </c>
      <c r="H1942" s="58">
        <f>FactTransaction[[#This Row],[RNS]]*FactTransaction[[#This Row],[ADR]]</f>
        <v>48552</v>
      </c>
      <c r="I1942" s="51">
        <f>DATE(FactTransaction[[#This Row],['#Year]],FactTransaction[[#This Row],['#Month]],1)</f>
        <v>43525</v>
      </c>
      <c r="J1942" s="48"/>
    </row>
    <row r="1943" spans="1:10" x14ac:dyDescent="0.4">
      <c r="A1943" s="48" t="s">
        <v>83</v>
      </c>
      <c r="B1943" s="48" t="s">
        <v>75</v>
      </c>
      <c r="C1943" s="48">
        <v>2019</v>
      </c>
      <c r="D1943" s="48" t="s">
        <v>7</v>
      </c>
      <c r="E1943" s="48">
        <v>3</v>
      </c>
      <c r="F1943" s="60">
        <v>383</v>
      </c>
      <c r="G1943" s="43">
        <v>144</v>
      </c>
      <c r="H1943" s="58">
        <f>FactTransaction[[#This Row],[RNS]]*FactTransaction[[#This Row],[ADR]]</f>
        <v>55152</v>
      </c>
      <c r="I1943" s="51">
        <f>DATE(FactTransaction[[#This Row],['#Year]],FactTransaction[[#This Row],['#Month]],1)</f>
        <v>43525</v>
      </c>
      <c r="J1943" s="48"/>
    </row>
    <row r="1944" spans="1:10" x14ac:dyDescent="0.4">
      <c r="A1944" s="48" t="s">
        <v>83</v>
      </c>
      <c r="B1944" s="48" t="s">
        <v>75</v>
      </c>
      <c r="C1944" s="48">
        <v>2019</v>
      </c>
      <c r="D1944" s="48" t="s">
        <v>8</v>
      </c>
      <c r="E1944" s="48">
        <v>3</v>
      </c>
      <c r="F1944" s="60">
        <v>342</v>
      </c>
      <c r="G1944" s="43">
        <v>109</v>
      </c>
      <c r="H1944" s="58">
        <f>FactTransaction[[#This Row],[RNS]]*FactTransaction[[#This Row],[ADR]]</f>
        <v>37278</v>
      </c>
      <c r="I1944" s="51">
        <f>DATE(FactTransaction[[#This Row],['#Year]],FactTransaction[[#This Row],['#Month]],1)</f>
        <v>43525</v>
      </c>
      <c r="J1944" s="48"/>
    </row>
    <row r="1945" spans="1:10" x14ac:dyDescent="0.4">
      <c r="A1945" s="48" t="s">
        <v>83</v>
      </c>
      <c r="B1945" s="48" t="s">
        <v>75</v>
      </c>
      <c r="C1945" s="48">
        <v>2019</v>
      </c>
      <c r="D1945" s="48" t="s">
        <v>3</v>
      </c>
      <c r="E1945" s="48">
        <v>3</v>
      </c>
      <c r="F1945" s="60">
        <v>204</v>
      </c>
      <c r="G1945" s="43">
        <v>106</v>
      </c>
      <c r="H1945" s="58">
        <f>FactTransaction[[#This Row],[RNS]]*FactTransaction[[#This Row],[ADR]]</f>
        <v>21624</v>
      </c>
      <c r="I1945" s="51">
        <f>DATE(FactTransaction[[#This Row],['#Year]],FactTransaction[[#This Row],['#Month]],1)</f>
        <v>43525</v>
      </c>
      <c r="J1945" s="48"/>
    </row>
    <row r="1946" spans="1:10" x14ac:dyDescent="0.4">
      <c r="A1946" s="48" t="s">
        <v>83</v>
      </c>
      <c r="B1946" s="48" t="s">
        <v>75</v>
      </c>
      <c r="C1946" s="48">
        <v>2019</v>
      </c>
      <c r="D1946" s="48" t="s">
        <v>6</v>
      </c>
      <c r="E1946" s="48">
        <v>4</v>
      </c>
      <c r="F1946" s="60">
        <v>37</v>
      </c>
      <c r="G1946" s="43">
        <v>129</v>
      </c>
      <c r="H1946" s="58">
        <f>FactTransaction[[#This Row],[RNS]]*FactTransaction[[#This Row],[ADR]]</f>
        <v>4773</v>
      </c>
      <c r="I1946" s="51">
        <f>DATE(FactTransaction[[#This Row],['#Year]],FactTransaction[[#This Row],['#Month]],1)</f>
        <v>43556</v>
      </c>
      <c r="J1946" s="48"/>
    </row>
    <row r="1947" spans="1:10" x14ac:dyDescent="0.4">
      <c r="A1947" s="48" t="s">
        <v>83</v>
      </c>
      <c r="B1947" s="48" t="s">
        <v>75</v>
      </c>
      <c r="C1947" s="48">
        <v>2019</v>
      </c>
      <c r="D1947" s="48" t="s">
        <v>7</v>
      </c>
      <c r="E1947" s="48">
        <v>4</v>
      </c>
      <c r="F1947" s="60">
        <v>205</v>
      </c>
      <c r="G1947" s="43">
        <v>132</v>
      </c>
      <c r="H1947" s="58">
        <f>FactTransaction[[#This Row],[RNS]]*FactTransaction[[#This Row],[ADR]]</f>
        <v>27060</v>
      </c>
      <c r="I1947" s="51">
        <f>DATE(FactTransaction[[#This Row],['#Year]],FactTransaction[[#This Row],['#Month]],1)</f>
        <v>43556</v>
      </c>
      <c r="J1947" s="48"/>
    </row>
    <row r="1948" spans="1:10" x14ac:dyDescent="0.4">
      <c r="A1948" s="48" t="s">
        <v>83</v>
      </c>
      <c r="B1948" s="48" t="s">
        <v>75</v>
      </c>
      <c r="C1948" s="48">
        <v>2019</v>
      </c>
      <c r="D1948" s="48" t="s">
        <v>8</v>
      </c>
      <c r="E1948" s="48">
        <v>4</v>
      </c>
      <c r="F1948" s="60">
        <v>246</v>
      </c>
      <c r="G1948" s="43">
        <v>115</v>
      </c>
      <c r="H1948" s="58">
        <f>FactTransaction[[#This Row],[RNS]]*FactTransaction[[#This Row],[ADR]]</f>
        <v>28290</v>
      </c>
      <c r="I1948" s="51">
        <f>DATE(FactTransaction[[#This Row],['#Year]],FactTransaction[[#This Row],['#Month]],1)</f>
        <v>43556</v>
      </c>
      <c r="J1948" s="48"/>
    </row>
    <row r="1949" spans="1:10" x14ac:dyDescent="0.4">
      <c r="A1949" s="48" t="s">
        <v>83</v>
      </c>
      <c r="B1949" s="48" t="s">
        <v>75</v>
      </c>
      <c r="C1949" s="48">
        <v>2019</v>
      </c>
      <c r="D1949" s="48" t="s">
        <v>3</v>
      </c>
      <c r="E1949" s="48">
        <v>4</v>
      </c>
      <c r="F1949" s="60">
        <v>338</v>
      </c>
      <c r="G1949" s="43">
        <v>110</v>
      </c>
      <c r="H1949" s="58">
        <f>FactTransaction[[#This Row],[RNS]]*FactTransaction[[#This Row],[ADR]]</f>
        <v>37180</v>
      </c>
      <c r="I1949" s="51">
        <f>DATE(FactTransaction[[#This Row],['#Year]],FactTransaction[[#This Row],['#Month]],1)</f>
        <v>43556</v>
      </c>
      <c r="J1949" s="48"/>
    </row>
    <row r="1950" spans="1:10" x14ac:dyDescent="0.4">
      <c r="A1950" s="48" t="s">
        <v>83</v>
      </c>
      <c r="B1950" s="48" t="s">
        <v>75</v>
      </c>
      <c r="C1950" s="48">
        <v>2019</v>
      </c>
      <c r="D1950" s="48" t="s">
        <v>6</v>
      </c>
      <c r="E1950" s="48">
        <v>5</v>
      </c>
      <c r="F1950" s="60">
        <v>490</v>
      </c>
      <c r="G1950" s="43">
        <v>139</v>
      </c>
      <c r="H1950" s="58">
        <f>FactTransaction[[#This Row],[RNS]]*FactTransaction[[#This Row],[ADR]]</f>
        <v>68110</v>
      </c>
      <c r="I1950" s="51">
        <f>DATE(FactTransaction[[#This Row],['#Year]],FactTransaction[[#This Row],['#Month]],1)</f>
        <v>43586</v>
      </c>
      <c r="J1950" s="48"/>
    </row>
    <row r="1951" spans="1:10" x14ac:dyDescent="0.4">
      <c r="A1951" s="48" t="s">
        <v>83</v>
      </c>
      <c r="B1951" s="48" t="s">
        <v>75</v>
      </c>
      <c r="C1951" s="48">
        <v>2019</v>
      </c>
      <c r="D1951" s="48" t="s">
        <v>7</v>
      </c>
      <c r="E1951" s="48">
        <v>5</v>
      </c>
      <c r="F1951" s="60">
        <v>279</v>
      </c>
      <c r="G1951" s="43">
        <v>103</v>
      </c>
      <c r="H1951" s="58">
        <f>FactTransaction[[#This Row],[RNS]]*FactTransaction[[#This Row],[ADR]]</f>
        <v>28737</v>
      </c>
      <c r="I1951" s="51">
        <f>DATE(FactTransaction[[#This Row],['#Year]],FactTransaction[[#This Row],['#Month]],1)</f>
        <v>43586</v>
      </c>
      <c r="J1951" s="48"/>
    </row>
    <row r="1952" spans="1:10" x14ac:dyDescent="0.4">
      <c r="A1952" s="48" t="s">
        <v>83</v>
      </c>
      <c r="B1952" s="48" t="s">
        <v>75</v>
      </c>
      <c r="C1952" s="48">
        <v>2019</v>
      </c>
      <c r="D1952" s="48" t="s">
        <v>8</v>
      </c>
      <c r="E1952" s="48">
        <v>5</v>
      </c>
      <c r="F1952" s="60">
        <v>19</v>
      </c>
      <c r="G1952" s="43">
        <v>127</v>
      </c>
      <c r="H1952" s="58">
        <f>FactTransaction[[#This Row],[RNS]]*FactTransaction[[#This Row],[ADR]]</f>
        <v>2413</v>
      </c>
      <c r="I1952" s="51">
        <f>DATE(FactTransaction[[#This Row],['#Year]],FactTransaction[[#This Row],['#Month]],1)</f>
        <v>43586</v>
      </c>
      <c r="J1952" s="48"/>
    </row>
    <row r="1953" spans="1:10" x14ac:dyDescent="0.4">
      <c r="A1953" s="48" t="s">
        <v>83</v>
      </c>
      <c r="B1953" s="48" t="s">
        <v>75</v>
      </c>
      <c r="C1953" s="48">
        <v>2019</v>
      </c>
      <c r="D1953" s="48" t="s">
        <v>3</v>
      </c>
      <c r="E1953" s="48">
        <v>5</v>
      </c>
      <c r="F1953" s="60">
        <v>193</v>
      </c>
      <c r="G1953" s="43">
        <v>114</v>
      </c>
      <c r="H1953" s="58">
        <f>FactTransaction[[#This Row],[RNS]]*FactTransaction[[#This Row],[ADR]]</f>
        <v>22002</v>
      </c>
      <c r="I1953" s="51">
        <f>DATE(FactTransaction[[#This Row],['#Year]],FactTransaction[[#This Row],['#Month]],1)</f>
        <v>43586</v>
      </c>
      <c r="J1953" s="48"/>
    </row>
    <row r="1954" spans="1:10" x14ac:dyDescent="0.4">
      <c r="A1954" s="48" t="s">
        <v>83</v>
      </c>
      <c r="B1954" s="48" t="s">
        <v>75</v>
      </c>
      <c r="C1954" s="48">
        <v>2019</v>
      </c>
      <c r="D1954" s="48" t="s">
        <v>6</v>
      </c>
      <c r="E1954" s="48">
        <v>6</v>
      </c>
      <c r="F1954" s="60">
        <v>413</v>
      </c>
      <c r="G1954" s="43">
        <v>145</v>
      </c>
      <c r="H1954" s="58">
        <f>FactTransaction[[#This Row],[RNS]]*FactTransaction[[#This Row],[ADR]]</f>
        <v>59885</v>
      </c>
      <c r="I1954" s="51">
        <f>DATE(FactTransaction[[#This Row],['#Year]],FactTransaction[[#This Row],['#Month]],1)</f>
        <v>43617</v>
      </c>
      <c r="J1954" s="48"/>
    </row>
    <row r="1955" spans="1:10" x14ac:dyDescent="0.4">
      <c r="A1955" s="48" t="s">
        <v>83</v>
      </c>
      <c r="B1955" s="48" t="s">
        <v>75</v>
      </c>
      <c r="C1955" s="48">
        <v>2019</v>
      </c>
      <c r="D1955" s="48" t="s">
        <v>7</v>
      </c>
      <c r="E1955" s="48">
        <v>6</v>
      </c>
      <c r="F1955" s="60">
        <v>218</v>
      </c>
      <c r="G1955" s="43">
        <v>144</v>
      </c>
      <c r="H1955" s="58">
        <f>FactTransaction[[#This Row],[RNS]]*FactTransaction[[#This Row],[ADR]]</f>
        <v>31392</v>
      </c>
      <c r="I1955" s="51">
        <f>DATE(FactTransaction[[#This Row],['#Year]],FactTransaction[[#This Row],['#Month]],1)</f>
        <v>43617</v>
      </c>
      <c r="J1955" s="48"/>
    </row>
    <row r="1956" spans="1:10" x14ac:dyDescent="0.4">
      <c r="A1956" s="48" t="s">
        <v>83</v>
      </c>
      <c r="B1956" s="48" t="s">
        <v>75</v>
      </c>
      <c r="C1956" s="48">
        <v>2019</v>
      </c>
      <c r="D1956" s="48" t="s">
        <v>8</v>
      </c>
      <c r="E1956" s="48">
        <v>6</v>
      </c>
      <c r="F1956" s="60">
        <v>41</v>
      </c>
      <c r="G1956" s="43">
        <v>105</v>
      </c>
      <c r="H1956" s="58">
        <f>FactTransaction[[#This Row],[RNS]]*FactTransaction[[#This Row],[ADR]]</f>
        <v>4305</v>
      </c>
      <c r="I1956" s="51">
        <f>DATE(FactTransaction[[#This Row],['#Year]],FactTransaction[[#This Row],['#Month]],1)</f>
        <v>43617</v>
      </c>
      <c r="J1956" s="48"/>
    </row>
    <row r="1957" spans="1:10" x14ac:dyDescent="0.4">
      <c r="A1957" s="48" t="s">
        <v>83</v>
      </c>
      <c r="B1957" s="48" t="s">
        <v>75</v>
      </c>
      <c r="C1957" s="48">
        <v>2019</v>
      </c>
      <c r="D1957" s="48" t="s">
        <v>3</v>
      </c>
      <c r="E1957" s="48">
        <v>6</v>
      </c>
      <c r="F1957" s="60">
        <v>48</v>
      </c>
      <c r="G1957" s="43">
        <v>119</v>
      </c>
      <c r="H1957" s="58">
        <f>FactTransaction[[#This Row],[RNS]]*FactTransaction[[#This Row],[ADR]]</f>
        <v>5712</v>
      </c>
      <c r="I1957" s="51">
        <f>DATE(FactTransaction[[#This Row],['#Year]],FactTransaction[[#This Row],['#Month]],1)</f>
        <v>43617</v>
      </c>
      <c r="J1957" s="48"/>
    </row>
    <row r="1958" spans="1:10" x14ac:dyDescent="0.4">
      <c r="A1958" s="48" t="s">
        <v>83</v>
      </c>
      <c r="B1958" s="48" t="s">
        <v>75</v>
      </c>
      <c r="C1958" s="48">
        <v>2019</v>
      </c>
      <c r="D1958" s="48" t="s">
        <v>6</v>
      </c>
      <c r="E1958" s="48">
        <v>7</v>
      </c>
      <c r="F1958" s="60">
        <v>145</v>
      </c>
      <c r="G1958" s="43">
        <v>105</v>
      </c>
      <c r="H1958" s="58">
        <f>FactTransaction[[#This Row],[RNS]]*FactTransaction[[#This Row],[ADR]]</f>
        <v>15225</v>
      </c>
      <c r="I1958" s="51">
        <f>DATE(FactTransaction[[#This Row],['#Year]],FactTransaction[[#This Row],['#Month]],1)</f>
        <v>43647</v>
      </c>
      <c r="J1958" s="48"/>
    </row>
    <row r="1959" spans="1:10" x14ac:dyDescent="0.4">
      <c r="A1959" s="48" t="s">
        <v>83</v>
      </c>
      <c r="B1959" s="48" t="s">
        <v>75</v>
      </c>
      <c r="C1959" s="48">
        <v>2019</v>
      </c>
      <c r="D1959" s="48" t="s">
        <v>7</v>
      </c>
      <c r="E1959" s="48">
        <v>7</v>
      </c>
      <c r="F1959" s="60">
        <v>193</v>
      </c>
      <c r="G1959" s="43">
        <v>109</v>
      </c>
      <c r="H1959" s="58">
        <f>FactTransaction[[#This Row],[RNS]]*FactTransaction[[#This Row],[ADR]]</f>
        <v>21037</v>
      </c>
      <c r="I1959" s="51">
        <f>DATE(FactTransaction[[#This Row],['#Year]],FactTransaction[[#This Row],['#Month]],1)</f>
        <v>43647</v>
      </c>
      <c r="J1959" s="48"/>
    </row>
    <row r="1960" spans="1:10" x14ac:dyDescent="0.4">
      <c r="A1960" s="48" t="s">
        <v>83</v>
      </c>
      <c r="B1960" s="48" t="s">
        <v>75</v>
      </c>
      <c r="C1960" s="48">
        <v>2019</v>
      </c>
      <c r="D1960" s="48" t="s">
        <v>8</v>
      </c>
      <c r="E1960" s="48">
        <v>7</v>
      </c>
      <c r="F1960" s="60">
        <v>257</v>
      </c>
      <c r="G1960" s="43">
        <v>141</v>
      </c>
      <c r="H1960" s="58">
        <f>FactTransaction[[#This Row],[RNS]]*FactTransaction[[#This Row],[ADR]]</f>
        <v>36237</v>
      </c>
      <c r="I1960" s="51">
        <f>DATE(FactTransaction[[#This Row],['#Year]],FactTransaction[[#This Row],['#Month]],1)</f>
        <v>43647</v>
      </c>
      <c r="J1960" s="48"/>
    </row>
    <row r="1961" spans="1:10" x14ac:dyDescent="0.4">
      <c r="A1961" s="48" t="s">
        <v>83</v>
      </c>
      <c r="B1961" s="48" t="s">
        <v>75</v>
      </c>
      <c r="C1961" s="48">
        <v>2019</v>
      </c>
      <c r="D1961" s="48" t="s">
        <v>3</v>
      </c>
      <c r="E1961" s="48">
        <v>7</v>
      </c>
      <c r="F1961" s="60">
        <v>55</v>
      </c>
      <c r="G1961" s="43">
        <v>107</v>
      </c>
      <c r="H1961" s="58">
        <f>FactTransaction[[#This Row],[RNS]]*FactTransaction[[#This Row],[ADR]]</f>
        <v>5885</v>
      </c>
      <c r="I1961" s="51">
        <f>DATE(FactTransaction[[#This Row],['#Year]],FactTransaction[[#This Row],['#Month]],1)</f>
        <v>43647</v>
      </c>
      <c r="J1961" s="48"/>
    </row>
    <row r="1962" spans="1:10" x14ac:dyDescent="0.4">
      <c r="A1962" s="48" t="s">
        <v>83</v>
      </c>
      <c r="B1962" s="48" t="s">
        <v>75</v>
      </c>
      <c r="C1962" s="48">
        <v>2019</v>
      </c>
      <c r="D1962" s="48" t="s">
        <v>6</v>
      </c>
      <c r="E1962" s="48">
        <v>8</v>
      </c>
      <c r="F1962" s="60">
        <v>141</v>
      </c>
      <c r="G1962" s="43">
        <v>116</v>
      </c>
      <c r="H1962" s="58">
        <f>FactTransaction[[#This Row],[RNS]]*FactTransaction[[#This Row],[ADR]]</f>
        <v>16356</v>
      </c>
      <c r="I1962" s="51">
        <f>DATE(FactTransaction[[#This Row],['#Year]],FactTransaction[[#This Row],['#Month]],1)</f>
        <v>43678</v>
      </c>
      <c r="J1962" s="48"/>
    </row>
    <row r="1963" spans="1:10" x14ac:dyDescent="0.4">
      <c r="A1963" s="48" t="s">
        <v>83</v>
      </c>
      <c r="B1963" s="48" t="s">
        <v>75</v>
      </c>
      <c r="C1963" s="48">
        <v>2019</v>
      </c>
      <c r="D1963" s="48" t="s">
        <v>7</v>
      </c>
      <c r="E1963" s="48">
        <v>8</v>
      </c>
      <c r="F1963" s="60">
        <v>293</v>
      </c>
      <c r="G1963" s="43">
        <v>114</v>
      </c>
      <c r="H1963" s="58">
        <f>FactTransaction[[#This Row],[RNS]]*FactTransaction[[#This Row],[ADR]]</f>
        <v>33402</v>
      </c>
      <c r="I1963" s="51">
        <f>DATE(FactTransaction[[#This Row],['#Year]],FactTransaction[[#This Row],['#Month]],1)</f>
        <v>43678</v>
      </c>
      <c r="J1963" s="48"/>
    </row>
    <row r="1964" spans="1:10" x14ac:dyDescent="0.4">
      <c r="A1964" s="48" t="s">
        <v>83</v>
      </c>
      <c r="B1964" s="48" t="s">
        <v>75</v>
      </c>
      <c r="C1964" s="48">
        <v>2019</v>
      </c>
      <c r="D1964" s="48" t="s">
        <v>8</v>
      </c>
      <c r="E1964" s="48">
        <v>8</v>
      </c>
      <c r="F1964" s="60">
        <v>196</v>
      </c>
      <c r="G1964" s="43">
        <v>112</v>
      </c>
      <c r="H1964" s="58">
        <f>FactTransaction[[#This Row],[RNS]]*FactTransaction[[#This Row],[ADR]]</f>
        <v>21952</v>
      </c>
      <c r="I1964" s="51">
        <f>DATE(FactTransaction[[#This Row],['#Year]],FactTransaction[[#This Row],['#Month]],1)</f>
        <v>43678</v>
      </c>
      <c r="J1964" s="48"/>
    </row>
    <row r="1965" spans="1:10" x14ac:dyDescent="0.4">
      <c r="A1965" s="48" t="s">
        <v>83</v>
      </c>
      <c r="B1965" s="48" t="s">
        <v>75</v>
      </c>
      <c r="C1965" s="48">
        <v>2019</v>
      </c>
      <c r="D1965" s="48" t="s">
        <v>3</v>
      </c>
      <c r="E1965" s="48">
        <v>8</v>
      </c>
      <c r="F1965" s="60">
        <v>50</v>
      </c>
      <c r="G1965" s="43">
        <v>111</v>
      </c>
      <c r="H1965" s="58">
        <f>FactTransaction[[#This Row],[RNS]]*FactTransaction[[#This Row],[ADR]]</f>
        <v>5550</v>
      </c>
      <c r="I1965" s="51">
        <f>DATE(FactTransaction[[#This Row],['#Year]],FactTransaction[[#This Row],['#Month]],1)</f>
        <v>43678</v>
      </c>
      <c r="J1965" s="48"/>
    </row>
    <row r="1966" spans="1:10" x14ac:dyDescent="0.4">
      <c r="A1966" s="48" t="s">
        <v>83</v>
      </c>
      <c r="B1966" s="48" t="s">
        <v>75</v>
      </c>
      <c r="C1966" s="48">
        <v>2019</v>
      </c>
      <c r="D1966" s="48" t="s">
        <v>6</v>
      </c>
      <c r="E1966" s="48">
        <v>9</v>
      </c>
      <c r="F1966" s="60">
        <v>421</v>
      </c>
      <c r="G1966" s="43">
        <v>137</v>
      </c>
      <c r="H1966" s="58">
        <f>FactTransaction[[#This Row],[RNS]]*FactTransaction[[#This Row],[ADR]]</f>
        <v>57677</v>
      </c>
      <c r="I1966" s="51">
        <f>DATE(FactTransaction[[#This Row],['#Year]],FactTransaction[[#This Row],['#Month]],1)</f>
        <v>43709</v>
      </c>
      <c r="J1966" s="48"/>
    </row>
    <row r="1967" spans="1:10" x14ac:dyDescent="0.4">
      <c r="A1967" s="48" t="s">
        <v>83</v>
      </c>
      <c r="B1967" s="48" t="s">
        <v>75</v>
      </c>
      <c r="C1967" s="48">
        <v>2019</v>
      </c>
      <c r="D1967" s="48" t="s">
        <v>7</v>
      </c>
      <c r="E1967" s="48">
        <v>9</v>
      </c>
      <c r="F1967" s="60">
        <v>259</v>
      </c>
      <c r="G1967" s="43">
        <v>128</v>
      </c>
      <c r="H1967" s="58">
        <f>FactTransaction[[#This Row],[RNS]]*FactTransaction[[#This Row],[ADR]]</f>
        <v>33152</v>
      </c>
      <c r="I1967" s="51">
        <f>DATE(FactTransaction[[#This Row],['#Year]],FactTransaction[[#This Row],['#Month]],1)</f>
        <v>43709</v>
      </c>
      <c r="J1967" s="48"/>
    </row>
    <row r="1968" spans="1:10" x14ac:dyDescent="0.4">
      <c r="A1968" s="48" t="s">
        <v>83</v>
      </c>
      <c r="B1968" s="48" t="s">
        <v>75</v>
      </c>
      <c r="C1968" s="48">
        <v>2019</v>
      </c>
      <c r="D1968" s="48" t="s">
        <v>8</v>
      </c>
      <c r="E1968" s="48">
        <v>9</v>
      </c>
      <c r="F1968" s="60">
        <v>293</v>
      </c>
      <c r="G1968" s="43">
        <v>119</v>
      </c>
      <c r="H1968" s="58">
        <f>FactTransaction[[#This Row],[RNS]]*FactTransaction[[#This Row],[ADR]]</f>
        <v>34867</v>
      </c>
      <c r="I1968" s="51">
        <f>DATE(FactTransaction[[#This Row],['#Year]],FactTransaction[[#This Row],['#Month]],1)</f>
        <v>43709</v>
      </c>
      <c r="J1968" s="48"/>
    </row>
    <row r="1969" spans="1:10" x14ac:dyDescent="0.4">
      <c r="A1969" s="48" t="s">
        <v>83</v>
      </c>
      <c r="B1969" s="48" t="s">
        <v>75</v>
      </c>
      <c r="C1969" s="48">
        <v>2019</v>
      </c>
      <c r="D1969" s="48" t="s">
        <v>3</v>
      </c>
      <c r="E1969" s="48">
        <v>9</v>
      </c>
      <c r="F1969" s="60">
        <v>292</v>
      </c>
      <c r="G1969" s="43">
        <v>119</v>
      </c>
      <c r="H1969" s="58">
        <f>FactTransaction[[#This Row],[RNS]]*FactTransaction[[#This Row],[ADR]]</f>
        <v>34748</v>
      </c>
      <c r="I1969" s="51">
        <f>DATE(FactTransaction[[#This Row],['#Year]],FactTransaction[[#This Row],['#Month]],1)</f>
        <v>43709</v>
      </c>
      <c r="J1969" s="48"/>
    </row>
    <row r="1970" spans="1:10" x14ac:dyDescent="0.4">
      <c r="A1970" s="48" t="s">
        <v>83</v>
      </c>
      <c r="B1970" s="48" t="s">
        <v>75</v>
      </c>
      <c r="C1970" s="48">
        <v>2019</v>
      </c>
      <c r="D1970" s="48" t="s">
        <v>6</v>
      </c>
      <c r="E1970" s="48">
        <v>10</v>
      </c>
      <c r="F1970" s="60">
        <v>232</v>
      </c>
      <c r="G1970" s="43">
        <v>137</v>
      </c>
      <c r="H1970" s="58">
        <f>FactTransaction[[#This Row],[RNS]]*FactTransaction[[#This Row],[ADR]]</f>
        <v>31784</v>
      </c>
      <c r="I1970" s="51">
        <f>DATE(FactTransaction[[#This Row],['#Year]],FactTransaction[[#This Row],['#Month]],1)</f>
        <v>43739</v>
      </c>
      <c r="J1970" s="48"/>
    </row>
    <row r="1971" spans="1:10" x14ac:dyDescent="0.4">
      <c r="A1971" s="48" t="s">
        <v>83</v>
      </c>
      <c r="B1971" s="48" t="s">
        <v>75</v>
      </c>
      <c r="C1971" s="48">
        <v>2019</v>
      </c>
      <c r="D1971" s="48" t="s">
        <v>7</v>
      </c>
      <c r="E1971" s="48">
        <v>10</v>
      </c>
      <c r="F1971" s="60">
        <v>46</v>
      </c>
      <c r="G1971" s="43">
        <v>130</v>
      </c>
      <c r="H1971" s="58">
        <f>FactTransaction[[#This Row],[RNS]]*FactTransaction[[#This Row],[ADR]]</f>
        <v>5980</v>
      </c>
      <c r="I1971" s="51">
        <f>DATE(FactTransaction[[#This Row],['#Year]],FactTransaction[[#This Row],['#Month]],1)</f>
        <v>43739</v>
      </c>
      <c r="J1971" s="48"/>
    </row>
    <row r="1972" spans="1:10" x14ac:dyDescent="0.4">
      <c r="A1972" s="48" t="s">
        <v>83</v>
      </c>
      <c r="B1972" s="48" t="s">
        <v>75</v>
      </c>
      <c r="C1972" s="48">
        <v>2019</v>
      </c>
      <c r="D1972" s="48" t="s">
        <v>8</v>
      </c>
      <c r="E1972" s="48">
        <v>10</v>
      </c>
      <c r="F1972" s="60">
        <v>485</v>
      </c>
      <c r="G1972" s="43">
        <v>122</v>
      </c>
      <c r="H1972" s="58">
        <f>FactTransaction[[#This Row],[RNS]]*FactTransaction[[#This Row],[ADR]]</f>
        <v>59170</v>
      </c>
      <c r="I1972" s="51">
        <f>DATE(FactTransaction[[#This Row],['#Year]],FactTransaction[[#This Row],['#Month]],1)</f>
        <v>43739</v>
      </c>
      <c r="J1972" s="48"/>
    </row>
    <row r="1973" spans="1:10" x14ac:dyDescent="0.4">
      <c r="A1973" s="48" t="s">
        <v>83</v>
      </c>
      <c r="B1973" s="48" t="s">
        <v>75</v>
      </c>
      <c r="C1973" s="48">
        <v>2019</v>
      </c>
      <c r="D1973" s="48" t="s">
        <v>3</v>
      </c>
      <c r="E1973" s="48">
        <v>10</v>
      </c>
      <c r="F1973" s="60">
        <v>110</v>
      </c>
      <c r="G1973" s="43">
        <v>137</v>
      </c>
      <c r="H1973" s="58">
        <f>FactTransaction[[#This Row],[RNS]]*FactTransaction[[#This Row],[ADR]]</f>
        <v>15070</v>
      </c>
      <c r="I1973" s="51">
        <f>DATE(FactTransaction[[#This Row],['#Year]],FactTransaction[[#This Row],['#Month]],1)</f>
        <v>43739</v>
      </c>
      <c r="J1973" s="48"/>
    </row>
    <row r="1974" spans="1:10" x14ac:dyDescent="0.4">
      <c r="A1974" s="48" t="s">
        <v>83</v>
      </c>
      <c r="B1974" s="48" t="s">
        <v>75</v>
      </c>
      <c r="C1974" s="48">
        <v>2019</v>
      </c>
      <c r="D1974" s="48" t="s">
        <v>6</v>
      </c>
      <c r="E1974" s="48">
        <v>11</v>
      </c>
      <c r="F1974" s="60">
        <v>216</v>
      </c>
      <c r="G1974" s="43">
        <v>141</v>
      </c>
      <c r="H1974" s="58">
        <f>FactTransaction[[#This Row],[RNS]]*FactTransaction[[#This Row],[ADR]]</f>
        <v>30456</v>
      </c>
      <c r="I1974" s="51">
        <f>DATE(FactTransaction[[#This Row],['#Year]],FactTransaction[[#This Row],['#Month]],1)</f>
        <v>43770</v>
      </c>
      <c r="J1974" s="48"/>
    </row>
    <row r="1975" spans="1:10" x14ac:dyDescent="0.4">
      <c r="A1975" s="48" t="s">
        <v>83</v>
      </c>
      <c r="B1975" s="48" t="s">
        <v>75</v>
      </c>
      <c r="C1975" s="48">
        <v>2019</v>
      </c>
      <c r="D1975" s="48" t="s">
        <v>7</v>
      </c>
      <c r="E1975" s="48">
        <v>11</v>
      </c>
      <c r="F1975" s="60">
        <v>456</v>
      </c>
      <c r="G1975" s="43">
        <v>111</v>
      </c>
      <c r="H1975" s="58">
        <f>FactTransaction[[#This Row],[RNS]]*FactTransaction[[#This Row],[ADR]]</f>
        <v>50616</v>
      </c>
      <c r="I1975" s="51">
        <f>DATE(FactTransaction[[#This Row],['#Year]],FactTransaction[[#This Row],['#Month]],1)</f>
        <v>43770</v>
      </c>
      <c r="J1975" s="48"/>
    </row>
    <row r="1976" spans="1:10" x14ac:dyDescent="0.4">
      <c r="A1976" s="48" t="s">
        <v>83</v>
      </c>
      <c r="B1976" s="48" t="s">
        <v>75</v>
      </c>
      <c r="C1976" s="48">
        <v>2019</v>
      </c>
      <c r="D1976" s="48" t="s">
        <v>8</v>
      </c>
      <c r="E1976" s="48">
        <v>11</v>
      </c>
      <c r="F1976" s="60">
        <v>192</v>
      </c>
      <c r="G1976" s="43">
        <v>127</v>
      </c>
      <c r="H1976" s="58">
        <f>FactTransaction[[#This Row],[RNS]]*FactTransaction[[#This Row],[ADR]]</f>
        <v>24384</v>
      </c>
      <c r="I1976" s="51">
        <f>DATE(FactTransaction[[#This Row],['#Year]],FactTransaction[[#This Row],['#Month]],1)</f>
        <v>43770</v>
      </c>
      <c r="J1976" s="48"/>
    </row>
    <row r="1977" spans="1:10" x14ac:dyDescent="0.4">
      <c r="A1977" s="48" t="s">
        <v>83</v>
      </c>
      <c r="B1977" s="48" t="s">
        <v>75</v>
      </c>
      <c r="C1977" s="48">
        <v>2019</v>
      </c>
      <c r="D1977" s="48" t="s">
        <v>3</v>
      </c>
      <c r="E1977" s="48">
        <v>11</v>
      </c>
      <c r="F1977" s="60">
        <v>101</v>
      </c>
      <c r="G1977" s="43">
        <v>138</v>
      </c>
      <c r="H1977" s="58">
        <f>FactTransaction[[#This Row],[RNS]]*FactTransaction[[#This Row],[ADR]]</f>
        <v>13938</v>
      </c>
      <c r="I1977" s="51">
        <f>DATE(FactTransaction[[#This Row],['#Year]],FactTransaction[[#This Row],['#Month]],1)</f>
        <v>43770</v>
      </c>
      <c r="J1977" s="48"/>
    </row>
    <row r="1978" spans="1:10" x14ac:dyDescent="0.4">
      <c r="A1978" s="48" t="s">
        <v>83</v>
      </c>
      <c r="B1978" s="48" t="s">
        <v>75</v>
      </c>
      <c r="C1978" s="48">
        <v>2019</v>
      </c>
      <c r="D1978" s="48" t="s">
        <v>6</v>
      </c>
      <c r="E1978" s="48">
        <v>12</v>
      </c>
      <c r="F1978" s="60">
        <v>237</v>
      </c>
      <c r="G1978" s="43">
        <v>111</v>
      </c>
      <c r="H1978" s="58">
        <f>FactTransaction[[#This Row],[RNS]]*FactTransaction[[#This Row],[ADR]]</f>
        <v>26307</v>
      </c>
      <c r="I1978" s="51">
        <f>DATE(FactTransaction[[#This Row],['#Year]],FactTransaction[[#This Row],['#Month]],1)</f>
        <v>43800</v>
      </c>
      <c r="J1978" s="48"/>
    </row>
    <row r="1979" spans="1:10" x14ac:dyDescent="0.4">
      <c r="A1979" s="48" t="s">
        <v>83</v>
      </c>
      <c r="B1979" s="48" t="s">
        <v>75</v>
      </c>
      <c r="C1979" s="48">
        <v>2019</v>
      </c>
      <c r="D1979" s="48" t="s">
        <v>7</v>
      </c>
      <c r="E1979" s="48">
        <v>12</v>
      </c>
      <c r="F1979" s="60">
        <v>423</v>
      </c>
      <c r="G1979" s="43">
        <v>130</v>
      </c>
      <c r="H1979" s="58">
        <f>FactTransaction[[#This Row],[RNS]]*FactTransaction[[#This Row],[ADR]]</f>
        <v>54990</v>
      </c>
      <c r="I1979" s="51">
        <f>DATE(FactTransaction[[#This Row],['#Year]],FactTransaction[[#This Row],['#Month]],1)</f>
        <v>43800</v>
      </c>
      <c r="J1979" s="48"/>
    </row>
    <row r="1980" spans="1:10" x14ac:dyDescent="0.4">
      <c r="A1980" s="48" t="s">
        <v>83</v>
      </c>
      <c r="B1980" s="48" t="s">
        <v>75</v>
      </c>
      <c r="C1980" s="48">
        <v>2019</v>
      </c>
      <c r="D1980" s="48" t="s">
        <v>8</v>
      </c>
      <c r="E1980" s="48">
        <v>12</v>
      </c>
      <c r="F1980" s="60">
        <v>272</v>
      </c>
      <c r="G1980" s="43">
        <v>120</v>
      </c>
      <c r="H1980" s="58">
        <f>FactTransaction[[#This Row],[RNS]]*FactTransaction[[#This Row],[ADR]]</f>
        <v>32640</v>
      </c>
      <c r="I1980" s="51">
        <f>DATE(FactTransaction[[#This Row],['#Year]],FactTransaction[[#This Row],['#Month]],1)</f>
        <v>43800</v>
      </c>
      <c r="J1980" s="48"/>
    </row>
    <row r="1981" spans="1:10" x14ac:dyDescent="0.4">
      <c r="A1981" s="48" t="s">
        <v>83</v>
      </c>
      <c r="B1981" s="48" t="s">
        <v>75</v>
      </c>
      <c r="C1981" s="48">
        <v>2019</v>
      </c>
      <c r="D1981" s="48" t="s">
        <v>3</v>
      </c>
      <c r="E1981" s="48">
        <v>12</v>
      </c>
      <c r="F1981" s="60">
        <v>197</v>
      </c>
      <c r="G1981" s="43">
        <v>111</v>
      </c>
      <c r="H1981" s="58">
        <f>FactTransaction[[#This Row],[RNS]]*FactTransaction[[#This Row],[ADR]]</f>
        <v>21867</v>
      </c>
      <c r="I1981" s="51">
        <f>DATE(FactTransaction[[#This Row],['#Year]],FactTransaction[[#This Row],['#Month]],1)</f>
        <v>43800</v>
      </c>
      <c r="J1981" s="48"/>
    </row>
    <row r="1982" spans="1:10" x14ac:dyDescent="0.4">
      <c r="A1982" s="48" t="s">
        <v>83</v>
      </c>
      <c r="B1982" s="48" t="s">
        <v>74</v>
      </c>
      <c r="C1982" s="48">
        <v>2019</v>
      </c>
      <c r="D1982" s="48" t="s">
        <v>6</v>
      </c>
      <c r="E1982" s="48">
        <v>1</v>
      </c>
      <c r="F1982" s="60">
        <v>446</v>
      </c>
      <c r="G1982" s="43">
        <v>131</v>
      </c>
      <c r="H1982" s="58">
        <f>FactTransaction[[#This Row],[RNS]]*FactTransaction[[#This Row],[ADR]]</f>
        <v>58426</v>
      </c>
      <c r="I1982" s="51">
        <f>DATE(FactTransaction[[#This Row],['#Year]],FactTransaction[[#This Row],['#Month]],1)</f>
        <v>43466</v>
      </c>
      <c r="J1982" s="48"/>
    </row>
    <row r="1983" spans="1:10" x14ac:dyDescent="0.4">
      <c r="A1983" s="48" t="s">
        <v>83</v>
      </c>
      <c r="B1983" s="48" t="s">
        <v>74</v>
      </c>
      <c r="C1983" s="48">
        <v>2019</v>
      </c>
      <c r="D1983" s="48" t="s">
        <v>7</v>
      </c>
      <c r="E1983" s="48">
        <v>1</v>
      </c>
      <c r="F1983" s="60">
        <v>62</v>
      </c>
      <c r="G1983" s="43">
        <v>103</v>
      </c>
      <c r="H1983" s="58">
        <f>FactTransaction[[#This Row],[RNS]]*FactTransaction[[#This Row],[ADR]]</f>
        <v>6386</v>
      </c>
      <c r="I1983" s="51">
        <f>DATE(FactTransaction[[#This Row],['#Year]],FactTransaction[[#This Row],['#Month]],1)</f>
        <v>43466</v>
      </c>
      <c r="J1983" s="48"/>
    </row>
    <row r="1984" spans="1:10" x14ac:dyDescent="0.4">
      <c r="A1984" s="48" t="s">
        <v>83</v>
      </c>
      <c r="B1984" s="48" t="s">
        <v>74</v>
      </c>
      <c r="C1984" s="48">
        <v>2019</v>
      </c>
      <c r="D1984" s="48" t="s">
        <v>8</v>
      </c>
      <c r="E1984" s="48">
        <v>1</v>
      </c>
      <c r="F1984" s="60">
        <v>295</v>
      </c>
      <c r="G1984" s="43">
        <v>116</v>
      </c>
      <c r="H1984" s="58">
        <f>FactTransaction[[#This Row],[RNS]]*FactTransaction[[#This Row],[ADR]]</f>
        <v>34220</v>
      </c>
      <c r="I1984" s="51">
        <f>DATE(FactTransaction[[#This Row],['#Year]],FactTransaction[[#This Row],['#Month]],1)</f>
        <v>43466</v>
      </c>
      <c r="J1984" s="48"/>
    </row>
    <row r="1985" spans="1:10" x14ac:dyDescent="0.4">
      <c r="A1985" s="48" t="s">
        <v>83</v>
      </c>
      <c r="B1985" s="48" t="s">
        <v>74</v>
      </c>
      <c r="C1985" s="48">
        <v>2019</v>
      </c>
      <c r="D1985" s="48" t="s">
        <v>3</v>
      </c>
      <c r="E1985" s="48">
        <v>1</v>
      </c>
      <c r="F1985" s="60">
        <v>150</v>
      </c>
      <c r="G1985" s="43">
        <v>105</v>
      </c>
      <c r="H1985" s="58">
        <f>FactTransaction[[#This Row],[RNS]]*FactTransaction[[#This Row],[ADR]]</f>
        <v>15750</v>
      </c>
      <c r="I1985" s="51">
        <f>DATE(FactTransaction[[#This Row],['#Year]],FactTransaction[[#This Row],['#Month]],1)</f>
        <v>43466</v>
      </c>
      <c r="J1985" s="48"/>
    </row>
    <row r="1986" spans="1:10" x14ac:dyDescent="0.4">
      <c r="A1986" s="48" t="s">
        <v>83</v>
      </c>
      <c r="B1986" s="48" t="s">
        <v>74</v>
      </c>
      <c r="C1986" s="48">
        <v>2019</v>
      </c>
      <c r="D1986" s="48" t="s">
        <v>6</v>
      </c>
      <c r="E1986" s="48">
        <v>2</v>
      </c>
      <c r="F1986" s="60">
        <v>231</v>
      </c>
      <c r="G1986" s="43">
        <v>139</v>
      </c>
      <c r="H1986" s="58">
        <f>FactTransaction[[#This Row],[RNS]]*FactTransaction[[#This Row],[ADR]]</f>
        <v>32109</v>
      </c>
      <c r="I1986" s="51">
        <f>DATE(FactTransaction[[#This Row],['#Year]],FactTransaction[[#This Row],['#Month]],1)</f>
        <v>43497</v>
      </c>
      <c r="J1986" s="48"/>
    </row>
    <row r="1987" spans="1:10" x14ac:dyDescent="0.4">
      <c r="A1987" s="48" t="s">
        <v>83</v>
      </c>
      <c r="B1987" s="48" t="s">
        <v>74</v>
      </c>
      <c r="C1987" s="48">
        <v>2019</v>
      </c>
      <c r="D1987" s="48" t="s">
        <v>7</v>
      </c>
      <c r="E1987" s="48">
        <v>2</v>
      </c>
      <c r="F1987" s="60">
        <v>368</v>
      </c>
      <c r="G1987" s="43">
        <v>115</v>
      </c>
      <c r="H1987" s="58">
        <f>FactTransaction[[#This Row],[RNS]]*FactTransaction[[#This Row],[ADR]]</f>
        <v>42320</v>
      </c>
      <c r="I1987" s="51">
        <f>DATE(FactTransaction[[#This Row],['#Year]],FactTransaction[[#This Row],['#Month]],1)</f>
        <v>43497</v>
      </c>
      <c r="J1987" s="48"/>
    </row>
    <row r="1988" spans="1:10" x14ac:dyDescent="0.4">
      <c r="A1988" s="48" t="s">
        <v>83</v>
      </c>
      <c r="B1988" s="48" t="s">
        <v>74</v>
      </c>
      <c r="C1988" s="48">
        <v>2019</v>
      </c>
      <c r="D1988" s="48" t="s">
        <v>8</v>
      </c>
      <c r="E1988" s="48">
        <v>2</v>
      </c>
      <c r="F1988" s="60">
        <v>248</v>
      </c>
      <c r="G1988" s="43">
        <v>105</v>
      </c>
      <c r="H1988" s="58">
        <f>FactTransaction[[#This Row],[RNS]]*FactTransaction[[#This Row],[ADR]]</f>
        <v>26040</v>
      </c>
      <c r="I1988" s="51">
        <f>DATE(FactTransaction[[#This Row],['#Year]],FactTransaction[[#This Row],['#Month]],1)</f>
        <v>43497</v>
      </c>
      <c r="J1988" s="48"/>
    </row>
    <row r="1989" spans="1:10" x14ac:dyDescent="0.4">
      <c r="A1989" s="48" t="s">
        <v>83</v>
      </c>
      <c r="B1989" s="48" t="s">
        <v>74</v>
      </c>
      <c r="C1989" s="48">
        <v>2019</v>
      </c>
      <c r="D1989" s="48" t="s">
        <v>3</v>
      </c>
      <c r="E1989" s="48">
        <v>2</v>
      </c>
      <c r="F1989" s="60">
        <v>332</v>
      </c>
      <c r="G1989" s="43">
        <v>107</v>
      </c>
      <c r="H1989" s="58">
        <f>FactTransaction[[#This Row],[RNS]]*FactTransaction[[#This Row],[ADR]]</f>
        <v>35524</v>
      </c>
      <c r="I1989" s="51">
        <f>DATE(FactTransaction[[#This Row],['#Year]],FactTransaction[[#This Row],['#Month]],1)</f>
        <v>43497</v>
      </c>
      <c r="J1989" s="48"/>
    </row>
    <row r="1990" spans="1:10" x14ac:dyDescent="0.4">
      <c r="A1990" s="48" t="s">
        <v>83</v>
      </c>
      <c r="B1990" s="48" t="s">
        <v>74</v>
      </c>
      <c r="C1990" s="48">
        <v>2019</v>
      </c>
      <c r="D1990" s="48" t="s">
        <v>6</v>
      </c>
      <c r="E1990" s="48">
        <v>3</v>
      </c>
      <c r="F1990" s="60">
        <v>112</v>
      </c>
      <c r="G1990" s="43">
        <v>105</v>
      </c>
      <c r="H1990" s="58">
        <f>FactTransaction[[#This Row],[RNS]]*FactTransaction[[#This Row],[ADR]]</f>
        <v>11760</v>
      </c>
      <c r="I1990" s="51">
        <f>DATE(FactTransaction[[#This Row],['#Year]],FactTransaction[[#This Row],['#Month]],1)</f>
        <v>43525</v>
      </c>
      <c r="J1990" s="48"/>
    </row>
    <row r="1991" spans="1:10" x14ac:dyDescent="0.4">
      <c r="A1991" s="48" t="s">
        <v>83</v>
      </c>
      <c r="B1991" s="48" t="s">
        <v>74</v>
      </c>
      <c r="C1991" s="48">
        <v>2019</v>
      </c>
      <c r="D1991" s="48" t="s">
        <v>7</v>
      </c>
      <c r="E1991" s="48">
        <v>3</v>
      </c>
      <c r="F1991" s="60">
        <v>11</v>
      </c>
      <c r="G1991" s="43">
        <v>136</v>
      </c>
      <c r="H1991" s="58">
        <f>FactTransaction[[#This Row],[RNS]]*FactTransaction[[#This Row],[ADR]]</f>
        <v>1496</v>
      </c>
      <c r="I1991" s="51">
        <f>DATE(FactTransaction[[#This Row],['#Year]],FactTransaction[[#This Row],['#Month]],1)</f>
        <v>43525</v>
      </c>
      <c r="J1991" s="48"/>
    </row>
    <row r="1992" spans="1:10" x14ac:dyDescent="0.4">
      <c r="A1992" s="48" t="s">
        <v>83</v>
      </c>
      <c r="B1992" s="48" t="s">
        <v>74</v>
      </c>
      <c r="C1992" s="48">
        <v>2019</v>
      </c>
      <c r="D1992" s="48" t="s">
        <v>8</v>
      </c>
      <c r="E1992" s="48">
        <v>3</v>
      </c>
      <c r="F1992" s="60">
        <v>447</v>
      </c>
      <c r="G1992" s="43">
        <v>122</v>
      </c>
      <c r="H1992" s="58">
        <f>FactTransaction[[#This Row],[RNS]]*FactTransaction[[#This Row],[ADR]]</f>
        <v>54534</v>
      </c>
      <c r="I1992" s="51">
        <f>DATE(FactTransaction[[#This Row],['#Year]],FactTransaction[[#This Row],['#Month]],1)</f>
        <v>43525</v>
      </c>
      <c r="J1992" s="48"/>
    </row>
    <row r="1993" spans="1:10" x14ac:dyDescent="0.4">
      <c r="A1993" s="48" t="s">
        <v>83</v>
      </c>
      <c r="B1993" s="48" t="s">
        <v>74</v>
      </c>
      <c r="C1993" s="48">
        <v>2019</v>
      </c>
      <c r="D1993" s="48" t="s">
        <v>3</v>
      </c>
      <c r="E1993" s="48">
        <v>3</v>
      </c>
      <c r="F1993" s="60">
        <v>376</v>
      </c>
      <c r="G1993" s="43">
        <v>109</v>
      </c>
      <c r="H1993" s="58">
        <f>FactTransaction[[#This Row],[RNS]]*FactTransaction[[#This Row],[ADR]]</f>
        <v>40984</v>
      </c>
      <c r="I1993" s="51">
        <f>DATE(FactTransaction[[#This Row],['#Year]],FactTransaction[[#This Row],['#Month]],1)</f>
        <v>43525</v>
      </c>
      <c r="J1993" s="48"/>
    </row>
    <row r="1994" spans="1:10" x14ac:dyDescent="0.4">
      <c r="A1994" s="48" t="s">
        <v>83</v>
      </c>
      <c r="B1994" s="48" t="s">
        <v>74</v>
      </c>
      <c r="C1994" s="48">
        <v>2019</v>
      </c>
      <c r="D1994" s="48" t="s">
        <v>6</v>
      </c>
      <c r="E1994" s="48">
        <v>4</v>
      </c>
      <c r="F1994" s="60">
        <v>155</v>
      </c>
      <c r="G1994" s="43">
        <v>117</v>
      </c>
      <c r="H1994" s="58">
        <f>FactTransaction[[#This Row],[RNS]]*FactTransaction[[#This Row],[ADR]]</f>
        <v>18135</v>
      </c>
      <c r="I1994" s="51">
        <f>DATE(FactTransaction[[#This Row],['#Year]],FactTransaction[[#This Row],['#Month]],1)</f>
        <v>43556</v>
      </c>
      <c r="J1994" s="48"/>
    </row>
    <row r="1995" spans="1:10" x14ac:dyDescent="0.4">
      <c r="A1995" s="48" t="s">
        <v>83</v>
      </c>
      <c r="B1995" s="48" t="s">
        <v>74</v>
      </c>
      <c r="C1995" s="48">
        <v>2019</v>
      </c>
      <c r="D1995" s="48" t="s">
        <v>7</v>
      </c>
      <c r="E1995" s="48">
        <v>4</v>
      </c>
      <c r="F1995" s="60">
        <v>387</v>
      </c>
      <c r="G1995" s="43">
        <v>142</v>
      </c>
      <c r="H1995" s="58">
        <f>FactTransaction[[#This Row],[RNS]]*FactTransaction[[#This Row],[ADR]]</f>
        <v>54954</v>
      </c>
      <c r="I1995" s="51">
        <f>DATE(FactTransaction[[#This Row],['#Year]],FactTransaction[[#This Row],['#Month]],1)</f>
        <v>43556</v>
      </c>
      <c r="J1995" s="48"/>
    </row>
    <row r="1996" spans="1:10" x14ac:dyDescent="0.4">
      <c r="A1996" s="48" t="s">
        <v>83</v>
      </c>
      <c r="B1996" s="48" t="s">
        <v>74</v>
      </c>
      <c r="C1996" s="48">
        <v>2019</v>
      </c>
      <c r="D1996" s="48" t="s">
        <v>8</v>
      </c>
      <c r="E1996" s="48">
        <v>4</v>
      </c>
      <c r="F1996" s="60">
        <v>392</v>
      </c>
      <c r="G1996" s="43">
        <v>110</v>
      </c>
      <c r="H1996" s="58">
        <f>FactTransaction[[#This Row],[RNS]]*FactTransaction[[#This Row],[ADR]]</f>
        <v>43120</v>
      </c>
      <c r="I1996" s="51">
        <f>DATE(FactTransaction[[#This Row],['#Year]],FactTransaction[[#This Row],['#Month]],1)</f>
        <v>43556</v>
      </c>
      <c r="J1996" s="48"/>
    </row>
    <row r="1997" spans="1:10" x14ac:dyDescent="0.4">
      <c r="A1997" s="48" t="s">
        <v>83</v>
      </c>
      <c r="B1997" s="48" t="s">
        <v>74</v>
      </c>
      <c r="C1997" s="48">
        <v>2019</v>
      </c>
      <c r="D1997" s="48" t="s">
        <v>3</v>
      </c>
      <c r="E1997" s="48">
        <v>4</v>
      </c>
      <c r="F1997" s="60">
        <v>275</v>
      </c>
      <c r="G1997" s="43">
        <v>109</v>
      </c>
      <c r="H1997" s="58">
        <f>FactTransaction[[#This Row],[RNS]]*FactTransaction[[#This Row],[ADR]]</f>
        <v>29975</v>
      </c>
      <c r="I1997" s="51">
        <f>DATE(FactTransaction[[#This Row],['#Year]],FactTransaction[[#This Row],['#Month]],1)</f>
        <v>43556</v>
      </c>
      <c r="J1997" s="48"/>
    </row>
    <row r="1998" spans="1:10" x14ac:dyDescent="0.4">
      <c r="A1998" s="48" t="s">
        <v>83</v>
      </c>
      <c r="B1998" s="48" t="s">
        <v>74</v>
      </c>
      <c r="C1998" s="48">
        <v>2019</v>
      </c>
      <c r="D1998" s="48" t="s">
        <v>6</v>
      </c>
      <c r="E1998" s="48">
        <v>5</v>
      </c>
      <c r="F1998" s="60">
        <v>461</v>
      </c>
      <c r="G1998" s="43">
        <v>125</v>
      </c>
      <c r="H1998" s="58">
        <f>FactTransaction[[#This Row],[RNS]]*FactTransaction[[#This Row],[ADR]]</f>
        <v>57625</v>
      </c>
      <c r="I1998" s="51">
        <f>DATE(FactTransaction[[#This Row],['#Year]],FactTransaction[[#This Row],['#Month]],1)</f>
        <v>43586</v>
      </c>
      <c r="J1998" s="48"/>
    </row>
    <row r="1999" spans="1:10" x14ac:dyDescent="0.4">
      <c r="A1999" s="48" t="s">
        <v>83</v>
      </c>
      <c r="B1999" s="48" t="s">
        <v>74</v>
      </c>
      <c r="C1999" s="48">
        <v>2019</v>
      </c>
      <c r="D1999" s="48" t="s">
        <v>7</v>
      </c>
      <c r="E1999" s="48">
        <v>5</v>
      </c>
      <c r="F1999" s="60">
        <v>297</v>
      </c>
      <c r="G1999" s="43">
        <v>134</v>
      </c>
      <c r="H1999" s="58">
        <f>FactTransaction[[#This Row],[RNS]]*FactTransaction[[#This Row],[ADR]]</f>
        <v>39798</v>
      </c>
      <c r="I1999" s="51">
        <f>DATE(FactTransaction[[#This Row],['#Year]],FactTransaction[[#This Row],['#Month]],1)</f>
        <v>43586</v>
      </c>
      <c r="J1999" s="48"/>
    </row>
    <row r="2000" spans="1:10" x14ac:dyDescent="0.4">
      <c r="A2000" s="48" t="s">
        <v>83</v>
      </c>
      <c r="B2000" s="48" t="s">
        <v>74</v>
      </c>
      <c r="C2000" s="48">
        <v>2019</v>
      </c>
      <c r="D2000" s="48" t="s">
        <v>8</v>
      </c>
      <c r="E2000" s="48">
        <v>5</v>
      </c>
      <c r="F2000" s="60">
        <v>168</v>
      </c>
      <c r="G2000" s="43">
        <v>140</v>
      </c>
      <c r="H2000" s="58">
        <f>FactTransaction[[#This Row],[RNS]]*FactTransaction[[#This Row],[ADR]]</f>
        <v>23520</v>
      </c>
      <c r="I2000" s="51">
        <f>DATE(FactTransaction[[#This Row],['#Year]],FactTransaction[[#This Row],['#Month]],1)</f>
        <v>43586</v>
      </c>
      <c r="J2000" s="48"/>
    </row>
    <row r="2001" spans="1:10" x14ac:dyDescent="0.4">
      <c r="A2001" s="48" t="s">
        <v>83</v>
      </c>
      <c r="B2001" s="48" t="s">
        <v>74</v>
      </c>
      <c r="C2001" s="48">
        <v>2019</v>
      </c>
      <c r="D2001" s="48" t="s">
        <v>3</v>
      </c>
      <c r="E2001" s="48">
        <v>5</v>
      </c>
      <c r="F2001" s="60">
        <v>117</v>
      </c>
      <c r="G2001" s="43">
        <v>101</v>
      </c>
      <c r="H2001" s="58">
        <f>FactTransaction[[#This Row],[RNS]]*FactTransaction[[#This Row],[ADR]]</f>
        <v>11817</v>
      </c>
      <c r="I2001" s="51">
        <f>DATE(FactTransaction[[#This Row],['#Year]],FactTransaction[[#This Row],['#Month]],1)</f>
        <v>43586</v>
      </c>
      <c r="J2001" s="48"/>
    </row>
    <row r="2002" spans="1:10" x14ac:dyDescent="0.4">
      <c r="A2002" s="48" t="s">
        <v>83</v>
      </c>
      <c r="B2002" s="48" t="s">
        <v>74</v>
      </c>
      <c r="C2002" s="48">
        <v>2019</v>
      </c>
      <c r="D2002" s="48" t="s">
        <v>6</v>
      </c>
      <c r="E2002" s="48">
        <v>6</v>
      </c>
      <c r="F2002" s="60">
        <v>143</v>
      </c>
      <c r="G2002" s="43">
        <v>103</v>
      </c>
      <c r="H2002" s="58">
        <f>FactTransaction[[#This Row],[RNS]]*FactTransaction[[#This Row],[ADR]]</f>
        <v>14729</v>
      </c>
      <c r="I2002" s="51">
        <f>DATE(FactTransaction[[#This Row],['#Year]],FactTransaction[[#This Row],['#Month]],1)</f>
        <v>43617</v>
      </c>
      <c r="J2002" s="48"/>
    </row>
    <row r="2003" spans="1:10" x14ac:dyDescent="0.4">
      <c r="A2003" s="48" t="s">
        <v>83</v>
      </c>
      <c r="B2003" s="48" t="s">
        <v>74</v>
      </c>
      <c r="C2003" s="48">
        <v>2019</v>
      </c>
      <c r="D2003" s="48" t="s">
        <v>7</v>
      </c>
      <c r="E2003" s="48">
        <v>6</v>
      </c>
      <c r="F2003" s="60">
        <v>481</v>
      </c>
      <c r="G2003" s="43">
        <v>109</v>
      </c>
      <c r="H2003" s="58">
        <f>FactTransaction[[#This Row],[RNS]]*FactTransaction[[#This Row],[ADR]]</f>
        <v>52429</v>
      </c>
      <c r="I2003" s="51">
        <f>DATE(FactTransaction[[#This Row],['#Year]],FactTransaction[[#This Row],['#Month]],1)</f>
        <v>43617</v>
      </c>
      <c r="J2003" s="48"/>
    </row>
    <row r="2004" spans="1:10" x14ac:dyDescent="0.4">
      <c r="A2004" s="48" t="s">
        <v>83</v>
      </c>
      <c r="B2004" s="48" t="s">
        <v>74</v>
      </c>
      <c r="C2004" s="48">
        <v>2019</v>
      </c>
      <c r="D2004" s="48" t="s">
        <v>8</v>
      </c>
      <c r="E2004" s="48">
        <v>6</v>
      </c>
      <c r="F2004" s="60">
        <v>181</v>
      </c>
      <c r="G2004" s="43">
        <v>145</v>
      </c>
      <c r="H2004" s="58">
        <f>FactTransaction[[#This Row],[RNS]]*FactTransaction[[#This Row],[ADR]]</f>
        <v>26245</v>
      </c>
      <c r="I2004" s="51">
        <f>DATE(FactTransaction[[#This Row],['#Year]],FactTransaction[[#This Row],['#Month]],1)</f>
        <v>43617</v>
      </c>
      <c r="J2004" s="48"/>
    </row>
    <row r="2005" spans="1:10" x14ac:dyDescent="0.4">
      <c r="A2005" s="48" t="s">
        <v>83</v>
      </c>
      <c r="B2005" s="48" t="s">
        <v>74</v>
      </c>
      <c r="C2005" s="48">
        <v>2019</v>
      </c>
      <c r="D2005" s="48" t="s">
        <v>3</v>
      </c>
      <c r="E2005" s="48">
        <v>6</v>
      </c>
      <c r="F2005" s="60">
        <v>472</v>
      </c>
      <c r="G2005" s="43">
        <v>107</v>
      </c>
      <c r="H2005" s="58">
        <f>FactTransaction[[#This Row],[RNS]]*FactTransaction[[#This Row],[ADR]]</f>
        <v>50504</v>
      </c>
      <c r="I2005" s="51">
        <f>DATE(FactTransaction[[#This Row],['#Year]],FactTransaction[[#This Row],['#Month]],1)</f>
        <v>43617</v>
      </c>
      <c r="J2005" s="48"/>
    </row>
    <row r="2006" spans="1:10" x14ac:dyDescent="0.4">
      <c r="A2006" s="48" t="s">
        <v>83</v>
      </c>
      <c r="B2006" s="48" t="s">
        <v>74</v>
      </c>
      <c r="C2006" s="48">
        <v>2019</v>
      </c>
      <c r="D2006" s="48" t="s">
        <v>6</v>
      </c>
      <c r="E2006" s="48">
        <v>7</v>
      </c>
      <c r="F2006" s="60">
        <v>27</v>
      </c>
      <c r="G2006" s="43">
        <v>106</v>
      </c>
      <c r="H2006" s="58">
        <f>FactTransaction[[#This Row],[RNS]]*FactTransaction[[#This Row],[ADR]]</f>
        <v>2862</v>
      </c>
      <c r="I2006" s="51">
        <f>DATE(FactTransaction[[#This Row],['#Year]],FactTransaction[[#This Row],['#Month]],1)</f>
        <v>43647</v>
      </c>
      <c r="J2006" s="48"/>
    </row>
    <row r="2007" spans="1:10" x14ac:dyDescent="0.4">
      <c r="A2007" s="48" t="s">
        <v>83</v>
      </c>
      <c r="B2007" s="48" t="s">
        <v>74</v>
      </c>
      <c r="C2007" s="48">
        <v>2019</v>
      </c>
      <c r="D2007" s="48" t="s">
        <v>7</v>
      </c>
      <c r="E2007" s="48">
        <v>7</v>
      </c>
      <c r="F2007" s="60">
        <v>460</v>
      </c>
      <c r="G2007" s="43">
        <v>130</v>
      </c>
      <c r="H2007" s="58">
        <f>FactTransaction[[#This Row],[RNS]]*FactTransaction[[#This Row],[ADR]]</f>
        <v>59800</v>
      </c>
      <c r="I2007" s="51">
        <f>DATE(FactTransaction[[#This Row],['#Year]],FactTransaction[[#This Row],['#Month]],1)</f>
        <v>43647</v>
      </c>
      <c r="J2007" s="48"/>
    </row>
    <row r="2008" spans="1:10" x14ac:dyDescent="0.4">
      <c r="A2008" s="48" t="s">
        <v>83</v>
      </c>
      <c r="B2008" s="48" t="s">
        <v>74</v>
      </c>
      <c r="C2008" s="48">
        <v>2019</v>
      </c>
      <c r="D2008" s="48" t="s">
        <v>8</v>
      </c>
      <c r="E2008" s="48">
        <v>7</v>
      </c>
      <c r="F2008" s="60">
        <v>105</v>
      </c>
      <c r="G2008" s="43">
        <v>109</v>
      </c>
      <c r="H2008" s="58">
        <f>FactTransaction[[#This Row],[RNS]]*FactTransaction[[#This Row],[ADR]]</f>
        <v>11445</v>
      </c>
      <c r="I2008" s="51">
        <f>DATE(FactTransaction[[#This Row],['#Year]],FactTransaction[[#This Row],['#Month]],1)</f>
        <v>43647</v>
      </c>
      <c r="J2008" s="48"/>
    </row>
    <row r="2009" spans="1:10" x14ac:dyDescent="0.4">
      <c r="A2009" s="48" t="s">
        <v>83</v>
      </c>
      <c r="B2009" s="48" t="s">
        <v>74</v>
      </c>
      <c r="C2009" s="48">
        <v>2019</v>
      </c>
      <c r="D2009" s="48" t="s">
        <v>3</v>
      </c>
      <c r="E2009" s="48">
        <v>7</v>
      </c>
      <c r="F2009" s="60">
        <v>424</v>
      </c>
      <c r="G2009" s="43">
        <v>143</v>
      </c>
      <c r="H2009" s="58">
        <f>FactTransaction[[#This Row],[RNS]]*FactTransaction[[#This Row],[ADR]]</f>
        <v>60632</v>
      </c>
      <c r="I2009" s="51">
        <f>DATE(FactTransaction[[#This Row],['#Year]],FactTransaction[[#This Row],['#Month]],1)</f>
        <v>43647</v>
      </c>
      <c r="J2009" s="48"/>
    </row>
    <row r="2010" spans="1:10" x14ac:dyDescent="0.4">
      <c r="A2010" s="48" t="s">
        <v>83</v>
      </c>
      <c r="B2010" s="48" t="s">
        <v>74</v>
      </c>
      <c r="C2010" s="48">
        <v>2019</v>
      </c>
      <c r="D2010" s="48" t="s">
        <v>6</v>
      </c>
      <c r="E2010" s="48">
        <v>8</v>
      </c>
      <c r="F2010" s="60">
        <v>182</v>
      </c>
      <c r="G2010" s="43">
        <v>143</v>
      </c>
      <c r="H2010" s="58">
        <f>FactTransaction[[#This Row],[RNS]]*FactTransaction[[#This Row],[ADR]]</f>
        <v>26026</v>
      </c>
      <c r="I2010" s="51">
        <f>DATE(FactTransaction[[#This Row],['#Year]],FactTransaction[[#This Row],['#Month]],1)</f>
        <v>43678</v>
      </c>
      <c r="J2010" s="48"/>
    </row>
    <row r="2011" spans="1:10" x14ac:dyDescent="0.4">
      <c r="A2011" s="48" t="s">
        <v>83</v>
      </c>
      <c r="B2011" s="48" t="s">
        <v>74</v>
      </c>
      <c r="C2011" s="48">
        <v>2019</v>
      </c>
      <c r="D2011" s="48" t="s">
        <v>7</v>
      </c>
      <c r="E2011" s="48">
        <v>8</v>
      </c>
      <c r="F2011" s="60">
        <v>141</v>
      </c>
      <c r="G2011" s="43">
        <v>138</v>
      </c>
      <c r="H2011" s="58">
        <f>FactTransaction[[#This Row],[RNS]]*FactTransaction[[#This Row],[ADR]]</f>
        <v>19458</v>
      </c>
      <c r="I2011" s="51">
        <f>DATE(FactTransaction[[#This Row],['#Year]],FactTransaction[[#This Row],['#Month]],1)</f>
        <v>43678</v>
      </c>
      <c r="J2011" s="48"/>
    </row>
    <row r="2012" spans="1:10" x14ac:dyDescent="0.4">
      <c r="A2012" s="48" t="s">
        <v>83</v>
      </c>
      <c r="B2012" s="48" t="s">
        <v>74</v>
      </c>
      <c r="C2012" s="48">
        <v>2019</v>
      </c>
      <c r="D2012" s="48" t="s">
        <v>8</v>
      </c>
      <c r="E2012" s="48">
        <v>8</v>
      </c>
      <c r="F2012" s="60">
        <v>142</v>
      </c>
      <c r="G2012" s="43">
        <v>142</v>
      </c>
      <c r="H2012" s="58">
        <f>FactTransaction[[#This Row],[RNS]]*FactTransaction[[#This Row],[ADR]]</f>
        <v>20164</v>
      </c>
      <c r="I2012" s="51">
        <f>DATE(FactTransaction[[#This Row],['#Year]],FactTransaction[[#This Row],['#Month]],1)</f>
        <v>43678</v>
      </c>
      <c r="J2012" s="48"/>
    </row>
    <row r="2013" spans="1:10" x14ac:dyDescent="0.4">
      <c r="A2013" s="48" t="s">
        <v>83</v>
      </c>
      <c r="B2013" s="48" t="s">
        <v>74</v>
      </c>
      <c r="C2013" s="48">
        <v>2019</v>
      </c>
      <c r="D2013" s="48" t="s">
        <v>3</v>
      </c>
      <c r="E2013" s="48">
        <v>8</v>
      </c>
      <c r="F2013" s="60">
        <v>35</v>
      </c>
      <c r="G2013" s="43">
        <v>143</v>
      </c>
      <c r="H2013" s="58">
        <f>FactTransaction[[#This Row],[RNS]]*FactTransaction[[#This Row],[ADR]]</f>
        <v>5005</v>
      </c>
      <c r="I2013" s="51">
        <f>DATE(FactTransaction[[#This Row],['#Year]],FactTransaction[[#This Row],['#Month]],1)</f>
        <v>43678</v>
      </c>
      <c r="J2013" s="48"/>
    </row>
    <row r="2014" spans="1:10" x14ac:dyDescent="0.4">
      <c r="A2014" s="48" t="s">
        <v>83</v>
      </c>
      <c r="B2014" s="48" t="s">
        <v>74</v>
      </c>
      <c r="C2014" s="48">
        <v>2019</v>
      </c>
      <c r="D2014" s="48" t="s">
        <v>6</v>
      </c>
      <c r="E2014" s="48">
        <v>9</v>
      </c>
      <c r="F2014" s="60">
        <v>55</v>
      </c>
      <c r="G2014" s="43">
        <v>141</v>
      </c>
      <c r="H2014" s="58">
        <f>FactTransaction[[#This Row],[RNS]]*FactTransaction[[#This Row],[ADR]]</f>
        <v>7755</v>
      </c>
      <c r="I2014" s="51">
        <f>DATE(FactTransaction[[#This Row],['#Year]],FactTransaction[[#This Row],['#Month]],1)</f>
        <v>43709</v>
      </c>
      <c r="J2014" s="48"/>
    </row>
    <row r="2015" spans="1:10" x14ac:dyDescent="0.4">
      <c r="A2015" s="48" t="s">
        <v>83</v>
      </c>
      <c r="B2015" s="48" t="s">
        <v>74</v>
      </c>
      <c r="C2015" s="48">
        <v>2019</v>
      </c>
      <c r="D2015" s="48" t="s">
        <v>7</v>
      </c>
      <c r="E2015" s="48">
        <v>9</v>
      </c>
      <c r="F2015" s="60">
        <v>96</v>
      </c>
      <c r="G2015" s="43">
        <v>133</v>
      </c>
      <c r="H2015" s="58">
        <f>FactTransaction[[#This Row],[RNS]]*FactTransaction[[#This Row],[ADR]]</f>
        <v>12768</v>
      </c>
      <c r="I2015" s="51">
        <f>DATE(FactTransaction[[#This Row],['#Year]],FactTransaction[[#This Row],['#Month]],1)</f>
        <v>43709</v>
      </c>
      <c r="J2015" s="48"/>
    </row>
    <row r="2016" spans="1:10" x14ac:dyDescent="0.4">
      <c r="A2016" s="48" t="s">
        <v>83</v>
      </c>
      <c r="B2016" s="48" t="s">
        <v>74</v>
      </c>
      <c r="C2016" s="48">
        <v>2019</v>
      </c>
      <c r="D2016" s="48" t="s">
        <v>8</v>
      </c>
      <c r="E2016" s="48">
        <v>9</v>
      </c>
      <c r="F2016" s="60">
        <v>320</v>
      </c>
      <c r="G2016" s="43">
        <v>106</v>
      </c>
      <c r="H2016" s="58">
        <f>FactTransaction[[#This Row],[RNS]]*FactTransaction[[#This Row],[ADR]]</f>
        <v>33920</v>
      </c>
      <c r="I2016" s="51">
        <f>DATE(FactTransaction[[#This Row],['#Year]],FactTransaction[[#This Row],['#Month]],1)</f>
        <v>43709</v>
      </c>
      <c r="J2016" s="48"/>
    </row>
    <row r="2017" spans="1:10" x14ac:dyDescent="0.4">
      <c r="A2017" s="48" t="s">
        <v>83</v>
      </c>
      <c r="B2017" s="48" t="s">
        <v>74</v>
      </c>
      <c r="C2017" s="48">
        <v>2019</v>
      </c>
      <c r="D2017" s="48" t="s">
        <v>3</v>
      </c>
      <c r="E2017" s="48">
        <v>9</v>
      </c>
      <c r="F2017" s="60">
        <v>318</v>
      </c>
      <c r="G2017" s="43">
        <v>124</v>
      </c>
      <c r="H2017" s="58">
        <f>FactTransaction[[#This Row],[RNS]]*FactTransaction[[#This Row],[ADR]]</f>
        <v>39432</v>
      </c>
      <c r="I2017" s="51">
        <f>DATE(FactTransaction[[#This Row],['#Year]],FactTransaction[[#This Row],['#Month]],1)</f>
        <v>43709</v>
      </c>
      <c r="J2017" s="48"/>
    </row>
    <row r="2018" spans="1:10" x14ac:dyDescent="0.4">
      <c r="A2018" s="48" t="s">
        <v>83</v>
      </c>
      <c r="B2018" s="48" t="s">
        <v>74</v>
      </c>
      <c r="C2018" s="48">
        <v>2019</v>
      </c>
      <c r="D2018" s="48" t="s">
        <v>6</v>
      </c>
      <c r="E2018" s="48">
        <v>10</v>
      </c>
      <c r="F2018" s="60">
        <v>130</v>
      </c>
      <c r="G2018" s="43">
        <v>107</v>
      </c>
      <c r="H2018" s="58">
        <f>FactTransaction[[#This Row],[RNS]]*FactTransaction[[#This Row],[ADR]]</f>
        <v>13910</v>
      </c>
      <c r="I2018" s="51">
        <f>DATE(FactTransaction[[#This Row],['#Year]],FactTransaction[[#This Row],['#Month]],1)</f>
        <v>43739</v>
      </c>
      <c r="J2018" s="48"/>
    </row>
    <row r="2019" spans="1:10" x14ac:dyDescent="0.4">
      <c r="A2019" s="48" t="s">
        <v>83</v>
      </c>
      <c r="B2019" s="48" t="s">
        <v>74</v>
      </c>
      <c r="C2019" s="48">
        <v>2019</v>
      </c>
      <c r="D2019" s="48" t="s">
        <v>7</v>
      </c>
      <c r="E2019" s="48">
        <v>10</v>
      </c>
      <c r="F2019" s="60">
        <v>42</v>
      </c>
      <c r="G2019" s="43">
        <v>143</v>
      </c>
      <c r="H2019" s="58">
        <f>FactTransaction[[#This Row],[RNS]]*FactTransaction[[#This Row],[ADR]]</f>
        <v>6006</v>
      </c>
      <c r="I2019" s="51">
        <f>DATE(FactTransaction[[#This Row],['#Year]],FactTransaction[[#This Row],['#Month]],1)</f>
        <v>43739</v>
      </c>
      <c r="J2019" s="48"/>
    </row>
    <row r="2020" spans="1:10" x14ac:dyDescent="0.4">
      <c r="A2020" s="48" t="s">
        <v>83</v>
      </c>
      <c r="B2020" s="48" t="s">
        <v>74</v>
      </c>
      <c r="C2020" s="48">
        <v>2019</v>
      </c>
      <c r="D2020" s="48" t="s">
        <v>8</v>
      </c>
      <c r="E2020" s="48">
        <v>10</v>
      </c>
      <c r="F2020" s="60">
        <v>403</v>
      </c>
      <c r="G2020" s="43">
        <v>114</v>
      </c>
      <c r="H2020" s="58">
        <f>FactTransaction[[#This Row],[RNS]]*FactTransaction[[#This Row],[ADR]]</f>
        <v>45942</v>
      </c>
      <c r="I2020" s="51">
        <f>DATE(FactTransaction[[#This Row],['#Year]],FactTransaction[[#This Row],['#Month]],1)</f>
        <v>43739</v>
      </c>
      <c r="J2020" s="48"/>
    </row>
    <row r="2021" spans="1:10" x14ac:dyDescent="0.4">
      <c r="A2021" s="48" t="s">
        <v>83</v>
      </c>
      <c r="B2021" s="48" t="s">
        <v>74</v>
      </c>
      <c r="C2021" s="48">
        <v>2019</v>
      </c>
      <c r="D2021" s="48" t="s">
        <v>3</v>
      </c>
      <c r="E2021" s="48">
        <v>10</v>
      </c>
      <c r="F2021" s="60">
        <v>321</v>
      </c>
      <c r="G2021" s="43">
        <v>134</v>
      </c>
      <c r="H2021" s="58">
        <f>FactTransaction[[#This Row],[RNS]]*FactTransaction[[#This Row],[ADR]]</f>
        <v>43014</v>
      </c>
      <c r="I2021" s="51">
        <f>DATE(FactTransaction[[#This Row],['#Year]],FactTransaction[[#This Row],['#Month]],1)</f>
        <v>43739</v>
      </c>
      <c r="J2021" s="48"/>
    </row>
    <row r="2022" spans="1:10" x14ac:dyDescent="0.4">
      <c r="A2022" s="48" t="s">
        <v>83</v>
      </c>
      <c r="B2022" s="48" t="s">
        <v>74</v>
      </c>
      <c r="C2022" s="48">
        <v>2019</v>
      </c>
      <c r="D2022" s="48" t="s">
        <v>6</v>
      </c>
      <c r="E2022" s="48">
        <v>11</v>
      </c>
      <c r="F2022" s="60">
        <v>470</v>
      </c>
      <c r="G2022" s="43">
        <v>135</v>
      </c>
      <c r="H2022" s="58">
        <f>FactTransaction[[#This Row],[RNS]]*FactTransaction[[#This Row],[ADR]]</f>
        <v>63450</v>
      </c>
      <c r="I2022" s="51">
        <f>DATE(FactTransaction[[#This Row],['#Year]],FactTransaction[[#This Row],['#Month]],1)</f>
        <v>43770</v>
      </c>
      <c r="J2022" s="48"/>
    </row>
    <row r="2023" spans="1:10" x14ac:dyDescent="0.4">
      <c r="A2023" s="48" t="s">
        <v>83</v>
      </c>
      <c r="B2023" s="48" t="s">
        <v>74</v>
      </c>
      <c r="C2023" s="48">
        <v>2019</v>
      </c>
      <c r="D2023" s="48" t="s">
        <v>7</v>
      </c>
      <c r="E2023" s="48">
        <v>11</v>
      </c>
      <c r="F2023" s="60">
        <v>339</v>
      </c>
      <c r="G2023" s="43">
        <v>142</v>
      </c>
      <c r="H2023" s="58">
        <f>FactTransaction[[#This Row],[RNS]]*FactTransaction[[#This Row],[ADR]]</f>
        <v>48138</v>
      </c>
      <c r="I2023" s="51">
        <f>DATE(FactTransaction[[#This Row],['#Year]],FactTransaction[[#This Row],['#Month]],1)</f>
        <v>43770</v>
      </c>
      <c r="J2023" s="48"/>
    </row>
    <row r="2024" spans="1:10" x14ac:dyDescent="0.4">
      <c r="A2024" s="48" t="s">
        <v>83</v>
      </c>
      <c r="B2024" s="48" t="s">
        <v>74</v>
      </c>
      <c r="C2024" s="48">
        <v>2019</v>
      </c>
      <c r="D2024" s="48" t="s">
        <v>8</v>
      </c>
      <c r="E2024" s="48">
        <v>11</v>
      </c>
      <c r="F2024" s="60">
        <v>100</v>
      </c>
      <c r="G2024" s="43">
        <v>116</v>
      </c>
      <c r="H2024" s="58">
        <f>FactTransaction[[#This Row],[RNS]]*FactTransaction[[#This Row],[ADR]]</f>
        <v>11600</v>
      </c>
      <c r="I2024" s="51">
        <f>DATE(FactTransaction[[#This Row],['#Year]],FactTransaction[[#This Row],['#Month]],1)</f>
        <v>43770</v>
      </c>
      <c r="J2024" s="48"/>
    </row>
    <row r="2025" spans="1:10" x14ac:dyDescent="0.4">
      <c r="A2025" s="48" t="s">
        <v>83</v>
      </c>
      <c r="B2025" s="48" t="s">
        <v>74</v>
      </c>
      <c r="C2025" s="48">
        <v>2019</v>
      </c>
      <c r="D2025" s="48" t="s">
        <v>3</v>
      </c>
      <c r="E2025" s="48">
        <v>11</v>
      </c>
      <c r="F2025" s="60">
        <v>115</v>
      </c>
      <c r="G2025" s="43">
        <v>112</v>
      </c>
      <c r="H2025" s="58">
        <f>FactTransaction[[#This Row],[RNS]]*FactTransaction[[#This Row],[ADR]]</f>
        <v>12880</v>
      </c>
      <c r="I2025" s="51">
        <f>DATE(FactTransaction[[#This Row],['#Year]],FactTransaction[[#This Row],['#Month]],1)</f>
        <v>43770</v>
      </c>
      <c r="J2025" s="48"/>
    </row>
    <row r="2026" spans="1:10" x14ac:dyDescent="0.4">
      <c r="A2026" s="48" t="s">
        <v>83</v>
      </c>
      <c r="B2026" s="48" t="s">
        <v>74</v>
      </c>
      <c r="C2026" s="48">
        <v>2019</v>
      </c>
      <c r="D2026" s="48" t="s">
        <v>6</v>
      </c>
      <c r="E2026" s="48">
        <v>12</v>
      </c>
      <c r="F2026" s="60">
        <v>315</v>
      </c>
      <c r="G2026" s="43">
        <v>143</v>
      </c>
      <c r="H2026" s="58">
        <f>FactTransaction[[#This Row],[RNS]]*FactTransaction[[#This Row],[ADR]]</f>
        <v>45045</v>
      </c>
      <c r="I2026" s="51">
        <f>DATE(FactTransaction[[#This Row],['#Year]],FactTransaction[[#This Row],['#Month]],1)</f>
        <v>43800</v>
      </c>
      <c r="J2026" s="48"/>
    </row>
    <row r="2027" spans="1:10" x14ac:dyDescent="0.4">
      <c r="A2027" s="48" t="s">
        <v>83</v>
      </c>
      <c r="B2027" s="48" t="s">
        <v>74</v>
      </c>
      <c r="C2027" s="48">
        <v>2019</v>
      </c>
      <c r="D2027" s="48" t="s">
        <v>7</v>
      </c>
      <c r="E2027" s="48">
        <v>12</v>
      </c>
      <c r="F2027" s="60">
        <v>411</v>
      </c>
      <c r="G2027" s="43">
        <v>107</v>
      </c>
      <c r="H2027" s="58">
        <f>FactTransaction[[#This Row],[RNS]]*FactTransaction[[#This Row],[ADR]]</f>
        <v>43977</v>
      </c>
      <c r="I2027" s="51">
        <f>DATE(FactTransaction[[#This Row],['#Year]],FactTransaction[[#This Row],['#Month]],1)</f>
        <v>43800</v>
      </c>
      <c r="J2027" s="48"/>
    </row>
    <row r="2028" spans="1:10" x14ac:dyDescent="0.4">
      <c r="A2028" s="48" t="s">
        <v>83</v>
      </c>
      <c r="B2028" s="48" t="s">
        <v>74</v>
      </c>
      <c r="C2028" s="48">
        <v>2019</v>
      </c>
      <c r="D2028" s="48" t="s">
        <v>8</v>
      </c>
      <c r="E2028" s="48">
        <v>12</v>
      </c>
      <c r="F2028" s="60">
        <v>494</v>
      </c>
      <c r="G2028" s="43">
        <v>106</v>
      </c>
      <c r="H2028" s="58">
        <f>FactTransaction[[#This Row],[RNS]]*FactTransaction[[#This Row],[ADR]]</f>
        <v>52364</v>
      </c>
      <c r="I2028" s="51">
        <f>DATE(FactTransaction[[#This Row],['#Year]],FactTransaction[[#This Row],['#Month]],1)</f>
        <v>43800</v>
      </c>
      <c r="J2028" s="48"/>
    </row>
    <row r="2029" spans="1:10" x14ac:dyDescent="0.4">
      <c r="A2029" s="48" t="s">
        <v>83</v>
      </c>
      <c r="B2029" s="48" t="s">
        <v>74</v>
      </c>
      <c r="C2029" s="48">
        <v>2019</v>
      </c>
      <c r="D2029" s="48" t="s">
        <v>3</v>
      </c>
      <c r="E2029" s="48">
        <v>12</v>
      </c>
      <c r="F2029" s="60">
        <v>276</v>
      </c>
      <c r="G2029" s="43">
        <v>111</v>
      </c>
      <c r="H2029" s="58">
        <f>FactTransaction[[#This Row],[RNS]]*FactTransaction[[#This Row],[ADR]]</f>
        <v>30636</v>
      </c>
      <c r="I2029" s="51">
        <f>DATE(FactTransaction[[#This Row],['#Year]],FactTransaction[[#This Row],['#Month]],1)</f>
        <v>43800</v>
      </c>
      <c r="J2029" s="48"/>
    </row>
    <row r="2030" spans="1:10" x14ac:dyDescent="0.4">
      <c r="A2030" s="48" t="s">
        <v>83</v>
      </c>
      <c r="B2030" s="48" t="s">
        <v>75</v>
      </c>
      <c r="C2030" s="48">
        <v>2020</v>
      </c>
      <c r="D2030" s="48" t="s">
        <v>6</v>
      </c>
      <c r="E2030" s="48">
        <v>1</v>
      </c>
      <c r="F2030" s="60">
        <v>121</v>
      </c>
      <c r="G2030" s="43">
        <v>136</v>
      </c>
      <c r="H2030" s="58">
        <f>FactTransaction[[#This Row],[RNS]]*FactTransaction[[#This Row],[ADR]]</f>
        <v>16456</v>
      </c>
      <c r="I2030" s="51">
        <f>DATE(FactTransaction[[#This Row],['#Year]],FactTransaction[[#This Row],['#Month]],1)</f>
        <v>43831</v>
      </c>
      <c r="J2030" s="48"/>
    </row>
    <row r="2031" spans="1:10" x14ac:dyDescent="0.4">
      <c r="A2031" s="48" t="s">
        <v>83</v>
      </c>
      <c r="B2031" s="48" t="s">
        <v>75</v>
      </c>
      <c r="C2031" s="48">
        <v>2020</v>
      </c>
      <c r="D2031" s="48" t="s">
        <v>7</v>
      </c>
      <c r="E2031" s="48">
        <v>1</v>
      </c>
      <c r="F2031" s="60">
        <v>228</v>
      </c>
      <c r="G2031" s="43">
        <v>133</v>
      </c>
      <c r="H2031" s="58">
        <f>FactTransaction[[#This Row],[RNS]]*FactTransaction[[#This Row],[ADR]]</f>
        <v>30324</v>
      </c>
      <c r="I2031" s="51">
        <f>DATE(FactTransaction[[#This Row],['#Year]],FactTransaction[[#This Row],['#Month]],1)</f>
        <v>43831</v>
      </c>
      <c r="J2031" s="48"/>
    </row>
    <row r="2032" spans="1:10" x14ac:dyDescent="0.4">
      <c r="A2032" s="48" t="s">
        <v>83</v>
      </c>
      <c r="B2032" s="48" t="s">
        <v>75</v>
      </c>
      <c r="C2032" s="48">
        <v>2020</v>
      </c>
      <c r="D2032" s="48" t="s">
        <v>8</v>
      </c>
      <c r="E2032" s="48">
        <v>1</v>
      </c>
      <c r="F2032" s="60">
        <v>185</v>
      </c>
      <c r="G2032" s="43">
        <v>133</v>
      </c>
      <c r="H2032" s="58">
        <f>FactTransaction[[#This Row],[RNS]]*FactTransaction[[#This Row],[ADR]]</f>
        <v>24605</v>
      </c>
      <c r="I2032" s="51">
        <f>DATE(FactTransaction[[#This Row],['#Year]],FactTransaction[[#This Row],['#Month]],1)</f>
        <v>43831</v>
      </c>
      <c r="J2032" s="48"/>
    </row>
    <row r="2033" spans="1:10" x14ac:dyDescent="0.4">
      <c r="A2033" s="48" t="s">
        <v>83</v>
      </c>
      <c r="B2033" s="48" t="s">
        <v>75</v>
      </c>
      <c r="C2033" s="48">
        <v>2020</v>
      </c>
      <c r="D2033" s="48" t="s">
        <v>3</v>
      </c>
      <c r="E2033" s="48">
        <v>1</v>
      </c>
      <c r="F2033" s="60">
        <v>187</v>
      </c>
      <c r="G2033" s="43">
        <v>125</v>
      </c>
      <c r="H2033" s="58">
        <f>FactTransaction[[#This Row],[RNS]]*FactTransaction[[#This Row],[ADR]]</f>
        <v>23375</v>
      </c>
      <c r="I2033" s="51">
        <f>DATE(FactTransaction[[#This Row],['#Year]],FactTransaction[[#This Row],['#Month]],1)</f>
        <v>43831</v>
      </c>
      <c r="J2033" s="48"/>
    </row>
    <row r="2034" spans="1:10" x14ac:dyDescent="0.4">
      <c r="A2034" s="48" t="s">
        <v>83</v>
      </c>
      <c r="B2034" s="48" t="s">
        <v>75</v>
      </c>
      <c r="C2034" s="48">
        <v>2020</v>
      </c>
      <c r="D2034" s="48" t="s">
        <v>6</v>
      </c>
      <c r="E2034" s="48">
        <v>2</v>
      </c>
      <c r="F2034" s="60">
        <v>175</v>
      </c>
      <c r="G2034" s="43">
        <v>133</v>
      </c>
      <c r="H2034" s="58">
        <f>FactTransaction[[#This Row],[RNS]]*FactTransaction[[#This Row],[ADR]]</f>
        <v>23275</v>
      </c>
      <c r="I2034" s="51">
        <f>DATE(FactTransaction[[#This Row],['#Year]],FactTransaction[[#This Row],['#Month]],1)</f>
        <v>43862</v>
      </c>
      <c r="J2034" s="48"/>
    </row>
    <row r="2035" spans="1:10" x14ac:dyDescent="0.4">
      <c r="A2035" s="48" t="s">
        <v>83</v>
      </c>
      <c r="B2035" s="48" t="s">
        <v>75</v>
      </c>
      <c r="C2035" s="48">
        <v>2020</v>
      </c>
      <c r="D2035" s="48" t="s">
        <v>7</v>
      </c>
      <c r="E2035" s="48">
        <v>2</v>
      </c>
      <c r="F2035" s="60">
        <v>43</v>
      </c>
      <c r="G2035" s="43">
        <v>101</v>
      </c>
      <c r="H2035" s="58">
        <f>FactTransaction[[#This Row],[RNS]]*FactTransaction[[#This Row],[ADR]]</f>
        <v>4343</v>
      </c>
      <c r="I2035" s="51">
        <f>DATE(FactTransaction[[#This Row],['#Year]],FactTransaction[[#This Row],['#Month]],1)</f>
        <v>43862</v>
      </c>
      <c r="J2035" s="48"/>
    </row>
    <row r="2036" spans="1:10" x14ac:dyDescent="0.4">
      <c r="A2036" s="48" t="s">
        <v>83</v>
      </c>
      <c r="B2036" s="48" t="s">
        <v>75</v>
      </c>
      <c r="C2036" s="48">
        <v>2020</v>
      </c>
      <c r="D2036" s="48" t="s">
        <v>8</v>
      </c>
      <c r="E2036" s="48">
        <v>2</v>
      </c>
      <c r="F2036" s="60">
        <v>346</v>
      </c>
      <c r="G2036" s="43">
        <v>119</v>
      </c>
      <c r="H2036" s="58">
        <f>FactTransaction[[#This Row],[RNS]]*FactTransaction[[#This Row],[ADR]]</f>
        <v>41174</v>
      </c>
      <c r="I2036" s="51">
        <f>DATE(FactTransaction[[#This Row],['#Year]],FactTransaction[[#This Row],['#Month]],1)</f>
        <v>43862</v>
      </c>
      <c r="J2036" s="48"/>
    </row>
    <row r="2037" spans="1:10" x14ac:dyDescent="0.4">
      <c r="A2037" s="48" t="s">
        <v>83</v>
      </c>
      <c r="B2037" s="48" t="s">
        <v>75</v>
      </c>
      <c r="C2037" s="48">
        <v>2020</v>
      </c>
      <c r="D2037" s="48" t="s">
        <v>3</v>
      </c>
      <c r="E2037" s="48">
        <v>2</v>
      </c>
      <c r="F2037" s="60">
        <v>397</v>
      </c>
      <c r="G2037" s="43">
        <v>133</v>
      </c>
      <c r="H2037" s="58">
        <f>FactTransaction[[#This Row],[RNS]]*FactTransaction[[#This Row],[ADR]]</f>
        <v>52801</v>
      </c>
      <c r="I2037" s="51">
        <f>DATE(FactTransaction[[#This Row],['#Year]],FactTransaction[[#This Row],['#Month]],1)</f>
        <v>43862</v>
      </c>
      <c r="J2037" s="48"/>
    </row>
    <row r="2038" spans="1:10" x14ac:dyDescent="0.4">
      <c r="A2038" s="48" t="s">
        <v>83</v>
      </c>
      <c r="B2038" s="48" t="s">
        <v>75</v>
      </c>
      <c r="C2038" s="48">
        <v>2020</v>
      </c>
      <c r="D2038" s="48" t="s">
        <v>6</v>
      </c>
      <c r="E2038" s="48">
        <v>3</v>
      </c>
      <c r="F2038" s="60">
        <v>380</v>
      </c>
      <c r="G2038" s="43">
        <v>133</v>
      </c>
      <c r="H2038" s="58">
        <f>FactTransaction[[#This Row],[RNS]]*FactTransaction[[#This Row],[ADR]]</f>
        <v>50540</v>
      </c>
      <c r="I2038" s="51">
        <f>DATE(FactTransaction[[#This Row],['#Year]],FactTransaction[[#This Row],['#Month]],1)</f>
        <v>43891</v>
      </c>
      <c r="J2038" s="48"/>
    </row>
    <row r="2039" spans="1:10" x14ac:dyDescent="0.4">
      <c r="A2039" s="48" t="s">
        <v>83</v>
      </c>
      <c r="B2039" s="48" t="s">
        <v>75</v>
      </c>
      <c r="C2039" s="48">
        <v>2020</v>
      </c>
      <c r="D2039" s="48" t="s">
        <v>7</v>
      </c>
      <c r="E2039" s="48">
        <v>3</v>
      </c>
      <c r="F2039" s="60">
        <v>288</v>
      </c>
      <c r="G2039" s="43">
        <v>101</v>
      </c>
      <c r="H2039" s="58">
        <f>FactTransaction[[#This Row],[RNS]]*FactTransaction[[#This Row],[ADR]]</f>
        <v>29088</v>
      </c>
      <c r="I2039" s="51">
        <f>DATE(FactTransaction[[#This Row],['#Year]],FactTransaction[[#This Row],['#Month]],1)</f>
        <v>43891</v>
      </c>
      <c r="J2039" s="48"/>
    </row>
    <row r="2040" spans="1:10" x14ac:dyDescent="0.4">
      <c r="A2040" s="48" t="s">
        <v>83</v>
      </c>
      <c r="B2040" s="48" t="s">
        <v>75</v>
      </c>
      <c r="C2040" s="48">
        <v>2020</v>
      </c>
      <c r="D2040" s="48" t="s">
        <v>8</v>
      </c>
      <c r="E2040" s="48">
        <v>3</v>
      </c>
      <c r="F2040" s="60">
        <v>302</v>
      </c>
      <c r="G2040" s="43">
        <v>144</v>
      </c>
      <c r="H2040" s="58">
        <f>FactTransaction[[#This Row],[RNS]]*FactTransaction[[#This Row],[ADR]]</f>
        <v>43488</v>
      </c>
      <c r="I2040" s="51">
        <f>DATE(FactTransaction[[#This Row],['#Year]],FactTransaction[[#This Row],['#Month]],1)</f>
        <v>43891</v>
      </c>
      <c r="J2040" s="48"/>
    </row>
    <row r="2041" spans="1:10" x14ac:dyDescent="0.4">
      <c r="A2041" s="48" t="s">
        <v>83</v>
      </c>
      <c r="B2041" s="48" t="s">
        <v>75</v>
      </c>
      <c r="C2041" s="48">
        <v>2020</v>
      </c>
      <c r="D2041" s="48" t="s">
        <v>3</v>
      </c>
      <c r="E2041" s="48">
        <v>3</v>
      </c>
      <c r="F2041" s="60">
        <v>352</v>
      </c>
      <c r="G2041" s="43">
        <v>103</v>
      </c>
      <c r="H2041" s="58">
        <f>FactTransaction[[#This Row],[RNS]]*FactTransaction[[#This Row],[ADR]]</f>
        <v>36256</v>
      </c>
      <c r="I2041" s="51">
        <f>DATE(FactTransaction[[#This Row],['#Year]],FactTransaction[[#This Row],['#Month]],1)</f>
        <v>43891</v>
      </c>
      <c r="J2041" s="48"/>
    </row>
    <row r="2042" spans="1:10" x14ac:dyDescent="0.4">
      <c r="A2042" s="48" t="s">
        <v>83</v>
      </c>
      <c r="B2042" s="48" t="s">
        <v>75</v>
      </c>
      <c r="C2042" s="48">
        <v>2020</v>
      </c>
      <c r="D2042" s="48" t="s">
        <v>6</v>
      </c>
      <c r="E2042" s="48">
        <v>4</v>
      </c>
      <c r="F2042" s="60">
        <v>0</v>
      </c>
      <c r="G2042" s="43">
        <v>0</v>
      </c>
      <c r="H2042" s="58">
        <f>FactTransaction[[#This Row],[RNS]]*FactTransaction[[#This Row],[ADR]]</f>
        <v>0</v>
      </c>
      <c r="I2042" s="51">
        <f>DATE(FactTransaction[[#This Row],['#Year]],FactTransaction[[#This Row],['#Month]],1)</f>
        <v>43922</v>
      </c>
      <c r="J2042" s="48"/>
    </row>
    <row r="2043" spans="1:10" x14ac:dyDescent="0.4">
      <c r="A2043" s="48" t="s">
        <v>83</v>
      </c>
      <c r="B2043" s="48" t="s">
        <v>75</v>
      </c>
      <c r="C2043" s="48">
        <v>2020</v>
      </c>
      <c r="D2043" s="48" t="s">
        <v>7</v>
      </c>
      <c r="E2043" s="48">
        <v>4</v>
      </c>
      <c r="F2043" s="60">
        <v>0</v>
      </c>
      <c r="G2043" s="43">
        <v>0</v>
      </c>
      <c r="H2043" s="58">
        <f>FactTransaction[[#This Row],[RNS]]*FactTransaction[[#This Row],[ADR]]</f>
        <v>0</v>
      </c>
      <c r="I2043" s="51">
        <f>DATE(FactTransaction[[#This Row],['#Year]],FactTransaction[[#This Row],['#Month]],1)</f>
        <v>43922</v>
      </c>
      <c r="J2043" s="48"/>
    </row>
    <row r="2044" spans="1:10" x14ac:dyDescent="0.4">
      <c r="A2044" s="48" t="s">
        <v>83</v>
      </c>
      <c r="B2044" s="48" t="s">
        <v>75</v>
      </c>
      <c r="C2044" s="48">
        <v>2020</v>
      </c>
      <c r="D2044" s="48" t="s">
        <v>8</v>
      </c>
      <c r="E2044" s="48">
        <v>4</v>
      </c>
      <c r="F2044" s="60">
        <v>0</v>
      </c>
      <c r="G2044" s="43">
        <v>0</v>
      </c>
      <c r="H2044" s="58">
        <f>FactTransaction[[#This Row],[RNS]]*FactTransaction[[#This Row],[ADR]]</f>
        <v>0</v>
      </c>
      <c r="I2044" s="51">
        <f>DATE(FactTransaction[[#This Row],['#Year]],FactTransaction[[#This Row],['#Month]],1)</f>
        <v>43922</v>
      </c>
      <c r="J2044" s="48"/>
    </row>
    <row r="2045" spans="1:10" x14ac:dyDescent="0.4">
      <c r="A2045" s="48" t="s">
        <v>83</v>
      </c>
      <c r="B2045" s="48" t="s">
        <v>75</v>
      </c>
      <c r="C2045" s="48">
        <v>2020</v>
      </c>
      <c r="D2045" s="48" t="s">
        <v>3</v>
      </c>
      <c r="E2045" s="48">
        <v>4</v>
      </c>
      <c r="F2045" s="60">
        <v>0</v>
      </c>
      <c r="G2045" s="43">
        <v>0</v>
      </c>
      <c r="H2045" s="58">
        <f>FactTransaction[[#This Row],[RNS]]*FactTransaction[[#This Row],[ADR]]</f>
        <v>0</v>
      </c>
      <c r="I2045" s="51">
        <f>DATE(FactTransaction[[#This Row],['#Year]],FactTransaction[[#This Row],['#Month]],1)</f>
        <v>43922</v>
      </c>
      <c r="J2045" s="48"/>
    </row>
    <row r="2046" spans="1:10" x14ac:dyDescent="0.4">
      <c r="A2046" s="48" t="s">
        <v>83</v>
      </c>
      <c r="B2046" s="48" t="s">
        <v>75</v>
      </c>
      <c r="C2046" s="48">
        <v>2020</v>
      </c>
      <c r="D2046" s="48" t="s">
        <v>6</v>
      </c>
      <c r="E2046" s="48">
        <v>5</v>
      </c>
      <c r="F2046" s="60">
        <v>0</v>
      </c>
      <c r="G2046" s="43">
        <v>0</v>
      </c>
      <c r="H2046" s="58">
        <f>FactTransaction[[#This Row],[RNS]]*FactTransaction[[#This Row],[ADR]]</f>
        <v>0</v>
      </c>
      <c r="I2046" s="51">
        <f>DATE(FactTransaction[[#This Row],['#Year]],FactTransaction[[#This Row],['#Month]],1)</f>
        <v>43952</v>
      </c>
      <c r="J2046" s="48"/>
    </row>
    <row r="2047" spans="1:10" x14ac:dyDescent="0.4">
      <c r="A2047" s="48" t="s">
        <v>83</v>
      </c>
      <c r="B2047" s="48" t="s">
        <v>75</v>
      </c>
      <c r="C2047" s="48">
        <v>2020</v>
      </c>
      <c r="D2047" s="48" t="s">
        <v>7</v>
      </c>
      <c r="E2047" s="48">
        <v>5</v>
      </c>
      <c r="F2047" s="60">
        <v>0</v>
      </c>
      <c r="G2047" s="43">
        <v>0</v>
      </c>
      <c r="H2047" s="58">
        <f>FactTransaction[[#This Row],[RNS]]*FactTransaction[[#This Row],[ADR]]</f>
        <v>0</v>
      </c>
      <c r="I2047" s="51">
        <f>DATE(FactTransaction[[#This Row],['#Year]],FactTransaction[[#This Row],['#Month]],1)</f>
        <v>43952</v>
      </c>
      <c r="J2047" s="48"/>
    </row>
    <row r="2048" spans="1:10" x14ac:dyDescent="0.4">
      <c r="A2048" s="48" t="s">
        <v>83</v>
      </c>
      <c r="B2048" s="48" t="s">
        <v>75</v>
      </c>
      <c r="C2048" s="48">
        <v>2020</v>
      </c>
      <c r="D2048" s="48" t="s">
        <v>8</v>
      </c>
      <c r="E2048" s="48">
        <v>5</v>
      </c>
      <c r="F2048" s="60">
        <v>0</v>
      </c>
      <c r="G2048" s="43">
        <v>0</v>
      </c>
      <c r="H2048" s="58">
        <f>FactTransaction[[#This Row],[RNS]]*FactTransaction[[#This Row],[ADR]]</f>
        <v>0</v>
      </c>
      <c r="I2048" s="51">
        <f>DATE(FactTransaction[[#This Row],['#Year]],FactTransaction[[#This Row],['#Month]],1)</f>
        <v>43952</v>
      </c>
      <c r="J2048" s="48"/>
    </row>
    <row r="2049" spans="1:10" x14ac:dyDescent="0.4">
      <c r="A2049" s="48" t="s">
        <v>83</v>
      </c>
      <c r="B2049" s="48" t="s">
        <v>75</v>
      </c>
      <c r="C2049" s="48">
        <v>2020</v>
      </c>
      <c r="D2049" s="48" t="s">
        <v>3</v>
      </c>
      <c r="E2049" s="48">
        <v>5</v>
      </c>
      <c r="F2049" s="60">
        <v>0</v>
      </c>
      <c r="G2049" s="43">
        <v>0</v>
      </c>
      <c r="H2049" s="58">
        <f>FactTransaction[[#This Row],[RNS]]*FactTransaction[[#This Row],[ADR]]</f>
        <v>0</v>
      </c>
      <c r="I2049" s="51">
        <f>DATE(FactTransaction[[#This Row],['#Year]],FactTransaction[[#This Row],['#Month]],1)</f>
        <v>43952</v>
      </c>
      <c r="J2049" s="48"/>
    </row>
    <row r="2050" spans="1:10" x14ac:dyDescent="0.4">
      <c r="A2050" s="48" t="s">
        <v>83</v>
      </c>
      <c r="B2050" s="48" t="s">
        <v>75</v>
      </c>
      <c r="C2050" s="48">
        <v>2020</v>
      </c>
      <c r="D2050" s="48" t="s">
        <v>6</v>
      </c>
      <c r="E2050" s="48">
        <v>6</v>
      </c>
      <c r="F2050" s="60">
        <v>0</v>
      </c>
      <c r="G2050" s="43">
        <v>0</v>
      </c>
      <c r="H2050" s="58">
        <f>FactTransaction[[#This Row],[RNS]]*FactTransaction[[#This Row],[ADR]]</f>
        <v>0</v>
      </c>
      <c r="I2050" s="51">
        <f>DATE(FactTransaction[[#This Row],['#Year]],FactTransaction[[#This Row],['#Month]],1)</f>
        <v>43983</v>
      </c>
      <c r="J2050" s="48"/>
    </row>
    <row r="2051" spans="1:10" x14ac:dyDescent="0.4">
      <c r="A2051" s="48" t="s">
        <v>83</v>
      </c>
      <c r="B2051" s="48" t="s">
        <v>75</v>
      </c>
      <c r="C2051" s="48">
        <v>2020</v>
      </c>
      <c r="D2051" s="48" t="s">
        <v>7</v>
      </c>
      <c r="E2051" s="48">
        <v>6</v>
      </c>
      <c r="F2051" s="60">
        <v>0</v>
      </c>
      <c r="G2051" s="43">
        <v>0</v>
      </c>
      <c r="H2051" s="58">
        <f>FactTransaction[[#This Row],[RNS]]*FactTransaction[[#This Row],[ADR]]</f>
        <v>0</v>
      </c>
      <c r="I2051" s="51">
        <f>DATE(FactTransaction[[#This Row],['#Year]],FactTransaction[[#This Row],['#Month]],1)</f>
        <v>43983</v>
      </c>
      <c r="J2051" s="48"/>
    </row>
    <row r="2052" spans="1:10" x14ac:dyDescent="0.4">
      <c r="A2052" s="48" t="s">
        <v>83</v>
      </c>
      <c r="B2052" s="48" t="s">
        <v>75</v>
      </c>
      <c r="C2052" s="48">
        <v>2020</v>
      </c>
      <c r="D2052" s="48" t="s">
        <v>8</v>
      </c>
      <c r="E2052" s="48">
        <v>6</v>
      </c>
      <c r="F2052" s="60">
        <v>0</v>
      </c>
      <c r="G2052" s="43">
        <v>0</v>
      </c>
      <c r="H2052" s="58">
        <f>FactTransaction[[#This Row],[RNS]]*FactTransaction[[#This Row],[ADR]]</f>
        <v>0</v>
      </c>
      <c r="I2052" s="51">
        <f>DATE(FactTransaction[[#This Row],['#Year]],FactTransaction[[#This Row],['#Month]],1)</f>
        <v>43983</v>
      </c>
      <c r="J2052" s="48"/>
    </row>
    <row r="2053" spans="1:10" x14ac:dyDescent="0.4">
      <c r="A2053" s="48" t="s">
        <v>83</v>
      </c>
      <c r="B2053" s="48" t="s">
        <v>75</v>
      </c>
      <c r="C2053" s="48">
        <v>2020</v>
      </c>
      <c r="D2053" s="48" t="s">
        <v>3</v>
      </c>
      <c r="E2053" s="48">
        <v>6</v>
      </c>
      <c r="F2053" s="60">
        <v>0</v>
      </c>
      <c r="G2053" s="43">
        <v>0</v>
      </c>
      <c r="H2053" s="58">
        <f>FactTransaction[[#This Row],[RNS]]*FactTransaction[[#This Row],[ADR]]</f>
        <v>0</v>
      </c>
      <c r="I2053" s="51">
        <f>DATE(FactTransaction[[#This Row],['#Year]],FactTransaction[[#This Row],['#Month]],1)</f>
        <v>43983</v>
      </c>
      <c r="J2053" s="48"/>
    </row>
    <row r="2054" spans="1:10" x14ac:dyDescent="0.4">
      <c r="A2054" s="48" t="s">
        <v>83</v>
      </c>
      <c r="B2054" s="48" t="s">
        <v>75</v>
      </c>
      <c r="C2054" s="48">
        <v>2020</v>
      </c>
      <c r="D2054" s="48" t="s">
        <v>6</v>
      </c>
      <c r="E2054" s="48">
        <v>7</v>
      </c>
      <c r="F2054" s="60">
        <v>0</v>
      </c>
      <c r="G2054" s="43">
        <v>0</v>
      </c>
      <c r="H2054" s="58">
        <f>FactTransaction[[#This Row],[RNS]]*FactTransaction[[#This Row],[ADR]]</f>
        <v>0</v>
      </c>
      <c r="I2054" s="51">
        <f>DATE(FactTransaction[[#This Row],['#Year]],FactTransaction[[#This Row],['#Month]],1)</f>
        <v>44013</v>
      </c>
      <c r="J2054" s="48"/>
    </row>
    <row r="2055" spans="1:10" x14ac:dyDescent="0.4">
      <c r="A2055" s="48" t="s">
        <v>83</v>
      </c>
      <c r="B2055" s="48" t="s">
        <v>75</v>
      </c>
      <c r="C2055" s="48">
        <v>2020</v>
      </c>
      <c r="D2055" s="48" t="s">
        <v>7</v>
      </c>
      <c r="E2055" s="48">
        <v>7</v>
      </c>
      <c r="F2055" s="60">
        <v>0</v>
      </c>
      <c r="G2055" s="43">
        <v>0</v>
      </c>
      <c r="H2055" s="58">
        <f>FactTransaction[[#This Row],[RNS]]*FactTransaction[[#This Row],[ADR]]</f>
        <v>0</v>
      </c>
      <c r="I2055" s="51">
        <f>DATE(FactTransaction[[#This Row],['#Year]],FactTransaction[[#This Row],['#Month]],1)</f>
        <v>44013</v>
      </c>
      <c r="J2055" s="48"/>
    </row>
    <row r="2056" spans="1:10" x14ac:dyDescent="0.4">
      <c r="A2056" s="48" t="s">
        <v>83</v>
      </c>
      <c r="B2056" s="48" t="s">
        <v>75</v>
      </c>
      <c r="C2056" s="48">
        <v>2020</v>
      </c>
      <c r="D2056" s="48" t="s">
        <v>8</v>
      </c>
      <c r="E2056" s="48">
        <v>7</v>
      </c>
      <c r="F2056" s="60">
        <v>0</v>
      </c>
      <c r="G2056" s="43">
        <v>0</v>
      </c>
      <c r="H2056" s="58">
        <f>FactTransaction[[#This Row],[RNS]]*FactTransaction[[#This Row],[ADR]]</f>
        <v>0</v>
      </c>
      <c r="I2056" s="51">
        <f>DATE(FactTransaction[[#This Row],['#Year]],FactTransaction[[#This Row],['#Month]],1)</f>
        <v>44013</v>
      </c>
      <c r="J2056" s="48"/>
    </row>
    <row r="2057" spans="1:10" x14ac:dyDescent="0.4">
      <c r="A2057" s="48" t="s">
        <v>83</v>
      </c>
      <c r="B2057" s="48" t="s">
        <v>75</v>
      </c>
      <c r="C2057" s="48">
        <v>2020</v>
      </c>
      <c r="D2057" s="48" t="s">
        <v>3</v>
      </c>
      <c r="E2057" s="48">
        <v>7</v>
      </c>
      <c r="F2057" s="60">
        <v>0</v>
      </c>
      <c r="G2057" s="43">
        <v>0</v>
      </c>
      <c r="H2057" s="58">
        <f>FactTransaction[[#This Row],[RNS]]*FactTransaction[[#This Row],[ADR]]</f>
        <v>0</v>
      </c>
      <c r="I2057" s="51">
        <f>DATE(FactTransaction[[#This Row],['#Year]],FactTransaction[[#This Row],['#Month]],1)</f>
        <v>44013</v>
      </c>
      <c r="J2057" s="48"/>
    </row>
    <row r="2058" spans="1:10" x14ac:dyDescent="0.4">
      <c r="A2058" s="48" t="s">
        <v>83</v>
      </c>
      <c r="B2058" s="48" t="s">
        <v>75</v>
      </c>
      <c r="C2058" s="48">
        <v>2020</v>
      </c>
      <c r="D2058" s="48" t="s">
        <v>6</v>
      </c>
      <c r="E2058" s="48">
        <v>8</v>
      </c>
      <c r="F2058" s="60">
        <v>0</v>
      </c>
      <c r="G2058" s="43">
        <v>0</v>
      </c>
      <c r="H2058" s="58">
        <f>FactTransaction[[#This Row],[RNS]]*FactTransaction[[#This Row],[ADR]]</f>
        <v>0</v>
      </c>
      <c r="I2058" s="51">
        <f>DATE(FactTransaction[[#This Row],['#Year]],FactTransaction[[#This Row],['#Month]],1)</f>
        <v>44044</v>
      </c>
      <c r="J2058" s="48"/>
    </row>
    <row r="2059" spans="1:10" x14ac:dyDescent="0.4">
      <c r="A2059" s="48" t="s">
        <v>83</v>
      </c>
      <c r="B2059" s="48" t="s">
        <v>75</v>
      </c>
      <c r="C2059" s="48">
        <v>2020</v>
      </c>
      <c r="D2059" s="48" t="s">
        <v>7</v>
      </c>
      <c r="E2059" s="48">
        <v>8</v>
      </c>
      <c r="F2059" s="60">
        <v>0</v>
      </c>
      <c r="G2059" s="43">
        <v>0</v>
      </c>
      <c r="H2059" s="58">
        <f>FactTransaction[[#This Row],[RNS]]*FactTransaction[[#This Row],[ADR]]</f>
        <v>0</v>
      </c>
      <c r="I2059" s="51">
        <f>DATE(FactTransaction[[#This Row],['#Year]],FactTransaction[[#This Row],['#Month]],1)</f>
        <v>44044</v>
      </c>
      <c r="J2059" s="48"/>
    </row>
    <row r="2060" spans="1:10" x14ac:dyDescent="0.4">
      <c r="A2060" s="48" t="s">
        <v>83</v>
      </c>
      <c r="B2060" s="48" t="s">
        <v>75</v>
      </c>
      <c r="C2060" s="48">
        <v>2020</v>
      </c>
      <c r="D2060" s="48" t="s">
        <v>8</v>
      </c>
      <c r="E2060" s="48">
        <v>8</v>
      </c>
      <c r="F2060" s="60">
        <v>0</v>
      </c>
      <c r="G2060" s="43">
        <v>0</v>
      </c>
      <c r="H2060" s="58">
        <f>FactTransaction[[#This Row],[RNS]]*FactTransaction[[#This Row],[ADR]]</f>
        <v>0</v>
      </c>
      <c r="I2060" s="51">
        <f>DATE(FactTransaction[[#This Row],['#Year]],FactTransaction[[#This Row],['#Month]],1)</f>
        <v>44044</v>
      </c>
      <c r="J2060" s="48"/>
    </row>
    <row r="2061" spans="1:10" x14ac:dyDescent="0.4">
      <c r="A2061" s="48" t="s">
        <v>83</v>
      </c>
      <c r="B2061" s="48" t="s">
        <v>75</v>
      </c>
      <c r="C2061" s="48">
        <v>2020</v>
      </c>
      <c r="D2061" s="48" t="s">
        <v>3</v>
      </c>
      <c r="E2061" s="48">
        <v>8</v>
      </c>
      <c r="F2061" s="60">
        <v>0</v>
      </c>
      <c r="G2061" s="43">
        <v>0</v>
      </c>
      <c r="H2061" s="58">
        <f>FactTransaction[[#This Row],[RNS]]*FactTransaction[[#This Row],[ADR]]</f>
        <v>0</v>
      </c>
      <c r="I2061" s="51">
        <f>DATE(FactTransaction[[#This Row],['#Year]],FactTransaction[[#This Row],['#Month]],1)</f>
        <v>44044</v>
      </c>
      <c r="J2061" s="48"/>
    </row>
    <row r="2062" spans="1:10" x14ac:dyDescent="0.4">
      <c r="A2062" s="48" t="s">
        <v>83</v>
      </c>
      <c r="B2062" s="48" t="s">
        <v>75</v>
      </c>
      <c r="C2062" s="48">
        <v>2020</v>
      </c>
      <c r="D2062" s="48" t="s">
        <v>6</v>
      </c>
      <c r="E2062" s="48">
        <v>9</v>
      </c>
      <c r="F2062" s="60">
        <v>0</v>
      </c>
      <c r="G2062" s="43">
        <v>0</v>
      </c>
      <c r="H2062" s="58">
        <f>FactTransaction[[#This Row],[RNS]]*FactTransaction[[#This Row],[ADR]]</f>
        <v>0</v>
      </c>
      <c r="I2062" s="51">
        <f>DATE(FactTransaction[[#This Row],['#Year]],FactTransaction[[#This Row],['#Month]],1)</f>
        <v>44075</v>
      </c>
      <c r="J2062" s="48"/>
    </row>
    <row r="2063" spans="1:10" x14ac:dyDescent="0.4">
      <c r="A2063" s="48" t="s">
        <v>83</v>
      </c>
      <c r="B2063" s="48" t="s">
        <v>75</v>
      </c>
      <c r="C2063" s="48">
        <v>2020</v>
      </c>
      <c r="D2063" s="48" t="s">
        <v>7</v>
      </c>
      <c r="E2063" s="48">
        <v>9</v>
      </c>
      <c r="F2063" s="60">
        <v>0</v>
      </c>
      <c r="G2063" s="43">
        <v>0</v>
      </c>
      <c r="H2063" s="58">
        <f>FactTransaction[[#This Row],[RNS]]*FactTransaction[[#This Row],[ADR]]</f>
        <v>0</v>
      </c>
      <c r="I2063" s="51">
        <f>DATE(FactTransaction[[#This Row],['#Year]],FactTransaction[[#This Row],['#Month]],1)</f>
        <v>44075</v>
      </c>
      <c r="J2063" s="48"/>
    </row>
    <row r="2064" spans="1:10" x14ac:dyDescent="0.4">
      <c r="A2064" s="48" t="s">
        <v>83</v>
      </c>
      <c r="B2064" s="48" t="s">
        <v>75</v>
      </c>
      <c r="C2064" s="48">
        <v>2020</v>
      </c>
      <c r="D2064" s="48" t="s">
        <v>8</v>
      </c>
      <c r="E2064" s="48">
        <v>9</v>
      </c>
      <c r="F2064" s="60">
        <v>0</v>
      </c>
      <c r="G2064" s="43">
        <v>0</v>
      </c>
      <c r="H2064" s="58">
        <f>FactTransaction[[#This Row],[RNS]]*FactTransaction[[#This Row],[ADR]]</f>
        <v>0</v>
      </c>
      <c r="I2064" s="51">
        <f>DATE(FactTransaction[[#This Row],['#Year]],FactTransaction[[#This Row],['#Month]],1)</f>
        <v>44075</v>
      </c>
      <c r="J2064" s="48"/>
    </row>
    <row r="2065" spans="1:10" x14ac:dyDescent="0.4">
      <c r="A2065" s="48" t="s">
        <v>83</v>
      </c>
      <c r="B2065" s="48" t="s">
        <v>75</v>
      </c>
      <c r="C2065" s="48">
        <v>2020</v>
      </c>
      <c r="D2065" s="48" t="s">
        <v>3</v>
      </c>
      <c r="E2065" s="48">
        <v>9</v>
      </c>
      <c r="F2065" s="60">
        <v>0</v>
      </c>
      <c r="G2065" s="43">
        <v>0</v>
      </c>
      <c r="H2065" s="58">
        <f>FactTransaction[[#This Row],[RNS]]*FactTransaction[[#This Row],[ADR]]</f>
        <v>0</v>
      </c>
      <c r="I2065" s="51">
        <f>DATE(FactTransaction[[#This Row],['#Year]],FactTransaction[[#This Row],['#Month]],1)</f>
        <v>44075</v>
      </c>
      <c r="J2065" s="48"/>
    </row>
    <row r="2066" spans="1:10" x14ac:dyDescent="0.4">
      <c r="A2066" s="48" t="s">
        <v>83</v>
      </c>
      <c r="B2066" s="48" t="s">
        <v>75</v>
      </c>
      <c r="C2066" s="48">
        <v>2020</v>
      </c>
      <c r="D2066" s="48" t="s">
        <v>6</v>
      </c>
      <c r="E2066" s="48">
        <v>10</v>
      </c>
      <c r="F2066" s="60">
        <v>0</v>
      </c>
      <c r="G2066" s="43">
        <v>0</v>
      </c>
      <c r="H2066" s="58">
        <f>FactTransaction[[#This Row],[RNS]]*FactTransaction[[#This Row],[ADR]]</f>
        <v>0</v>
      </c>
      <c r="I2066" s="51">
        <f>DATE(FactTransaction[[#This Row],['#Year]],FactTransaction[[#This Row],['#Month]],1)</f>
        <v>44105</v>
      </c>
      <c r="J2066" s="48"/>
    </row>
    <row r="2067" spans="1:10" x14ac:dyDescent="0.4">
      <c r="A2067" s="48" t="s">
        <v>83</v>
      </c>
      <c r="B2067" s="48" t="s">
        <v>75</v>
      </c>
      <c r="C2067" s="48">
        <v>2020</v>
      </c>
      <c r="D2067" s="48" t="s">
        <v>7</v>
      </c>
      <c r="E2067" s="48">
        <v>10</v>
      </c>
      <c r="F2067" s="60">
        <v>0</v>
      </c>
      <c r="G2067" s="43">
        <v>0</v>
      </c>
      <c r="H2067" s="58">
        <f>FactTransaction[[#This Row],[RNS]]*FactTransaction[[#This Row],[ADR]]</f>
        <v>0</v>
      </c>
      <c r="I2067" s="51">
        <f>DATE(FactTransaction[[#This Row],['#Year]],FactTransaction[[#This Row],['#Month]],1)</f>
        <v>44105</v>
      </c>
      <c r="J2067" s="48"/>
    </row>
    <row r="2068" spans="1:10" x14ac:dyDescent="0.4">
      <c r="A2068" s="48" t="s">
        <v>83</v>
      </c>
      <c r="B2068" s="48" t="s">
        <v>75</v>
      </c>
      <c r="C2068" s="48">
        <v>2020</v>
      </c>
      <c r="D2068" s="48" t="s">
        <v>8</v>
      </c>
      <c r="E2068" s="48">
        <v>10</v>
      </c>
      <c r="F2068" s="60">
        <v>0</v>
      </c>
      <c r="G2068" s="43">
        <v>0</v>
      </c>
      <c r="H2068" s="58">
        <f>FactTransaction[[#This Row],[RNS]]*FactTransaction[[#This Row],[ADR]]</f>
        <v>0</v>
      </c>
      <c r="I2068" s="51">
        <f>DATE(FactTransaction[[#This Row],['#Year]],FactTransaction[[#This Row],['#Month]],1)</f>
        <v>44105</v>
      </c>
      <c r="J2068" s="48"/>
    </row>
    <row r="2069" spans="1:10" x14ac:dyDescent="0.4">
      <c r="A2069" s="48" t="s">
        <v>83</v>
      </c>
      <c r="B2069" s="48" t="s">
        <v>75</v>
      </c>
      <c r="C2069" s="48">
        <v>2020</v>
      </c>
      <c r="D2069" s="48" t="s">
        <v>3</v>
      </c>
      <c r="E2069" s="48">
        <v>10</v>
      </c>
      <c r="F2069" s="60">
        <v>0</v>
      </c>
      <c r="G2069" s="43">
        <v>0</v>
      </c>
      <c r="H2069" s="58">
        <f>FactTransaction[[#This Row],[RNS]]*FactTransaction[[#This Row],[ADR]]</f>
        <v>0</v>
      </c>
      <c r="I2069" s="51">
        <f>DATE(FactTransaction[[#This Row],['#Year]],FactTransaction[[#This Row],['#Month]],1)</f>
        <v>44105</v>
      </c>
      <c r="J2069" s="48"/>
    </row>
    <row r="2070" spans="1:10" x14ac:dyDescent="0.4">
      <c r="A2070" s="48" t="s">
        <v>83</v>
      </c>
      <c r="B2070" s="48" t="s">
        <v>75</v>
      </c>
      <c r="C2070" s="48">
        <v>2020</v>
      </c>
      <c r="D2070" s="48" t="s">
        <v>6</v>
      </c>
      <c r="E2070" s="48">
        <v>11</v>
      </c>
      <c r="F2070" s="60">
        <v>0</v>
      </c>
      <c r="G2070" s="43">
        <v>0</v>
      </c>
      <c r="H2070" s="58">
        <f>FactTransaction[[#This Row],[RNS]]*FactTransaction[[#This Row],[ADR]]</f>
        <v>0</v>
      </c>
      <c r="I2070" s="51">
        <f>DATE(FactTransaction[[#This Row],['#Year]],FactTransaction[[#This Row],['#Month]],1)</f>
        <v>44136</v>
      </c>
      <c r="J2070" s="48"/>
    </row>
    <row r="2071" spans="1:10" x14ac:dyDescent="0.4">
      <c r="A2071" s="48" t="s">
        <v>83</v>
      </c>
      <c r="B2071" s="48" t="s">
        <v>75</v>
      </c>
      <c r="C2071" s="48">
        <v>2020</v>
      </c>
      <c r="D2071" s="48" t="s">
        <v>7</v>
      </c>
      <c r="E2071" s="48">
        <v>11</v>
      </c>
      <c r="F2071" s="60">
        <v>0</v>
      </c>
      <c r="G2071" s="43">
        <v>0</v>
      </c>
      <c r="H2071" s="58">
        <f>FactTransaction[[#This Row],[RNS]]*FactTransaction[[#This Row],[ADR]]</f>
        <v>0</v>
      </c>
      <c r="I2071" s="51">
        <f>DATE(FactTransaction[[#This Row],['#Year]],FactTransaction[[#This Row],['#Month]],1)</f>
        <v>44136</v>
      </c>
      <c r="J2071" s="48"/>
    </row>
    <row r="2072" spans="1:10" x14ac:dyDescent="0.4">
      <c r="A2072" s="48" t="s">
        <v>83</v>
      </c>
      <c r="B2072" s="48" t="s">
        <v>75</v>
      </c>
      <c r="C2072" s="48">
        <v>2020</v>
      </c>
      <c r="D2072" s="48" t="s">
        <v>8</v>
      </c>
      <c r="E2072" s="48">
        <v>11</v>
      </c>
      <c r="F2072" s="60">
        <v>0</v>
      </c>
      <c r="G2072" s="43">
        <v>0</v>
      </c>
      <c r="H2072" s="58">
        <f>FactTransaction[[#This Row],[RNS]]*FactTransaction[[#This Row],[ADR]]</f>
        <v>0</v>
      </c>
      <c r="I2072" s="51">
        <f>DATE(FactTransaction[[#This Row],['#Year]],FactTransaction[[#This Row],['#Month]],1)</f>
        <v>44136</v>
      </c>
      <c r="J2072" s="48"/>
    </row>
    <row r="2073" spans="1:10" x14ac:dyDescent="0.4">
      <c r="A2073" s="48" t="s">
        <v>83</v>
      </c>
      <c r="B2073" s="48" t="s">
        <v>75</v>
      </c>
      <c r="C2073" s="48">
        <v>2020</v>
      </c>
      <c r="D2073" s="48" t="s">
        <v>3</v>
      </c>
      <c r="E2073" s="48">
        <v>11</v>
      </c>
      <c r="F2073" s="60">
        <v>0</v>
      </c>
      <c r="G2073" s="43">
        <v>0</v>
      </c>
      <c r="H2073" s="58">
        <f>FactTransaction[[#This Row],[RNS]]*FactTransaction[[#This Row],[ADR]]</f>
        <v>0</v>
      </c>
      <c r="I2073" s="51">
        <f>DATE(FactTransaction[[#This Row],['#Year]],FactTransaction[[#This Row],['#Month]],1)</f>
        <v>44136</v>
      </c>
      <c r="J2073" s="48"/>
    </row>
    <row r="2074" spans="1:10" x14ac:dyDescent="0.4">
      <c r="A2074" s="48" t="s">
        <v>83</v>
      </c>
      <c r="B2074" s="48" t="s">
        <v>75</v>
      </c>
      <c r="C2074" s="48">
        <v>2020</v>
      </c>
      <c r="D2074" s="48" t="s">
        <v>6</v>
      </c>
      <c r="E2074" s="48">
        <v>12</v>
      </c>
      <c r="F2074" s="60">
        <v>0</v>
      </c>
      <c r="G2074" s="43">
        <v>0</v>
      </c>
      <c r="H2074" s="58">
        <f>FactTransaction[[#This Row],[RNS]]*FactTransaction[[#This Row],[ADR]]</f>
        <v>0</v>
      </c>
      <c r="I2074" s="51">
        <f>DATE(FactTransaction[[#This Row],['#Year]],FactTransaction[[#This Row],['#Month]],1)</f>
        <v>44166</v>
      </c>
      <c r="J2074" s="48"/>
    </row>
    <row r="2075" spans="1:10" x14ac:dyDescent="0.4">
      <c r="A2075" s="48" t="s">
        <v>83</v>
      </c>
      <c r="B2075" s="48" t="s">
        <v>75</v>
      </c>
      <c r="C2075" s="48">
        <v>2020</v>
      </c>
      <c r="D2075" s="48" t="s">
        <v>7</v>
      </c>
      <c r="E2075" s="48">
        <v>12</v>
      </c>
      <c r="F2075" s="60">
        <v>0</v>
      </c>
      <c r="G2075" s="43">
        <v>0</v>
      </c>
      <c r="H2075" s="58">
        <f>FactTransaction[[#This Row],[RNS]]*FactTransaction[[#This Row],[ADR]]</f>
        <v>0</v>
      </c>
      <c r="I2075" s="51">
        <f>DATE(FactTransaction[[#This Row],['#Year]],FactTransaction[[#This Row],['#Month]],1)</f>
        <v>44166</v>
      </c>
      <c r="J2075" s="48"/>
    </row>
    <row r="2076" spans="1:10" x14ac:dyDescent="0.4">
      <c r="A2076" s="48" t="s">
        <v>83</v>
      </c>
      <c r="B2076" s="48" t="s">
        <v>75</v>
      </c>
      <c r="C2076" s="48">
        <v>2020</v>
      </c>
      <c r="D2076" s="48" t="s">
        <v>8</v>
      </c>
      <c r="E2076" s="48">
        <v>12</v>
      </c>
      <c r="F2076" s="60">
        <v>0</v>
      </c>
      <c r="G2076" s="43">
        <v>0</v>
      </c>
      <c r="H2076" s="58">
        <f>FactTransaction[[#This Row],[RNS]]*FactTransaction[[#This Row],[ADR]]</f>
        <v>0</v>
      </c>
      <c r="I2076" s="51">
        <f>DATE(FactTransaction[[#This Row],['#Year]],FactTransaction[[#This Row],['#Month]],1)</f>
        <v>44166</v>
      </c>
      <c r="J2076" s="48"/>
    </row>
    <row r="2077" spans="1:10" x14ac:dyDescent="0.4">
      <c r="A2077" s="48" t="s">
        <v>83</v>
      </c>
      <c r="B2077" s="48" t="s">
        <v>75</v>
      </c>
      <c r="C2077" s="48">
        <v>2020</v>
      </c>
      <c r="D2077" s="48" t="s">
        <v>3</v>
      </c>
      <c r="E2077" s="48">
        <v>12</v>
      </c>
      <c r="F2077" s="60">
        <v>0</v>
      </c>
      <c r="G2077" s="43">
        <v>0</v>
      </c>
      <c r="H2077" s="58">
        <f>FactTransaction[[#This Row],[RNS]]*FactTransaction[[#This Row],[ADR]]</f>
        <v>0</v>
      </c>
      <c r="I2077" s="51">
        <f>DATE(FactTransaction[[#This Row],['#Year]],FactTransaction[[#This Row],['#Month]],1)</f>
        <v>44166</v>
      </c>
      <c r="J2077" s="48"/>
    </row>
    <row r="2078" spans="1:10" x14ac:dyDescent="0.4">
      <c r="A2078" s="48" t="s">
        <v>83</v>
      </c>
      <c r="B2078" s="48" t="s">
        <v>74</v>
      </c>
      <c r="C2078" s="48">
        <v>2020</v>
      </c>
      <c r="D2078" s="48" t="s">
        <v>6</v>
      </c>
      <c r="E2078" s="48">
        <v>1</v>
      </c>
      <c r="F2078" s="60">
        <v>293</v>
      </c>
      <c r="G2078" s="43">
        <v>136</v>
      </c>
      <c r="H2078" s="58">
        <f>FactTransaction[[#This Row],[RNS]]*FactTransaction[[#This Row],[ADR]]</f>
        <v>39848</v>
      </c>
      <c r="I2078" s="51">
        <f>DATE(FactTransaction[[#This Row],['#Year]],FactTransaction[[#This Row],['#Month]],1)</f>
        <v>43831</v>
      </c>
      <c r="J2078" s="48"/>
    </row>
    <row r="2079" spans="1:10" x14ac:dyDescent="0.4">
      <c r="A2079" s="48" t="s">
        <v>83</v>
      </c>
      <c r="B2079" s="48" t="s">
        <v>74</v>
      </c>
      <c r="C2079" s="48">
        <v>2020</v>
      </c>
      <c r="D2079" s="48" t="s">
        <v>7</v>
      </c>
      <c r="E2079" s="48">
        <v>1</v>
      </c>
      <c r="F2079" s="60">
        <v>96</v>
      </c>
      <c r="G2079" s="43">
        <v>118</v>
      </c>
      <c r="H2079" s="58">
        <f>FactTransaction[[#This Row],[RNS]]*FactTransaction[[#This Row],[ADR]]</f>
        <v>11328</v>
      </c>
      <c r="I2079" s="51">
        <f>DATE(FactTransaction[[#This Row],['#Year]],FactTransaction[[#This Row],['#Month]],1)</f>
        <v>43831</v>
      </c>
      <c r="J2079" s="48"/>
    </row>
    <row r="2080" spans="1:10" x14ac:dyDescent="0.4">
      <c r="A2080" s="48" t="s">
        <v>83</v>
      </c>
      <c r="B2080" s="48" t="s">
        <v>74</v>
      </c>
      <c r="C2080" s="48">
        <v>2020</v>
      </c>
      <c r="D2080" s="48" t="s">
        <v>8</v>
      </c>
      <c r="E2080" s="48">
        <v>1</v>
      </c>
      <c r="F2080" s="60">
        <v>79</v>
      </c>
      <c r="G2080" s="43">
        <v>135</v>
      </c>
      <c r="H2080" s="58">
        <f>FactTransaction[[#This Row],[RNS]]*FactTransaction[[#This Row],[ADR]]</f>
        <v>10665</v>
      </c>
      <c r="I2080" s="51">
        <f>DATE(FactTransaction[[#This Row],['#Year]],FactTransaction[[#This Row],['#Month]],1)</f>
        <v>43831</v>
      </c>
      <c r="J2080" s="48"/>
    </row>
    <row r="2081" spans="1:10" x14ac:dyDescent="0.4">
      <c r="A2081" s="48" t="s">
        <v>83</v>
      </c>
      <c r="B2081" s="48" t="s">
        <v>74</v>
      </c>
      <c r="C2081" s="48">
        <v>2020</v>
      </c>
      <c r="D2081" s="48" t="s">
        <v>3</v>
      </c>
      <c r="E2081" s="48">
        <v>1</v>
      </c>
      <c r="F2081" s="60">
        <v>419</v>
      </c>
      <c r="G2081" s="43">
        <v>106</v>
      </c>
      <c r="H2081" s="58">
        <f>FactTransaction[[#This Row],[RNS]]*FactTransaction[[#This Row],[ADR]]</f>
        <v>44414</v>
      </c>
      <c r="I2081" s="51">
        <f>DATE(FactTransaction[[#This Row],['#Year]],FactTransaction[[#This Row],['#Month]],1)</f>
        <v>43831</v>
      </c>
      <c r="J2081" s="48"/>
    </row>
    <row r="2082" spans="1:10" x14ac:dyDescent="0.4">
      <c r="A2082" s="48" t="s">
        <v>83</v>
      </c>
      <c r="B2082" s="48" t="s">
        <v>74</v>
      </c>
      <c r="C2082" s="48">
        <v>2020</v>
      </c>
      <c r="D2082" s="48" t="s">
        <v>6</v>
      </c>
      <c r="E2082" s="48">
        <v>2</v>
      </c>
      <c r="F2082" s="60">
        <v>261</v>
      </c>
      <c r="G2082" s="43">
        <v>107</v>
      </c>
      <c r="H2082" s="58">
        <f>FactTransaction[[#This Row],[RNS]]*FactTransaction[[#This Row],[ADR]]</f>
        <v>27927</v>
      </c>
      <c r="I2082" s="51">
        <f>DATE(FactTransaction[[#This Row],['#Year]],FactTransaction[[#This Row],['#Month]],1)</f>
        <v>43862</v>
      </c>
      <c r="J2082" s="48"/>
    </row>
    <row r="2083" spans="1:10" x14ac:dyDescent="0.4">
      <c r="A2083" s="48" t="s">
        <v>83</v>
      </c>
      <c r="B2083" s="48" t="s">
        <v>74</v>
      </c>
      <c r="C2083" s="48">
        <v>2020</v>
      </c>
      <c r="D2083" s="48" t="s">
        <v>7</v>
      </c>
      <c r="E2083" s="48">
        <v>2</v>
      </c>
      <c r="F2083" s="60">
        <v>214</v>
      </c>
      <c r="G2083" s="43">
        <v>133</v>
      </c>
      <c r="H2083" s="58">
        <f>FactTransaction[[#This Row],[RNS]]*FactTransaction[[#This Row],[ADR]]</f>
        <v>28462</v>
      </c>
      <c r="I2083" s="51">
        <f>DATE(FactTransaction[[#This Row],['#Year]],FactTransaction[[#This Row],['#Month]],1)</f>
        <v>43862</v>
      </c>
      <c r="J2083" s="48"/>
    </row>
    <row r="2084" spans="1:10" x14ac:dyDescent="0.4">
      <c r="A2084" s="48" t="s">
        <v>83</v>
      </c>
      <c r="B2084" s="48" t="s">
        <v>74</v>
      </c>
      <c r="C2084" s="48">
        <v>2020</v>
      </c>
      <c r="D2084" s="48" t="s">
        <v>8</v>
      </c>
      <c r="E2084" s="48">
        <v>2</v>
      </c>
      <c r="F2084" s="60">
        <v>491</v>
      </c>
      <c r="G2084" s="43">
        <v>129</v>
      </c>
      <c r="H2084" s="58">
        <f>FactTransaction[[#This Row],[RNS]]*FactTransaction[[#This Row],[ADR]]</f>
        <v>63339</v>
      </c>
      <c r="I2084" s="51">
        <f>DATE(FactTransaction[[#This Row],['#Year]],FactTransaction[[#This Row],['#Month]],1)</f>
        <v>43862</v>
      </c>
      <c r="J2084" s="48"/>
    </row>
    <row r="2085" spans="1:10" x14ac:dyDescent="0.4">
      <c r="A2085" s="48" t="s">
        <v>83</v>
      </c>
      <c r="B2085" s="48" t="s">
        <v>74</v>
      </c>
      <c r="C2085" s="48">
        <v>2020</v>
      </c>
      <c r="D2085" s="48" t="s">
        <v>3</v>
      </c>
      <c r="E2085" s="48">
        <v>2</v>
      </c>
      <c r="F2085" s="60">
        <v>486</v>
      </c>
      <c r="G2085" s="43">
        <v>127</v>
      </c>
      <c r="H2085" s="58">
        <f>FactTransaction[[#This Row],[RNS]]*FactTransaction[[#This Row],[ADR]]</f>
        <v>61722</v>
      </c>
      <c r="I2085" s="51">
        <f>DATE(FactTransaction[[#This Row],['#Year]],FactTransaction[[#This Row],['#Month]],1)</f>
        <v>43862</v>
      </c>
      <c r="J2085" s="48"/>
    </row>
    <row r="2086" spans="1:10" x14ac:dyDescent="0.4">
      <c r="A2086" s="48" t="s">
        <v>83</v>
      </c>
      <c r="B2086" s="48" t="s">
        <v>74</v>
      </c>
      <c r="C2086" s="48">
        <v>2020</v>
      </c>
      <c r="D2086" s="48" t="s">
        <v>6</v>
      </c>
      <c r="E2086" s="48">
        <v>3</v>
      </c>
      <c r="F2086" s="60">
        <v>230</v>
      </c>
      <c r="G2086" s="43">
        <v>123</v>
      </c>
      <c r="H2086" s="58">
        <f>FactTransaction[[#This Row],[RNS]]*FactTransaction[[#This Row],[ADR]]</f>
        <v>28290</v>
      </c>
      <c r="I2086" s="51">
        <f>DATE(FactTransaction[[#This Row],['#Year]],FactTransaction[[#This Row],['#Month]],1)</f>
        <v>43891</v>
      </c>
      <c r="J2086" s="48"/>
    </row>
    <row r="2087" spans="1:10" x14ac:dyDescent="0.4">
      <c r="A2087" s="48" t="s">
        <v>83</v>
      </c>
      <c r="B2087" s="48" t="s">
        <v>74</v>
      </c>
      <c r="C2087" s="48">
        <v>2020</v>
      </c>
      <c r="D2087" s="48" t="s">
        <v>7</v>
      </c>
      <c r="E2087" s="48">
        <v>3</v>
      </c>
      <c r="F2087" s="60">
        <v>252</v>
      </c>
      <c r="G2087" s="43">
        <v>134</v>
      </c>
      <c r="H2087" s="58">
        <f>FactTransaction[[#This Row],[RNS]]*FactTransaction[[#This Row],[ADR]]</f>
        <v>33768</v>
      </c>
      <c r="I2087" s="51">
        <f>DATE(FactTransaction[[#This Row],['#Year]],FactTransaction[[#This Row],['#Month]],1)</f>
        <v>43891</v>
      </c>
      <c r="J2087" s="48"/>
    </row>
    <row r="2088" spans="1:10" x14ac:dyDescent="0.4">
      <c r="A2088" s="48" t="s">
        <v>83</v>
      </c>
      <c r="B2088" s="48" t="s">
        <v>74</v>
      </c>
      <c r="C2088" s="48">
        <v>2020</v>
      </c>
      <c r="D2088" s="48" t="s">
        <v>8</v>
      </c>
      <c r="E2088" s="48">
        <v>3</v>
      </c>
      <c r="F2088" s="60">
        <v>429</v>
      </c>
      <c r="G2088" s="43">
        <v>138</v>
      </c>
      <c r="H2088" s="58">
        <f>FactTransaction[[#This Row],[RNS]]*FactTransaction[[#This Row],[ADR]]</f>
        <v>59202</v>
      </c>
      <c r="I2088" s="51">
        <f>DATE(FactTransaction[[#This Row],['#Year]],FactTransaction[[#This Row],['#Month]],1)</f>
        <v>43891</v>
      </c>
      <c r="J2088" s="48"/>
    </row>
    <row r="2089" spans="1:10" x14ac:dyDescent="0.4">
      <c r="A2089" s="48" t="s">
        <v>83</v>
      </c>
      <c r="B2089" s="48" t="s">
        <v>74</v>
      </c>
      <c r="C2089" s="48">
        <v>2020</v>
      </c>
      <c r="D2089" s="48" t="s">
        <v>3</v>
      </c>
      <c r="E2089" s="48">
        <v>3</v>
      </c>
      <c r="F2089" s="60">
        <v>481</v>
      </c>
      <c r="G2089" s="43">
        <v>122</v>
      </c>
      <c r="H2089" s="58">
        <f>FactTransaction[[#This Row],[RNS]]*FactTransaction[[#This Row],[ADR]]</f>
        <v>58682</v>
      </c>
      <c r="I2089" s="51">
        <f>DATE(FactTransaction[[#This Row],['#Year]],FactTransaction[[#This Row],['#Month]],1)</f>
        <v>43891</v>
      </c>
      <c r="J2089" s="48"/>
    </row>
    <row r="2090" spans="1:10" x14ac:dyDescent="0.4">
      <c r="A2090" s="48" t="s">
        <v>83</v>
      </c>
      <c r="B2090" s="48" t="s">
        <v>74</v>
      </c>
      <c r="C2090" s="48">
        <v>2020</v>
      </c>
      <c r="D2090" s="48" t="s">
        <v>6</v>
      </c>
      <c r="E2090" s="48">
        <v>4</v>
      </c>
      <c r="F2090" s="60">
        <v>0</v>
      </c>
      <c r="G2090" s="43">
        <v>0</v>
      </c>
      <c r="H2090" s="58">
        <f>FactTransaction[[#This Row],[RNS]]*FactTransaction[[#This Row],[ADR]]</f>
        <v>0</v>
      </c>
      <c r="I2090" s="51">
        <f>DATE(FactTransaction[[#This Row],['#Year]],FactTransaction[[#This Row],['#Month]],1)</f>
        <v>43922</v>
      </c>
      <c r="J2090" s="48"/>
    </row>
    <row r="2091" spans="1:10" x14ac:dyDescent="0.4">
      <c r="A2091" s="48" t="s">
        <v>83</v>
      </c>
      <c r="B2091" s="48" t="s">
        <v>74</v>
      </c>
      <c r="C2091" s="48">
        <v>2020</v>
      </c>
      <c r="D2091" s="48" t="s">
        <v>7</v>
      </c>
      <c r="E2091" s="48">
        <v>4</v>
      </c>
      <c r="F2091" s="60">
        <v>0</v>
      </c>
      <c r="G2091" s="43">
        <v>0</v>
      </c>
      <c r="H2091" s="58">
        <f>FactTransaction[[#This Row],[RNS]]*FactTransaction[[#This Row],[ADR]]</f>
        <v>0</v>
      </c>
      <c r="I2091" s="51">
        <f>DATE(FactTransaction[[#This Row],['#Year]],FactTransaction[[#This Row],['#Month]],1)</f>
        <v>43922</v>
      </c>
      <c r="J2091" s="48"/>
    </row>
    <row r="2092" spans="1:10" x14ac:dyDescent="0.4">
      <c r="A2092" s="48" t="s">
        <v>83</v>
      </c>
      <c r="B2092" s="48" t="s">
        <v>74</v>
      </c>
      <c r="C2092" s="48">
        <v>2020</v>
      </c>
      <c r="D2092" s="48" t="s">
        <v>8</v>
      </c>
      <c r="E2092" s="48">
        <v>4</v>
      </c>
      <c r="F2092" s="60">
        <v>0</v>
      </c>
      <c r="G2092" s="43">
        <v>0</v>
      </c>
      <c r="H2092" s="58">
        <f>FactTransaction[[#This Row],[RNS]]*FactTransaction[[#This Row],[ADR]]</f>
        <v>0</v>
      </c>
      <c r="I2092" s="51">
        <f>DATE(FactTransaction[[#This Row],['#Year]],FactTransaction[[#This Row],['#Month]],1)</f>
        <v>43922</v>
      </c>
      <c r="J2092" s="48"/>
    </row>
    <row r="2093" spans="1:10" x14ac:dyDescent="0.4">
      <c r="A2093" s="48" t="s">
        <v>83</v>
      </c>
      <c r="B2093" s="48" t="s">
        <v>74</v>
      </c>
      <c r="C2093" s="48">
        <v>2020</v>
      </c>
      <c r="D2093" s="48" t="s">
        <v>3</v>
      </c>
      <c r="E2093" s="48">
        <v>4</v>
      </c>
      <c r="F2093" s="60">
        <v>0</v>
      </c>
      <c r="G2093" s="43">
        <v>0</v>
      </c>
      <c r="H2093" s="58">
        <f>FactTransaction[[#This Row],[RNS]]*FactTransaction[[#This Row],[ADR]]</f>
        <v>0</v>
      </c>
      <c r="I2093" s="51">
        <f>DATE(FactTransaction[[#This Row],['#Year]],FactTransaction[[#This Row],['#Month]],1)</f>
        <v>43922</v>
      </c>
      <c r="J2093" s="48"/>
    </row>
    <row r="2094" spans="1:10" x14ac:dyDescent="0.4">
      <c r="A2094" s="48" t="s">
        <v>83</v>
      </c>
      <c r="B2094" s="48" t="s">
        <v>74</v>
      </c>
      <c r="C2094" s="48">
        <v>2020</v>
      </c>
      <c r="D2094" s="48" t="s">
        <v>6</v>
      </c>
      <c r="E2094" s="48">
        <v>5</v>
      </c>
      <c r="F2094" s="60">
        <v>0</v>
      </c>
      <c r="G2094" s="43">
        <v>0</v>
      </c>
      <c r="H2094" s="58">
        <f>FactTransaction[[#This Row],[RNS]]*FactTransaction[[#This Row],[ADR]]</f>
        <v>0</v>
      </c>
      <c r="I2094" s="51">
        <f>DATE(FactTransaction[[#This Row],['#Year]],FactTransaction[[#This Row],['#Month]],1)</f>
        <v>43952</v>
      </c>
      <c r="J2094" s="48"/>
    </row>
    <row r="2095" spans="1:10" x14ac:dyDescent="0.4">
      <c r="A2095" s="48" t="s">
        <v>83</v>
      </c>
      <c r="B2095" s="48" t="s">
        <v>74</v>
      </c>
      <c r="C2095" s="48">
        <v>2020</v>
      </c>
      <c r="D2095" s="48" t="s">
        <v>7</v>
      </c>
      <c r="E2095" s="48">
        <v>5</v>
      </c>
      <c r="F2095" s="60">
        <v>0</v>
      </c>
      <c r="G2095" s="43">
        <v>0</v>
      </c>
      <c r="H2095" s="58">
        <f>FactTransaction[[#This Row],[RNS]]*FactTransaction[[#This Row],[ADR]]</f>
        <v>0</v>
      </c>
      <c r="I2095" s="51">
        <f>DATE(FactTransaction[[#This Row],['#Year]],FactTransaction[[#This Row],['#Month]],1)</f>
        <v>43952</v>
      </c>
      <c r="J2095" s="48"/>
    </row>
    <row r="2096" spans="1:10" x14ac:dyDescent="0.4">
      <c r="A2096" s="48" t="s">
        <v>83</v>
      </c>
      <c r="B2096" s="48" t="s">
        <v>74</v>
      </c>
      <c r="C2096" s="48">
        <v>2020</v>
      </c>
      <c r="D2096" s="48" t="s">
        <v>8</v>
      </c>
      <c r="E2096" s="48">
        <v>5</v>
      </c>
      <c r="F2096" s="60">
        <v>0</v>
      </c>
      <c r="G2096" s="43">
        <v>0</v>
      </c>
      <c r="H2096" s="58">
        <f>FactTransaction[[#This Row],[RNS]]*FactTransaction[[#This Row],[ADR]]</f>
        <v>0</v>
      </c>
      <c r="I2096" s="51">
        <f>DATE(FactTransaction[[#This Row],['#Year]],FactTransaction[[#This Row],['#Month]],1)</f>
        <v>43952</v>
      </c>
      <c r="J2096" s="48"/>
    </row>
    <row r="2097" spans="1:10" x14ac:dyDescent="0.4">
      <c r="A2097" s="48" t="s">
        <v>83</v>
      </c>
      <c r="B2097" s="48" t="s">
        <v>74</v>
      </c>
      <c r="C2097" s="48">
        <v>2020</v>
      </c>
      <c r="D2097" s="48" t="s">
        <v>3</v>
      </c>
      <c r="E2097" s="48">
        <v>5</v>
      </c>
      <c r="F2097" s="60">
        <v>0</v>
      </c>
      <c r="G2097" s="43">
        <v>0</v>
      </c>
      <c r="H2097" s="58">
        <f>FactTransaction[[#This Row],[RNS]]*FactTransaction[[#This Row],[ADR]]</f>
        <v>0</v>
      </c>
      <c r="I2097" s="51">
        <f>DATE(FactTransaction[[#This Row],['#Year]],FactTransaction[[#This Row],['#Month]],1)</f>
        <v>43952</v>
      </c>
      <c r="J2097" s="48"/>
    </row>
    <row r="2098" spans="1:10" x14ac:dyDescent="0.4">
      <c r="A2098" s="48" t="s">
        <v>83</v>
      </c>
      <c r="B2098" s="48" t="s">
        <v>74</v>
      </c>
      <c r="C2098" s="48">
        <v>2020</v>
      </c>
      <c r="D2098" s="48" t="s">
        <v>6</v>
      </c>
      <c r="E2098" s="48">
        <v>6</v>
      </c>
      <c r="F2098" s="60">
        <v>0</v>
      </c>
      <c r="G2098" s="43">
        <v>0</v>
      </c>
      <c r="H2098" s="58">
        <f>FactTransaction[[#This Row],[RNS]]*FactTransaction[[#This Row],[ADR]]</f>
        <v>0</v>
      </c>
      <c r="I2098" s="51">
        <f>DATE(FactTransaction[[#This Row],['#Year]],FactTransaction[[#This Row],['#Month]],1)</f>
        <v>43983</v>
      </c>
      <c r="J2098" s="48"/>
    </row>
    <row r="2099" spans="1:10" x14ac:dyDescent="0.4">
      <c r="A2099" s="48" t="s">
        <v>83</v>
      </c>
      <c r="B2099" s="48" t="s">
        <v>74</v>
      </c>
      <c r="C2099" s="48">
        <v>2020</v>
      </c>
      <c r="D2099" s="48" t="s">
        <v>7</v>
      </c>
      <c r="E2099" s="48">
        <v>6</v>
      </c>
      <c r="F2099" s="60">
        <v>0</v>
      </c>
      <c r="G2099" s="43">
        <v>0</v>
      </c>
      <c r="H2099" s="58">
        <f>FactTransaction[[#This Row],[RNS]]*FactTransaction[[#This Row],[ADR]]</f>
        <v>0</v>
      </c>
      <c r="I2099" s="51">
        <f>DATE(FactTransaction[[#This Row],['#Year]],FactTransaction[[#This Row],['#Month]],1)</f>
        <v>43983</v>
      </c>
      <c r="J2099" s="48"/>
    </row>
    <row r="2100" spans="1:10" x14ac:dyDescent="0.4">
      <c r="A2100" s="48" t="s">
        <v>83</v>
      </c>
      <c r="B2100" s="48" t="s">
        <v>74</v>
      </c>
      <c r="C2100" s="48">
        <v>2020</v>
      </c>
      <c r="D2100" s="48" t="s">
        <v>8</v>
      </c>
      <c r="E2100" s="48">
        <v>6</v>
      </c>
      <c r="F2100" s="60">
        <v>0</v>
      </c>
      <c r="G2100" s="43">
        <v>0</v>
      </c>
      <c r="H2100" s="58">
        <f>FactTransaction[[#This Row],[RNS]]*FactTransaction[[#This Row],[ADR]]</f>
        <v>0</v>
      </c>
      <c r="I2100" s="51">
        <f>DATE(FactTransaction[[#This Row],['#Year]],FactTransaction[[#This Row],['#Month]],1)</f>
        <v>43983</v>
      </c>
      <c r="J2100" s="48"/>
    </row>
    <row r="2101" spans="1:10" x14ac:dyDescent="0.4">
      <c r="A2101" s="48" t="s">
        <v>83</v>
      </c>
      <c r="B2101" s="48" t="s">
        <v>74</v>
      </c>
      <c r="C2101" s="48">
        <v>2020</v>
      </c>
      <c r="D2101" s="48" t="s">
        <v>3</v>
      </c>
      <c r="E2101" s="48">
        <v>6</v>
      </c>
      <c r="F2101" s="60">
        <v>0</v>
      </c>
      <c r="G2101" s="43">
        <v>0</v>
      </c>
      <c r="H2101" s="58">
        <f>FactTransaction[[#This Row],[RNS]]*FactTransaction[[#This Row],[ADR]]</f>
        <v>0</v>
      </c>
      <c r="I2101" s="51">
        <f>DATE(FactTransaction[[#This Row],['#Year]],FactTransaction[[#This Row],['#Month]],1)</f>
        <v>43983</v>
      </c>
      <c r="J2101" s="48"/>
    </row>
    <row r="2102" spans="1:10" x14ac:dyDescent="0.4">
      <c r="A2102" s="48" t="s">
        <v>83</v>
      </c>
      <c r="B2102" s="48" t="s">
        <v>74</v>
      </c>
      <c r="C2102" s="48">
        <v>2020</v>
      </c>
      <c r="D2102" s="48" t="s">
        <v>6</v>
      </c>
      <c r="E2102" s="48">
        <v>7</v>
      </c>
      <c r="F2102" s="60">
        <v>0</v>
      </c>
      <c r="G2102" s="43">
        <v>0</v>
      </c>
      <c r="H2102" s="58">
        <f>FactTransaction[[#This Row],[RNS]]*FactTransaction[[#This Row],[ADR]]</f>
        <v>0</v>
      </c>
      <c r="I2102" s="51">
        <f>DATE(FactTransaction[[#This Row],['#Year]],FactTransaction[[#This Row],['#Month]],1)</f>
        <v>44013</v>
      </c>
      <c r="J2102" s="48"/>
    </row>
    <row r="2103" spans="1:10" x14ac:dyDescent="0.4">
      <c r="A2103" s="48" t="s">
        <v>83</v>
      </c>
      <c r="B2103" s="48" t="s">
        <v>74</v>
      </c>
      <c r="C2103" s="48">
        <v>2020</v>
      </c>
      <c r="D2103" s="48" t="s">
        <v>7</v>
      </c>
      <c r="E2103" s="48">
        <v>7</v>
      </c>
      <c r="F2103" s="60">
        <v>0</v>
      </c>
      <c r="G2103" s="43">
        <v>0</v>
      </c>
      <c r="H2103" s="58">
        <f>FactTransaction[[#This Row],[RNS]]*FactTransaction[[#This Row],[ADR]]</f>
        <v>0</v>
      </c>
      <c r="I2103" s="51">
        <f>DATE(FactTransaction[[#This Row],['#Year]],FactTransaction[[#This Row],['#Month]],1)</f>
        <v>44013</v>
      </c>
      <c r="J2103" s="48"/>
    </row>
    <row r="2104" spans="1:10" x14ac:dyDescent="0.4">
      <c r="A2104" s="48" t="s">
        <v>83</v>
      </c>
      <c r="B2104" s="48" t="s">
        <v>74</v>
      </c>
      <c r="C2104" s="48">
        <v>2020</v>
      </c>
      <c r="D2104" s="48" t="s">
        <v>8</v>
      </c>
      <c r="E2104" s="48">
        <v>7</v>
      </c>
      <c r="F2104" s="60">
        <v>0</v>
      </c>
      <c r="G2104" s="43">
        <v>0</v>
      </c>
      <c r="H2104" s="58">
        <f>FactTransaction[[#This Row],[RNS]]*FactTransaction[[#This Row],[ADR]]</f>
        <v>0</v>
      </c>
      <c r="I2104" s="51">
        <f>DATE(FactTransaction[[#This Row],['#Year]],FactTransaction[[#This Row],['#Month]],1)</f>
        <v>44013</v>
      </c>
      <c r="J2104" s="48"/>
    </row>
    <row r="2105" spans="1:10" x14ac:dyDescent="0.4">
      <c r="A2105" s="48" t="s">
        <v>83</v>
      </c>
      <c r="B2105" s="48" t="s">
        <v>74</v>
      </c>
      <c r="C2105" s="48">
        <v>2020</v>
      </c>
      <c r="D2105" s="48" t="s">
        <v>3</v>
      </c>
      <c r="E2105" s="48">
        <v>7</v>
      </c>
      <c r="F2105" s="60">
        <v>0</v>
      </c>
      <c r="G2105" s="43">
        <v>0</v>
      </c>
      <c r="H2105" s="58">
        <f>FactTransaction[[#This Row],[RNS]]*FactTransaction[[#This Row],[ADR]]</f>
        <v>0</v>
      </c>
      <c r="I2105" s="51">
        <f>DATE(FactTransaction[[#This Row],['#Year]],FactTransaction[[#This Row],['#Month]],1)</f>
        <v>44013</v>
      </c>
      <c r="J2105" s="48"/>
    </row>
    <row r="2106" spans="1:10" x14ac:dyDescent="0.4">
      <c r="A2106" s="48" t="s">
        <v>83</v>
      </c>
      <c r="B2106" s="48" t="s">
        <v>74</v>
      </c>
      <c r="C2106" s="48">
        <v>2020</v>
      </c>
      <c r="D2106" s="48" t="s">
        <v>6</v>
      </c>
      <c r="E2106" s="48">
        <v>8</v>
      </c>
      <c r="F2106" s="60">
        <v>0</v>
      </c>
      <c r="G2106" s="43">
        <v>0</v>
      </c>
      <c r="H2106" s="58">
        <f>FactTransaction[[#This Row],[RNS]]*FactTransaction[[#This Row],[ADR]]</f>
        <v>0</v>
      </c>
      <c r="I2106" s="51">
        <f>DATE(FactTransaction[[#This Row],['#Year]],FactTransaction[[#This Row],['#Month]],1)</f>
        <v>44044</v>
      </c>
      <c r="J2106" s="48"/>
    </row>
    <row r="2107" spans="1:10" x14ac:dyDescent="0.4">
      <c r="A2107" s="48" t="s">
        <v>83</v>
      </c>
      <c r="B2107" s="48" t="s">
        <v>74</v>
      </c>
      <c r="C2107" s="48">
        <v>2020</v>
      </c>
      <c r="D2107" s="48" t="s">
        <v>7</v>
      </c>
      <c r="E2107" s="48">
        <v>8</v>
      </c>
      <c r="F2107" s="60">
        <v>0</v>
      </c>
      <c r="G2107" s="43">
        <v>0</v>
      </c>
      <c r="H2107" s="58">
        <f>FactTransaction[[#This Row],[RNS]]*FactTransaction[[#This Row],[ADR]]</f>
        <v>0</v>
      </c>
      <c r="I2107" s="51">
        <f>DATE(FactTransaction[[#This Row],['#Year]],FactTransaction[[#This Row],['#Month]],1)</f>
        <v>44044</v>
      </c>
      <c r="J2107" s="48"/>
    </row>
    <row r="2108" spans="1:10" x14ac:dyDescent="0.4">
      <c r="A2108" s="48" t="s">
        <v>83</v>
      </c>
      <c r="B2108" s="48" t="s">
        <v>74</v>
      </c>
      <c r="C2108" s="48">
        <v>2020</v>
      </c>
      <c r="D2108" s="48" t="s">
        <v>8</v>
      </c>
      <c r="E2108" s="48">
        <v>8</v>
      </c>
      <c r="F2108" s="60">
        <v>0</v>
      </c>
      <c r="G2108" s="43">
        <v>0</v>
      </c>
      <c r="H2108" s="58">
        <f>FactTransaction[[#This Row],[RNS]]*FactTransaction[[#This Row],[ADR]]</f>
        <v>0</v>
      </c>
      <c r="I2108" s="51">
        <f>DATE(FactTransaction[[#This Row],['#Year]],FactTransaction[[#This Row],['#Month]],1)</f>
        <v>44044</v>
      </c>
      <c r="J2108" s="48"/>
    </row>
    <row r="2109" spans="1:10" x14ac:dyDescent="0.4">
      <c r="A2109" s="48" t="s">
        <v>83</v>
      </c>
      <c r="B2109" s="48" t="s">
        <v>74</v>
      </c>
      <c r="C2109" s="48">
        <v>2020</v>
      </c>
      <c r="D2109" s="48" t="s">
        <v>3</v>
      </c>
      <c r="E2109" s="48">
        <v>8</v>
      </c>
      <c r="F2109" s="60">
        <v>0</v>
      </c>
      <c r="G2109" s="43">
        <v>0</v>
      </c>
      <c r="H2109" s="58">
        <f>FactTransaction[[#This Row],[RNS]]*FactTransaction[[#This Row],[ADR]]</f>
        <v>0</v>
      </c>
      <c r="I2109" s="51">
        <f>DATE(FactTransaction[[#This Row],['#Year]],FactTransaction[[#This Row],['#Month]],1)</f>
        <v>44044</v>
      </c>
      <c r="J2109" s="48"/>
    </row>
    <row r="2110" spans="1:10" x14ac:dyDescent="0.4">
      <c r="A2110" s="48" t="s">
        <v>83</v>
      </c>
      <c r="B2110" s="48" t="s">
        <v>74</v>
      </c>
      <c r="C2110" s="48">
        <v>2020</v>
      </c>
      <c r="D2110" s="48" t="s">
        <v>6</v>
      </c>
      <c r="E2110" s="48">
        <v>9</v>
      </c>
      <c r="F2110" s="60">
        <v>0</v>
      </c>
      <c r="G2110" s="43">
        <v>0</v>
      </c>
      <c r="H2110" s="58">
        <f>FactTransaction[[#This Row],[RNS]]*FactTransaction[[#This Row],[ADR]]</f>
        <v>0</v>
      </c>
      <c r="I2110" s="51">
        <f>DATE(FactTransaction[[#This Row],['#Year]],FactTransaction[[#This Row],['#Month]],1)</f>
        <v>44075</v>
      </c>
      <c r="J2110" s="48"/>
    </row>
    <row r="2111" spans="1:10" x14ac:dyDescent="0.4">
      <c r="A2111" s="48" t="s">
        <v>83</v>
      </c>
      <c r="B2111" s="48" t="s">
        <v>74</v>
      </c>
      <c r="C2111" s="48">
        <v>2020</v>
      </c>
      <c r="D2111" s="48" t="s">
        <v>7</v>
      </c>
      <c r="E2111" s="48">
        <v>9</v>
      </c>
      <c r="F2111" s="60">
        <v>0</v>
      </c>
      <c r="G2111" s="43">
        <v>0</v>
      </c>
      <c r="H2111" s="58">
        <f>FactTransaction[[#This Row],[RNS]]*FactTransaction[[#This Row],[ADR]]</f>
        <v>0</v>
      </c>
      <c r="I2111" s="51">
        <f>DATE(FactTransaction[[#This Row],['#Year]],FactTransaction[[#This Row],['#Month]],1)</f>
        <v>44075</v>
      </c>
      <c r="J2111" s="48"/>
    </row>
    <row r="2112" spans="1:10" x14ac:dyDescent="0.4">
      <c r="A2112" s="48" t="s">
        <v>83</v>
      </c>
      <c r="B2112" s="48" t="s">
        <v>74</v>
      </c>
      <c r="C2112" s="48">
        <v>2020</v>
      </c>
      <c r="D2112" s="48" t="s">
        <v>8</v>
      </c>
      <c r="E2112" s="48">
        <v>9</v>
      </c>
      <c r="F2112" s="60">
        <v>0</v>
      </c>
      <c r="G2112" s="43">
        <v>0</v>
      </c>
      <c r="H2112" s="58">
        <f>FactTransaction[[#This Row],[RNS]]*FactTransaction[[#This Row],[ADR]]</f>
        <v>0</v>
      </c>
      <c r="I2112" s="51">
        <f>DATE(FactTransaction[[#This Row],['#Year]],FactTransaction[[#This Row],['#Month]],1)</f>
        <v>44075</v>
      </c>
      <c r="J2112" s="48"/>
    </row>
    <row r="2113" spans="1:10" x14ac:dyDescent="0.4">
      <c r="A2113" s="48" t="s">
        <v>83</v>
      </c>
      <c r="B2113" s="48" t="s">
        <v>74</v>
      </c>
      <c r="C2113" s="48">
        <v>2020</v>
      </c>
      <c r="D2113" s="48" t="s">
        <v>3</v>
      </c>
      <c r="E2113" s="48">
        <v>9</v>
      </c>
      <c r="F2113" s="60">
        <v>0</v>
      </c>
      <c r="G2113" s="43">
        <v>0</v>
      </c>
      <c r="H2113" s="58">
        <f>FactTransaction[[#This Row],[RNS]]*FactTransaction[[#This Row],[ADR]]</f>
        <v>0</v>
      </c>
      <c r="I2113" s="51">
        <f>DATE(FactTransaction[[#This Row],['#Year]],FactTransaction[[#This Row],['#Month]],1)</f>
        <v>44075</v>
      </c>
      <c r="J2113" s="48"/>
    </row>
    <row r="2114" spans="1:10" x14ac:dyDescent="0.4">
      <c r="A2114" s="48" t="s">
        <v>83</v>
      </c>
      <c r="B2114" s="48" t="s">
        <v>74</v>
      </c>
      <c r="C2114" s="48">
        <v>2020</v>
      </c>
      <c r="D2114" s="48" t="s">
        <v>6</v>
      </c>
      <c r="E2114" s="48">
        <v>10</v>
      </c>
      <c r="F2114" s="60">
        <v>0</v>
      </c>
      <c r="G2114" s="43">
        <v>0</v>
      </c>
      <c r="H2114" s="58">
        <f>FactTransaction[[#This Row],[RNS]]*FactTransaction[[#This Row],[ADR]]</f>
        <v>0</v>
      </c>
      <c r="I2114" s="51">
        <f>DATE(FactTransaction[[#This Row],['#Year]],FactTransaction[[#This Row],['#Month]],1)</f>
        <v>44105</v>
      </c>
      <c r="J2114" s="48"/>
    </row>
    <row r="2115" spans="1:10" x14ac:dyDescent="0.4">
      <c r="A2115" s="48" t="s">
        <v>83</v>
      </c>
      <c r="B2115" s="48" t="s">
        <v>74</v>
      </c>
      <c r="C2115" s="48">
        <v>2020</v>
      </c>
      <c r="D2115" s="48" t="s">
        <v>7</v>
      </c>
      <c r="E2115" s="48">
        <v>10</v>
      </c>
      <c r="F2115" s="60">
        <v>0</v>
      </c>
      <c r="G2115" s="43">
        <v>0</v>
      </c>
      <c r="H2115" s="58">
        <f>FactTransaction[[#This Row],[RNS]]*FactTransaction[[#This Row],[ADR]]</f>
        <v>0</v>
      </c>
      <c r="I2115" s="51">
        <f>DATE(FactTransaction[[#This Row],['#Year]],FactTransaction[[#This Row],['#Month]],1)</f>
        <v>44105</v>
      </c>
      <c r="J2115" s="48"/>
    </row>
    <row r="2116" spans="1:10" x14ac:dyDescent="0.4">
      <c r="A2116" s="48" t="s">
        <v>83</v>
      </c>
      <c r="B2116" s="48" t="s">
        <v>74</v>
      </c>
      <c r="C2116" s="48">
        <v>2020</v>
      </c>
      <c r="D2116" s="48" t="s">
        <v>8</v>
      </c>
      <c r="E2116" s="48">
        <v>10</v>
      </c>
      <c r="F2116" s="60">
        <v>0</v>
      </c>
      <c r="G2116" s="43">
        <v>0</v>
      </c>
      <c r="H2116" s="58">
        <f>FactTransaction[[#This Row],[RNS]]*FactTransaction[[#This Row],[ADR]]</f>
        <v>0</v>
      </c>
      <c r="I2116" s="51">
        <f>DATE(FactTransaction[[#This Row],['#Year]],FactTransaction[[#This Row],['#Month]],1)</f>
        <v>44105</v>
      </c>
      <c r="J2116" s="48"/>
    </row>
    <row r="2117" spans="1:10" x14ac:dyDescent="0.4">
      <c r="A2117" s="48" t="s">
        <v>83</v>
      </c>
      <c r="B2117" s="48" t="s">
        <v>74</v>
      </c>
      <c r="C2117" s="48">
        <v>2020</v>
      </c>
      <c r="D2117" s="48" t="s">
        <v>3</v>
      </c>
      <c r="E2117" s="48">
        <v>10</v>
      </c>
      <c r="F2117" s="60">
        <v>0</v>
      </c>
      <c r="G2117" s="43">
        <v>0</v>
      </c>
      <c r="H2117" s="58">
        <f>FactTransaction[[#This Row],[RNS]]*FactTransaction[[#This Row],[ADR]]</f>
        <v>0</v>
      </c>
      <c r="I2117" s="51">
        <f>DATE(FactTransaction[[#This Row],['#Year]],FactTransaction[[#This Row],['#Month]],1)</f>
        <v>44105</v>
      </c>
      <c r="J2117" s="48"/>
    </row>
    <row r="2118" spans="1:10" x14ac:dyDescent="0.4">
      <c r="A2118" s="48" t="s">
        <v>83</v>
      </c>
      <c r="B2118" s="48" t="s">
        <v>74</v>
      </c>
      <c r="C2118" s="48">
        <v>2020</v>
      </c>
      <c r="D2118" s="48" t="s">
        <v>6</v>
      </c>
      <c r="E2118" s="48">
        <v>11</v>
      </c>
      <c r="F2118" s="60">
        <v>0</v>
      </c>
      <c r="G2118" s="43">
        <v>0</v>
      </c>
      <c r="H2118" s="58">
        <f>FactTransaction[[#This Row],[RNS]]*FactTransaction[[#This Row],[ADR]]</f>
        <v>0</v>
      </c>
      <c r="I2118" s="51">
        <f>DATE(FactTransaction[[#This Row],['#Year]],FactTransaction[[#This Row],['#Month]],1)</f>
        <v>44136</v>
      </c>
      <c r="J2118" s="48"/>
    </row>
    <row r="2119" spans="1:10" x14ac:dyDescent="0.4">
      <c r="A2119" s="48" t="s">
        <v>83</v>
      </c>
      <c r="B2119" s="48" t="s">
        <v>74</v>
      </c>
      <c r="C2119" s="48">
        <v>2020</v>
      </c>
      <c r="D2119" s="48" t="s">
        <v>7</v>
      </c>
      <c r="E2119" s="48">
        <v>11</v>
      </c>
      <c r="F2119" s="60">
        <v>0</v>
      </c>
      <c r="G2119" s="43">
        <v>0</v>
      </c>
      <c r="H2119" s="58">
        <f>FactTransaction[[#This Row],[RNS]]*FactTransaction[[#This Row],[ADR]]</f>
        <v>0</v>
      </c>
      <c r="I2119" s="51">
        <f>DATE(FactTransaction[[#This Row],['#Year]],FactTransaction[[#This Row],['#Month]],1)</f>
        <v>44136</v>
      </c>
      <c r="J2119" s="48"/>
    </row>
    <row r="2120" spans="1:10" x14ac:dyDescent="0.4">
      <c r="A2120" s="48" t="s">
        <v>83</v>
      </c>
      <c r="B2120" s="48" t="s">
        <v>74</v>
      </c>
      <c r="C2120" s="48">
        <v>2020</v>
      </c>
      <c r="D2120" s="48" t="s">
        <v>8</v>
      </c>
      <c r="E2120" s="48">
        <v>11</v>
      </c>
      <c r="F2120" s="60">
        <v>0</v>
      </c>
      <c r="G2120" s="43">
        <v>0</v>
      </c>
      <c r="H2120" s="58">
        <f>FactTransaction[[#This Row],[RNS]]*FactTransaction[[#This Row],[ADR]]</f>
        <v>0</v>
      </c>
      <c r="I2120" s="51">
        <f>DATE(FactTransaction[[#This Row],['#Year]],FactTransaction[[#This Row],['#Month]],1)</f>
        <v>44136</v>
      </c>
      <c r="J2120" s="48"/>
    </row>
    <row r="2121" spans="1:10" x14ac:dyDescent="0.4">
      <c r="A2121" s="48" t="s">
        <v>83</v>
      </c>
      <c r="B2121" s="48" t="s">
        <v>74</v>
      </c>
      <c r="C2121" s="48">
        <v>2020</v>
      </c>
      <c r="D2121" s="48" t="s">
        <v>3</v>
      </c>
      <c r="E2121" s="48">
        <v>11</v>
      </c>
      <c r="F2121" s="60">
        <v>0</v>
      </c>
      <c r="G2121" s="43">
        <v>0</v>
      </c>
      <c r="H2121" s="58">
        <f>FactTransaction[[#This Row],[RNS]]*FactTransaction[[#This Row],[ADR]]</f>
        <v>0</v>
      </c>
      <c r="I2121" s="51">
        <f>DATE(FactTransaction[[#This Row],['#Year]],FactTransaction[[#This Row],['#Month]],1)</f>
        <v>44136</v>
      </c>
      <c r="J2121" s="48"/>
    </row>
    <row r="2122" spans="1:10" x14ac:dyDescent="0.4">
      <c r="A2122" s="48" t="s">
        <v>83</v>
      </c>
      <c r="B2122" s="48" t="s">
        <v>74</v>
      </c>
      <c r="C2122" s="48">
        <v>2020</v>
      </c>
      <c r="D2122" s="48" t="s">
        <v>6</v>
      </c>
      <c r="E2122" s="48">
        <v>12</v>
      </c>
      <c r="F2122" s="60">
        <v>0</v>
      </c>
      <c r="G2122" s="43">
        <v>0</v>
      </c>
      <c r="H2122" s="58">
        <f>FactTransaction[[#This Row],[RNS]]*FactTransaction[[#This Row],[ADR]]</f>
        <v>0</v>
      </c>
      <c r="I2122" s="51">
        <f>DATE(FactTransaction[[#This Row],['#Year]],FactTransaction[[#This Row],['#Month]],1)</f>
        <v>44166</v>
      </c>
      <c r="J2122" s="48"/>
    </row>
    <row r="2123" spans="1:10" x14ac:dyDescent="0.4">
      <c r="A2123" s="48" t="s">
        <v>83</v>
      </c>
      <c r="B2123" s="48" t="s">
        <v>74</v>
      </c>
      <c r="C2123" s="48">
        <v>2020</v>
      </c>
      <c r="D2123" s="48" t="s">
        <v>7</v>
      </c>
      <c r="E2123" s="48">
        <v>12</v>
      </c>
      <c r="F2123" s="60">
        <v>0</v>
      </c>
      <c r="G2123" s="43">
        <v>0</v>
      </c>
      <c r="H2123" s="58">
        <f>FactTransaction[[#This Row],[RNS]]*FactTransaction[[#This Row],[ADR]]</f>
        <v>0</v>
      </c>
      <c r="I2123" s="51">
        <f>DATE(FactTransaction[[#This Row],['#Year]],FactTransaction[[#This Row],['#Month]],1)</f>
        <v>44166</v>
      </c>
      <c r="J2123" s="48"/>
    </row>
    <row r="2124" spans="1:10" x14ac:dyDescent="0.4">
      <c r="A2124" s="48" t="s">
        <v>83</v>
      </c>
      <c r="B2124" s="48" t="s">
        <v>74</v>
      </c>
      <c r="C2124" s="48">
        <v>2020</v>
      </c>
      <c r="D2124" s="48" t="s">
        <v>8</v>
      </c>
      <c r="E2124" s="48">
        <v>12</v>
      </c>
      <c r="F2124" s="60">
        <v>0</v>
      </c>
      <c r="G2124" s="43">
        <v>0</v>
      </c>
      <c r="H2124" s="58">
        <f>FactTransaction[[#This Row],[RNS]]*FactTransaction[[#This Row],[ADR]]</f>
        <v>0</v>
      </c>
      <c r="I2124" s="51">
        <f>DATE(FactTransaction[[#This Row],['#Year]],FactTransaction[[#This Row],['#Month]],1)</f>
        <v>44166</v>
      </c>
      <c r="J2124" s="48"/>
    </row>
    <row r="2125" spans="1:10" x14ac:dyDescent="0.4">
      <c r="A2125" s="48" t="s">
        <v>83</v>
      </c>
      <c r="B2125" s="48" t="s">
        <v>74</v>
      </c>
      <c r="C2125" s="48">
        <v>2020</v>
      </c>
      <c r="D2125" s="48" t="s">
        <v>3</v>
      </c>
      <c r="E2125" s="48">
        <v>12</v>
      </c>
      <c r="F2125" s="60">
        <v>0</v>
      </c>
      <c r="G2125" s="43">
        <v>0</v>
      </c>
      <c r="H2125" s="58">
        <f>FactTransaction[[#This Row],[RNS]]*FactTransaction[[#This Row],[ADR]]</f>
        <v>0</v>
      </c>
      <c r="I2125" s="51">
        <f>DATE(FactTransaction[[#This Row],['#Year]],FactTransaction[[#This Row],['#Month]],1)</f>
        <v>44166</v>
      </c>
      <c r="J2125" s="48"/>
    </row>
    <row r="2126" spans="1:10" x14ac:dyDescent="0.4">
      <c r="A2126" s="48" t="s">
        <v>83</v>
      </c>
      <c r="B2126" s="48" t="s">
        <v>75</v>
      </c>
      <c r="C2126" s="48">
        <v>2021</v>
      </c>
      <c r="D2126" s="48" t="s">
        <v>6</v>
      </c>
      <c r="E2126" s="48">
        <v>1</v>
      </c>
      <c r="F2126" s="60">
        <v>0</v>
      </c>
      <c r="G2126" s="43">
        <v>0</v>
      </c>
      <c r="H2126" s="58">
        <f>FactTransaction[[#This Row],[RNS]]*FactTransaction[[#This Row],[ADR]]</f>
        <v>0</v>
      </c>
      <c r="I2126" s="51">
        <f>DATE(FactTransaction[[#This Row],['#Year]],FactTransaction[[#This Row],['#Month]],1)</f>
        <v>44197</v>
      </c>
      <c r="J2126" s="48"/>
    </row>
    <row r="2127" spans="1:10" x14ac:dyDescent="0.4">
      <c r="A2127" s="48" t="s">
        <v>83</v>
      </c>
      <c r="B2127" s="48" t="s">
        <v>75</v>
      </c>
      <c r="C2127" s="48">
        <v>2021</v>
      </c>
      <c r="D2127" s="48" t="s">
        <v>7</v>
      </c>
      <c r="E2127" s="48">
        <v>1</v>
      </c>
      <c r="F2127" s="60">
        <v>0</v>
      </c>
      <c r="G2127" s="43">
        <v>0</v>
      </c>
      <c r="H2127" s="58">
        <f>FactTransaction[[#This Row],[RNS]]*FactTransaction[[#This Row],[ADR]]</f>
        <v>0</v>
      </c>
      <c r="I2127" s="51">
        <f>DATE(FactTransaction[[#This Row],['#Year]],FactTransaction[[#This Row],['#Month]],1)</f>
        <v>44197</v>
      </c>
      <c r="J2127" s="48"/>
    </row>
    <row r="2128" spans="1:10" x14ac:dyDescent="0.4">
      <c r="A2128" s="48" t="s">
        <v>83</v>
      </c>
      <c r="B2128" s="48" t="s">
        <v>75</v>
      </c>
      <c r="C2128" s="48">
        <v>2021</v>
      </c>
      <c r="D2128" s="48" t="s">
        <v>8</v>
      </c>
      <c r="E2128" s="48">
        <v>1</v>
      </c>
      <c r="F2128" s="60">
        <v>0</v>
      </c>
      <c r="G2128" s="43">
        <v>0</v>
      </c>
      <c r="H2128" s="58">
        <f>FactTransaction[[#This Row],[RNS]]*FactTransaction[[#This Row],[ADR]]</f>
        <v>0</v>
      </c>
      <c r="I2128" s="51">
        <f>DATE(FactTransaction[[#This Row],['#Year]],FactTransaction[[#This Row],['#Month]],1)</f>
        <v>44197</v>
      </c>
      <c r="J2128" s="48"/>
    </row>
    <row r="2129" spans="1:10" x14ac:dyDescent="0.4">
      <c r="A2129" s="48" t="s">
        <v>83</v>
      </c>
      <c r="B2129" s="48" t="s">
        <v>75</v>
      </c>
      <c r="C2129" s="48">
        <v>2021</v>
      </c>
      <c r="D2129" s="48" t="s">
        <v>3</v>
      </c>
      <c r="E2129" s="48">
        <v>1</v>
      </c>
      <c r="F2129" s="60">
        <v>0</v>
      </c>
      <c r="G2129" s="43">
        <v>0</v>
      </c>
      <c r="H2129" s="58">
        <f>FactTransaction[[#This Row],[RNS]]*FactTransaction[[#This Row],[ADR]]</f>
        <v>0</v>
      </c>
      <c r="I2129" s="51">
        <f>DATE(FactTransaction[[#This Row],['#Year]],FactTransaction[[#This Row],['#Month]],1)</f>
        <v>44197</v>
      </c>
      <c r="J2129" s="48"/>
    </row>
    <row r="2130" spans="1:10" x14ac:dyDescent="0.4">
      <c r="A2130" s="48" t="s">
        <v>83</v>
      </c>
      <c r="B2130" s="48" t="s">
        <v>75</v>
      </c>
      <c r="C2130" s="48">
        <v>2021</v>
      </c>
      <c r="D2130" s="48" t="s">
        <v>6</v>
      </c>
      <c r="E2130" s="48">
        <v>2</v>
      </c>
      <c r="F2130" s="60">
        <v>0</v>
      </c>
      <c r="G2130" s="43">
        <v>0</v>
      </c>
      <c r="H2130" s="58">
        <f>FactTransaction[[#This Row],[RNS]]*FactTransaction[[#This Row],[ADR]]</f>
        <v>0</v>
      </c>
      <c r="I2130" s="51">
        <f>DATE(FactTransaction[[#This Row],['#Year]],FactTransaction[[#This Row],['#Month]],1)</f>
        <v>44228</v>
      </c>
      <c r="J2130" s="48"/>
    </row>
    <row r="2131" spans="1:10" x14ac:dyDescent="0.4">
      <c r="A2131" s="48" t="s">
        <v>83</v>
      </c>
      <c r="B2131" s="48" t="s">
        <v>75</v>
      </c>
      <c r="C2131" s="48">
        <v>2021</v>
      </c>
      <c r="D2131" s="48" t="s">
        <v>7</v>
      </c>
      <c r="E2131" s="48">
        <v>2</v>
      </c>
      <c r="F2131" s="60">
        <v>0</v>
      </c>
      <c r="G2131" s="43">
        <v>0</v>
      </c>
      <c r="H2131" s="58">
        <f>FactTransaction[[#This Row],[RNS]]*FactTransaction[[#This Row],[ADR]]</f>
        <v>0</v>
      </c>
      <c r="I2131" s="51">
        <f>DATE(FactTransaction[[#This Row],['#Year]],FactTransaction[[#This Row],['#Month]],1)</f>
        <v>44228</v>
      </c>
      <c r="J2131" s="48"/>
    </row>
    <row r="2132" spans="1:10" x14ac:dyDescent="0.4">
      <c r="A2132" s="48" t="s">
        <v>83</v>
      </c>
      <c r="B2132" s="48" t="s">
        <v>75</v>
      </c>
      <c r="C2132" s="48">
        <v>2021</v>
      </c>
      <c r="D2132" s="48" t="s">
        <v>8</v>
      </c>
      <c r="E2132" s="48">
        <v>2</v>
      </c>
      <c r="F2132" s="60">
        <v>0</v>
      </c>
      <c r="G2132" s="43">
        <v>0</v>
      </c>
      <c r="H2132" s="58">
        <f>FactTransaction[[#This Row],[RNS]]*FactTransaction[[#This Row],[ADR]]</f>
        <v>0</v>
      </c>
      <c r="I2132" s="51">
        <f>DATE(FactTransaction[[#This Row],['#Year]],FactTransaction[[#This Row],['#Month]],1)</f>
        <v>44228</v>
      </c>
      <c r="J2132" s="48"/>
    </row>
    <row r="2133" spans="1:10" x14ac:dyDescent="0.4">
      <c r="A2133" s="48" t="s">
        <v>83</v>
      </c>
      <c r="B2133" s="48" t="s">
        <v>75</v>
      </c>
      <c r="C2133" s="48">
        <v>2021</v>
      </c>
      <c r="D2133" s="48" t="s">
        <v>3</v>
      </c>
      <c r="E2133" s="48">
        <v>2</v>
      </c>
      <c r="F2133" s="60">
        <v>0</v>
      </c>
      <c r="G2133" s="43">
        <v>0</v>
      </c>
      <c r="H2133" s="58">
        <f>FactTransaction[[#This Row],[RNS]]*FactTransaction[[#This Row],[ADR]]</f>
        <v>0</v>
      </c>
      <c r="I2133" s="51">
        <f>DATE(FactTransaction[[#This Row],['#Year]],FactTransaction[[#This Row],['#Month]],1)</f>
        <v>44228</v>
      </c>
      <c r="J2133" s="48"/>
    </row>
    <row r="2134" spans="1:10" x14ac:dyDescent="0.4">
      <c r="A2134" s="48" t="s">
        <v>83</v>
      </c>
      <c r="B2134" s="48" t="s">
        <v>75</v>
      </c>
      <c r="C2134" s="48">
        <v>2021</v>
      </c>
      <c r="D2134" s="48" t="s">
        <v>6</v>
      </c>
      <c r="E2134" s="48">
        <v>3</v>
      </c>
      <c r="F2134" s="60">
        <v>0</v>
      </c>
      <c r="G2134" s="43">
        <v>0</v>
      </c>
      <c r="H2134" s="58">
        <f>FactTransaction[[#This Row],[RNS]]*FactTransaction[[#This Row],[ADR]]</f>
        <v>0</v>
      </c>
      <c r="I2134" s="51">
        <f>DATE(FactTransaction[[#This Row],['#Year]],FactTransaction[[#This Row],['#Month]],1)</f>
        <v>44256</v>
      </c>
      <c r="J2134" s="48"/>
    </row>
    <row r="2135" spans="1:10" x14ac:dyDescent="0.4">
      <c r="A2135" s="48" t="s">
        <v>83</v>
      </c>
      <c r="B2135" s="48" t="s">
        <v>75</v>
      </c>
      <c r="C2135" s="48">
        <v>2021</v>
      </c>
      <c r="D2135" s="48" t="s">
        <v>7</v>
      </c>
      <c r="E2135" s="48">
        <v>3</v>
      </c>
      <c r="F2135" s="60">
        <v>0</v>
      </c>
      <c r="G2135" s="43">
        <v>0</v>
      </c>
      <c r="H2135" s="58">
        <f>FactTransaction[[#This Row],[RNS]]*FactTransaction[[#This Row],[ADR]]</f>
        <v>0</v>
      </c>
      <c r="I2135" s="51">
        <f>DATE(FactTransaction[[#This Row],['#Year]],FactTransaction[[#This Row],['#Month]],1)</f>
        <v>44256</v>
      </c>
      <c r="J2135" s="48"/>
    </row>
    <row r="2136" spans="1:10" x14ac:dyDescent="0.4">
      <c r="A2136" s="48" t="s">
        <v>83</v>
      </c>
      <c r="B2136" s="48" t="s">
        <v>75</v>
      </c>
      <c r="C2136" s="48">
        <v>2021</v>
      </c>
      <c r="D2136" s="48" t="s">
        <v>8</v>
      </c>
      <c r="E2136" s="48">
        <v>3</v>
      </c>
      <c r="F2136" s="60">
        <v>0</v>
      </c>
      <c r="G2136" s="43">
        <v>0</v>
      </c>
      <c r="H2136" s="58">
        <f>FactTransaction[[#This Row],[RNS]]*FactTransaction[[#This Row],[ADR]]</f>
        <v>0</v>
      </c>
      <c r="I2136" s="51">
        <f>DATE(FactTransaction[[#This Row],['#Year]],FactTransaction[[#This Row],['#Month]],1)</f>
        <v>44256</v>
      </c>
      <c r="J2136" s="48"/>
    </row>
    <row r="2137" spans="1:10" x14ac:dyDescent="0.4">
      <c r="A2137" s="48" t="s">
        <v>83</v>
      </c>
      <c r="B2137" s="48" t="s">
        <v>75</v>
      </c>
      <c r="C2137" s="48">
        <v>2021</v>
      </c>
      <c r="D2137" s="48" t="s">
        <v>3</v>
      </c>
      <c r="E2137" s="48">
        <v>3</v>
      </c>
      <c r="F2137" s="60">
        <v>0</v>
      </c>
      <c r="G2137" s="43">
        <v>0</v>
      </c>
      <c r="H2137" s="58">
        <f>FactTransaction[[#This Row],[RNS]]*FactTransaction[[#This Row],[ADR]]</f>
        <v>0</v>
      </c>
      <c r="I2137" s="51">
        <f>DATE(FactTransaction[[#This Row],['#Year]],FactTransaction[[#This Row],['#Month]],1)</f>
        <v>44256</v>
      </c>
      <c r="J2137" s="48"/>
    </row>
    <row r="2138" spans="1:10" x14ac:dyDescent="0.4">
      <c r="A2138" s="48" t="s">
        <v>83</v>
      </c>
      <c r="B2138" s="48" t="s">
        <v>75</v>
      </c>
      <c r="C2138" s="48">
        <v>2021</v>
      </c>
      <c r="D2138" s="48" t="s">
        <v>6</v>
      </c>
      <c r="E2138" s="48">
        <v>4</v>
      </c>
      <c r="F2138" s="60">
        <v>0</v>
      </c>
      <c r="G2138" s="43">
        <v>0</v>
      </c>
      <c r="H2138" s="58">
        <f>FactTransaction[[#This Row],[RNS]]*FactTransaction[[#This Row],[ADR]]</f>
        <v>0</v>
      </c>
      <c r="I2138" s="51">
        <f>DATE(FactTransaction[[#This Row],['#Year]],FactTransaction[[#This Row],['#Month]],1)</f>
        <v>44287</v>
      </c>
      <c r="J2138" s="48"/>
    </row>
    <row r="2139" spans="1:10" x14ac:dyDescent="0.4">
      <c r="A2139" s="48" t="s">
        <v>83</v>
      </c>
      <c r="B2139" s="48" t="s">
        <v>75</v>
      </c>
      <c r="C2139" s="48">
        <v>2021</v>
      </c>
      <c r="D2139" s="48" t="s">
        <v>7</v>
      </c>
      <c r="E2139" s="48">
        <v>4</v>
      </c>
      <c r="F2139" s="60">
        <v>0</v>
      </c>
      <c r="G2139" s="43">
        <v>0</v>
      </c>
      <c r="H2139" s="58">
        <f>FactTransaction[[#This Row],[RNS]]*FactTransaction[[#This Row],[ADR]]</f>
        <v>0</v>
      </c>
      <c r="I2139" s="51">
        <f>DATE(FactTransaction[[#This Row],['#Year]],FactTransaction[[#This Row],['#Month]],1)</f>
        <v>44287</v>
      </c>
      <c r="J2139" s="48"/>
    </row>
    <row r="2140" spans="1:10" x14ac:dyDescent="0.4">
      <c r="A2140" s="48" t="s">
        <v>83</v>
      </c>
      <c r="B2140" s="48" t="s">
        <v>75</v>
      </c>
      <c r="C2140" s="48">
        <v>2021</v>
      </c>
      <c r="D2140" s="48" t="s">
        <v>8</v>
      </c>
      <c r="E2140" s="48">
        <v>4</v>
      </c>
      <c r="F2140" s="60">
        <v>0</v>
      </c>
      <c r="G2140" s="43">
        <v>0</v>
      </c>
      <c r="H2140" s="58">
        <f>FactTransaction[[#This Row],[RNS]]*FactTransaction[[#This Row],[ADR]]</f>
        <v>0</v>
      </c>
      <c r="I2140" s="51">
        <f>DATE(FactTransaction[[#This Row],['#Year]],FactTransaction[[#This Row],['#Month]],1)</f>
        <v>44287</v>
      </c>
      <c r="J2140" s="48"/>
    </row>
    <row r="2141" spans="1:10" x14ac:dyDescent="0.4">
      <c r="A2141" s="48" t="s">
        <v>83</v>
      </c>
      <c r="B2141" s="48" t="s">
        <v>75</v>
      </c>
      <c r="C2141" s="48">
        <v>2021</v>
      </c>
      <c r="D2141" s="48" t="s">
        <v>3</v>
      </c>
      <c r="E2141" s="48">
        <v>4</v>
      </c>
      <c r="F2141" s="60">
        <v>0</v>
      </c>
      <c r="G2141" s="43">
        <v>0</v>
      </c>
      <c r="H2141" s="58">
        <f>FactTransaction[[#This Row],[RNS]]*FactTransaction[[#This Row],[ADR]]</f>
        <v>0</v>
      </c>
      <c r="I2141" s="51">
        <f>DATE(FactTransaction[[#This Row],['#Year]],FactTransaction[[#This Row],['#Month]],1)</f>
        <v>44287</v>
      </c>
      <c r="J2141" s="48"/>
    </row>
    <row r="2142" spans="1:10" x14ac:dyDescent="0.4">
      <c r="A2142" s="48" t="s">
        <v>83</v>
      </c>
      <c r="B2142" s="48" t="s">
        <v>75</v>
      </c>
      <c r="C2142" s="48">
        <v>2021</v>
      </c>
      <c r="D2142" s="48" t="s">
        <v>6</v>
      </c>
      <c r="E2142" s="48">
        <v>5</v>
      </c>
      <c r="F2142" s="60">
        <v>0</v>
      </c>
      <c r="G2142" s="43">
        <v>0</v>
      </c>
      <c r="H2142" s="58">
        <f>FactTransaction[[#This Row],[RNS]]*FactTransaction[[#This Row],[ADR]]</f>
        <v>0</v>
      </c>
      <c r="I2142" s="51">
        <f>DATE(FactTransaction[[#This Row],['#Year]],FactTransaction[[#This Row],['#Month]],1)</f>
        <v>44317</v>
      </c>
      <c r="J2142" s="48"/>
    </row>
    <row r="2143" spans="1:10" x14ac:dyDescent="0.4">
      <c r="A2143" s="48" t="s">
        <v>83</v>
      </c>
      <c r="B2143" s="48" t="s">
        <v>75</v>
      </c>
      <c r="C2143" s="48">
        <v>2021</v>
      </c>
      <c r="D2143" s="48" t="s">
        <v>7</v>
      </c>
      <c r="E2143" s="48">
        <v>5</v>
      </c>
      <c r="F2143" s="60">
        <v>0</v>
      </c>
      <c r="G2143" s="43">
        <v>0</v>
      </c>
      <c r="H2143" s="58">
        <f>FactTransaction[[#This Row],[RNS]]*FactTransaction[[#This Row],[ADR]]</f>
        <v>0</v>
      </c>
      <c r="I2143" s="51">
        <f>DATE(FactTransaction[[#This Row],['#Year]],FactTransaction[[#This Row],['#Month]],1)</f>
        <v>44317</v>
      </c>
      <c r="J2143" s="48"/>
    </row>
    <row r="2144" spans="1:10" x14ac:dyDescent="0.4">
      <c r="A2144" s="48" t="s">
        <v>83</v>
      </c>
      <c r="B2144" s="48" t="s">
        <v>75</v>
      </c>
      <c r="C2144" s="48">
        <v>2021</v>
      </c>
      <c r="D2144" s="48" t="s">
        <v>8</v>
      </c>
      <c r="E2144" s="48">
        <v>5</v>
      </c>
      <c r="F2144" s="60">
        <v>0</v>
      </c>
      <c r="G2144" s="43">
        <v>0</v>
      </c>
      <c r="H2144" s="58">
        <f>FactTransaction[[#This Row],[RNS]]*FactTransaction[[#This Row],[ADR]]</f>
        <v>0</v>
      </c>
      <c r="I2144" s="51">
        <f>DATE(FactTransaction[[#This Row],['#Year]],FactTransaction[[#This Row],['#Month]],1)</f>
        <v>44317</v>
      </c>
      <c r="J2144" s="48"/>
    </row>
    <row r="2145" spans="1:10" x14ac:dyDescent="0.4">
      <c r="A2145" s="48" t="s">
        <v>83</v>
      </c>
      <c r="B2145" s="48" t="s">
        <v>75</v>
      </c>
      <c r="C2145" s="48">
        <v>2021</v>
      </c>
      <c r="D2145" s="48" t="s">
        <v>3</v>
      </c>
      <c r="E2145" s="48">
        <v>5</v>
      </c>
      <c r="F2145" s="60">
        <v>0</v>
      </c>
      <c r="G2145" s="43">
        <v>0</v>
      </c>
      <c r="H2145" s="58">
        <f>FactTransaction[[#This Row],[RNS]]*FactTransaction[[#This Row],[ADR]]</f>
        <v>0</v>
      </c>
      <c r="I2145" s="51">
        <f>DATE(FactTransaction[[#This Row],['#Year]],FactTransaction[[#This Row],['#Month]],1)</f>
        <v>44317</v>
      </c>
      <c r="J2145" s="48"/>
    </row>
    <row r="2146" spans="1:10" x14ac:dyDescent="0.4">
      <c r="A2146" s="48" t="s">
        <v>83</v>
      </c>
      <c r="B2146" s="48" t="s">
        <v>75</v>
      </c>
      <c r="C2146" s="48">
        <v>2021</v>
      </c>
      <c r="D2146" s="48" t="s">
        <v>6</v>
      </c>
      <c r="E2146" s="48">
        <v>6</v>
      </c>
      <c r="F2146" s="60">
        <v>0</v>
      </c>
      <c r="G2146" s="43">
        <v>0</v>
      </c>
      <c r="H2146" s="58">
        <f>FactTransaction[[#This Row],[RNS]]*FactTransaction[[#This Row],[ADR]]</f>
        <v>0</v>
      </c>
      <c r="I2146" s="51">
        <f>DATE(FactTransaction[[#This Row],['#Year]],FactTransaction[[#This Row],['#Month]],1)</f>
        <v>44348</v>
      </c>
      <c r="J2146" s="48"/>
    </row>
    <row r="2147" spans="1:10" x14ac:dyDescent="0.4">
      <c r="A2147" s="48" t="s">
        <v>83</v>
      </c>
      <c r="B2147" s="48" t="s">
        <v>75</v>
      </c>
      <c r="C2147" s="48">
        <v>2021</v>
      </c>
      <c r="D2147" s="48" t="s">
        <v>7</v>
      </c>
      <c r="E2147" s="48">
        <v>6</v>
      </c>
      <c r="F2147" s="60">
        <v>0</v>
      </c>
      <c r="G2147" s="43">
        <v>0</v>
      </c>
      <c r="H2147" s="58">
        <f>FactTransaction[[#This Row],[RNS]]*FactTransaction[[#This Row],[ADR]]</f>
        <v>0</v>
      </c>
      <c r="I2147" s="51">
        <f>DATE(FactTransaction[[#This Row],['#Year]],FactTransaction[[#This Row],['#Month]],1)</f>
        <v>44348</v>
      </c>
      <c r="J2147" s="48"/>
    </row>
    <row r="2148" spans="1:10" x14ac:dyDescent="0.4">
      <c r="A2148" s="48" t="s">
        <v>83</v>
      </c>
      <c r="B2148" s="48" t="s">
        <v>75</v>
      </c>
      <c r="C2148" s="48">
        <v>2021</v>
      </c>
      <c r="D2148" s="48" t="s">
        <v>8</v>
      </c>
      <c r="E2148" s="48">
        <v>6</v>
      </c>
      <c r="F2148" s="60">
        <v>0</v>
      </c>
      <c r="G2148" s="43">
        <v>0</v>
      </c>
      <c r="H2148" s="58">
        <f>FactTransaction[[#This Row],[RNS]]*FactTransaction[[#This Row],[ADR]]</f>
        <v>0</v>
      </c>
      <c r="I2148" s="51">
        <f>DATE(FactTransaction[[#This Row],['#Year]],FactTransaction[[#This Row],['#Month]],1)</f>
        <v>44348</v>
      </c>
      <c r="J2148" s="48"/>
    </row>
    <row r="2149" spans="1:10" x14ac:dyDescent="0.4">
      <c r="A2149" s="48" t="s">
        <v>83</v>
      </c>
      <c r="B2149" s="48" t="s">
        <v>75</v>
      </c>
      <c r="C2149" s="48">
        <v>2021</v>
      </c>
      <c r="D2149" s="48" t="s">
        <v>3</v>
      </c>
      <c r="E2149" s="48">
        <v>6</v>
      </c>
      <c r="F2149" s="60">
        <v>0</v>
      </c>
      <c r="G2149" s="43">
        <v>0</v>
      </c>
      <c r="H2149" s="58">
        <f>FactTransaction[[#This Row],[RNS]]*FactTransaction[[#This Row],[ADR]]</f>
        <v>0</v>
      </c>
      <c r="I2149" s="51">
        <f>DATE(FactTransaction[[#This Row],['#Year]],FactTransaction[[#This Row],['#Month]],1)</f>
        <v>44348</v>
      </c>
      <c r="J2149" s="48"/>
    </row>
    <row r="2150" spans="1:10" x14ac:dyDescent="0.4">
      <c r="A2150" s="48" t="s">
        <v>83</v>
      </c>
      <c r="B2150" s="48" t="s">
        <v>75</v>
      </c>
      <c r="C2150" s="48">
        <v>2021</v>
      </c>
      <c r="D2150" s="48" t="s">
        <v>6</v>
      </c>
      <c r="E2150" s="48">
        <v>7</v>
      </c>
      <c r="F2150" s="60">
        <v>0</v>
      </c>
      <c r="G2150" s="43">
        <v>0</v>
      </c>
      <c r="H2150" s="58">
        <f>FactTransaction[[#This Row],[RNS]]*FactTransaction[[#This Row],[ADR]]</f>
        <v>0</v>
      </c>
      <c r="I2150" s="51">
        <f>DATE(FactTransaction[[#This Row],['#Year]],FactTransaction[[#This Row],['#Month]],1)</f>
        <v>44378</v>
      </c>
      <c r="J2150" s="48"/>
    </row>
    <row r="2151" spans="1:10" x14ac:dyDescent="0.4">
      <c r="A2151" s="48" t="s">
        <v>83</v>
      </c>
      <c r="B2151" s="48" t="s">
        <v>75</v>
      </c>
      <c r="C2151" s="48">
        <v>2021</v>
      </c>
      <c r="D2151" s="48" t="s">
        <v>7</v>
      </c>
      <c r="E2151" s="48">
        <v>7</v>
      </c>
      <c r="F2151" s="60">
        <v>0</v>
      </c>
      <c r="G2151" s="43">
        <v>0</v>
      </c>
      <c r="H2151" s="58">
        <f>FactTransaction[[#This Row],[RNS]]*FactTransaction[[#This Row],[ADR]]</f>
        <v>0</v>
      </c>
      <c r="I2151" s="51">
        <f>DATE(FactTransaction[[#This Row],['#Year]],FactTransaction[[#This Row],['#Month]],1)</f>
        <v>44378</v>
      </c>
      <c r="J2151" s="48"/>
    </row>
    <row r="2152" spans="1:10" x14ac:dyDescent="0.4">
      <c r="A2152" s="48" t="s">
        <v>83</v>
      </c>
      <c r="B2152" s="48" t="s">
        <v>75</v>
      </c>
      <c r="C2152" s="48">
        <v>2021</v>
      </c>
      <c r="D2152" s="48" t="s">
        <v>8</v>
      </c>
      <c r="E2152" s="48">
        <v>7</v>
      </c>
      <c r="F2152" s="60">
        <v>0</v>
      </c>
      <c r="G2152" s="43">
        <v>0</v>
      </c>
      <c r="H2152" s="58">
        <f>FactTransaction[[#This Row],[RNS]]*FactTransaction[[#This Row],[ADR]]</f>
        <v>0</v>
      </c>
      <c r="I2152" s="51">
        <f>DATE(FactTransaction[[#This Row],['#Year]],FactTransaction[[#This Row],['#Month]],1)</f>
        <v>44378</v>
      </c>
      <c r="J2152" s="48"/>
    </row>
    <row r="2153" spans="1:10" x14ac:dyDescent="0.4">
      <c r="A2153" s="48" t="s">
        <v>83</v>
      </c>
      <c r="B2153" s="48" t="s">
        <v>75</v>
      </c>
      <c r="C2153" s="48">
        <v>2021</v>
      </c>
      <c r="D2153" s="48" t="s">
        <v>3</v>
      </c>
      <c r="E2153" s="48">
        <v>7</v>
      </c>
      <c r="F2153" s="60">
        <v>0</v>
      </c>
      <c r="G2153" s="43">
        <v>0</v>
      </c>
      <c r="H2153" s="58">
        <f>FactTransaction[[#This Row],[RNS]]*FactTransaction[[#This Row],[ADR]]</f>
        <v>0</v>
      </c>
      <c r="I2153" s="51">
        <f>DATE(FactTransaction[[#This Row],['#Year]],FactTransaction[[#This Row],['#Month]],1)</f>
        <v>44378</v>
      </c>
      <c r="J2153" s="48"/>
    </row>
    <row r="2154" spans="1:10" x14ac:dyDescent="0.4">
      <c r="A2154" s="48" t="s">
        <v>83</v>
      </c>
      <c r="B2154" s="48" t="s">
        <v>75</v>
      </c>
      <c r="C2154" s="48">
        <v>2021</v>
      </c>
      <c r="D2154" s="48" t="s">
        <v>6</v>
      </c>
      <c r="E2154" s="48">
        <v>8</v>
      </c>
      <c r="F2154" s="60">
        <v>0</v>
      </c>
      <c r="G2154" s="43">
        <v>0</v>
      </c>
      <c r="H2154" s="58">
        <f>FactTransaction[[#This Row],[RNS]]*FactTransaction[[#This Row],[ADR]]</f>
        <v>0</v>
      </c>
      <c r="I2154" s="51">
        <f>DATE(FactTransaction[[#This Row],['#Year]],FactTransaction[[#This Row],['#Month]],1)</f>
        <v>44409</v>
      </c>
      <c r="J2154" s="48"/>
    </row>
    <row r="2155" spans="1:10" x14ac:dyDescent="0.4">
      <c r="A2155" s="48" t="s">
        <v>83</v>
      </c>
      <c r="B2155" s="48" t="s">
        <v>75</v>
      </c>
      <c r="C2155" s="48">
        <v>2021</v>
      </c>
      <c r="D2155" s="48" t="s">
        <v>7</v>
      </c>
      <c r="E2155" s="48">
        <v>8</v>
      </c>
      <c r="F2155" s="60">
        <v>0</v>
      </c>
      <c r="G2155" s="43">
        <v>0</v>
      </c>
      <c r="H2155" s="58">
        <f>FactTransaction[[#This Row],[RNS]]*FactTransaction[[#This Row],[ADR]]</f>
        <v>0</v>
      </c>
      <c r="I2155" s="51">
        <f>DATE(FactTransaction[[#This Row],['#Year]],FactTransaction[[#This Row],['#Month]],1)</f>
        <v>44409</v>
      </c>
      <c r="J2155" s="48"/>
    </row>
    <row r="2156" spans="1:10" x14ac:dyDescent="0.4">
      <c r="A2156" s="48" t="s">
        <v>83</v>
      </c>
      <c r="B2156" s="48" t="s">
        <v>75</v>
      </c>
      <c r="C2156" s="48">
        <v>2021</v>
      </c>
      <c r="D2156" s="48" t="s">
        <v>8</v>
      </c>
      <c r="E2156" s="48">
        <v>8</v>
      </c>
      <c r="F2156" s="60">
        <v>0</v>
      </c>
      <c r="G2156" s="43">
        <v>0</v>
      </c>
      <c r="H2156" s="58">
        <f>FactTransaction[[#This Row],[RNS]]*FactTransaction[[#This Row],[ADR]]</f>
        <v>0</v>
      </c>
      <c r="I2156" s="51">
        <f>DATE(FactTransaction[[#This Row],['#Year]],FactTransaction[[#This Row],['#Month]],1)</f>
        <v>44409</v>
      </c>
      <c r="J2156" s="48"/>
    </row>
    <row r="2157" spans="1:10" x14ac:dyDescent="0.4">
      <c r="A2157" s="48" t="s">
        <v>83</v>
      </c>
      <c r="B2157" s="48" t="s">
        <v>75</v>
      </c>
      <c r="C2157" s="48">
        <v>2021</v>
      </c>
      <c r="D2157" s="48" t="s">
        <v>3</v>
      </c>
      <c r="E2157" s="48">
        <v>8</v>
      </c>
      <c r="F2157" s="60">
        <v>0</v>
      </c>
      <c r="G2157" s="43">
        <v>0</v>
      </c>
      <c r="H2157" s="58">
        <f>FactTransaction[[#This Row],[RNS]]*FactTransaction[[#This Row],[ADR]]</f>
        <v>0</v>
      </c>
      <c r="I2157" s="51">
        <f>DATE(FactTransaction[[#This Row],['#Year]],FactTransaction[[#This Row],['#Month]],1)</f>
        <v>44409</v>
      </c>
      <c r="J2157" s="48"/>
    </row>
    <row r="2158" spans="1:10" x14ac:dyDescent="0.4">
      <c r="A2158" s="48" t="s">
        <v>83</v>
      </c>
      <c r="B2158" s="48" t="s">
        <v>75</v>
      </c>
      <c r="C2158" s="48">
        <v>2021</v>
      </c>
      <c r="D2158" s="48" t="s">
        <v>6</v>
      </c>
      <c r="E2158" s="48">
        <v>9</v>
      </c>
      <c r="F2158" s="60">
        <v>0</v>
      </c>
      <c r="G2158" s="43">
        <v>0</v>
      </c>
      <c r="H2158" s="58">
        <f>FactTransaction[[#This Row],[RNS]]*FactTransaction[[#This Row],[ADR]]</f>
        <v>0</v>
      </c>
      <c r="I2158" s="51">
        <f>DATE(FactTransaction[[#This Row],['#Year]],FactTransaction[[#This Row],['#Month]],1)</f>
        <v>44440</v>
      </c>
      <c r="J2158" s="48"/>
    </row>
    <row r="2159" spans="1:10" x14ac:dyDescent="0.4">
      <c r="A2159" s="48" t="s">
        <v>83</v>
      </c>
      <c r="B2159" s="48" t="s">
        <v>75</v>
      </c>
      <c r="C2159" s="48">
        <v>2021</v>
      </c>
      <c r="D2159" s="48" t="s">
        <v>7</v>
      </c>
      <c r="E2159" s="48">
        <v>9</v>
      </c>
      <c r="F2159" s="60">
        <v>0</v>
      </c>
      <c r="G2159" s="43">
        <v>0</v>
      </c>
      <c r="H2159" s="58">
        <f>FactTransaction[[#This Row],[RNS]]*FactTransaction[[#This Row],[ADR]]</f>
        <v>0</v>
      </c>
      <c r="I2159" s="51">
        <f>DATE(FactTransaction[[#This Row],['#Year]],FactTransaction[[#This Row],['#Month]],1)</f>
        <v>44440</v>
      </c>
      <c r="J2159" s="48"/>
    </row>
    <row r="2160" spans="1:10" x14ac:dyDescent="0.4">
      <c r="A2160" s="48" t="s">
        <v>83</v>
      </c>
      <c r="B2160" s="48" t="s">
        <v>75</v>
      </c>
      <c r="C2160" s="48">
        <v>2021</v>
      </c>
      <c r="D2160" s="48" t="s">
        <v>8</v>
      </c>
      <c r="E2160" s="48">
        <v>9</v>
      </c>
      <c r="F2160" s="60">
        <v>0</v>
      </c>
      <c r="G2160" s="43">
        <v>0</v>
      </c>
      <c r="H2160" s="58">
        <f>FactTransaction[[#This Row],[RNS]]*FactTransaction[[#This Row],[ADR]]</f>
        <v>0</v>
      </c>
      <c r="I2160" s="51">
        <f>DATE(FactTransaction[[#This Row],['#Year]],FactTransaction[[#This Row],['#Month]],1)</f>
        <v>44440</v>
      </c>
      <c r="J2160" s="48"/>
    </row>
    <row r="2161" spans="1:10" x14ac:dyDescent="0.4">
      <c r="A2161" s="48" t="s">
        <v>83</v>
      </c>
      <c r="B2161" s="48" t="s">
        <v>75</v>
      </c>
      <c r="C2161" s="48">
        <v>2021</v>
      </c>
      <c r="D2161" s="48" t="s">
        <v>3</v>
      </c>
      <c r="E2161" s="48">
        <v>9</v>
      </c>
      <c r="F2161" s="60">
        <v>0</v>
      </c>
      <c r="G2161" s="43">
        <v>0</v>
      </c>
      <c r="H2161" s="58">
        <f>FactTransaction[[#This Row],[RNS]]*FactTransaction[[#This Row],[ADR]]</f>
        <v>0</v>
      </c>
      <c r="I2161" s="51">
        <f>DATE(FactTransaction[[#This Row],['#Year]],FactTransaction[[#This Row],['#Month]],1)</f>
        <v>44440</v>
      </c>
      <c r="J2161" s="48"/>
    </row>
    <row r="2162" spans="1:10" x14ac:dyDescent="0.4">
      <c r="A2162" s="48" t="s">
        <v>83</v>
      </c>
      <c r="B2162" s="48" t="s">
        <v>75</v>
      </c>
      <c r="C2162" s="48">
        <v>2021</v>
      </c>
      <c r="D2162" s="48" t="s">
        <v>6</v>
      </c>
      <c r="E2162" s="48">
        <v>10</v>
      </c>
      <c r="F2162" s="60">
        <v>0</v>
      </c>
      <c r="G2162" s="43">
        <v>0</v>
      </c>
      <c r="H2162" s="58">
        <f>FactTransaction[[#This Row],[RNS]]*FactTransaction[[#This Row],[ADR]]</f>
        <v>0</v>
      </c>
      <c r="I2162" s="51">
        <f>DATE(FactTransaction[[#This Row],['#Year]],FactTransaction[[#This Row],['#Month]],1)</f>
        <v>44470</v>
      </c>
      <c r="J2162" s="48"/>
    </row>
    <row r="2163" spans="1:10" x14ac:dyDescent="0.4">
      <c r="A2163" s="48" t="s">
        <v>83</v>
      </c>
      <c r="B2163" s="48" t="s">
        <v>75</v>
      </c>
      <c r="C2163" s="48">
        <v>2021</v>
      </c>
      <c r="D2163" s="48" t="s">
        <v>7</v>
      </c>
      <c r="E2163" s="48">
        <v>10</v>
      </c>
      <c r="F2163" s="60">
        <v>0</v>
      </c>
      <c r="G2163" s="43">
        <v>0</v>
      </c>
      <c r="H2163" s="58">
        <f>FactTransaction[[#This Row],[RNS]]*FactTransaction[[#This Row],[ADR]]</f>
        <v>0</v>
      </c>
      <c r="I2163" s="51">
        <f>DATE(FactTransaction[[#This Row],['#Year]],FactTransaction[[#This Row],['#Month]],1)</f>
        <v>44470</v>
      </c>
      <c r="J2163" s="48"/>
    </row>
    <row r="2164" spans="1:10" x14ac:dyDescent="0.4">
      <c r="A2164" s="48" t="s">
        <v>83</v>
      </c>
      <c r="B2164" s="48" t="s">
        <v>75</v>
      </c>
      <c r="C2164" s="48">
        <v>2021</v>
      </c>
      <c r="D2164" s="48" t="s">
        <v>8</v>
      </c>
      <c r="E2164" s="48">
        <v>10</v>
      </c>
      <c r="F2164" s="60">
        <v>0</v>
      </c>
      <c r="G2164" s="43">
        <v>0</v>
      </c>
      <c r="H2164" s="58">
        <f>FactTransaction[[#This Row],[RNS]]*FactTransaction[[#This Row],[ADR]]</f>
        <v>0</v>
      </c>
      <c r="I2164" s="51">
        <f>DATE(FactTransaction[[#This Row],['#Year]],FactTransaction[[#This Row],['#Month]],1)</f>
        <v>44470</v>
      </c>
      <c r="J2164" s="48"/>
    </row>
    <row r="2165" spans="1:10" x14ac:dyDescent="0.4">
      <c r="A2165" s="48" t="s">
        <v>83</v>
      </c>
      <c r="B2165" s="48" t="s">
        <v>75</v>
      </c>
      <c r="C2165" s="48">
        <v>2021</v>
      </c>
      <c r="D2165" s="48" t="s">
        <v>3</v>
      </c>
      <c r="E2165" s="48">
        <v>10</v>
      </c>
      <c r="F2165" s="60">
        <v>0</v>
      </c>
      <c r="G2165" s="43">
        <v>0</v>
      </c>
      <c r="H2165" s="58">
        <f>FactTransaction[[#This Row],[RNS]]*FactTransaction[[#This Row],[ADR]]</f>
        <v>0</v>
      </c>
      <c r="I2165" s="51">
        <f>DATE(FactTransaction[[#This Row],['#Year]],FactTransaction[[#This Row],['#Month]],1)</f>
        <v>44470</v>
      </c>
      <c r="J2165" s="48"/>
    </row>
    <row r="2166" spans="1:10" x14ac:dyDescent="0.4">
      <c r="A2166" s="48" t="s">
        <v>83</v>
      </c>
      <c r="B2166" s="48" t="s">
        <v>75</v>
      </c>
      <c r="C2166" s="48">
        <v>2021</v>
      </c>
      <c r="D2166" s="48" t="s">
        <v>6</v>
      </c>
      <c r="E2166" s="48">
        <v>11</v>
      </c>
      <c r="F2166" s="60">
        <v>0</v>
      </c>
      <c r="G2166" s="43">
        <v>0</v>
      </c>
      <c r="H2166" s="58">
        <f>FactTransaction[[#This Row],[RNS]]*FactTransaction[[#This Row],[ADR]]</f>
        <v>0</v>
      </c>
      <c r="I2166" s="51">
        <f>DATE(FactTransaction[[#This Row],['#Year]],FactTransaction[[#This Row],['#Month]],1)</f>
        <v>44501</v>
      </c>
      <c r="J2166" s="48"/>
    </row>
    <row r="2167" spans="1:10" x14ac:dyDescent="0.4">
      <c r="A2167" s="48" t="s">
        <v>83</v>
      </c>
      <c r="B2167" s="48" t="s">
        <v>75</v>
      </c>
      <c r="C2167" s="48">
        <v>2021</v>
      </c>
      <c r="D2167" s="48" t="s">
        <v>7</v>
      </c>
      <c r="E2167" s="48">
        <v>11</v>
      </c>
      <c r="F2167" s="60">
        <v>0</v>
      </c>
      <c r="G2167" s="43">
        <v>0</v>
      </c>
      <c r="H2167" s="58">
        <f>FactTransaction[[#This Row],[RNS]]*FactTransaction[[#This Row],[ADR]]</f>
        <v>0</v>
      </c>
      <c r="I2167" s="51">
        <f>DATE(FactTransaction[[#This Row],['#Year]],FactTransaction[[#This Row],['#Month]],1)</f>
        <v>44501</v>
      </c>
      <c r="J2167" s="48"/>
    </row>
    <row r="2168" spans="1:10" x14ac:dyDescent="0.4">
      <c r="A2168" s="48" t="s">
        <v>83</v>
      </c>
      <c r="B2168" s="48" t="s">
        <v>75</v>
      </c>
      <c r="C2168" s="48">
        <v>2021</v>
      </c>
      <c r="D2168" s="48" t="s">
        <v>8</v>
      </c>
      <c r="E2168" s="48">
        <v>11</v>
      </c>
      <c r="F2168" s="60">
        <v>0</v>
      </c>
      <c r="G2168" s="43">
        <v>0</v>
      </c>
      <c r="H2168" s="58">
        <f>FactTransaction[[#This Row],[RNS]]*FactTransaction[[#This Row],[ADR]]</f>
        <v>0</v>
      </c>
      <c r="I2168" s="51">
        <f>DATE(FactTransaction[[#This Row],['#Year]],FactTransaction[[#This Row],['#Month]],1)</f>
        <v>44501</v>
      </c>
      <c r="J2168" s="48"/>
    </row>
    <row r="2169" spans="1:10" x14ac:dyDescent="0.4">
      <c r="A2169" s="48" t="s">
        <v>83</v>
      </c>
      <c r="B2169" s="48" t="s">
        <v>75</v>
      </c>
      <c r="C2169" s="48">
        <v>2021</v>
      </c>
      <c r="D2169" s="48" t="s">
        <v>3</v>
      </c>
      <c r="E2169" s="48">
        <v>11</v>
      </c>
      <c r="F2169" s="60">
        <v>0</v>
      </c>
      <c r="G2169" s="43">
        <v>0</v>
      </c>
      <c r="H2169" s="58">
        <f>FactTransaction[[#This Row],[RNS]]*FactTransaction[[#This Row],[ADR]]</f>
        <v>0</v>
      </c>
      <c r="I2169" s="51">
        <f>DATE(FactTransaction[[#This Row],['#Year]],FactTransaction[[#This Row],['#Month]],1)</f>
        <v>44501</v>
      </c>
      <c r="J2169" s="48"/>
    </row>
    <row r="2170" spans="1:10" x14ac:dyDescent="0.4">
      <c r="A2170" s="48" t="s">
        <v>83</v>
      </c>
      <c r="B2170" s="48" t="s">
        <v>75</v>
      </c>
      <c r="C2170" s="48">
        <v>2021</v>
      </c>
      <c r="D2170" s="48" t="s">
        <v>6</v>
      </c>
      <c r="E2170" s="48">
        <v>12</v>
      </c>
      <c r="F2170" s="60">
        <v>0</v>
      </c>
      <c r="G2170" s="43">
        <v>0</v>
      </c>
      <c r="H2170" s="58">
        <f>FactTransaction[[#This Row],[RNS]]*FactTransaction[[#This Row],[ADR]]</f>
        <v>0</v>
      </c>
      <c r="I2170" s="51">
        <f>DATE(FactTransaction[[#This Row],['#Year]],FactTransaction[[#This Row],['#Month]],1)</f>
        <v>44531</v>
      </c>
      <c r="J2170" s="48"/>
    </row>
    <row r="2171" spans="1:10" x14ac:dyDescent="0.4">
      <c r="A2171" s="48" t="s">
        <v>83</v>
      </c>
      <c r="B2171" s="48" t="s">
        <v>75</v>
      </c>
      <c r="C2171" s="48">
        <v>2021</v>
      </c>
      <c r="D2171" s="48" t="s">
        <v>7</v>
      </c>
      <c r="E2171" s="48">
        <v>12</v>
      </c>
      <c r="F2171" s="60">
        <v>0</v>
      </c>
      <c r="G2171" s="43">
        <v>0</v>
      </c>
      <c r="H2171" s="58">
        <f>FactTransaction[[#This Row],[RNS]]*FactTransaction[[#This Row],[ADR]]</f>
        <v>0</v>
      </c>
      <c r="I2171" s="51">
        <f>DATE(FactTransaction[[#This Row],['#Year]],FactTransaction[[#This Row],['#Month]],1)</f>
        <v>44531</v>
      </c>
      <c r="J2171" s="48"/>
    </row>
    <row r="2172" spans="1:10" x14ac:dyDescent="0.4">
      <c r="A2172" s="48" t="s">
        <v>83</v>
      </c>
      <c r="B2172" s="48" t="s">
        <v>75</v>
      </c>
      <c r="C2172" s="48">
        <v>2021</v>
      </c>
      <c r="D2172" s="48" t="s">
        <v>8</v>
      </c>
      <c r="E2172" s="48">
        <v>12</v>
      </c>
      <c r="F2172" s="60">
        <v>0</v>
      </c>
      <c r="G2172" s="43">
        <v>0</v>
      </c>
      <c r="H2172" s="58">
        <f>FactTransaction[[#This Row],[RNS]]*FactTransaction[[#This Row],[ADR]]</f>
        <v>0</v>
      </c>
      <c r="I2172" s="51">
        <f>DATE(FactTransaction[[#This Row],['#Year]],FactTransaction[[#This Row],['#Month]],1)</f>
        <v>44531</v>
      </c>
      <c r="J2172" s="48"/>
    </row>
    <row r="2173" spans="1:10" x14ac:dyDescent="0.4">
      <c r="A2173" s="48" t="s">
        <v>83</v>
      </c>
      <c r="B2173" s="48" t="s">
        <v>75</v>
      </c>
      <c r="C2173" s="48">
        <v>2021</v>
      </c>
      <c r="D2173" s="48" t="s">
        <v>3</v>
      </c>
      <c r="E2173" s="48">
        <v>12</v>
      </c>
      <c r="F2173" s="60">
        <v>0</v>
      </c>
      <c r="G2173" s="43">
        <v>0</v>
      </c>
      <c r="H2173" s="58">
        <f>FactTransaction[[#This Row],[RNS]]*FactTransaction[[#This Row],[ADR]]</f>
        <v>0</v>
      </c>
      <c r="I2173" s="51">
        <f>DATE(FactTransaction[[#This Row],['#Year]],FactTransaction[[#This Row],['#Month]],1)</f>
        <v>44531</v>
      </c>
      <c r="J2173" s="48"/>
    </row>
    <row r="2174" spans="1:10" x14ac:dyDescent="0.4">
      <c r="A2174" s="48" t="s">
        <v>83</v>
      </c>
      <c r="B2174" s="48" t="s">
        <v>74</v>
      </c>
      <c r="C2174" s="48">
        <v>2021</v>
      </c>
      <c r="D2174" s="48" t="s">
        <v>6</v>
      </c>
      <c r="E2174" s="48">
        <v>1</v>
      </c>
      <c r="F2174" s="60">
        <v>0</v>
      </c>
      <c r="G2174" s="43">
        <v>0</v>
      </c>
      <c r="H2174" s="58">
        <f>FactTransaction[[#This Row],[RNS]]*FactTransaction[[#This Row],[ADR]]</f>
        <v>0</v>
      </c>
      <c r="I2174" s="51">
        <f>DATE(FactTransaction[[#This Row],['#Year]],FactTransaction[[#This Row],['#Month]],1)</f>
        <v>44197</v>
      </c>
      <c r="J2174" s="48"/>
    </row>
    <row r="2175" spans="1:10" x14ac:dyDescent="0.4">
      <c r="A2175" s="48" t="s">
        <v>83</v>
      </c>
      <c r="B2175" s="48" t="s">
        <v>74</v>
      </c>
      <c r="C2175" s="48">
        <v>2021</v>
      </c>
      <c r="D2175" s="48" t="s">
        <v>7</v>
      </c>
      <c r="E2175" s="48">
        <v>1</v>
      </c>
      <c r="F2175" s="60">
        <v>0</v>
      </c>
      <c r="G2175" s="43">
        <v>0</v>
      </c>
      <c r="H2175" s="58">
        <f>FactTransaction[[#This Row],[RNS]]*FactTransaction[[#This Row],[ADR]]</f>
        <v>0</v>
      </c>
      <c r="I2175" s="51">
        <f>DATE(FactTransaction[[#This Row],['#Year]],FactTransaction[[#This Row],['#Month]],1)</f>
        <v>44197</v>
      </c>
      <c r="J2175" s="48"/>
    </row>
    <row r="2176" spans="1:10" x14ac:dyDescent="0.4">
      <c r="A2176" s="48" t="s">
        <v>83</v>
      </c>
      <c r="B2176" s="48" t="s">
        <v>74</v>
      </c>
      <c r="C2176" s="48">
        <v>2021</v>
      </c>
      <c r="D2176" s="48" t="s">
        <v>8</v>
      </c>
      <c r="E2176" s="48">
        <v>1</v>
      </c>
      <c r="F2176" s="60">
        <v>0</v>
      </c>
      <c r="G2176" s="43">
        <v>0</v>
      </c>
      <c r="H2176" s="58">
        <f>FactTransaction[[#This Row],[RNS]]*FactTransaction[[#This Row],[ADR]]</f>
        <v>0</v>
      </c>
      <c r="I2176" s="51">
        <f>DATE(FactTransaction[[#This Row],['#Year]],FactTransaction[[#This Row],['#Month]],1)</f>
        <v>44197</v>
      </c>
      <c r="J2176" s="48"/>
    </row>
    <row r="2177" spans="1:10" x14ac:dyDescent="0.4">
      <c r="A2177" s="48" t="s">
        <v>83</v>
      </c>
      <c r="B2177" s="48" t="s">
        <v>74</v>
      </c>
      <c r="C2177" s="48">
        <v>2021</v>
      </c>
      <c r="D2177" s="48" t="s">
        <v>3</v>
      </c>
      <c r="E2177" s="48">
        <v>1</v>
      </c>
      <c r="F2177" s="60">
        <v>0</v>
      </c>
      <c r="G2177" s="43">
        <v>0</v>
      </c>
      <c r="H2177" s="58">
        <f>FactTransaction[[#This Row],[RNS]]*FactTransaction[[#This Row],[ADR]]</f>
        <v>0</v>
      </c>
      <c r="I2177" s="51">
        <f>DATE(FactTransaction[[#This Row],['#Year]],FactTransaction[[#This Row],['#Month]],1)</f>
        <v>44197</v>
      </c>
      <c r="J2177" s="48"/>
    </row>
    <row r="2178" spans="1:10" x14ac:dyDescent="0.4">
      <c r="A2178" s="48" t="s">
        <v>83</v>
      </c>
      <c r="B2178" s="48" t="s">
        <v>74</v>
      </c>
      <c r="C2178" s="48">
        <v>2021</v>
      </c>
      <c r="D2178" s="48" t="s">
        <v>6</v>
      </c>
      <c r="E2178" s="48">
        <v>2</v>
      </c>
      <c r="F2178" s="60">
        <v>0</v>
      </c>
      <c r="G2178" s="43">
        <v>0</v>
      </c>
      <c r="H2178" s="58">
        <f>FactTransaction[[#This Row],[RNS]]*FactTransaction[[#This Row],[ADR]]</f>
        <v>0</v>
      </c>
      <c r="I2178" s="51">
        <f>DATE(FactTransaction[[#This Row],['#Year]],FactTransaction[[#This Row],['#Month]],1)</f>
        <v>44228</v>
      </c>
      <c r="J2178" s="48"/>
    </row>
    <row r="2179" spans="1:10" x14ac:dyDescent="0.4">
      <c r="A2179" s="48" t="s">
        <v>83</v>
      </c>
      <c r="B2179" s="48" t="s">
        <v>74</v>
      </c>
      <c r="C2179" s="48">
        <v>2021</v>
      </c>
      <c r="D2179" s="48" t="s">
        <v>7</v>
      </c>
      <c r="E2179" s="48">
        <v>2</v>
      </c>
      <c r="F2179" s="60">
        <v>0</v>
      </c>
      <c r="G2179" s="43">
        <v>0</v>
      </c>
      <c r="H2179" s="58">
        <f>FactTransaction[[#This Row],[RNS]]*FactTransaction[[#This Row],[ADR]]</f>
        <v>0</v>
      </c>
      <c r="I2179" s="51">
        <f>DATE(FactTransaction[[#This Row],['#Year]],FactTransaction[[#This Row],['#Month]],1)</f>
        <v>44228</v>
      </c>
      <c r="J2179" s="48"/>
    </row>
    <row r="2180" spans="1:10" x14ac:dyDescent="0.4">
      <c r="A2180" s="48" t="s">
        <v>83</v>
      </c>
      <c r="B2180" s="48" t="s">
        <v>74</v>
      </c>
      <c r="C2180" s="48">
        <v>2021</v>
      </c>
      <c r="D2180" s="48" t="s">
        <v>8</v>
      </c>
      <c r="E2180" s="48">
        <v>2</v>
      </c>
      <c r="F2180" s="60">
        <v>0</v>
      </c>
      <c r="G2180" s="43">
        <v>0</v>
      </c>
      <c r="H2180" s="58">
        <f>FactTransaction[[#This Row],[RNS]]*FactTransaction[[#This Row],[ADR]]</f>
        <v>0</v>
      </c>
      <c r="I2180" s="51">
        <f>DATE(FactTransaction[[#This Row],['#Year]],FactTransaction[[#This Row],['#Month]],1)</f>
        <v>44228</v>
      </c>
      <c r="J2180" s="48"/>
    </row>
    <row r="2181" spans="1:10" x14ac:dyDescent="0.4">
      <c r="A2181" s="48" t="s">
        <v>83</v>
      </c>
      <c r="B2181" s="48" t="s">
        <v>74</v>
      </c>
      <c r="C2181" s="48">
        <v>2021</v>
      </c>
      <c r="D2181" s="48" t="s">
        <v>3</v>
      </c>
      <c r="E2181" s="48">
        <v>2</v>
      </c>
      <c r="F2181" s="60">
        <v>0</v>
      </c>
      <c r="G2181" s="43">
        <v>0</v>
      </c>
      <c r="H2181" s="58">
        <f>FactTransaction[[#This Row],[RNS]]*FactTransaction[[#This Row],[ADR]]</f>
        <v>0</v>
      </c>
      <c r="I2181" s="51">
        <f>DATE(FactTransaction[[#This Row],['#Year]],FactTransaction[[#This Row],['#Month]],1)</f>
        <v>44228</v>
      </c>
      <c r="J2181" s="48"/>
    </row>
    <row r="2182" spans="1:10" x14ac:dyDescent="0.4">
      <c r="A2182" s="48" t="s">
        <v>83</v>
      </c>
      <c r="B2182" s="48" t="s">
        <v>74</v>
      </c>
      <c r="C2182" s="48">
        <v>2021</v>
      </c>
      <c r="D2182" s="48" t="s">
        <v>6</v>
      </c>
      <c r="E2182" s="48">
        <v>3</v>
      </c>
      <c r="F2182" s="60">
        <v>0</v>
      </c>
      <c r="G2182" s="43">
        <v>0</v>
      </c>
      <c r="H2182" s="58">
        <f>FactTransaction[[#This Row],[RNS]]*FactTransaction[[#This Row],[ADR]]</f>
        <v>0</v>
      </c>
      <c r="I2182" s="51">
        <f>DATE(FactTransaction[[#This Row],['#Year]],FactTransaction[[#This Row],['#Month]],1)</f>
        <v>44256</v>
      </c>
      <c r="J2182" s="48"/>
    </row>
    <row r="2183" spans="1:10" x14ac:dyDescent="0.4">
      <c r="A2183" s="48" t="s">
        <v>83</v>
      </c>
      <c r="B2183" s="48" t="s">
        <v>74</v>
      </c>
      <c r="C2183" s="48">
        <v>2021</v>
      </c>
      <c r="D2183" s="48" t="s">
        <v>7</v>
      </c>
      <c r="E2183" s="48">
        <v>3</v>
      </c>
      <c r="F2183" s="60">
        <v>0</v>
      </c>
      <c r="G2183" s="43">
        <v>0</v>
      </c>
      <c r="H2183" s="58">
        <f>FactTransaction[[#This Row],[RNS]]*FactTransaction[[#This Row],[ADR]]</f>
        <v>0</v>
      </c>
      <c r="I2183" s="51">
        <f>DATE(FactTransaction[[#This Row],['#Year]],FactTransaction[[#This Row],['#Month]],1)</f>
        <v>44256</v>
      </c>
      <c r="J2183" s="48"/>
    </row>
    <row r="2184" spans="1:10" x14ac:dyDescent="0.4">
      <c r="A2184" s="48" t="s">
        <v>83</v>
      </c>
      <c r="B2184" s="48" t="s">
        <v>74</v>
      </c>
      <c r="C2184" s="48">
        <v>2021</v>
      </c>
      <c r="D2184" s="48" t="s">
        <v>8</v>
      </c>
      <c r="E2184" s="48">
        <v>3</v>
      </c>
      <c r="F2184" s="60">
        <v>0</v>
      </c>
      <c r="G2184" s="43">
        <v>0</v>
      </c>
      <c r="H2184" s="58">
        <f>FactTransaction[[#This Row],[RNS]]*FactTransaction[[#This Row],[ADR]]</f>
        <v>0</v>
      </c>
      <c r="I2184" s="51">
        <f>DATE(FactTransaction[[#This Row],['#Year]],FactTransaction[[#This Row],['#Month]],1)</f>
        <v>44256</v>
      </c>
      <c r="J2184" s="48"/>
    </row>
    <row r="2185" spans="1:10" x14ac:dyDescent="0.4">
      <c r="A2185" s="48" t="s">
        <v>83</v>
      </c>
      <c r="B2185" s="48" t="s">
        <v>74</v>
      </c>
      <c r="C2185" s="48">
        <v>2021</v>
      </c>
      <c r="D2185" s="48" t="s">
        <v>3</v>
      </c>
      <c r="E2185" s="48">
        <v>3</v>
      </c>
      <c r="F2185" s="60">
        <v>0</v>
      </c>
      <c r="G2185" s="43">
        <v>0</v>
      </c>
      <c r="H2185" s="58">
        <f>FactTransaction[[#This Row],[RNS]]*FactTransaction[[#This Row],[ADR]]</f>
        <v>0</v>
      </c>
      <c r="I2185" s="51">
        <f>DATE(FactTransaction[[#This Row],['#Year]],FactTransaction[[#This Row],['#Month]],1)</f>
        <v>44256</v>
      </c>
      <c r="J2185" s="48"/>
    </row>
    <row r="2186" spans="1:10" x14ac:dyDescent="0.4">
      <c r="A2186" s="48" t="s">
        <v>83</v>
      </c>
      <c r="B2186" s="48" t="s">
        <v>74</v>
      </c>
      <c r="C2186" s="48">
        <v>2021</v>
      </c>
      <c r="D2186" s="48" t="s">
        <v>6</v>
      </c>
      <c r="E2186" s="48">
        <v>4</v>
      </c>
      <c r="F2186" s="60">
        <v>0</v>
      </c>
      <c r="G2186" s="43">
        <v>0</v>
      </c>
      <c r="H2186" s="58">
        <f>FactTransaction[[#This Row],[RNS]]*FactTransaction[[#This Row],[ADR]]</f>
        <v>0</v>
      </c>
      <c r="I2186" s="51">
        <f>DATE(FactTransaction[[#This Row],['#Year]],FactTransaction[[#This Row],['#Month]],1)</f>
        <v>44287</v>
      </c>
      <c r="J2186" s="48"/>
    </row>
    <row r="2187" spans="1:10" x14ac:dyDescent="0.4">
      <c r="A2187" s="48" t="s">
        <v>83</v>
      </c>
      <c r="B2187" s="48" t="s">
        <v>74</v>
      </c>
      <c r="C2187" s="48">
        <v>2021</v>
      </c>
      <c r="D2187" s="48" t="s">
        <v>7</v>
      </c>
      <c r="E2187" s="48">
        <v>4</v>
      </c>
      <c r="F2187" s="60">
        <v>0</v>
      </c>
      <c r="G2187" s="43">
        <v>0</v>
      </c>
      <c r="H2187" s="58">
        <f>FactTransaction[[#This Row],[RNS]]*FactTransaction[[#This Row],[ADR]]</f>
        <v>0</v>
      </c>
      <c r="I2187" s="51">
        <f>DATE(FactTransaction[[#This Row],['#Year]],FactTransaction[[#This Row],['#Month]],1)</f>
        <v>44287</v>
      </c>
      <c r="J2187" s="48"/>
    </row>
    <row r="2188" spans="1:10" x14ac:dyDescent="0.4">
      <c r="A2188" s="48" t="s">
        <v>83</v>
      </c>
      <c r="B2188" s="48" t="s">
        <v>74</v>
      </c>
      <c r="C2188" s="48">
        <v>2021</v>
      </c>
      <c r="D2188" s="48" t="s">
        <v>8</v>
      </c>
      <c r="E2188" s="48">
        <v>4</v>
      </c>
      <c r="F2188" s="60">
        <v>0</v>
      </c>
      <c r="G2188" s="43">
        <v>0</v>
      </c>
      <c r="H2188" s="58">
        <f>FactTransaction[[#This Row],[RNS]]*FactTransaction[[#This Row],[ADR]]</f>
        <v>0</v>
      </c>
      <c r="I2188" s="51">
        <f>DATE(FactTransaction[[#This Row],['#Year]],FactTransaction[[#This Row],['#Month]],1)</f>
        <v>44287</v>
      </c>
      <c r="J2188" s="48"/>
    </row>
    <row r="2189" spans="1:10" x14ac:dyDescent="0.4">
      <c r="A2189" s="48" t="s">
        <v>83</v>
      </c>
      <c r="B2189" s="48" t="s">
        <v>74</v>
      </c>
      <c r="C2189" s="48">
        <v>2021</v>
      </c>
      <c r="D2189" s="48" t="s">
        <v>3</v>
      </c>
      <c r="E2189" s="48">
        <v>4</v>
      </c>
      <c r="F2189" s="60">
        <v>0</v>
      </c>
      <c r="G2189" s="43">
        <v>0</v>
      </c>
      <c r="H2189" s="58">
        <f>FactTransaction[[#This Row],[RNS]]*FactTransaction[[#This Row],[ADR]]</f>
        <v>0</v>
      </c>
      <c r="I2189" s="51">
        <f>DATE(FactTransaction[[#This Row],['#Year]],FactTransaction[[#This Row],['#Month]],1)</f>
        <v>44287</v>
      </c>
      <c r="J2189" s="48"/>
    </row>
    <row r="2190" spans="1:10" x14ac:dyDescent="0.4">
      <c r="A2190" s="48" t="s">
        <v>83</v>
      </c>
      <c r="B2190" s="48" t="s">
        <v>74</v>
      </c>
      <c r="C2190" s="48">
        <v>2021</v>
      </c>
      <c r="D2190" s="48" t="s">
        <v>6</v>
      </c>
      <c r="E2190" s="48">
        <v>5</v>
      </c>
      <c r="F2190" s="60">
        <v>0</v>
      </c>
      <c r="G2190" s="43">
        <v>0</v>
      </c>
      <c r="H2190" s="58">
        <f>FactTransaction[[#This Row],[RNS]]*FactTransaction[[#This Row],[ADR]]</f>
        <v>0</v>
      </c>
      <c r="I2190" s="51">
        <f>DATE(FactTransaction[[#This Row],['#Year]],FactTransaction[[#This Row],['#Month]],1)</f>
        <v>44317</v>
      </c>
      <c r="J2190" s="48"/>
    </row>
    <row r="2191" spans="1:10" x14ac:dyDescent="0.4">
      <c r="A2191" s="48" t="s">
        <v>83</v>
      </c>
      <c r="B2191" s="48" t="s">
        <v>74</v>
      </c>
      <c r="C2191" s="48">
        <v>2021</v>
      </c>
      <c r="D2191" s="48" t="s">
        <v>7</v>
      </c>
      <c r="E2191" s="48">
        <v>5</v>
      </c>
      <c r="F2191" s="60">
        <v>0</v>
      </c>
      <c r="G2191" s="43">
        <v>0</v>
      </c>
      <c r="H2191" s="58">
        <f>FactTransaction[[#This Row],[RNS]]*FactTransaction[[#This Row],[ADR]]</f>
        <v>0</v>
      </c>
      <c r="I2191" s="51">
        <f>DATE(FactTransaction[[#This Row],['#Year]],FactTransaction[[#This Row],['#Month]],1)</f>
        <v>44317</v>
      </c>
      <c r="J2191" s="48"/>
    </row>
    <row r="2192" spans="1:10" x14ac:dyDescent="0.4">
      <c r="A2192" s="48" t="s">
        <v>83</v>
      </c>
      <c r="B2192" s="48" t="s">
        <v>74</v>
      </c>
      <c r="C2192" s="48">
        <v>2021</v>
      </c>
      <c r="D2192" s="48" t="s">
        <v>8</v>
      </c>
      <c r="E2192" s="48">
        <v>5</v>
      </c>
      <c r="F2192" s="60">
        <v>0</v>
      </c>
      <c r="G2192" s="43">
        <v>0</v>
      </c>
      <c r="H2192" s="58">
        <f>FactTransaction[[#This Row],[RNS]]*FactTransaction[[#This Row],[ADR]]</f>
        <v>0</v>
      </c>
      <c r="I2192" s="51">
        <f>DATE(FactTransaction[[#This Row],['#Year]],FactTransaction[[#This Row],['#Month]],1)</f>
        <v>44317</v>
      </c>
      <c r="J2192" s="48"/>
    </row>
    <row r="2193" spans="1:10" x14ac:dyDescent="0.4">
      <c r="A2193" s="48" t="s">
        <v>83</v>
      </c>
      <c r="B2193" s="48" t="s">
        <v>74</v>
      </c>
      <c r="C2193" s="48">
        <v>2021</v>
      </c>
      <c r="D2193" s="48" t="s">
        <v>3</v>
      </c>
      <c r="E2193" s="48">
        <v>5</v>
      </c>
      <c r="F2193" s="60">
        <v>0</v>
      </c>
      <c r="G2193" s="43">
        <v>0</v>
      </c>
      <c r="H2193" s="58">
        <f>FactTransaction[[#This Row],[RNS]]*FactTransaction[[#This Row],[ADR]]</f>
        <v>0</v>
      </c>
      <c r="I2193" s="51">
        <f>DATE(FactTransaction[[#This Row],['#Year]],FactTransaction[[#This Row],['#Month]],1)</f>
        <v>44317</v>
      </c>
      <c r="J2193" s="48"/>
    </row>
    <row r="2194" spans="1:10" x14ac:dyDescent="0.4">
      <c r="A2194" s="48" t="s">
        <v>83</v>
      </c>
      <c r="B2194" s="48" t="s">
        <v>74</v>
      </c>
      <c r="C2194" s="48">
        <v>2021</v>
      </c>
      <c r="D2194" s="48" t="s">
        <v>6</v>
      </c>
      <c r="E2194" s="48">
        <v>6</v>
      </c>
      <c r="F2194" s="60">
        <v>0</v>
      </c>
      <c r="G2194" s="43">
        <v>0</v>
      </c>
      <c r="H2194" s="58">
        <f>FactTransaction[[#This Row],[RNS]]*FactTransaction[[#This Row],[ADR]]</f>
        <v>0</v>
      </c>
      <c r="I2194" s="51">
        <f>DATE(FactTransaction[[#This Row],['#Year]],FactTransaction[[#This Row],['#Month]],1)</f>
        <v>44348</v>
      </c>
      <c r="J2194" s="48"/>
    </row>
    <row r="2195" spans="1:10" x14ac:dyDescent="0.4">
      <c r="A2195" s="48" t="s">
        <v>83</v>
      </c>
      <c r="B2195" s="48" t="s">
        <v>74</v>
      </c>
      <c r="C2195" s="48">
        <v>2021</v>
      </c>
      <c r="D2195" s="48" t="s">
        <v>7</v>
      </c>
      <c r="E2195" s="48">
        <v>6</v>
      </c>
      <c r="F2195" s="60">
        <v>0</v>
      </c>
      <c r="G2195" s="43">
        <v>0</v>
      </c>
      <c r="H2195" s="58">
        <f>FactTransaction[[#This Row],[RNS]]*FactTransaction[[#This Row],[ADR]]</f>
        <v>0</v>
      </c>
      <c r="I2195" s="51">
        <f>DATE(FactTransaction[[#This Row],['#Year]],FactTransaction[[#This Row],['#Month]],1)</f>
        <v>44348</v>
      </c>
      <c r="J2195" s="48"/>
    </row>
    <row r="2196" spans="1:10" x14ac:dyDescent="0.4">
      <c r="A2196" s="48" t="s">
        <v>83</v>
      </c>
      <c r="B2196" s="48" t="s">
        <v>74</v>
      </c>
      <c r="C2196" s="48">
        <v>2021</v>
      </c>
      <c r="D2196" s="48" t="s">
        <v>8</v>
      </c>
      <c r="E2196" s="48">
        <v>6</v>
      </c>
      <c r="F2196" s="60">
        <v>0</v>
      </c>
      <c r="G2196" s="43">
        <v>0</v>
      </c>
      <c r="H2196" s="58">
        <f>FactTransaction[[#This Row],[RNS]]*FactTransaction[[#This Row],[ADR]]</f>
        <v>0</v>
      </c>
      <c r="I2196" s="51">
        <f>DATE(FactTransaction[[#This Row],['#Year]],FactTransaction[[#This Row],['#Month]],1)</f>
        <v>44348</v>
      </c>
      <c r="J2196" s="48"/>
    </row>
    <row r="2197" spans="1:10" x14ac:dyDescent="0.4">
      <c r="A2197" s="48" t="s">
        <v>83</v>
      </c>
      <c r="B2197" s="48" t="s">
        <v>74</v>
      </c>
      <c r="C2197" s="48">
        <v>2021</v>
      </c>
      <c r="D2197" s="48" t="s">
        <v>3</v>
      </c>
      <c r="E2197" s="48">
        <v>6</v>
      </c>
      <c r="F2197" s="60">
        <v>0</v>
      </c>
      <c r="G2197" s="43">
        <v>0</v>
      </c>
      <c r="H2197" s="58">
        <f>FactTransaction[[#This Row],[RNS]]*FactTransaction[[#This Row],[ADR]]</f>
        <v>0</v>
      </c>
      <c r="I2197" s="51">
        <f>DATE(FactTransaction[[#This Row],['#Year]],FactTransaction[[#This Row],['#Month]],1)</f>
        <v>44348</v>
      </c>
      <c r="J2197" s="48"/>
    </row>
    <row r="2198" spans="1:10" x14ac:dyDescent="0.4">
      <c r="A2198" s="48" t="s">
        <v>83</v>
      </c>
      <c r="B2198" s="48" t="s">
        <v>74</v>
      </c>
      <c r="C2198" s="48">
        <v>2021</v>
      </c>
      <c r="D2198" s="48" t="s">
        <v>6</v>
      </c>
      <c r="E2198" s="48">
        <v>7</v>
      </c>
      <c r="F2198" s="60">
        <v>0</v>
      </c>
      <c r="G2198" s="43">
        <v>0</v>
      </c>
      <c r="H2198" s="58">
        <f>FactTransaction[[#This Row],[RNS]]*FactTransaction[[#This Row],[ADR]]</f>
        <v>0</v>
      </c>
      <c r="I2198" s="51">
        <f>DATE(FactTransaction[[#This Row],['#Year]],FactTransaction[[#This Row],['#Month]],1)</f>
        <v>44378</v>
      </c>
      <c r="J2198" s="48"/>
    </row>
    <row r="2199" spans="1:10" x14ac:dyDescent="0.4">
      <c r="A2199" s="48" t="s">
        <v>83</v>
      </c>
      <c r="B2199" s="48" t="s">
        <v>74</v>
      </c>
      <c r="C2199" s="48">
        <v>2021</v>
      </c>
      <c r="D2199" s="48" t="s">
        <v>7</v>
      </c>
      <c r="E2199" s="48">
        <v>7</v>
      </c>
      <c r="F2199" s="60">
        <v>0</v>
      </c>
      <c r="G2199" s="43">
        <v>0</v>
      </c>
      <c r="H2199" s="58">
        <f>FactTransaction[[#This Row],[RNS]]*FactTransaction[[#This Row],[ADR]]</f>
        <v>0</v>
      </c>
      <c r="I2199" s="51">
        <f>DATE(FactTransaction[[#This Row],['#Year]],FactTransaction[[#This Row],['#Month]],1)</f>
        <v>44378</v>
      </c>
      <c r="J2199" s="48"/>
    </row>
    <row r="2200" spans="1:10" x14ac:dyDescent="0.4">
      <c r="A2200" s="48" t="s">
        <v>83</v>
      </c>
      <c r="B2200" s="48" t="s">
        <v>74</v>
      </c>
      <c r="C2200" s="48">
        <v>2021</v>
      </c>
      <c r="D2200" s="48" t="s">
        <v>8</v>
      </c>
      <c r="E2200" s="48">
        <v>7</v>
      </c>
      <c r="F2200" s="60">
        <v>0</v>
      </c>
      <c r="G2200" s="43">
        <v>0</v>
      </c>
      <c r="H2200" s="58">
        <f>FactTransaction[[#This Row],[RNS]]*FactTransaction[[#This Row],[ADR]]</f>
        <v>0</v>
      </c>
      <c r="I2200" s="51">
        <f>DATE(FactTransaction[[#This Row],['#Year]],FactTransaction[[#This Row],['#Month]],1)</f>
        <v>44378</v>
      </c>
      <c r="J2200" s="48"/>
    </row>
    <row r="2201" spans="1:10" x14ac:dyDescent="0.4">
      <c r="A2201" s="48" t="s">
        <v>83</v>
      </c>
      <c r="B2201" s="48" t="s">
        <v>74</v>
      </c>
      <c r="C2201" s="48">
        <v>2021</v>
      </c>
      <c r="D2201" s="48" t="s">
        <v>3</v>
      </c>
      <c r="E2201" s="48">
        <v>7</v>
      </c>
      <c r="F2201" s="60">
        <v>0</v>
      </c>
      <c r="G2201" s="43">
        <v>0</v>
      </c>
      <c r="H2201" s="58">
        <f>FactTransaction[[#This Row],[RNS]]*FactTransaction[[#This Row],[ADR]]</f>
        <v>0</v>
      </c>
      <c r="I2201" s="51">
        <f>DATE(FactTransaction[[#This Row],['#Year]],FactTransaction[[#This Row],['#Month]],1)</f>
        <v>44378</v>
      </c>
      <c r="J2201" s="48"/>
    </row>
    <row r="2202" spans="1:10" x14ac:dyDescent="0.4">
      <c r="A2202" s="48" t="s">
        <v>83</v>
      </c>
      <c r="B2202" s="48" t="s">
        <v>74</v>
      </c>
      <c r="C2202" s="48">
        <v>2021</v>
      </c>
      <c r="D2202" s="48" t="s">
        <v>6</v>
      </c>
      <c r="E2202" s="48">
        <v>8</v>
      </c>
      <c r="F2202" s="60">
        <v>0</v>
      </c>
      <c r="G2202" s="43">
        <v>0</v>
      </c>
      <c r="H2202" s="58">
        <f>FactTransaction[[#This Row],[RNS]]*FactTransaction[[#This Row],[ADR]]</f>
        <v>0</v>
      </c>
      <c r="I2202" s="51">
        <f>DATE(FactTransaction[[#This Row],['#Year]],FactTransaction[[#This Row],['#Month]],1)</f>
        <v>44409</v>
      </c>
      <c r="J2202" s="48"/>
    </row>
    <row r="2203" spans="1:10" x14ac:dyDescent="0.4">
      <c r="A2203" s="48" t="s">
        <v>83</v>
      </c>
      <c r="B2203" s="48" t="s">
        <v>74</v>
      </c>
      <c r="C2203" s="48">
        <v>2021</v>
      </c>
      <c r="D2203" s="48" t="s">
        <v>7</v>
      </c>
      <c r="E2203" s="48">
        <v>8</v>
      </c>
      <c r="F2203" s="60">
        <v>0</v>
      </c>
      <c r="G2203" s="43">
        <v>0</v>
      </c>
      <c r="H2203" s="58">
        <f>FactTransaction[[#This Row],[RNS]]*FactTransaction[[#This Row],[ADR]]</f>
        <v>0</v>
      </c>
      <c r="I2203" s="51">
        <f>DATE(FactTransaction[[#This Row],['#Year]],FactTransaction[[#This Row],['#Month]],1)</f>
        <v>44409</v>
      </c>
      <c r="J2203" s="48"/>
    </row>
    <row r="2204" spans="1:10" x14ac:dyDescent="0.4">
      <c r="A2204" s="48" t="s">
        <v>83</v>
      </c>
      <c r="B2204" s="48" t="s">
        <v>74</v>
      </c>
      <c r="C2204" s="48">
        <v>2021</v>
      </c>
      <c r="D2204" s="48" t="s">
        <v>8</v>
      </c>
      <c r="E2204" s="48">
        <v>8</v>
      </c>
      <c r="F2204" s="60">
        <v>0</v>
      </c>
      <c r="G2204" s="43">
        <v>0</v>
      </c>
      <c r="H2204" s="58">
        <f>FactTransaction[[#This Row],[RNS]]*FactTransaction[[#This Row],[ADR]]</f>
        <v>0</v>
      </c>
      <c r="I2204" s="51">
        <f>DATE(FactTransaction[[#This Row],['#Year]],FactTransaction[[#This Row],['#Month]],1)</f>
        <v>44409</v>
      </c>
      <c r="J2204" s="48"/>
    </row>
    <row r="2205" spans="1:10" x14ac:dyDescent="0.4">
      <c r="A2205" s="48" t="s">
        <v>83</v>
      </c>
      <c r="B2205" s="48" t="s">
        <v>74</v>
      </c>
      <c r="C2205" s="48">
        <v>2021</v>
      </c>
      <c r="D2205" s="48" t="s">
        <v>3</v>
      </c>
      <c r="E2205" s="48">
        <v>8</v>
      </c>
      <c r="F2205" s="60">
        <v>0</v>
      </c>
      <c r="G2205" s="43">
        <v>0</v>
      </c>
      <c r="H2205" s="58">
        <f>FactTransaction[[#This Row],[RNS]]*FactTransaction[[#This Row],[ADR]]</f>
        <v>0</v>
      </c>
      <c r="I2205" s="51">
        <f>DATE(FactTransaction[[#This Row],['#Year]],FactTransaction[[#This Row],['#Month]],1)</f>
        <v>44409</v>
      </c>
      <c r="J2205" s="48"/>
    </row>
    <row r="2206" spans="1:10" x14ac:dyDescent="0.4">
      <c r="A2206" s="48" t="s">
        <v>83</v>
      </c>
      <c r="B2206" s="48" t="s">
        <v>74</v>
      </c>
      <c r="C2206" s="48">
        <v>2021</v>
      </c>
      <c r="D2206" s="48" t="s">
        <v>6</v>
      </c>
      <c r="E2206" s="48">
        <v>9</v>
      </c>
      <c r="F2206" s="60">
        <v>0</v>
      </c>
      <c r="G2206" s="43">
        <v>0</v>
      </c>
      <c r="H2206" s="58">
        <f>FactTransaction[[#This Row],[RNS]]*FactTransaction[[#This Row],[ADR]]</f>
        <v>0</v>
      </c>
      <c r="I2206" s="51">
        <f>DATE(FactTransaction[[#This Row],['#Year]],FactTransaction[[#This Row],['#Month]],1)</f>
        <v>44440</v>
      </c>
      <c r="J2206" s="48"/>
    </row>
    <row r="2207" spans="1:10" x14ac:dyDescent="0.4">
      <c r="A2207" s="48" t="s">
        <v>83</v>
      </c>
      <c r="B2207" s="48" t="s">
        <v>74</v>
      </c>
      <c r="C2207" s="48">
        <v>2021</v>
      </c>
      <c r="D2207" s="48" t="s">
        <v>7</v>
      </c>
      <c r="E2207" s="48">
        <v>9</v>
      </c>
      <c r="F2207" s="60">
        <v>0</v>
      </c>
      <c r="G2207" s="43">
        <v>0</v>
      </c>
      <c r="H2207" s="58">
        <f>FactTransaction[[#This Row],[RNS]]*FactTransaction[[#This Row],[ADR]]</f>
        <v>0</v>
      </c>
      <c r="I2207" s="51">
        <f>DATE(FactTransaction[[#This Row],['#Year]],FactTransaction[[#This Row],['#Month]],1)</f>
        <v>44440</v>
      </c>
      <c r="J2207" s="48"/>
    </row>
    <row r="2208" spans="1:10" x14ac:dyDescent="0.4">
      <c r="A2208" s="48" t="s">
        <v>83</v>
      </c>
      <c r="B2208" s="48" t="s">
        <v>74</v>
      </c>
      <c r="C2208" s="48">
        <v>2021</v>
      </c>
      <c r="D2208" s="48" t="s">
        <v>8</v>
      </c>
      <c r="E2208" s="48">
        <v>9</v>
      </c>
      <c r="F2208" s="60">
        <v>0</v>
      </c>
      <c r="G2208" s="43">
        <v>0</v>
      </c>
      <c r="H2208" s="58">
        <f>FactTransaction[[#This Row],[RNS]]*FactTransaction[[#This Row],[ADR]]</f>
        <v>0</v>
      </c>
      <c r="I2208" s="51">
        <f>DATE(FactTransaction[[#This Row],['#Year]],FactTransaction[[#This Row],['#Month]],1)</f>
        <v>44440</v>
      </c>
      <c r="J2208" s="48"/>
    </row>
    <row r="2209" spans="1:10" x14ac:dyDescent="0.4">
      <c r="A2209" s="48" t="s">
        <v>83</v>
      </c>
      <c r="B2209" s="48" t="s">
        <v>74</v>
      </c>
      <c r="C2209" s="48">
        <v>2021</v>
      </c>
      <c r="D2209" s="48" t="s">
        <v>3</v>
      </c>
      <c r="E2209" s="48">
        <v>9</v>
      </c>
      <c r="F2209" s="60">
        <v>0</v>
      </c>
      <c r="G2209" s="43">
        <v>0</v>
      </c>
      <c r="H2209" s="58">
        <f>FactTransaction[[#This Row],[RNS]]*FactTransaction[[#This Row],[ADR]]</f>
        <v>0</v>
      </c>
      <c r="I2209" s="51">
        <f>DATE(FactTransaction[[#This Row],['#Year]],FactTransaction[[#This Row],['#Month]],1)</f>
        <v>44440</v>
      </c>
      <c r="J2209" s="48"/>
    </row>
    <row r="2210" spans="1:10" x14ac:dyDescent="0.4">
      <c r="A2210" s="48" t="s">
        <v>83</v>
      </c>
      <c r="B2210" s="48" t="s">
        <v>74</v>
      </c>
      <c r="C2210" s="48">
        <v>2021</v>
      </c>
      <c r="D2210" s="48" t="s">
        <v>6</v>
      </c>
      <c r="E2210" s="48">
        <v>10</v>
      </c>
      <c r="F2210" s="60">
        <v>0</v>
      </c>
      <c r="G2210" s="43">
        <v>0</v>
      </c>
      <c r="H2210" s="58">
        <f>FactTransaction[[#This Row],[RNS]]*FactTransaction[[#This Row],[ADR]]</f>
        <v>0</v>
      </c>
      <c r="I2210" s="51">
        <f>DATE(FactTransaction[[#This Row],['#Year]],FactTransaction[[#This Row],['#Month]],1)</f>
        <v>44470</v>
      </c>
      <c r="J2210" s="48"/>
    </row>
    <row r="2211" spans="1:10" x14ac:dyDescent="0.4">
      <c r="A2211" s="48" t="s">
        <v>83</v>
      </c>
      <c r="B2211" s="48" t="s">
        <v>74</v>
      </c>
      <c r="C2211" s="48">
        <v>2021</v>
      </c>
      <c r="D2211" s="48" t="s">
        <v>7</v>
      </c>
      <c r="E2211" s="48">
        <v>10</v>
      </c>
      <c r="F2211" s="60">
        <v>0</v>
      </c>
      <c r="G2211" s="43">
        <v>0</v>
      </c>
      <c r="H2211" s="58">
        <f>FactTransaction[[#This Row],[RNS]]*FactTransaction[[#This Row],[ADR]]</f>
        <v>0</v>
      </c>
      <c r="I2211" s="51">
        <f>DATE(FactTransaction[[#This Row],['#Year]],FactTransaction[[#This Row],['#Month]],1)</f>
        <v>44470</v>
      </c>
      <c r="J2211" s="48"/>
    </row>
    <row r="2212" spans="1:10" x14ac:dyDescent="0.4">
      <c r="A2212" s="48" t="s">
        <v>83</v>
      </c>
      <c r="B2212" s="48" t="s">
        <v>74</v>
      </c>
      <c r="C2212" s="48">
        <v>2021</v>
      </c>
      <c r="D2212" s="48" t="s">
        <v>8</v>
      </c>
      <c r="E2212" s="48">
        <v>10</v>
      </c>
      <c r="F2212" s="60">
        <v>0</v>
      </c>
      <c r="G2212" s="43">
        <v>0</v>
      </c>
      <c r="H2212" s="58">
        <f>FactTransaction[[#This Row],[RNS]]*FactTransaction[[#This Row],[ADR]]</f>
        <v>0</v>
      </c>
      <c r="I2212" s="51">
        <f>DATE(FactTransaction[[#This Row],['#Year]],FactTransaction[[#This Row],['#Month]],1)</f>
        <v>44470</v>
      </c>
      <c r="J2212" s="48"/>
    </row>
    <row r="2213" spans="1:10" x14ac:dyDescent="0.4">
      <c r="A2213" s="48" t="s">
        <v>83</v>
      </c>
      <c r="B2213" s="48" t="s">
        <v>74</v>
      </c>
      <c r="C2213" s="48">
        <v>2021</v>
      </c>
      <c r="D2213" s="48" t="s">
        <v>3</v>
      </c>
      <c r="E2213" s="48">
        <v>10</v>
      </c>
      <c r="F2213" s="60">
        <v>0</v>
      </c>
      <c r="G2213" s="43">
        <v>0</v>
      </c>
      <c r="H2213" s="58">
        <f>FactTransaction[[#This Row],[RNS]]*FactTransaction[[#This Row],[ADR]]</f>
        <v>0</v>
      </c>
      <c r="I2213" s="51">
        <f>DATE(FactTransaction[[#This Row],['#Year]],FactTransaction[[#This Row],['#Month]],1)</f>
        <v>44470</v>
      </c>
      <c r="J2213" s="48"/>
    </row>
    <row r="2214" spans="1:10" x14ac:dyDescent="0.4">
      <c r="A2214" s="48" t="s">
        <v>83</v>
      </c>
      <c r="B2214" s="48" t="s">
        <v>74</v>
      </c>
      <c r="C2214" s="48">
        <v>2021</v>
      </c>
      <c r="D2214" s="48" t="s">
        <v>6</v>
      </c>
      <c r="E2214" s="48">
        <v>11</v>
      </c>
      <c r="F2214" s="60">
        <v>0</v>
      </c>
      <c r="G2214" s="43">
        <v>0</v>
      </c>
      <c r="H2214" s="58">
        <f>FactTransaction[[#This Row],[RNS]]*FactTransaction[[#This Row],[ADR]]</f>
        <v>0</v>
      </c>
      <c r="I2214" s="51">
        <f>DATE(FactTransaction[[#This Row],['#Year]],FactTransaction[[#This Row],['#Month]],1)</f>
        <v>44501</v>
      </c>
      <c r="J2214" s="48"/>
    </row>
    <row r="2215" spans="1:10" x14ac:dyDescent="0.4">
      <c r="A2215" s="48" t="s">
        <v>83</v>
      </c>
      <c r="B2215" s="48" t="s">
        <v>74</v>
      </c>
      <c r="C2215" s="48">
        <v>2021</v>
      </c>
      <c r="D2215" s="48" t="s">
        <v>7</v>
      </c>
      <c r="E2215" s="48">
        <v>11</v>
      </c>
      <c r="F2215" s="60">
        <v>0</v>
      </c>
      <c r="G2215" s="43">
        <v>0</v>
      </c>
      <c r="H2215" s="58">
        <f>FactTransaction[[#This Row],[RNS]]*FactTransaction[[#This Row],[ADR]]</f>
        <v>0</v>
      </c>
      <c r="I2215" s="51">
        <f>DATE(FactTransaction[[#This Row],['#Year]],FactTransaction[[#This Row],['#Month]],1)</f>
        <v>44501</v>
      </c>
      <c r="J2215" s="48"/>
    </row>
    <row r="2216" spans="1:10" x14ac:dyDescent="0.4">
      <c r="A2216" s="48" t="s">
        <v>83</v>
      </c>
      <c r="B2216" s="48" t="s">
        <v>74</v>
      </c>
      <c r="C2216" s="48">
        <v>2021</v>
      </c>
      <c r="D2216" s="48" t="s">
        <v>8</v>
      </c>
      <c r="E2216" s="48">
        <v>11</v>
      </c>
      <c r="F2216" s="60">
        <v>0</v>
      </c>
      <c r="G2216" s="43">
        <v>0</v>
      </c>
      <c r="H2216" s="58">
        <f>FactTransaction[[#This Row],[RNS]]*FactTransaction[[#This Row],[ADR]]</f>
        <v>0</v>
      </c>
      <c r="I2216" s="51">
        <f>DATE(FactTransaction[[#This Row],['#Year]],FactTransaction[[#This Row],['#Month]],1)</f>
        <v>44501</v>
      </c>
      <c r="J2216" s="48"/>
    </row>
    <row r="2217" spans="1:10" x14ac:dyDescent="0.4">
      <c r="A2217" s="48" t="s">
        <v>83</v>
      </c>
      <c r="B2217" s="48" t="s">
        <v>74</v>
      </c>
      <c r="C2217" s="48">
        <v>2021</v>
      </c>
      <c r="D2217" s="48" t="s">
        <v>3</v>
      </c>
      <c r="E2217" s="48">
        <v>11</v>
      </c>
      <c r="F2217" s="60">
        <v>0</v>
      </c>
      <c r="G2217" s="43">
        <v>0</v>
      </c>
      <c r="H2217" s="58">
        <f>FactTransaction[[#This Row],[RNS]]*FactTransaction[[#This Row],[ADR]]</f>
        <v>0</v>
      </c>
      <c r="I2217" s="51">
        <f>DATE(FactTransaction[[#This Row],['#Year]],FactTransaction[[#This Row],['#Month]],1)</f>
        <v>44501</v>
      </c>
      <c r="J2217" s="48"/>
    </row>
    <row r="2218" spans="1:10" x14ac:dyDescent="0.4">
      <c r="A2218" s="48" t="s">
        <v>83</v>
      </c>
      <c r="B2218" s="48" t="s">
        <v>74</v>
      </c>
      <c r="C2218" s="48">
        <v>2021</v>
      </c>
      <c r="D2218" s="48" t="s">
        <v>6</v>
      </c>
      <c r="E2218" s="48">
        <v>12</v>
      </c>
      <c r="F2218" s="60">
        <v>0</v>
      </c>
      <c r="G2218" s="43">
        <v>0</v>
      </c>
      <c r="H2218" s="58">
        <f>FactTransaction[[#This Row],[RNS]]*FactTransaction[[#This Row],[ADR]]</f>
        <v>0</v>
      </c>
      <c r="I2218" s="51">
        <f>DATE(FactTransaction[[#This Row],['#Year]],FactTransaction[[#This Row],['#Month]],1)</f>
        <v>44531</v>
      </c>
      <c r="J2218" s="48"/>
    </row>
    <row r="2219" spans="1:10" x14ac:dyDescent="0.4">
      <c r="A2219" s="48" t="s">
        <v>83</v>
      </c>
      <c r="B2219" s="48" t="s">
        <v>74</v>
      </c>
      <c r="C2219" s="48">
        <v>2021</v>
      </c>
      <c r="D2219" s="48" t="s">
        <v>7</v>
      </c>
      <c r="E2219" s="48">
        <v>12</v>
      </c>
      <c r="F2219" s="60">
        <v>0</v>
      </c>
      <c r="G2219" s="43">
        <v>0</v>
      </c>
      <c r="H2219" s="58">
        <f>FactTransaction[[#This Row],[RNS]]*FactTransaction[[#This Row],[ADR]]</f>
        <v>0</v>
      </c>
      <c r="I2219" s="51">
        <f>DATE(FactTransaction[[#This Row],['#Year]],FactTransaction[[#This Row],['#Month]],1)</f>
        <v>44531</v>
      </c>
      <c r="J2219" s="48"/>
    </row>
    <row r="2220" spans="1:10" x14ac:dyDescent="0.4">
      <c r="A2220" s="48" t="s">
        <v>83</v>
      </c>
      <c r="B2220" s="48" t="s">
        <v>74</v>
      </c>
      <c r="C2220" s="48">
        <v>2021</v>
      </c>
      <c r="D2220" s="48" t="s">
        <v>8</v>
      </c>
      <c r="E2220" s="48">
        <v>12</v>
      </c>
      <c r="F2220" s="60">
        <v>0</v>
      </c>
      <c r="G2220" s="43">
        <v>0</v>
      </c>
      <c r="H2220" s="58">
        <f>FactTransaction[[#This Row],[RNS]]*FactTransaction[[#This Row],[ADR]]</f>
        <v>0</v>
      </c>
      <c r="I2220" s="51">
        <f>DATE(FactTransaction[[#This Row],['#Year]],FactTransaction[[#This Row],['#Month]],1)</f>
        <v>44531</v>
      </c>
      <c r="J2220" s="48"/>
    </row>
    <row r="2221" spans="1:10" x14ac:dyDescent="0.4">
      <c r="A2221" s="48" t="s">
        <v>83</v>
      </c>
      <c r="B2221" s="48" t="s">
        <v>74</v>
      </c>
      <c r="C2221" s="48">
        <v>2021</v>
      </c>
      <c r="D2221" s="48" t="s">
        <v>3</v>
      </c>
      <c r="E2221" s="48">
        <v>12</v>
      </c>
      <c r="F2221" s="60">
        <v>0</v>
      </c>
      <c r="G2221" s="43">
        <v>0</v>
      </c>
      <c r="H2221" s="58">
        <f>FactTransaction[[#This Row],[RNS]]*FactTransaction[[#This Row],[ADR]]</f>
        <v>0</v>
      </c>
      <c r="I2221" s="51">
        <f>DATE(FactTransaction[[#This Row],['#Year]],FactTransaction[[#This Row],['#Month]],1)</f>
        <v>44531</v>
      </c>
      <c r="J2221" s="48"/>
    </row>
    <row r="2222" spans="1:10" x14ac:dyDescent="0.4">
      <c r="A2222" s="48" t="s">
        <v>83</v>
      </c>
      <c r="B2222" s="48" t="s">
        <v>75</v>
      </c>
      <c r="C2222" s="48">
        <v>2022</v>
      </c>
      <c r="D2222" s="48" t="s">
        <v>6</v>
      </c>
      <c r="E2222" s="48">
        <v>1</v>
      </c>
      <c r="F2222" s="60">
        <v>361</v>
      </c>
      <c r="G2222" s="43">
        <v>142</v>
      </c>
      <c r="H2222" s="58">
        <f>FactTransaction[[#This Row],[RNS]]*FactTransaction[[#This Row],[ADR]]</f>
        <v>51262</v>
      </c>
      <c r="I2222" s="51">
        <f>DATE(FactTransaction[[#This Row],['#Year]],FactTransaction[[#This Row],['#Month]],1)</f>
        <v>44562</v>
      </c>
      <c r="J2222" s="48"/>
    </row>
    <row r="2223" spans="1:10" x14ac:dyDescent="0.4">
      <c r="A2223" s="48" t="s">
        <v>83</v>
      </c>
      <c r="B2223" s="48" t="s">
        <v>75</v>
      </c>
      <c r="C2223" s="48">
        <v>2022</v>
      </c>
      <c r="D2223" s="48" t="s">
        <v>7</v>
      </c>
      <c r="E2223" s="48">
        <v>1</v>
      </c>
      <c r="F2223" s="60">
        <v>432</v>
      </c>
      <c r="G2223" s="43">
        <v>107</v>
      </c>
      <c r="H2223" s="58">
        <f>FactTransaction[[#This Row],[RNS]]*FactTransaction[[#This Row],[ADR]]</f>
        <v>46224</v>
      </c>
      <c r="I2223" s="51">
        <f>DATE(FactTransaction[[#This Row],['#Year]],FactTransaction[[#This Row],['#Month]],1)</f>
        <v>44562</v>
      </c>
      <c r="J2223" s="48"/>
    </row>
    <row r="2224" spans="1:10" x14ac:dyDescent="0.4">
      <c r="A2224" s="48" t="s">
        <v>83</v>
      </c>
      <c r="B2224" s="48" t="s">
        <v>75</v>
      </c>
      <c r="C2224" s="48">
        <v>2022</v>
      </c>
      <c r="D2224" s="48" t="s">
        <v>8</v>
      </c>
      <c r="E2224" s="48">
        <v>1</v>
      </c>
      <c r="F2224" s="60">
        <v>165</v>
      </c>
      <c r="G2224" s="43">
        <v>125</v>
      </c>
      <c r="H2224" s="58">
        <f>FactTransaction[[#This Row],[RNS]]*FactTransaction[[#This Row],[ADR]]</f>
        <v>20625</v>
      </c>
      <c r="I2224" s="51">
        <f>DATE(FactTransaction[[#This Row],['#Year]],FactTransaction[[#This Row],['#Month]],1)</f>
        <v>44562</v>
      </c>
      <c r="J2224" s="48"/>
    </row>
    <row r="2225" spans="1:10" x14ac:dyDescent="0.4">
      <c r="A2225" s="48" t="s">
        <v>83</v>
      </c>
      <c r="B2225" s="48" t="s">
        <v>75</v>
      </c>
      <c r="C2225" s="48">
        <v>2022</v>
      </c>
      <c r="D2225" s="48" t="s">
        <v>3</v>
      </c>
      <c r="E2225" s="48">
        <v>1</v>
      </c>
      <c r="F2225" s="60">
        <v>299</v>
      </c>
      <c r="G2225" s="43">
        <v>102</v>
      </c>
      <c r="H2225" s="58">
        <f>FactTransaction[[#This Row],[RNS]]*FactTransaction[[#This Row],[ADR]]</f>
        <v>30498</v>
      </c>
      <c r="I2225" s="51">
        <f>DATE(FactTransaction[[#This Row],['#Year]],FactTransaction[[#This Row],['#Month]],1)</f>
        <v>44562</v>
      </c>
      <c r="J2225" s="48"/>
    </row>
    <row r="2226" spans="1:10" x14ac:dyDescent="0.4">
      <c r="A2226" s="48" t="s">
        <v>83</v>
      </c>
      <c r="B2226" s="48" t="s">
        <v>75</v>
      </c>
      <c r="C2226" s="48">
        <v>2022</v>
      </c>
      <c r="D2226" s="48" t="s">
        <v>6</v>
      </c>
      <c r="E2226" s="48">
        <v>2</v>
      </c>
      <c r="F2226" s="60">
        <v>178</v>
      </c>
      <c r="G2226" s="43">
        <v>123</v>
      </c>
      <c r="H2226" s="58">
        <f>FactTransaction[[#This Row],[RNS]]*FactTransaction[[#This Row],[ADR]]</f>
        <v>21894</v>
      </c>
      <c r="I2226" s="51">
        <f>DATE(FactTransaction[[#This Row],['#Year]],FactTransaction[[#This Row],['#Month]],1)</f>
        <v>44593</v>
      </c>
      <c r="J2226" s="48"/>
    </row>
    <row r="2227" spans="1:10" x14ac:dyDescent="0.4">
      <c r="A2227" s="48" t="s">
        <v>83</v>
      </c>
      <c r="B2227" s="48" t="s">
        <v>75</v>
      </c>
      <c r="C2227" s="48">
        <v>2022</v>
      </c>
      <c r="D2227" s="48" t="s">
        <v>7</v>
      </c>
      <c r="E2227" s="48">
        <v>2</v>
      </c>
      <c r="F2227" s="60">
        <v>183</v>
      </c>
      <c r="G2227" s="43">
        <v>115</v>
      </c>
      <c r="H2227" s="58">
        <f>FactTransaction[[#This Row],[RNS]]*FactTransaction[[#This Row],[ADR]]</f>
        <v>21045</v>
      </c>
      <c r="I2227" s="51">
        <f>DATE(FactTransaction[[#This Row],['#Year]],FactTransaction[[#This Row],['#Month]],1)</f>
        <v>44593</v>
      </c>
      <c r="J2227" s="48"/>
    </row>
    <row r="2228" spans="1:10" x14ac:dyDescent="0.4">
      <c r="A2228" s="48" t="s">
        <v>83</v>
      </c>
      <c r="B2228" s="48" t="s">
        <v>75</v>
      </c>
      <c r="C2228" s="48">
        <v>2022</v>
      </c>
      <c r="D2228" s="48" t="s">
        <v>8</v>
      </c>
      <c r="E2228" s="48">
        <v>2</v>
      </c>
      <c r="F2228" s="60">
        <v>336</v>
      </c>
      <c r="G2228" s="43">
        <v>101</v>
      </c>
      <c r="H2228" s="58">
        <f>FactTransaction[[#This Row],[RNS]]*FactTransaction[[#This Row],[ADR]]</f>
        <v>33936</v>
      </c>
      <c r="I2228" s="51">
        <f>DATE(FactTransaction[[#This Row],['#Year]],FactTransaction[[#This Row],['#Month]],1)</f>
        <v>44593</v>
      </c>
      <c r="J2228" s="48"/>
    </row>
    <row r="2229" spans="1:10" x14ac:dyDescent="0.4">
      <c r="A2229" s="48" t="s">
        <v>83</v>
      </c>
      <c r="B2229" s="48" t="s">
        <v>75</v>
      </c>
      <c r="C2229" s="48">
        <v>2022</v>
      </c>
      <c r="D2229" s="48" t="s">
        <v>3</v>
      </c>
      <c r="E2229" s="48">
        <v>2</v>
      </c>
      <c r="F2229" s="60">
        <v>267</v>
      </c>
      <c r="G2229" s="43">
        <v>119</v>
      </c>
      <c r="H2229" s="58">
        <f>FactTransaction[[#This Row],[RNS]]*FactTransaction[[#This Row],[ADR]]</f>
        <v>31773</v>
      </c>
      <c r="I2229" s="51">
        <f>DATE(FactTransaction[[#This Row],['#Year]],FactTransaction[[#This Row],['#Month]],1)</f>
        <v>44593</v>
      </c>
      <c r="J2229" s="48"/>
    </row>
    <row r="2230" spans="1:10" x14ac:dyDescent="0.4">
      <c r="A2230" s="48" t="s">
        <v>83</v>
      </c>
      <c r="B2230" s="48" t="s">
        <v>75</v>
      </c>
      <c r="C2230" s="48">
        <v>2022</v>
      </c>
      <c r="D2230" s="48" t="s">
        <v>6</v>
      </c>
      <c r="E2230" s="48">
        <v>3</v>
      </c>
      <c r="F2230" s="60">
        <v>293</v>
      </c>
      <c r="G2230" s="43">
        <v>124</v>
      </c>
      <c r="H2230" s="58">
        <f>FactTransaction[[#This Row],[RNS]]*FactTransaction[[#This Row],[ADR]]</f>
        <v>36332</v>
      </c>
      <c r="I2230" s="51">
        <f>DATE(FactTransaction[[#This Row],['#Year]],FactTransaction[[#This Row],['#Month]],1)</f>
        <v>44621</v>
      </c>
      <c r="J2230" s="48"/>
    </row>
    <row r="2231" spans="1:10" x14ac:dyDescent="0.4">
      <c r="A2231" s="48" t="s">
        <v>83</v>
      </c>
      <c r="B2231" s="48" t="s">
        <v>75</v>
      </c>
      <c r="C2231" s="48">
        <v>2022</v>
      </c>
      <c r="D2231" s="48" t="s">
        <v>7</v>
      </c>
      <c r="E2231" s="48">
        <v>3</v>
      </c>
      <c r="F2231" s="60">
        <v>93</v>
      </c>
      <c r="G2231" s="43">
        <v>137</v>
      </c>
      <c r="H2231" s="58">
        <f>FactTransaction[[#This Row],[RNS]]*FactTransaction[[#This Row],[ADR]]</f>
        <v>12741</v>
      </c>
      <c r="I2231" s="51">
        <f>DATE(FactTransaction[[#This Row],['#Year]],FactTransaction[[#This Row],['#Month]],1)</f>
        <v>44621</v>
      </c>
      <c r="J2231" s="48"/>
    </row>
    <row r="2232" spans="1:10" x14ac:dyDescent="0.4">
      <c r="A2232" s="48" t="s">
        <v>83</v>
      </c>
      <c r="B2232" s="48" t="s">
        <v>75</v>
      </c>
      <c r="C2232" s="48">
        <v>2022</v>
      </c>
      <c r="D2232" s="48" t="s">
        <v>8</v>
      </c>
      <c r="E2232" s="48">
        <v>3</v>
      </c>
      <c r="F2232" s="60">
        <v>246</v>
      </c>
      <c r="G2232" s="43">
        <v>145</v>
      </c>
      <c r="H2232" s="58">
        <f>FactTransaction[[#This Row],[RNS]]*FactTransaction[[#This Row],[ADR]]</f>
        <v>35670</v>
      </c>
      <c r="I2232" s="51">
        <f>DATE(FactTransaction[[#This Row],['#Year]],FactTransaction[[#This Row],['#Month]],1)</f>
        <v>44621</v>
      </c>
      <c r="J2232" s="48"/>
    </row>
    <row r="2233" spans="1:10" x14ac:dyDescent="0.4">
      <c r="A2233" s="48" t="s">
        <v>83</v>
      </c>
      <c r="B2233" s="48" t="s">
        <v>75</v>
      </c>
      <c r="C2233" s="48">
        <v>2022</v>
      </c>
      <c r="D2233" s="48" t="s">
        <v>3</v>
      </c>
      <c r="E2233" s="48">
        <v>3</v>
      </c>
      <c r="F2233" s="60">
        <v>410</v>
      </c>
      <c r="G2233" s="43">
        <v>104</v>
      </c>
      <c r="H2233" s="58">
        <f>FactTransaction[[#This Row],[RNS]]*FactTransaction[[#This Row],[ADR]]</f>
        <v>42640</v>
      </c>
      <c r="I2233" s="51">
        <f>DATE(FactTransaction[[#This Row],['#Year]],FactTransaction[[#This Row],['#Month]],1)</f>
        <v>44621</v>
      </c>
      <c r="J2233" s="48"/>
    </row>
    <row r="2234" spans="1:10" x14ac:dyDescent="0.4">
      <c r="A2234" s="48" t="s">
        <v>83</v>
      </c>
      <c r="B2234" s="48" t="s">
        <v>75</v>
      </c>
      <c r="C2234" s="48">
        <v>2022</v>
      </c>
      <c r="D2234" s="48" t="s">
        <v>6</v>
      </c>
      <c r="E2234" s="48">
        <v>4</v>
      </c>
      <c r="F2234" s="60">
        <v>24</v>
      </c>
      <c r="G2234" s="43">
        <v>106</v>
      </c>
      <c r="H2234" s="58">
        <f>FactTransaction[[#This Row],[RNS]]*FactTransaction[[#This Row],[ADR]]</f>
        <v>2544</v>
      </c>
      <c r="I2234" s="51">
        <f>DATE(FactTransaction[[#This Row],['#Year]],FactTransaction[[#This Row],['#Month]],1)</f>
        <v>44652</v>
      </c>
      <c r="J2234" s="48"/>
    </row>
    <row r="2235" spans="1:10" x14ac:dyDescent="0.4">
      <c r="A2235" s="48" t="s">
        <v>83</v>
      </c>
      <c r="B2235" s="48" t="s">
        <v>75</v>
      </c>
      <c r="C2235" s="48">
        <v>2022</v>
      </c>
      <c r="D2235" s="48" t="s">
        <v>7</v>
      </c>
      <c r="E2235" s="48">
        <v>4</v>
      </c>
      <c r="F2235" s="60">
        <v>316</v>
      </c>
      <c r="G2235" s="43">
        <v>143</v>
      </c>
      <c r="H2235" s="58">
        <f>FactTransaction[[#This Row],[RNS]]*FactTransaction[[#This Row],[ADR]]</f>
        <v>45188</v>
      </c>
      <c r="I2235" s="51">
        <f>DATE(FactTransaction[[#This Row],['#Year]],FactTransaction[[#This Row],['#Month]],1)</f>
        <v>44652</v>
      </c>
      <c r="J2235" s="48"/>
    </row>
    <row r="2236" spans="1:10" x14ac:dyDescent="0.4">
      <c r="A2236" s="48" t="s">
        <v>83</v>
      </c>
      <c r="B2236" s="48" t="s">
        <v>75</v>
      </c>
      <c r="C2236" s="48">
        <v>2022</v>
      </c>
      <c r="D2236" s="48" t="s">
        <v>8</v>
      </c>
      <c r="E2236" s="48">
        <v>4</v>
      </c>
      <c r="F2236" s="60">
        <v>220</v>
      </c>
      <c r="G2236" s="43">
        <v>142</v>
      </c>
      <c r="H2236" s="58">
        <f>FactTransaction[[#This Row],[RNS]]*FactTransaction[[#This Row],[ADR]]</f>
        <v>31240</v>
      </c>
      <c r="I2236" s="51">
        <f>DATE(FactTransaction[[#This Row],['#Year]],FactTransaction[[#This Row],['#Month]],1)</f>
        <v>44652</v>
      </c>
      <c r="J2236" s="48"/>
    </row>
    <row r="2237" spans="1:10" x14ac:dyDescent="0.4">
      <c r="A2237" s="48" t="s">
        <v>83</v>
      </c>
      <c r="B2237" s="48" t="s">
        <v>75</v>
      </c>
      <c r="C2237" s="48">
        <v>2022</v>
      </c>
      <c r="D2237" s="48" t="s">
        <v>3</v>
      </c>
      <c r="E2237" s="48">
        <v>4</v>
      </c>
      <c r="F2237" s="60">
        <v>282</v>
      </c>
      <c r="G2237" s="43">
        <v>105</v>
      </c>
      <c r="H2237" s="58">
        <f>FactTransaction[[#This Row],[RNS]]*FactTransaction[[#This Row],[ADR]]</f>
        <v>29610</v>
      </c>
      <c r="I2237" s="51">
        <f>DATE(FactTransaction[[#This Row],['#Year]],FactTransaction[[#This Row],['#Month]],1)</f>
        <v>44652</v>
      </c>
      <c r="J2237" s="48"/>
    </row>
    <row r="2238" spans="1:10" x14ac:dyDescent="0.4">
      <c r="A2238" s="48" t="s">
        <v>83</v>
      </c>
      <c r="B2238" s="48" t="s">
        <v>75</v>
      </c>
      <c r="C2238" s="48">
        <v>2022</v>
      </c>
      <c r="D2238" s="48" t="s">
        <v>6</v>
      </c>
      <c r="E2238" s="48">
        <v>5</v>
      </c>
      <c r="F2238" s="60">
        <v>274</v>
      </c>
      <c r="G2238" s="43">
        <v>105</v>
      </c>
      <c r="H2238" s="58">
        <f>FactTransaction[[#This Row],[RNS]]*FactTransaction[[#This Row],[ADR]]</f>
        <v>28770</v>
      </c>
      <c r="I2238" s="51">
        <f>DATE(FactTransaction[[#This Row],['#Year]],FactTransaction[[#This Row],['#Month]],1)</f>
        <v>44682</v>
      </c>
      <c r="J2238" s="48"/>
    </row>
    <row r="2239" spans="1:10" x14ac:dyDescent="0.4">
      <c r="A2239" s="48" t="s">
        <v>83</v>
      </c>
      <c r="B2239" s="48" t="s">
        <v>75</v>
      </c>
      <c r="C2239" s="48">
        <v>2022</v>
      </c>
      <c r="D2239" s="48" t="s">
        <v>7</v>
      </c>
      <c r="E2239" s="48">
        <v>5</v>
      </c>
      <c r="F2239" s="60">
        <v>120</v>
      </c>
      <c r="G2239" s="43">
        <v>130</v>
      </c>
      <c r="H2239" s="58">
        <f>FactTransaction[[#This Row],[RNS]]*FactTransaction[[#This Row],[ADR]]</f>
        <v>15600</v>
      </c>
      <c r="I2239" s="51">
        <f>DATE(FactTransaction[[#This Row],['#Year]],FactTransaction[[#This Row],['#Month]],1)</f>
        <v>44682</v>
      </c>
      <c r="J2239" s="48"/>
    </row>
    <row r="2240" spans="1:10" x14ac:dyDescent="0.4">
      <c r="A2240" s="48" t="s">
        <v>83</v>
      </c>
      <c r="B2240" s="48" t="s">
        <v>75</v>
      </c>
      <c r="C2240" s="48">
        <v>2022</v>
      </c>
      <c r="D2240" s="48" t="s">
        <v>8</v>
      </c>
      <c r="E2240" s="48">
        <v>5</v>
      </c>
      <c r="F2240" s="60">
        <v>97</v>
      </c>
      <c r="G2240" s="43">
        <v>126</v>
      </c>
      <c r="H2240" s="58">
        <f>FactTransaction[[#This Row],[RNS]]*FactTransaction[[#This Row],[ADR]]</f>
        <v>12222</v>
      </c>
      <c r="I2240" s="51">
        <f>DATE(FactTransaction[[#This Row],['#Year]],FactTransaction[[#This Row],['#Month]],1)</f>
        <v>44682</v>
      </c>
      <c r="J2240" s="48"/>
    </row>
    <row r="2241" spans="1:10" x14ac:dyDescent="0.4">
      <c r="A2241" s="48" t="s">
        <v>83</v>
      </c>
      <c r="B2241" s="48" t="s">
        <v>75</v>
      </c>
      <c r="C2241" s="48">
        <v>2022</v>
      </c>
      <c r="D2241" s="48" t="s">
        <v>3</v>
      </c>
      <c r="E2241" s="48">
        <v>5</v>
      </c>
      <c r="F2241" s="60">
        <v>322</v>
      </c>
      <c r="G2241" s="43">
        <v>109</v>
      </c>
      <c r="H2241" s="58">
        <f>FactTransaction[[#This Row],[RNS]]*FactTransaction[[#This Row],[ADR]]</f>
        <v>35098</v>
      </c>
      <c r="I2241" s="51">
        <f>DATE(FactTransaction[[#This Row],['#Year]],FactTransaction[[#This Row],['#Month]],1)</f>
        <v>44682</v>
      </c>
      <c r="J2241" s="48"/>
    </row>
    <row r="2242" spans="1:10" x14ac:dyDescent="0.4">
      <c r="A2242" s="48" t="s">
        <v>83</v>
      </c>
      <c r="B2242" s="48" t="s">
        <v>75</v>
      </c>
      <c r="C2242" s="48">
        <v>2022</v>
      </c>
      <c r="D2242" s="48" t="s">
        <v>6</v>
      </c>
      <c r="E2242" s="48">
        <v>6</v>
      </c>
      <c r="F2242" s="60">
        <v>347</v>
      </c>
      <c r="G2242" s="43">
        <v>121</v>
      </c>
      <c r="H2242" s="58">
        <f>FactTransaction[[#This Row],[RNS]]*FactTransaction[[#This Row],[ADR]]</f>
        <v>41987</v>
      </c>
      <c r="I2242" s="51">
        <f>DATE(FactTransaction[[#This Row],['#Year]],FactTransaction[[#This Row],['#Month]],1)</f>
        <v>44713</v>
      </c>
      <c r="J2242" s="48"/>
    </row>
    <row r="2243" spans="1:10" x14ac:dyDescent="0.4">
      <c r="A2243" s="48" t="s">
        <v>83</v>
      </c>
      <c r="B2243" s="48" t="s">
        <v>75</v>
      </c>
      <c r="C2243" s="48">
        <v>2022</v>
      </c>
      <c r="D2243" s="48" t="s">
        <v>7</v>
      </c>
      <c r="E2243" s="48">
        <v>6</v>
      </c>
      <c r="F2243" s="60">
        <v>115</v>
      </c>
      <c r="G2243" s="43">
        <v>135</v>
      </c>
      <c r="H2243" s="58">
        <f>FactTransaction[[#This Row],[RNS]]*FactTransaction[[#This Row],[ADR]]</f>
        <v>15525</v>
      </c>
      <c r="I2243" s="51">
        <f>DATE(FactTransaction[[#This Row],['#Year]],FactTransaction[[#This Row],['#Month]],1)</f>
        <v>44713</v>
      </c>
      <c r="J2243" s="48"/>
    </row>
    <row r="2244" spans="1:10" x14ac:dyDescent="0.4">
      <c r="A2244" s="48" t="s">
        <v>83</v>
      </c>
      <c r="B2244" s="48" t="s">
        <v>75</v>
      </c>
      <c r="C2244" s="48">
        <v>2022</v>
      </c>
      <c r="D2244" s="48" t="s">
        <v>8</v>
      </c>
      <c r="E2244" s="48">
        <v>6</v>
      </c>
      <c r="F2244" s="60">
        <v>183</v>
      </c>
      <c r="G2244" s="43">
        <v>116</v>
      </c>
      <c r="H2244" s="58">
        <f>FactTransaction[[#This Row],[RNS]]*FactTransaction[[#This Row],[ADR]]</f>
        <v>21228</v>
      </c>
      <c r="I2244" s="51">
        <f>DATE(FactTransaction[[#This Row],['#Year]],FactTransaction[[#This Row],['#Month]],1)</f>
        <v>44713</v>
      </c>
      <c r="J2244" s="48"/>
    </row>
    <row r="2245" spans="1:10" x14ac:dyDescent="0.4">
      <c r="A2245" s="48" t="s">
        <v>83</v>
      </c>
      <c r="B2245" s="48" t="s">
        <v>75</v>
      </c>
      <c r="C2245" s="48">
        <v>2022</v>
      </c>
      <c r="D2245" s="48" t="s">
        <v>3</v>
      </c>
      <c r="E2245" s="48">
        <v>6</v>
      </c>
      <c r="F2245" s="60">
        <v>459</v>
      </c>
      <c r="G2245" s="43">
        <v>141</v>
      </c>
      <c r="H2245" s="58">
        <f>FactTransaction[[#This Row],[RNS]]*FactTransaction[[#This Row],[ADR]]</f>
        <v>64719</v>
      </c>
      <c r="I2245" s="51">
        <f>DATE(FactTransaction[[#This Row],['#Year]],FactTransaction[[#This Row],['#Month]],1)</f>
        <v>44713</v>
      </c>
      <c r="J2245" s="48"/>
    </row>
    <row r="2246" spans="1:10" x14ac:dyDescent="0.4">
      <c r="A2246" s="48" t="s">
        <v>83</v>
      </c>
      <c r="B2246" s="48" t="s">
        <v>75</v>
      </c>
      <c r="C2246" s="48">
        <v>2022</v>
      </c>
      <c r="D2246" s="48" t="s">
        <v>6</v>
      </c>
      <c r="E2246" s="48">
        <v>7</v>
      </c>
      <c r="F2246" s="60">
        <v>441</v>
      </c>
      <c r="G2246" s="43">
        <v>106</v>
      </c>
      <c r="H2246" s="58">
        <f>FactTransaction[[#This Row],[RNS]]*FactTransaction[[#This Row],[ADR]]</f>
        <v>46746</v>
      </c>
      <c r="I2246" s="51">
        <f>DATE(FactTransaction[[#This Row],['#Year]],FactTransaction[[#This Row],['#Month]],1)</f>
        <v>44743</v>
      </c>
      <c r="J2246" s="48"/>
    </row>
    <row r="2247" spans="1:10" x14ac:dyDescent="0.4">
      <c r="A2247" s="48" t="s">
        <v>83</v>
      </c>
      <c r="B2247" s="48" t="s">
        <v>75</v>
      </c>
      <c r="C2247" s="48">
        <v>2022</v>
      </c>
      <c r="D2247" s="48" t="s">
        <v>7</v>
      </c>
      <c r="E2247" s="48">
        <v>7</v>
      </c>
      <c r="F2247" s="60">
        <v>175</v>
      </c>
      <c r="G2247" s="43">
        <v>129</v>
      </c>
      <c r="H2247" s="58">
        <f>FactTransaction[[#This Row],[RNS]]*FactTransaction[[#This Row],[ADR]]</f>
        <v>22575</v>
      </c>
      <c r="I2247" s="51">
        <f>DATE(FactTransaction[[#This Row],['#Year]],FactTransaction[[#This Row],['#Month]],1)</f>
        <v>44743</v>
      </c>
      <c r="J2247" s="48"/>
    </row>
    <row r="2248" spans="1:10" x14ac:dyDescent="0.4">
      <c r="A2248" s="48" t="s">
        <v>83</v>
      </c>
      <c r="B2248" s="48" t="s">
        <v>75</v>
      </c>
      <c r="C2248" s="48">
        <v>2022</v>
      </c>
      <c r="D2248" s="48" t="s">
        <v>8</v>
      </c>
      <c r="E2248" s="48">
        <v>7</v>
      </c>
      <c r="F2248" s="60">
        <v>390</v>
      </c>
      <c r="G2248" s="43">
        <v>113</v>
      </c>
      <c r="H2248" s="58">
        <f>FactTransaction[[#This Row],[RNS]]*FactTransaction[[#This Row],[ADR]]</f>
        <v>44070</v>
      </c>
      <c r="I2248" s="51">
        <f>DATE(FactTransaction[[#This Row],['#Year]],FactTransaction[[#This Row],['#Month]],1)</f>
        <v>44743</v>
      </c>
      <c r="J2248" s="48"/>
    </row>
    <row r="2249" spans="1:10" x14ac:dyDescent="0.4">
      <c r="A2249" s="48" t="s">
        <v>83</v>
      </c>
      <c r="B2249" s="48" t="s">
        <v>75</v>
      </c>
      <c r="C2249" s="48">
        <v>2022</v>
      </c>
      <c r="D2249" s="48" t="s">
        <v>3</v>
      </c>
      <c r="E2249" s="48">
        <v>7</v>
      </c>
      <c r="F2249" s="60">
        <v>96</v>
      </c>
      <c r="G2249" s="43">
        <v>115</v>
      </c>
      <c r="H2249" s="58">
        <f>FactTransaction[[#This Row],[RNS]]*FactTransaction[[#This Row],[ADR]]</f>
        <v>11040</v>
      </c>
      <c r="I2249" s="51">
        <f>DATE(FactTransaction[[#This Row],['#Year]],FactTransaction[[#This Row],['#Month]],1)</f>
        <v>44743</v>
      </c>
      <c r="J2249" s="48"/>
    </row>
    <row r="2250" spans="1:10" x14ac:dyDescent="0.4">
      <c r="A2250" s="48" t="s">
        <v>83</v>
      </c>
      <c r="B2250" s="48" t="s">
        <v>75</v>
      </c>
      <c r="C2250" s="48">
        <v>2022</v>
      </c>
      <c r="D2250" s="48" t="s">
        <v>6</v>
      </c>
      <c r="E2250" s="48">
        <v>8</v>
      </c>
      <c r="F2250" s="60">
        <v>447</v>
      </c>
      <c r="G2250" s="43">
        <v>101</v>
      </c>
      <c r="H2250" s="58">
        <f>FactTransaction[[#This Row],[RNS]]*FactTransaction[[#This Row],[ADR]]</f>
        <v>45147</v>
      </c>
      <c r="I2250" s="51">
        <f>DATE(FactTransaction[[#This Row],['#Year]],FactTransaction[[#This Row],['#Month]],1)</f>
        <v>44774</v>
      </c>
      <c r="J2250" s="48"/>
    </row>
    <row r="2251" spans="1:10" x14ac:dyDescent="0.4">
      <c r="A2251" s="48" t="s">
        <v>83</v>
      </c>
      <c r="B2251" s="48" t="s">
        <v>75</v>
      </c>
      <c r="C2251" s="48">
        <v>2022</v>
      </c>
      <c r="D2251" s="48" t="s">
        <v>7</v>
      </c>
      <c r="E2251" s="48">
        <v>8</v>
      </c>
      <c r="F2251" s="60">
        <v>157</v>
      </c>
      <c r="G2251" s="43">
        <v>118</v>
      </c>
      <c r="H2251" s="58">
        <f>FactTransaction[[#This Row],[RNS]]*FactTransaction[[#This Row],[ADR]]</f>
        <v>18526</v>
      </c>
      <c r="I2251" s="51">
        <f>DATE(FactTransaction[[#This Row],['#Year]],FactTransaction[[#This Row],['#Month]],1)</f>
        <v>44774</v>
      </c>
      <c r="J2251" s="48"/>
    </row>
    <row r="2252" spans="1:10" x14ac:dyDescent="0.4">
      <c r="A2252" s="48" t="s">
        <v>83</v>
      </c>
      <c r="B2252" s="48" t="s">
        <v>75</v>
      </c>
      <c r="C2252" s="48">
        <v>2022</v>
      </c>
      <c r="D2252" s="48" t="s">
        <v>8</v>
      </c>
      <c r="E2252" s="48">
        <v>8</v>
      </c>
      <c r="F2252" s="60">
        <v>244</v>
      </c>
      <c r="G2252" s="43">
        <v>145</v>
      </c>
      <c r="H2252" s="58">
        <f>FactTransaction[[#This Row],[RNS]]*FactTransaction[[#This Row],[ADR]]</f>
        <v>35380</v>
      </c>
      <c r="I2252" s="51">
        <f>DATE(FactTransaction[[#This Row],['#Year]],FactTransaction[[#This Row],['#Month]],1)</f>
        <v>44774</v>
      </c>
      <c r="J2252" s="48"/>
    </row>
    <row r="2253" spans="1:10" x14ac:dyDescent="0.4">
      <c r="A2253" s="48" t="s">
        <v>83</v>
      </c>
      <c r="B2253" s="48" t="s">
        <v>75</v>
      </c>
      <c r="C2253" s="48">
        <v>2022</v>
      </c>
      <c r="D2253" s="48" t="s">
        <v>3</v>
      </c>
      <c r="E2253" s="48">
        <v>8</v>
      </c>
      <c r="F2253" s="60">
        <v>256</v>
      </c>
      <c r="G2253" s="43">
        <v>140</v>
      </c>
      <c r="H2253" s="58">
        <f>FactTransaction[[#This Row],[RNS]]*FactTransaction[[#This Row],[ADR]]</f>
        <v>35840</v>
      </c>
      <c r="I2253" s="51">
        <f>DATE(FactTransaction[[#This Row],['#Year]],FactTransaction[[#This Row],['#Month]],1)</f>
        <v>44774</v>
      </c>
      <c r="J2253" s="48"/>
    </row>
    <row r="2254" spans="1:10" x14ac:dyDescent="0.4">
      <c r="A2254" s="48" t="s">
        <v>83</v>
      </c>
      <c r="B2254" s="48" t="s">
        <v>75</v>
      </c>
      <c r="C2254" s="48">
        <v>2022</v>
      </c>
      <c r="D2254" s="48" t="s">
        <v>6</v>
      </c>
      <c r="E2254" s="48">
        <v>9</v>
      </c>
      <c r="F2254" s="60">
        <v>282</v>
      </c>
      <c r="G2254" s="43">
        <v>144</v>
      </c>
      <c r="H2254" s="58">
        <f>FactTransaction[[#This Row],[RNS]]*FactTransaction[[#This Row],[ADR]]</f>
        <v>40608</v>
      </c>
      <c r="I2254" s="51">
        <f>DATE(FactTransaction[[#This Row],['#Year]],FactTransaction[[#This Row],['#Month]],1)</f>
        <v>44805</v>
      </c>
      <c r="J2254" s="48"/>
    </row>
    <row r="2255" spans="1:10" x14ac:dyDescent="0.4">
      <c r="A2255" s="48" t="s">
        <v>83</v>
      </c>
      <c r="B2255" s="48" t="s">
        <v>75</v>
      </c>
      <c r="C2255" s="48">
        <v>2022</v>
      </c>
      <c r="D2255" s="48" t="s">
        <v>7</v>
      </c>
      <c r="E2255" s="48">
        <v>9</v>
      </c>
      <c r="F2255" s="60">
        <v>331</v>
      </c>
      <c r="G2255" s="43">
        <v>130</v>
      </c>
      <c r="H2255" s="58">
        <f>FactTransaction[[#This Row],[RNS]]*FactTransaction[[#This Row],[ADR]]</f>
        <v>43030</v>
      </c>
      <c r="I2255" s="51">
        <f>DATE(FactTransaction[[#This Row],['#Year]],FactTransaction[[#This Row],['#Month]],1)</f>
        <v>44805</v>
      </c>
      <c r="J2255" s="48"/>
    </row>
    <row r="2256" spans="1:10" x14ac:dyDescent="0.4">
      <c r="A2256" s="48" t="s">
        <v>83</v>
      </c>
      <c r="B2256" s="48" t="s">
        <v>75</v>
      </c>
      <c r="C2256" s="48">
        <v>2022</v>
      </c>
      <c r="D2256" s="48" t="s">
        <v>8</v>
      </c>
      <c r="E2256" s="48">
        <v>9</v>
      </c>
      <c r="F2256" s="60">
        <v>199</v>
      </c>
      <c r="G2256" s="43">
        <v>109</v>
      </c>
      <c r="H2256" s="58">
        <f>FactTransaction[[#This Row],[RNS]]*FactTransaction[[#This Row],[ADR]]</f>
        <v>21691</v>
      </c>
      <c r="I2256" s="51">
        <f>DATE(FactTransaction[[#This Row],['#Year]],FactTransaction[[#This Row],['#Month]],1)</f>
        <v>44805</v>
      </c>
      <c r="J2256" s="48"/>
    </row>
    <row r="2257" spans="1:10" x14ac:dyDescent="0.4">
      <c r="A2257" s="48" t="s">
        <v>83</v>
      </c>
      <c r="B2257" s="48" t="s">
        <v>75</v>
      </c>
      <c r="C2257" s="48">
        <v>2022</v>
      </c>
      <c r="D2257" s="48" t="s">
        <v>3</v>
      </c>
      <c r="E2257" s="48">
        <v>9</v>
      </c>
      <c r="F2257" s="60">
        <v>185</v>
      </c>
      <c r="G2257" s="43">
        <v>127</v>
      </c>
      <c r="H2257" s="58">
        <f>FactTransaction[[#This Row],[RNS]]*FactTransaction[[#This Row],[ADR]]</f>
        <v>23495</v>
      </c>
      <c r="I2257" s="51">
        <f>DATE(FactTransaction[[#This Row],['#Year]],FactTransaction[[#This Row],['#Month]],1)</f>
        <v>44805</v>
      </c>
      <c r="J2257" s="48"/>
    </row>
    <row r="2258" spans="1:10" x14ac:dyDescent="0.4">
      <c r="A2258" s="48" t="s">
        <v>83</v>
      </c>
      <c r="B2258" s="48" t="s">
        <v>75</v>
      </c>
      <c r="C2258" s="48">
        <v>2022</v>
      </c>
      <c r="D2258" s="48" t="s">
        <v>6</v>
      </c>
      <c r="E2258" s="48">
        <v>10</v>
      </c>
      <c r="F2258" s="60">
        <v>241</v>
      </c>
      <c r="G2258" s="43">
        <v>101</v>
      </c>
      <c r="H2258" s="58">
        <f>FactTransaction[[#This Row],[RNS]]*FactTransaction[[#This Row],[ADR]]</f>
        <v>24341</v>
      </c>
      <c r="I2258" s="51">
        <f>DATE(FactTransaction[[#This Row],['#Year]],FactTransaction[[#This Row],['#Month]],1)</f>
        <v>44835</v>
      </c>
      <c r="J2258" s="48"/>
    </row>
    <row r="2259" spans="1:10" x14ac:dyDescent="0.4">
      <c r="A2259" s="48" t="s">
        <v>83</v>
      </c>
      <c r="B2259" s="48" t="s">
        <v>75</v>
      </c>
      <c r="C2259" s="48">
        <v>2022</v>
      </c>
      <c r="D2259" s="48" t="s">
        <v>7</v>
      </c>
      <c r="E2259" s="48">
        <v>10</v>
      </c>
      <c r="F2259" s="60">
        <v>236</v>
      </c>
      <c r="G2259" s="43">
        <v>124</v>
      </c>
      <c r="H2259" s="58">
        <f>FactTransaction[[#This Row],[RNS]]*FactTransaction[[#This Row],[ADR]]</f>
        <v>29264</v>
      </c>
      <c r="I2259" s="51">
        <f>DATE(FactTransaction[[#This Row],['#Year]],FactTransaction[[#This Row],['#Month]],1)</f>
        <v>44835</v>
      </c>
      <c r="J2259" s="48"/>
    </row>
    <row r="2260" spans="1:10" x14ac:dyDescent="0.4">
      <c r="A2260" s="48" t="s">
        <v>83</v>
      </c>
      <c r="B2260" s="48" t="s">
        <v>75</v>
      </c>
      <c r="C2260" s="48">
        <v>2022</v>
      </c>
      <c r="D2260" s="48" t="s">
        <v>8</v>
      </c>
      <c r="E2260" s="48">
        <v>10</v>
      </c>
      <c r="F2260" s="60">
        <v>436</v>
      </c>
      <c r="G2260" s="43">
        <v>145</v>
      </c>
      <c r="H2260" s="58">
        <f>FactTransaction[[#This Row],[RNS]]*FactTransaction[[#This Row],[ADR]]</f>
        <v>63220</v>
      </c>
      <c r="I2260" s="51">
        <f>DATE(FactTransaction[[#This Row],['#Year]],FactTransaction[[#This Row],['#Month]],1)</f>
        <v>44835</v>
      </c>
      <c r="J2260" s="48"/>
    </row>
    <row r="2261" spans="1:10" x14ac:dyDescent="0.4">
      <c r="A2261" s="48" t="s">
        <v>83</v>
      </c>
      <c r="B2261" s="48" t="s">
        <v>75</v>
      </c>
      <c r="C2261" s="48">
        <v>2022</v>
      </c>
      <c r="D2261" s="48" t="s">
        <v>3</v>
      </c>
      <c r="E2261" s="48">
        <v>10</v>
      </c>
      <c r="F2261" s="60">
        <v>367</v>
      </c>
      <c r="G2261" s="43">
        <v>100</v>
      </c>
      <c r="H2261" s="58">
        <f>FactTransaction[[#This Row],[RNS]]*FactTransaction[[#This Row],[ADR]]</f>
        <v>36700</v>
      </c>
      <c r="I2261" s="51">
        <f>DATE(FactTransaction[[#This Row],['#Year]],FactTransaction[[#This Row],['#Month]],1)</f>
        <v>44835</v>
      </c>
      <c r="J2261" s="48"/>
    </row>
    <row r="2262" spans="1:10" x14ac:dyDescent="0.4">
      <c r="A2262" s="48" t="s">
        <v>83</v>
      </c>
      <c r="B2262" s="48" t="s">
        <v>75</v>
      </c>
      <c r="C2262" s="48">
        <v>2022</v>
      </c>
      <c r="D2262" s="48" t="s">
        <v>6</v>
      </c>
      <c r="E2262" s="48">
        <v>11</v>
      </c>
      <c r="F2262" s="60">
        <v>206</v>
      </c>
      <c r="G2262" s="43">
        <v>120</v>
      </c>
      <c r="H2262" s="58">
        <f>FactTransaction[[#This Row],[RNS]]*FactTransaction[[#This Row],[ADR]]</f>
        <v>24720</v>
      </c>
      <c r="I2262" s="51">
        <f>DATE(FactTransaction[[#This Row],['#Year]],FactTransaction[[#This Row],['#Month]],1)</f>
        <v>44866</v>
      </c>
      <c r="J2262" s="48"/>
    </row>
    <row r="2263" spans="1:10" x14ac:dyDescent="0.4">
      <c r="A2263" s="48" t="s">
        <v>83</v>
      </c>
      <c r="B2263" s="48" t="s">
        <v>75</v>
      </c>
      <c r="C2263" s="48">
        <v>2022</v>
      </c>
      <c r="D2263" s="48" t="s">
        <v>7</v>
      </c>
      <c r="E2263" s="48">
        <v>11</v>
      </c>
      <c r="F2263" s="60">
        <v>135</v>
      </c>
      <c r="G2263" s="43">
        <v>129</v>
      </c>
      <c r="H2263" s="58">
        <f>FactTransaction[[#This Row],[RNS]]*FactTransaction[[#This Row],[ADR]]</f>
        <v>17415</v>
      </c>
      <c r="I2263" s="51">
        <f>DATE(FactTransaction[[#This Row],['#Year]],FactTransaction[[#This Row],['#Month]],1)</f>
        <v>44866</v>
      </c>
      <c r="J2263" s="48"/>
    </row>
    <row r="2264" spans="1:10" x14ac:dyDescent="0.4">
      <c r="A2264" s="48" t="s">
        <v>83</v>
      </c>
      <c r="B2264" s="48" t="s">
        <v>75</v>
      </c>
      <c r="C2264" s="48">
        <v>2022</v>
      </c>
      <c r="D2264" s="48" t="s">
        <v>8</v>
      </c>
      <c r="E2264" s="48">
        <v>11</v>
      </c>
      <c r="F2264" s="60">
        <v>301</v>
      </c>
      <c r="G2264" s="43">
        <v>112</v>
      </c>
      <c r="H2264" s="58">
        <f>FactTransaction[[#This Row],[RNS]]*FactTransaction[[#This Row],[ADR]]</f>
        <v>33712</v>
      </c>
      <c r="I2264" s="51">
        <f>DATE(FactTransaction[[#This Row],['#Year]],FactTransaction[[#This Row],['#Month]],1)</f>
        <v>44866</v>
      </c>
      <c r="J2264" s="48"/>
    </row>
    <row r="2265" spans="1:10" x14ac:dyDescent="0.4">
      <c r="A2265" s="48" t="s">
        <v>83</v>
      </c>
      <c r="B2265" s="48" t="s">
        <v>75</v>
      </c>
      <c r="C2265" s="48">
        <v>2022</v>
      </c>
      <c r="D2265" s="48" t="s">
        <v>3</v>
      </c>
      <c r="E2265" s="48">
        <v>11</v>
      </c>
      <c r="F2265" s="60">
        <v>304</v>
      </c>
      <c r="G2265" s="43">
        <v>139</v>
      </c>
      <c r="H2265" s="58">
        <f>FactTransaction[[#This Row],[RNS]]*FactTransaction[[#This Row],[ADR]]</f>
        <v>42256</v>
      </c>
      <c r="I2265" s="51">
        <f>DATE(FactTransaction[[#This Row],['#Year]],FactTransaction[[#This Row],['#Month]],1)</f>
        <v>44866</v>
      </c>
      <c r="J2265" s="48"/>
    </row>
    <row r="2266" spans="1:10" x14ac:dyDescent="0.4">
      <c r="A2266" s="48" t="s">
        <v>83</v>
      </c>
      <c r="B2266" s="48" t="s">
        <v>75</v>
      </c>
      <c r="C2266" s="48">
        <v>2022</v>
      </c>
      <c r="D2266" s="48" t="s">
        <v>6</v>
      </c>
      <c r="E2266" s="48">
        <v>12</v>
      </c>
      <c r="F2266" s="60">
        <v>42</v>
      </c>
      <c r="G2266" s="43">
        <v>117</v>
      </c>
      <c r="H2266" s="58">
        <f>FactTransaction[[#This Row],[RNS]]*FactTransaction[[#This Row],[ADR]]</f>
        <v>4914</v>
      </c>
      <c r="I2266" s="51">
        <f>DATE(FactTransaction[[#This Row],['#Year]],FactTransaction[[#This Row],['#Month]],1)</f>
        <v>44896</v>
      </c>
      <c r="J2266" s="48"/>
    </row>
    <row r="2267" spans="1:10" x14ac:dyDescent="0.4">
      <c r="A2267" s="48" t="s">
        <v>83</v>
      </c>
      <c r="B2267" s="48" t="s">
        <v>75</v>
      </c>
      <c r="C2267" s="48">
        <v>2022</v>
      </c>
      <c r="D2267" s="48" t="s">
        <v>7</v>
      </c>
      <c r="E2267" s="48">
        <v>12</v>
      </c>
      <c r="F2267" s="60">
        <v>168</v>
      </c>
      <c r="G2267" s="43">
        <v>106</v>
      </c>
      <c r="H2267" s="58">
        <f>FactTransaction[[#This Row],[RNS]]*FactTransaction[[#This Row],[ADR]]</f>
        <v>17808</v>
      </c>
      <c r="I2267" s="51">
        <f>DATE(FactTransaction[[#This Row],['#Year]],FactTransaction[[#This Row],['#Month]],1)</f>
        <v>44896</v>
      </c>
      <c r="J2267" s="48"/>
    </row>
    <row r="2268" spans="1:10" x14ac:dyDescent="0.4">
      <c r="A2268" s="48" t="s">
        <v>83</v>
      </c>
      <c r="B2268" s="48" t="s">
        <v>75</v>
      </c>
      <c r="C2268" s="48">
        <v>2022</v>
      </c>
      <c r="D2268" s="48" t="s">
        <v>8</v>
      </c>
      <c r="E2268" s="48">
        <v>12</v>
      </c>
      <c r="F2268" s="60">
        <v>104</v>
      </c>
      <c r="G2268" s="43">
        <v>105</v>
      </c>
      <c r="H2268" s="58">
        <f>FactTransaction[[#This Row],[RNS]]*FactTransaction[[#This Row],[ADR]]</f>
        <v>10920</v>
      </c>
      <c r="I2268" s="51">
        <f>DATE(FactTransaction[[#This Row],['#Year]],FactTransaction[[#This Row],['#Month]],1)</f>
        <v>44896</v>
      </c>
      <c r="J2268" s="48"/>
    </row>
    <row r="2269" spans="1:10" x14ac:dyDescent="0.4">
      <c r="A2269" s="48" t="s">
        <v>83</v>
      </c>
      <c r="B2269" s="48" t="s">
        <v>75</v>
      </c>
      <c r="C2269" s="48">
        <v>2022</v>
      </c>
      <c r="D2269" s="48" t="s">
        <v>3</v>
      </c>
      <c r="E2269" s="48">
        <v>12</v>
      </c>
      <c r="F2269" s="60">
        <v>382</v>
      </c>
      <c r="G2269" s="43">
        <v>144</v>
      </c>
      <c r="H2269" s="58">
        <f>FactTransaction[[#This Row],[RNS]]*FactTransaction[[#This Row],[ADR]]</f>
        <v>55008</v>
      </c>
      <c r="I2269" s="51">
        <f>DATE(FactTransaction[[#This Row],['#Year]],FactTransaction[[#This Row],['#Month]],1)</f>
        <v>44896</v>
      </c>
      <c r="J2269" s="48"/>
    </row>
    <row r="2270" spans="1:10" x14ac:dyDescent="0.4">
      <c r="A2270" s="48" t="s">
        <v>83</v>
      </c>
      <c r="B2270" s="48" t="s">
        <v>74</v>
      </c>
      <c r="C2270" s="48">
        <v>2022</v>
      </c>
      <c r="D2270" s="48" t="s">
        <v>6</v>
      </c>
      <c r="E2270" s="48">
        <v>1</v>
      </c>
      <c r="F2270" s="60">
        <v>405</v>
      </c>
      <c r="G2270" s="43">
        <v>103</v>
      </c>
      <c r="H2270" s="58">
        <f>FactTransaction[[#This Row],[RNS]]*FactTransaction[[#This Row],[ADR]]</f>
        <v>41715</v>
      </c>
      <c r="I2270" s="51">
        <f>DATE(FactTransaction[[#This Row],['#Year]],FactTransaction[[#This Row],['#Month]],1)</f>
        <v>44562</v>
      </c>
      <c r="J2270" s="48"/>
    </row>
    <row r="2271" spans="1:10" x14ac:dyDescent="0.4">
      <c r="A2271" s="48" t="s">
        <v>83</v>
      </c>
      <c r="B2271" s="48" t="s">
        <v>74</v>
      </c>
      <c r="C2271" s="48">
        <v>2022</v>
      </c>
      <c r="D2271" s="48" t="s">
        <v>7</v>
      </c>
      <c r="E2271" s="48">
        <v>1</v>
      </c>
      <c r="F2271" s="60">
        <v>456</v>
      </c>
      <c r="G2271" s="43">
        <v>119</v>
      </c>
      <c r="H2271" s="58">
        <f>FactTransaction[[#This Row],[RNS]]*FactTransaction[[#This Row],[ADR]]</f>
        <v>54264</v>
      </c>
      <c r="I2271" s="51">
        <f>DATE(FactTransaction[[#This Row],['#Year]],FactTransaction[[#This Row],['#Month]],1)</f>
        <v>44562</v>
      </c>
      <c r="J2271" s="48"/>
    </row>
    <row r="2272" spans="1:10" x14ac:dyDescent="0.4">
      <c r="A2272" s="48" t="s">
        <v>83</v>
      </c>
      <c r="B2272" s="48" t="s">
        <v>74</v>
      </c>
      <c r="C2272" s="48">
        <v>2022</v>
      </c>
      <c r="D2272" s="48" t="s">
        <v>8</v>
      </c>
      <c r="E2272" s="48">
        <v>1</v>
      </c>
      <c r="F2272" s="60">
        <v>233</v>
      </c>
      <c r="G2272" s="43">
        <v>135</v>
      </c>
      <c r="H2272" s="58">
        <f>FactTransaction[[#This Row],[RNS]]*FactTransaction[[#This Row],[ADR]]</f>
        <v>31455</v>
      </c>
      <c r="I2272" s="51">
        <f>DATE(FactTransaction[[#This Row],['#Year]],FactTransaction[[#This Row],['#Month]],1)</f>
        <v>44562</v>
      </c>
      <c r="J2272" s="48"/>
    </row>
    <row r="2273" spans="1:10" x14ac:dyDescent="0.4">
      <c r="A2273" s="48" t="s">
        <v>83</v>
      </c>
      <c r="B2273" s="48" t="s">
        <v>74</v>
      </c>
      <c r="C2273" s="48">
        <v>2022</v>
      </c>
      <c r="D2273" s="48" t="s">
        <v>3</v>
      </c>
      <c r="E2273" s="48">
        <v>1</v>
      </c>
      <c r="F2273" s="60">
        <v>203</v>
      </c>
      <c r="G2273" s="43">
        <v>104</v>
      </c>
      <c r="H2273" s="58">
        <f>FactTransaction[[#This Row],[RNS]]*FactTransaction[[#This Row],[ADR]]</f>
        <v>21112</v>
      </c>
      <c r="I2273" s="51">
        <f>DATE(FactTransaction[[#This Row],['#Year]],FactTransaction[[#This Row],['#Month]],1)</f>
        <v>44562</v>
      </c>
      <c r="J2273" s="48"/>
    </row>
    <row r="2274" spans="1:10" x14ac:dyDescent="0.4">
      <c r="A2274" s="48" t="s">
        <v>83</v>
      </c>
      <c r="B2274" s="48" t="s">
        <v>74</v>
      </c>
      <c r="C2274" s="48">
        <v>2022</v>
      </c>
      <c r="D2274" s="48" t="s">
        <v>6</v>
      </c>
      <c r="E2274" s="48">
        <v>2</v>
      </c>
      <c r="F2274" s="60">
        <v>478</v>
      </c>
      <c r="G2274" s="43">
        <v>103</v>
      </c>
      <c r="H2274" s="58">
        <f>FactTransaction[[#This Row],[RNS]]*FactTransaction[[#This Row],[ADR]]</f>
        <v>49234</v>
      </c>
      <c r="I2274" s="51">
        <f>DATE(FactTransaction[[#This Row],['#Year]],FactTransaction[[#This Row],['#Month]],1)</f>
        <v>44593</v>
      </c>
      <c r="J2274" s="48"/>
    </row>
    <row r="2275" spans="1:10" x14ac:dyDescent="0.4">
      <c r="A2275" s="48" t="s">
        <v>83</v>
      </c>
      <c r="B2275" s="48" t="s">
        <v>74</v>
      </c>
      <c r="C2275" s="48">
        <v>2022</v>
      </c>
      <c r="D2275" s="48" t="s">
        <v>7</v>
      </c>
      <c r="E2275" s="48">
        <v>2</v>
      </c>
      <c r="F2275" s="60">
        <v>447</v>
      </c>
      <c r="G2275" s="43">
        <v>105</v>
      </c>
      <c r="H2275" s="58">
        <f>FactTransaction[[#This Row],[RNS]]*FactTransaction[[#This Row],[ADR]]</f>
        <v>46935</v>
      </c>
      <c r="I2275" s="51">
        <f>DATE(FactTransaction[[#This Row],['#Year]],FactTransaction[[#This Row],['#Month]],1)</f>
        <v>44593</v>
      </c>
      <c r="J2275" s="48"/>
    </row>
    <row r="2276" spans="1:10" x14ac:dyDescent="0.4">
      <c r="A2276" s="48" t="s">
        <v>83</v>
      </c>
      <c r="B2276" s="48" t="s">
        <v>74</v>
      </c>
      <c r="C2276" s="48">
        <v>2022</v>
      </c>
      <c r="D2276" s="48" t="s">
        <v>8</v>
      </c>
      <c r="E2276" s="48">
        <v>2</v>
      </c>
      <c r="F2276" s="60">
        <v>225</v>
      </c>
      <c r="G2276" s="43">
        <v>114</v>
      </c>
      <c r="H2276" s="58">
        <f>FactTransaction[[#This Row],[RNS]]*FactTransaction[[#This Row],[ADR]]</f>
        <v>25650</v>
      </c>
      <c r="I2276" s="51">
        <f>DATE(FactTransaction[[#This Row],['#Year]],FactTransaction[[#This Row],['#Month]],1)</f>
        <v>44593</v>
      </c>
      <c r="J2276" s="48"/>
    </row>
    <row r="2277" spans="1:10" x14ac:dyDescent="0.4">
      <c r="A2277" s="48" t="s">
        <v>83</v>
      </c>
      <c r="B2277" s="48" t="s">
        <v>74</v>
      </c>
      <c r="C2277" s="48">
        <v>2022</v>
      </c>
      <c r="D2277" s="48" t="s">
        <v>3</v>
      </c>
      <c r="E2277" s="48">
        <v>2</v>
      </c>
      <c r="F2277" s="60">
        <v>168</v>
      </c>
      <c r="G2277" s="43">
        <v>142</v>
      </c>
      <c r="H2277" s="58">
        <f>FactTransaction[[#This Row],[RNS]]*FactTransaction[[#This Row],[ADR]]</f>
        <v>23856</v>
      </c>
      <c r="I2277" s="51">
        <f>DATE(FactTransaction[[#This Row],['#Year]],FactTransaction[[#This Row],['#Month]],1)</f>
        <v>44593</v>
      </c>
      <c r="J2277" s="48"/>
    </row>
    <row r="2278" spans="1:10" x14ac:dyDescent="0.4">
      <c r="A2278" s="48" t="s">
        <v>83</v>
      </c>
      <c r="B2278" s="48" t="s">
        <v>74</v>
      </c>
      <c r="C2278" s="48">
        <v>2022</v>
      </c>
      <c r="D2278" s="48" t="s">
        <v>6</v>
      </c>
      <c r="E2278" s="48">
        <v>3</v>
      </c>
      <c r="F2278" s="60">
        <v>176</v>
      </c>
      <c r="G2278" s="43">
        <v>135</v>
      </c>
      <c r="H2278" s="58">
        <f>FactTransaction[[#This Row],[RNS]]*FactTransaction[[#This Row],[ADR]]</f>
        <v>23760</v>
      </c>
      <c r="I2278" s="51">
        <f>DATE(FactTransaction[[#This Row],['#Year]],FactTransaction[[#This Row],['#Month]],1)</f>
        <v>44621</v>
      </c>
      <c r="J2278" s="48"/>
    </row>
    <row r="2279" spans="1:10" x14ac:dyDescent="0.4">
      <c r="A2279" s="48" t="s">
        <v>83</v>
      </c>
      <c r="B2279" s="48" t="s">
        <v>74</v>
      </c>
      <c r="C2279" s="48">
        <v>2022</v>
      </c>
      <c r="D2279" s="48" t="s">
        <v>7</v>
      </c>
      <c r="E2279" s="48">
        <v>3</v>
      </c>
      <c r="F2279" s="60">
        <v>297</v>
      </c>
      <c r="G2279" s="43">
        <v>130</v>
      </c>
      <c r="H2279" s="58">
        <f>FactTransaction[[#This Row],[RNS]]*FactTransaction[[#This Row],[ADR]]</f>
        <v>38610</v>
      </c>
      <c r="I2279" s="51">
        <f>DATE(FactTransaction[[#This Row],['#Year]],FactTransaction[[#This Row],['#Month]],1)</f>
        <v>44621</v>
      </c>
      <c r="J2279" s="48"/>
    </row>
    <row r="2280" spans="1:10" x14ac:dyDescent="0.4">
      <c r="A2280" s="48" t="s">
        <v>83</v>
      </c>
      <c r="B2280" s="48" t="s">
        <v>74</v>
      </c>
      <c r="C2280" s="48">
        <v>2022</v>
      </c>
      <c r="D2280" s="48" t="s">
        <v>8</v>
      </c>
      <c r="E2280" s="48">
        <v>3</v>
      </c>
      <c r="F2280" s="60">
        <v>155</v>
      </c>
      <c r="G2280" s="43">
        <v>115</v>
      </c>
      <c r="H2280" s="58">
        <f>FactTransaction[[#This Row],[RNS]]*FactTransaction[[#This Row],[ADR]]</f>
        <v>17825</v>
      </c>
      <c r="I2280" s="51">
        <f>DATE(FactTransaction[[#This Row],['#Year]],FactTransaction[[#This Row],['#Month]],1)</f>
        <v>44621</v>
      </c>
      <c r="J2280" s="48"/>
    </row>
    <row r="2281" spans="1:10" x14ac:dyDescent="0.4">
      <c r="A2281" s="48" t="s">
        <v>83</v>
      </c>
      <c r="B2281" s="48" t="s">
        <v>74</v>
      </c>
      <c r="C2281" s="48">
        <v>2022</v>
      </c>
      <c r="D2281" s="48" t="s">
        <v>3</v>
      </c>
      <c r="E2281" s="48">
        <v>3</v>
      </c>
      <c r="F2281" s="60">
        <v>251</v>
      </c>
      <c r="G2281" s="43">
        <v>138</v>
      </c>
      <c r="H2281" s="58">
        <f>FactTransaction[[#This Row],[RNS]]*FactTransaction[[#This Row],[ADR]]</f>
        <v>34638</v>
      </c>
      <c r="I2281" s="51">
        <f>DATE(FactTransaction[[#This Row],['#Year]],FactTransaction[[#This Row],['#Month]],1)</f>
        <v>44621</v>
      </c>
      <c r="J2281" s="48"/>
    </row>
    <row r="2282" spans="1:10" x14ac:dyDescent="0.4">
      <c r="A2282" s="48" t="s">
        <v>83</v>
      </c>
      <c r="B2282" s="48" t="s">
        <v>74</v>
      </c>
      <c r="C2282" s="48">
        <v>2022</v>
      </c>
      <c r="D2282" s="48" t="s">
        <v>6</v>
      </c>
      <c r="E2282" s="48">
        <v>4</v>
      </c>
      <c r="F2282" s="60">
        <v>99</v>
      </c>
      <c r="G2282" s="43">
        <v>127</v>
      </c>
      <c r="H2282" s="58">
        <f>FactTransaction[[#This Row],[RNS]]*FactTransaction[[#This Row],[ADR]]</f>
        <v>12573</v>
      </c>
      <c r="I2282" s="51">
        <f>DATE(FactTransaction[[#This Row],['#Year]],FactTransaction[[#This Row],['#Month]],1)</f>
        <v>44652</v>
      </c>
      <c r="J2282" s="48"/>
    </row>
    <row r="2283" spans="1:10" x14ac:dyDescent="0.4">
      <c r="A2283" s="48" t="s">
        <v>83</v>
      </c>
      <c r="B2283" s="48" t="s">
        <v>74</v>
      </c>
      <c r="C2283" s="48">
        <v>2022</v>
      </c>
      <c r="D2283" s="48" t="s">
        <v>7</v>
      </c>
      <c r="E2283" s="48">
        <v>4</v>
      </c>
      <c r="F2283" s="60">
        <v>27</v>
      </c>
      <c r="G2283" s="43">
        <v>109</v>
      </c>
      <c r="H2283" s="58">
        <f>FactTransaction[[#This Row],[RNS]]*FactTransaction[[#This Row],[ADR]]</f>
        <v>2943</v>
      </c>
      <c r="I2283" s="51">
        <f>DATE(FactTransaction[[#This Row],['#Year]],FactTransaction[[#This Row],['#Month]],1)</f>
        <v>44652</v>
      </c>
      <c r="J2283" s="48"/>
    </row>
    <row r="2284" spans="1:10" x14ac:dyDescent="0.4">
      <c r="A2284" s="48" t="s">
        <v>83</v>
      </c>
      <c r="B2284" s="48" t="s">
        <v>74</v>
      </c>
      <c r="C2284" s="48">
        <v>2022</v>
      </c>
      <c r="D2284" s="48" t="s">
        <v>8</v>
      </c>
      <c r="E2284" s="48">
        <v>4</v>
      </c>
      <c r="F2284" s="60">
        <v>203</v>
      </c>
      <c r="G2284" s="43">
        <v>132</v>
      </c>
      <c r="H2284" s="58">
        <f>FactTransaction[[#This Row],[RNS]]*FactTransaction[[#This Row],[ADR]]</f>
        <v>26796</v>
      </c>
      <c r="I2284" s="51">
        <f>DATE(FactTransaction[[#This Row],['#Year]],FactTransaction[[#This Row],['#Month]],1)</f>
        <v>44652</v>
      </c>
      <c r="J2284" s="48"/>
    </row>
    <row r="2285" spans="1:10" x14ac:dyDescent="0.4">
      <c r="A2285" s="48" t="s">
        <v>83</v>
      </c>
      <c r="B2285" s="48" t="s">
        <v>74</v>
      </c>
      <c r="C2285" s="48">
        <v>2022</v>
      </c>
      <c r="D2285" s="48" t="s">
        <v>3</v>
      </c>
      <c r="E2285" s="48">
        <v>4</v>
      </c>
      <c r="F2285" s="60">
        <v>386</v>
      </c>
      <c r="G2285" s="43">
        <v>142</v>
      </c>
      <c r="H2285" s="58">
        <f>FactTransaction[[#This Row],[RNS]]*FactTransaction[[#This Row],[ADR]]</f>
        <v>54812</v>
      </c>
      <c r="I2285" s="51">
        <f>DATE(FactTransaction[[#This Row],['#Year]],FactTransaction[[#This Row],['#Month]],1)</f>
        <v>44652</v>
      </c>
      <c r="J2285" s="48"/>
    </row>
    <row r="2286" spans="1:10" x14ac:dyDescent="0.4">
      <c r="A2286" s="48" t="s">
        <v>83</v>
      </c>
      <c r="B2286" s="48" t="s">
        <v>74</v>
      </c>
      <c r="C2286" s="48">
        <v>2022</v>
      </c>
      <c r="D2286" s="48" t="s">
        <v>6</v>
      </c>
      <c r="E2286" s="48">
        <v>5</v>
      </c>
      <c r="F2286" s="60">
        <v>477</v>
      </c>
      <c r="G2286" s="43">
        <v>112</v>
      </c>
      <c r="H2286" s="58">
        <f>FactTransaction[[#This Row],[RNS]]*FactTransaction[[#This Row],[ADR]]</f>
        <v>53424</v>
      </c>
      <c r="I2286" s="51">
        <f>DATE(FactTransaction[[#This Row],['#Year]],FactTransaction[[#This Row],['#Month]],1)</f>
        <v>44682</v>
      </c>
      <c r="J2286" s="48"/>
    </row>
    <row r="2287" spans="1:10" x14ac:dyDescent="0.4">
      <c r="A2287" s="48" t="s">
        <v>83</v>
      </c>
      <c r="B2287" s="48" t="s">
        <v>74</v>
      </c>
      <c r="C2287" s="48">
        <v>2022</v>
      </c>
      <c r="D2287" s="48" t="s">
        <v>7</v>
      </c>
      <c r="E2287" s="48">
        <v>5</v>
      </c>
      <c r="F2287" s="60">
        <v>67</v>
      </c>
      <c r="G2287" s="43">
        <v>113</v>
      </c>
      <c r="H2287" s="58">
        <f>FactTransaction[[#This Row],[RNS]]*FactTransaction[[#This Row],[ADR]]</f>
        <v>7571</v>
      </c>
      <c r="I2287" s="51">
        <f>DATE(FactTransaction[[#This Row],['#Year]],FactTransaction[[#This Row],['#Month]],1)</f>
        <v>44682</v>
      </c>
      <c r="J2287" s="48"/>
    </row>
    <row r="2288" spans="1:10" x14ac:dyDescent="0.4">
      <c r="A2288" s="48" t="s">
        <v>83</v>
      </c>
      <c r="B2288" s="48" t="s">
        <v>74</v>
      </c>
      <c r="C2288" s="48">
        <v>2022</v>
      </c>
      <c r="D2288" s="48" t="s">
        <v>8</v>
      </c>
      <c r="E2288" s="48">
        <v>5</v>
      </c>
      <c r="F2288" s="60">
        <v>385</v>
      </c>
      <c r="G2288" s="43">
        <v>140</v>
      </c>
      <c r="H2288" s="58">
        <f>FactTransaction[[#This Row],[RNS]]*FactTransaction[[#This Row],[ADR]]</f>
        <v>53900</v>
      </c>
      <c r="I2288" s="51">
        <f>DATE(FactTransaction[[#This Row],['#Year]],FactTransaction[[#This Row],['#Month]],1)</f>
        <v>44682</v>
      </c>
      <c r="J2288" s="48"/>
    </row>
    <row r="2289" spans="1:10" x14ac:dyDescent="0.4">
      <c r="A2289" s="48" t="s">
        <v>83</v>
      </c>
      <c r="B2289" s="48" t="s">
        <v>74</v>
      </c>
      <c r="C2289" s="48">
        <v>2022</v>
      </c>
      <c r="D2289" s="48" t="s">
        <v>3</v>
      </c>
      <c r="E2289" s="48">
        <v>5</v>
      </c>
      <c r="F2289" s="60">
        <v>461</v>
      </c>
      <c r="G2289" s="43">
        <v>123</v>
      </c>
      <c r="H2289" s="58">
        <f>FactTransaction[[#This Row],[RNS]]*FactTransaction[[#This Row],[ADR]]</f>
        <v>56703</v>
      </c>
      <c r="I2289" s="51">
        <f>DATE(FactTransaction[[#This Row],['#Year]],FactTransaction[[#This Row],['#Month]],1)</f>
        <v>44682</v>
      </c>
      <c r="J2289" s="48"/>
    </row>
    <row r="2290" spans="1:10" x14ac:dyDescent="0.4">
      <c r="A2290" s="48" t="s">
        <v>83</v>
      </c>
      <c r="B2290" s="48" t="s">
        <v>74</v>
      </c>
      <c r="C2290" s="48">
        <v>2022</v>
      </c>
      <c r="D2290" s="48" t="s">
        <v>6</v>
      </c>
      <c r="E2290" s="48">
        <v>6</v>
      </c>
      <c r="F2290" s="60">
        <v>436</v>
      </c>
      <c r="G2290" s="43">
        <v>113</v>
      </c>
      <c r="H2290" s="58">
        <f>FactTransaction[[#This Row],[RNS]]*FactTransaction[[#This Row],[ADR]]</f>
        <v>49268</v>
      </c>
      <c r="I2290" s="51">
        <f>DATE(FactTransaction[[#This Row],['#Year]],FactTransaction[[#This Row],['#Month]],1)</f>
        <v>44713</v>
      </c>
      <c r="J2290" s="48"/>
    </row>
    <row r="2291" spans="1:10" x14ac:dyDescent="0.4">
      <c r="A2291" s="48" t="s">
        <v>83</v>
      </c>
      <c r="B2291" s="48" t="s">
        <v>74</v>
      </c>
      <c r="C2291" s="48">
        <v>2022</v>
      </c>
      <c r="D2291" s="48" t="s">
        <v>7</v>
      </c>
      <c r="E2291" s="48">
        <v>6</v>
      </c>
      <c r="F2291" s="60">
        <v>314</v>
      </c>
      <c r="G2291" s="43">
        <v>140</v>
      </c>
      <c r="H2291" s="58">
        <f>FactTransaction[[#This Row],[RNS]]*FactTransaction[[#This Row],[ADR]]</f>
        <v>43960</v>
      </c>
      <c r="I2291" s="51">
        <f>DATE(FactTransaction[[#This Row],['#Year]],FactTransaction[[#This Row],['#Month]],1)</f>
        <v>44713</v>
      </c>
      <c r="J2291" s="48"/>
    </row>
    <row r="2292" spans="1:10" x14ac:dyDescent="0.4">
      <c r="A2292" s="48" t="s">
        <v>83</v>
      </c>
      <c r="B2292" s="48" t="s">
        <v>74</v>
      </c>
      <c r="C2292" s="48">
        <v>2022</v>
      </c>
      <c r="D2292" s="48" t="s">
        <v>8</v>
      </c>
      <c r="E2292" s="48">
        <v>6</v>
      </c>
      <c r="F2292" s="60">
        <v>222</v>
      </c>
      <c r="G2292" s="43">
        <v>121</v>
      </c>
      <c r="H2292" s="58">
        <f>FactTransaction[[#This Row],[RNS]]*FactTransaction[[#This Row],[ADR]]</f>
        <v>26862</v>
      </c>
      <c r="I2292" s="51">
        <f>DATE(FactTransaction[[#This Row],['#Year]],FactTransaction[[#This Row],['#Month]],1)</f>
        <v>44713</v>
      </c>
      <c r="J2292" s="48"/>
    </row>
    <row r="2293" spans="1:10" x14ac:dyDescent="0.4">
      <c r="A2293" s="48" t="s">
        <v>83</v>
      </c>
      <c r="B2293" s="48" t="s">
        <v>74</v>
      </c>
      <c r="C2293" s="48">
        <v>2022</v>
      </c>
      <c r="D2293" s="48" t="s">
        <v>3</v>
      </c>
      <c r="E2293" s="48">
        <v>6</v>
      </c>
      <c r="F2293" s="60">
        <v>196</v>
      </c>
      <c r="G2293" s="43">
        <v>136</v>
      </c>
      <c r="H2293" s="58">
        <f>FactTransaction[[#This Row],[RNS]]*FactTransaction[[#This Row],[ADR]]</f>
        <v>26656</v>
      </c>
      <c r="I2293" s="51">
        <f>DATE(FactTransaction[[#This Row],['#Year]],FactTransaction[[#This Row],['#Month]],1)</f>
        <v>44713</v>
      </c>
      <c r="J2293" s="48"/>
    </row>
    <row r="2294" spans="1:10" x14ac:dyDescent="0.4">
      <c r="A2294" s="48" t="s">
        <v>83</v>
      </c>
      <c r="B2294" s="48" t="s">
        <v>74</v>
      </c>
      <c r="C2294" s="48">
        <v>2022</v>
      </c>
      <c r="D2294" s="48" t="s">
        <v>6</v>
      </c>
      <c r="E2294" s="48">
        <v>7</v>
      </c>
      <c r="F2294" s="60">
        <v>224</v>
      </c>
      <c r="G2294" s="43">
        <v>102</v>
      </c>
      <c r="H2294" s="58">
        <f>FactTransaction[[#This Row],[RNS]]*FactTransaction[[#This Row],[ADR]]</f>
        <v>22848</v>
      </c>
      <c r="I2294" s="51">
        <f>DATE(FactTransaction[[#This Row],['#Year]],FactTransaction[[#This Row],['#Month]],1)</f>
        <v>44743</v>
      </c>
      <c r="J2294" s="48"/>
    </row>
    <row r="2295" spans="1:10" x14ac:dyDescent="0.4">
      <c r="A2295" s="48" t="s">
        <v>83</v>
      </c>
      <c r="B2295" s="48" t="s">
        <v>74</v>
      </c>
      <c r="C2295" s="48">
        <v>2022</v>
      </c>
      <c r="D2295" s="48" t="s">
        <v>7</v>
      </c>
      <c r="E2295" s="48">
        <v>7</v>
      </c>
      <c r="F2295" s="60">
        <v>30</v>
      </c>
      <c r="G2295" s="43">
        <v>114</v>
      </c>
      <c r="H2295" s="58">
        <f>FactTransaction[[#This Row],[RNS]]*FactTransaction[[#This Row],[ADR]]</f>
        <v>3420</v>
      </c>
      <c r="I2295" s="51">
        <f>DATE(FactTransaction[[#This Row],['#Year]],FactTransaction[[#This Row],['#Month]],1)</f>
        <v>44743</v>
      </c>
      <c r="J2295" s="48"/>
    </row>
    <row r="2296" spans="1:10" x14ac:dyDescent="0.4">
      <c r="A2296" s="48" t="s">
        <v>83</v>
      </c>
      <c r="B2296" s="48" t="s">
        <v>74</v>
      </c>
      <c r="C2296" s="48">
        <v>2022</v>
      </c>
      <c r="D2296" s="48" t="s">
        <v>8</v>
      </c>
      <c r="E2296" s="48">
        <v>7</v>
      </c>
      <c r="F2296" s="60">
        <v>173</v>
      </c>
      <c r="G2296" s="43">
        <v>138</v>
      </c>
      <c r="H2296" s="58">
        <f>FactTransaction[[#This Row],[RNS]]*FactTransaction[[#This Row],[ADR]]</f>
        <v>23874</v>
      </c>
      <c r="I2296" s="51">
        <f>DATE(FactTransaction[[#This Row],['#Year]],FactTransaction[[#This Row],['#Month]],1)</f>
        <v>44743</v>
      </c>
      <c r="J2296" s="48"/>
    </row>
    <row r="2297" spans="1:10" x14ac:dyDescent="0.4">
      <c r="A2297" s="48" t="s">
        <v>83</v>
      </c>
      <c r="B2297" s="48" t="s">
        <v>74</v>
      </c>
      <c r="C2297" s="48">
        <v>2022</v>
      </c>
      <c r="D2297" s="48" t="s">
        <v>3</v>
      </c>
      <c r="E2297" s="48">
        <v>7</v>
      </c>
      <c r="F2297" s="60">
        <v>180</v>
      </c>
      <c r="G2297" s="43">
        <v>130</v>
      </c>
      <c r="H2297" s="58">
        <f>FactTransaction[[#This Row],[RNS]]*FactTransaction[[#This Row],[ADR]]</f>
        <v>23400</v>
      </c>
      <c r="I2297" s="51">
        <f>DATE(FactTransaction[[#This Row],['#Year]],FactTransaction[[#This Row],['#Month]],1)</f>
        <v>44743</v>
      </c>
      <c r="J2297" s="48"/>
    </row>
    <row r="2298" spans="1:10" x14ac:dyDescent="0.4">
      <c r="A2298" s="48" t="s">
        <v>83</v>
      </c>
      <c r="B2298" s="48" t="s">
        <v>74</v>
      </c>
      <c r="C2298" s="48">
        <v>2022</v>
      </c>
      <c r="D2298" s="48" t="s">
        <v>6</v>
      </c>
      <c r="E2298" s="48">
        <v>8</v>
      </c>
      <c r="F2298" s="60">
        <v>414</v>
      </c>
      <c r="G2298" s="43">
        <v>112</v>
      </c>
      <c r="H2298" s="58">
        <f>FactTransaction[[#This Row],[RNS]]*FactTransaction[[#This Row],[ADR]]</f>
        <v>46368</v>
      </c>
      <c r="I2298" s="51">
        <f>DATE(FactTransaction[[#This Row],['#Year]],FactTransaction[[#This Row],['#Month]],1)</f>
        <v>44774</v>
      </c>
      <c r="J2298" s="48"/>
    </row>
    <row r="2299" spans="1:10" x14ac:dyDescent="0.4">
      <c r="A2299" s="48" t="s">
        <v>83</v>
      </c>
      <c r="B2299" s="48" t="s">
        <v>74</v>
      </c>
      <c r="C2299" s="48">
        <v>2022</v>
      </c>
      <c r="D2299" s="48" t="s">
        <v>7</v>
      </c>
      <c r="E2299" s="48">
        <v>8</v>
      </c>
      <c r="F2299" s="60">
        <v>407</v>
      </c>
      <c r="G2299" s="43">
        <v>110</v>
      </c>
      <c r="H2299" s="58">
        <f>FactTransaction[[#This Row],[RNS]]*FactTransaction[[#This Row],[ADR]]</f>
        <v>44770</v>
      </c>
      <c r="I2299" s="51">
        <f>DATE(FactTransaction[[#This Row],['#Year]],FactTransaction[[#This Row],['#Month]],1)</f>
        <v>44774</v>
      </c>
      <c r="J2299" s="48"/>
    </row>
    <row r="2300" spans="1:10" x14ac:dyDescent="0.4">
      <c r="A2300" s="48" t="s">
        <v>83</v>
      </c>
      <c r="B2300" s="48" t="s">
        <v>74</v>
      </c>
      <c r="C2300" s="48">
        <v>2022</v>
      </c>
      <c r="D2300" s="48" t="s">
        <v>8</v>
      </c>
      <c r="E2300" s="48">
        <v>8</v>
      </c>
      <c r="F2300" s="60">
        <v>139</v>
      </c>
      <c r="G2300" s="43">
        <v>129</v>
      </c>
      <c r="H2300" s="58">
        <f>FactTransaction[[#This Row],[RNS]]*FactTransaction[[#This Row],[ADR]]</f>
        <v>17931</v>
      </c>
      <c r="I2300" s="51">
        <f>DATE(FactTransaction[[#This Row],['#Year]],FactTransaction[[#This Row],['#Month]],1)</f>
        <v>44774</v>
      </c>
      <c r="J2300" s="48"/>
    </row>
    <row r="2301" spans="1:10" x14ac:dyDescent="0.4">
      <c r="A2301" s="48" t="s">
        <v>83</v>
      </c>
      <c r="B2301" s="48" t="s">
        <v>74</v>
      </c>
      <c r="C2301" s="48">
        <v>2022</v>
      </c>
      <c r="D2301" s="48" t="s">
        <v>3</v>
      </c>
      <c r="E2301" s="48">
        <v>8</v>
      </c>
      <c r="F2301" s="60">
        <v>243</v>
      </c>
      <c r="G2301" s="43">
        <v>114</v>
      </c>
      <c r="H2301" s="58">
        <f>FactTransaction[[#This Row],[RNS]]*FactTransaction[[#This Row],[ADR]]</f>
        <v>27702</v>
      </c>
      <c r="I2301" s="51">
        <f>DATE(FactTransaction[[#This Row],['#Year]],FactTransaction[[#This Row],['#Month]],1)</f>
        <v>44774</v>
      </c>
      <c r="J2301" s="48"/>
    </row>
    <row r="2302" spans="1:10" x14ac:dyDescent="0.4">
      <c r="A2302" s="48" t="s">
        <v>83</v>
      </c>
      <c r="B2302" s="48" t="s">
        <v>74</v>
      </c>
      <c r="C2302" s="48">
        <v>2022</v>
      </c>
      <c r="D2302" s="48" t="s">
        <v>6</v>
      </c>
      <c r="E2302" s="48">
        <v>9</v>
      </c>
      <c r="F2302" s="60">
        <v>439</v>
      </c>
      <c r="G2302" s="43">
        <v>126</v>
      </c>
      <c r="H2302" s="58">
        <f>FactTransaction[[#This Row],[RNS]]*FactTransaction[[#This Row],[ADR]]</f>
        <v>55314</v>
      </c>
      <c r="I2302" s="51">
        <f>DATE(FactTransaction[[#This Row],['#Year]],FactTransaction[[#This Row],['#Month]],1)</f>
        <v>44805</v>
      </c>
      <c r="J2302" s="48"/>
    </row>
    <row r="2303" spans="1:10" x14ac:dyDescent="0.4">
      <c r="A2303" s="48" t="s">
        <v>83</v>
      </c>
      <c r="B2303" s="48" t="s">
        <v>74</v>
      </c>
      <c r="C2303" s="48">
        <v>2022</v>
      </c>
      <c r="D2303" s="48" t="s">
        <v>7</v>
      </c>
      <c r="E2303" s="48">
        <v>9</v>
      </c>
      <c r="F2303" s="60">
        <v>384</v>
      </c>
      <c r="G2303" s="43">
        <v>131</v>
      </c>
      <c r="H2303" s="58">
        <f>FactTransaction[[#This Row],[RNS]]*FactTransaction[[#This Row],[ADR]]</f>
        <v>50304</v>
      </c>
      <c r="I2303" s="51">
        <f>DATE(FactTransaction[[#This Row],['#Year]],FactTransaction[[#This Row],['#Month]],1)</f>
        <v>44805</v>
      </c>
      <c r="J2303" s="48"/>
    </row>
    <row r="2304" spans="1:10" x14ac:dyDescent="0.4">
      <c r="A2304" s="48" t="s">
        <v>83</v>
      </c>
      <c r="B2304" s="48" t="s">
        <v>74</v>
      </c>
      <c r="C2304" s="48">
        <v>2022</v>
      </c>
      <c r="D2304" s="48" t="s">
        <v>8</v>
      </c>
      <c r="E2304" s="48">
        <v>9</v>
      </c>
      <c r="F2304" s="60">
        <v>236</v>
      </c>
      <c r="G2304" s="43">
        <v>132</v>
      </c>
      <c r="H2304" s="58">
        <f>FactTransaction[[#This Row],[RNS]]*FactTransaction[[#This Row],[ADR]]</f>
        <v>31152</v>
      </c>
      <c r="I2304" s="51">
        <f>DATE(FactTransaction[[#This Row],['#Year]],FactTransaction[[#This Row],['#Month]],1)</f>
        <v>44805</v>
      </c>
      <c r="J2304" s="48"/>
    </row>
    <row r="2305" spans="1:10" x14ac:dyDescent="0.4">
      <c r="A2305" s="48" t="s">
        <v>83</v>
      </c>
      <c r="B2305" s="48" t="s">
        <v>74</v>
      </c>
      <c r="C2305" s="48">
        <v>2022</v>
      </c>
      <c r="D2305" s="48" t="s">
        <v>3</v>
      </c>
      <c r="E2305" s="48">
        <v>9</v>
      </c>
      <c r="F2305" s="60">
        <v>133</v>
      </c>
      <c r="G2305" s="43">
        <v>113</v>
      </c>
      <c r="H2305" s="58">
        <f>FactTransaction[[#This Row],[RNS]]*FactTransaction[[#This Row],[ADR]]</f>
        <v>15029</v>
      </c>
      <c r="I2305" s="51">
        <f>DATE(FactTransaction[[#This Row],['#Year]],FactTransaction[[#This Row],['#Month]],1)</f>
        <v>44805</v>
      </c>
      <c r="J2305" s="48"/>
    </row>
    <row r="2306" spans="1:10" x14ac:dyDescent="0.4">
      <c r="A2306" s="48" t="s">
        <v>83</v>
      </c>
      <c r="B2306" s="48" t="s">
        <v>74</v>
      </c>
      <c r="C2306" s="48">
        <v>2022</v>
      </c>
      <c r="D2306" s="48" t="s">
        <v>6</v>
      </c>
      <c r="E2306" s="48">
        <v>10</v>
      </c>
      <c r="F2306" s="60">
        <v>313</v>
      </c>
      <c r="G2306" s="43">
        <v>128</v>
      </c>
      <c r="H2306" s="58">
        <f>FactTransaction[[#This Row],[RNS]]*FactTransaction[[#This Row],[ADR]]</f>
        <v>40064</v>
      </c>
      <c r="I2306" s="51">
        <f>DATE(FactTransaction[[#This Row],['#Year]],FactTransaction[[#This Row],['#Month]],1)</f>
        <v>44835</v>
      </c>
      <c r="J2306" s="48"/>
    </row>
    <row r="2307" spans="1:10" x14ac:dyDescent="0.4">
      <c r="A2307" s="48" t="s">
        <v>83</v>
      </c>
      <c r="B2307" s="48" t="s">
        <v>74</v>
      </c>
      <c r="C2307" s="48">
        <v>2022</v>
      </c>
      <c r="D2307" s="48" t="s">
        <v>7</v>
      </c>
      <c r="E2307" s="48">
        <v>10</v>
      </c>
      <c r="F2307" s="60">
        <v>158</v>
      </c>
      <c r="G2307" s="43">
        <v>100</v>
      </c>
      <c r="H2307" s="58">
        <f>FactTransaction[[#This Row],[RNS]]*FactTransaction[[#This Row],[ADR]]</f>
        <v>15800</v>
      </c>
      <c r="I2307" s="51">
        <f>DATE(FactTransaction[[#This Row],['#Year]],FactTransaction[[#This Row],['#Month]],1)</f>
        <v>44835</v>
      </c>
      <c r="J2307" s="48"/>
    </row>
    <row r="2308" spans="1:10" x14ac:dyDescent="0.4">
      <c r="A2308" s="48" t="s">
        <v>83</v>
      </c>
      <c r="B2308" s="48" t="s">
        <v>74</v>
      </c>
      <c r="C2308" s="48">
        <v>2022</v>
      </c>
      <c r="D2308" s="48" t="s">
        <v>8</v>
      </c>
      <c r="E2308" s="48">
        <v>10</v>
      </c>
      <c r="F2308" s="60">
        <v>182</v>
      </c>
      <c r="G2308" s="43">
        <v>115</v>
      </c>
      <c r="H2308" s="58">
        <f>FactTransaction[[#This Row],[RNS]]*FactTransaction[[#This Row],[ADR]]</f>
        <v>20930</v>
      </c>
      <c r="I2308" s="51">
        <f>DATE(FactTransaction[[#This Row],['#Year]],FactTransaction[[#This Row],['#Month]],1)</f>
        <v>44835</v>
      </c>
      <c r="J2308" s="48"/>
    </row>
    <row r="2309" spans="1:10" x14ac:dyDescent="0.4">
      <c r="A2309" s="48" t="s">
        <v>83</v>
      </c>
      <c r="B2309" s="48" t="s">
        <v>74</v>
      </c>
      <c r="C2309" s="48">
        <v>2022</v>
      </c>
      <c r="D2309" s="48" t="s">
        <v>3</v>
      </c>
      <c r="E2309" s="48">
        <v>10</v>
      </c>
      <c r="F2309" s="60">
        <v>413</v>
      </c>
      <c r="G2309" s="43">
        <v>110</v>
      </c>
      <c r="H2309" s="58">
        <f>FactTransaction[[#This Row],[RNS]]*FactTransaction[[#This Row],[ADR]]</f>
        <v>45430</v>
      </c>
      <c r="I2309" s="51">
        <f>DATE(FactTransaction[[#This Row],['#Year]],FactTransaction[[#This Row],['#Month]],1)</f>
        <v>44835</v>
      </c>
      <c r="J2309" s="48"/>
    </row>
    <row r="2310" spans="1:10" x14ac:dyDescent="0.4">
      <c r="A2310" s="48" t="s">
        <v>83</v>
      </c>
      <c r="B2310" s="48" t="s">
        <v>74</v>
      </c>
      <c r="C2310" s="48">
        <v>2022</v>
      </c>
      <c r="D2310" s="48" t="s">
        <v>6</v>
      </c>
      <c r="E2310" s="48">
        <v>11</v>
      </c>
      <c r="F2310" s="60">
        <v>73</v>
      </c>
      <c r="G2310" s="43">
        <v>105</v>
      </c>
      <c r="H2310" s="58">
        <f>FactTransaction[[#This Row],[RNS]]*FactTransaction[[#This Row],[ADR]]</f>
        <v>7665</v>
      </c>
      <c r="I2310" s="51">
        <f>DATE(FactTransaction[[#This Row],['#Year]],FactTransaction[[#This Row],['#Month]],1)</f>
        <v>44866</v>
      </c>
      <c r="J2310" s="48"/>
    </row>
    <row r="2311" spans="1:10" x14ac:dyDescent="0.4">
      <c r="A2311" s="48" t="s">
        <v>83</v>
      </c>
      <c r="B2311" s="48" t="s">
        <v>74</v>
      </c>
      <c r="C2311" s="48">
        <v>2022</v>
      </c>
      <c r="D2311" s="48" t="s">
        <v>7</v>
      </c>
      <c r="E2311" s="48">
        <v>11</v>
      </c>
      <c r="F2311" s="60">
        <v>212</v>
      </c>
      <c r="G2311" s="43">
        <v>129</v>
      </c>
      <c r="H2311" s="58">
        <f>FactTransaction[[#This Row],[RNS]]*FactTransaction[[#This Row],[ADR]]</f>
        <v>27348</v>
      </c>
      <c r="I2311" s="51">
        <f>DATE(FactTransaction[[#This Row],['#Year]],FactTransaction[[#This Row],['#Month]],1)</f>
        <v>44866</v>
      </c>
      <c r="J2311" s="48"/>
    </row>
    <row r="2312" spans="1:10" x14ac:dyDescent="0.4">
      <c r="A2312" s="48" t="s">
        <v>83</v>
      </c>
      <c r="B2312" s="48" t="s">
        <v>74</v>
      </c>
      <c r="C2312" s="48">
        <v>2022</v>
      </c>
      <c r="D2312" s="48" t="s">
        <v>8</v>
      </c>
      <c r="E2312" s="48">
        <v>11</v>
      </c>
      <c r="F2312" s="60">
        <v>394</v>
      </c>
      <c r="G2312" s="43">
        <v>141</v>
      </c>
      <c r="H2312" s="58">
        <f>FactTransaction[[#This Row],[RNS]]*FactTransaction[[#This Row],[ADR]]</f>
        <v>55554</v>
      </c>
      <c r="I2312" s="51">
        <f>DATE(FactTransaction[[#This Row],['#Year]],FactTransaction[[#This Row],['#Month]],1)</f>
        <v>44866</v>
      </c>
      <c r="J2312" s="48"/>
    </row>
    <row r="2313" spans="1:10" x14ac:dyDescent="0.4">
      <c r="A2313" s="48" t="s">
        <v>83</v>
      </c>
      <c r="B2313" s="48" t="s">
        <v>74</v>
      </c>
      <c r="C2313" s="48">
        <v>2022</v>
      </c>
      <c r="D2313" s="48" t="s">
        <v>3</v>
      </c>
      <c r="E2313" s="48">
        <v>11</v>
      </c>
      <c r="F2313" s="60">
        <v>432</v>
      </c>
      <c r="G2313" s="43">
        <v>103</v>
      </c>
      <c r="H2313" s="58">
        <f>FactTransaction[[#This Row],[RNS]]*FactTransaction[[#This Row],[ADR]]</f>
        <v>44496</v>
      </c>
      <c r="I2313" s="51">
        <f>DATE(FactTransaction[[#This Row],['#Year]],FactTransaction[[#This Row],['#Month]],1)</f>
        <v>44866</v>
      </c>
      <c r="J2313" s="48"/>
    </row>
    <row r="2314" spans="1:10" x14ac:dyDescent="0.4">
      <c r="A2314" s="48" t="s">
        <v>83</v>
      </c>
      <c r="B2314" s="48" t="s">
        <v>74</v>
      </c>
      <c r="C2314" s="48">
        <v>2022</v>
      </c>
      <c r="D2314" s="48" t="s">
        <v>6</v>
      </c>
      <c r="E2314" s="48">
        <v>12</v>
      </c>
      <c r="F2314" s="60">
        <v>41</v>
      </c>
      <c r="G2314" s="43">
        <v>106</v>
      </c>
      <c r="H2314" s="58">
        <f>FactTransaction[[#This Row],[RNS]]*FactTransaction[[#This Row],[ADR]]</f>
        <v>4346</v>
      </c>
      <c r="I2314" s="51">
        <f>DATE(FactTransaction[[#This Row],['#Year]],FactTransaction[[#This Row],['#Month]],1)</f>
        <v>44896</v>
      </c>
      <c r="J2314" s="48"/>
    </row>
    <row r="2315" spans="1:10" x14ac:dyDescent="0.4">
      <c r="A2315" s="48" t="s">
        <v>83</v>
      </c>
      <c r="B2315" s="48" t="s">
        <v>74</v>
      </c>
      <c r="C2315" s="48">
        <v>2022</v>
      </c>
      <c r="D2315" s="48" t="s">
        <v>7</v>
      </c>
      <c r="E2315" s="48">
        <v>12</v>
      </c>
      <c r="F2315" s="60">
        <v>302</v>
      </c>
      <c r="G2315" s="43">
        <v>100</v>
      </c>
      <c r="H2315" s="58">
        <f>FactTransaction[[#This Row],[RNS]]*FactTransaction[[#This Row],[ADR]]</f>
        <v>30200</v>
      </c>
      <c r="I2315" s="51">
        <f>DATE(FactTransaction[[#This Row],['#Year]],FactTransaction[[#This Row],['#Month]],1)</f>
        <v>44896</v>
      </c>
      <c r="J2315" s="48"/>
    </row>
    <row r="2316" spans="1:10" x14ac:dyDescent="0.4">
      <c r="A2316" s="48" t="s">
        <v>83</v>
      </c>
      <c r="B2316" s="48" t="s">
        <v>74</v>
      </c>
      <c r="C2316" s="48">
        <v>2022</v>
      </c>
      <c r="D2316" s="48" t="s">
        <v>8</v>
      </c>
      <c r="E2316" s="48">
        <v>12</v>
      </c>
      <c r="F2316" s="60">
        <v>383</v>
      </c>
      <c r="G2316" s="43">
        <v>128</v>
      </c>
      <c r="H2316" s="58">
        <f>FactTransaction[[#This Row],[RNS]]*FactTransaction[[#This Row],[ADR]]</f>
        <v>49024</v>
      </c>
      <c r="I2316" s="51">
        <f>DATE(FactTransaction[[#This Row],['#Year]],FactTransaction[[#This Row],['#Month]],1)</f>
        <v>44896</v>
      </c>
      <c r="J2316" s="48"/>
    </row>
    <row r="2317" spans="1:10" x14ac:dyDescent="0.4">
      <c r="A2317" s="48" t="s">
        <v>83</v>
      </c>
      <c r="B2317" s="48" t="s">
        <v>74</v>
      </c>
      <c r="C2317" s="48">
        <v>2022</v>
      </c>
      <c r="D2317" s="48" t="s">
        <v>3</v>
      </c>
      <c r="E2317" s="48">
        <v>12</v>
      </c>
      <c r="F2317" s="60">
        <v>15</v>
      </c>
      <c r="G2317" s="43">
        <v>112</v>
      </c>
      <c r="H2317" s="58">
        <f>FactTransaction[[#This Row],[RNS]]*FactTransaction[[#This Row],[ADR]]</f>
        <v>1680</v>
      </c>
      <c r="I2317" s="51">
        <f>DATE(FactTransaction[[#This Row],['#Year]],FactTransaction[[#This Row],['#Month]],1)</f>
        <v>44896</v>
      </c>
      <c r="J2317" s="48"/>
    </row>
    <row r="2318" spans="1:10" x14ac:dyDescent="0.4">
      <c r="A2318" s="48" t="s">
        <v>83</v>
      </c>
      <c r="B2318" s="48" t="s">
        <v>75</v>
      </c>
      <c r="C2318" s="48">
        <v>2023</v>
      </c>
      <c r="D2318" s="48" t="s">
        <v>6</v>
      </c>
      <c r="E2318" s="48">
        <v>1</v>
      </c>
      <c r="F2318" s="60">
        <v>67</v>
      </c>
      <c r="G2318" s="43">
        <v>108</v>
      </c>
      <c r="H2318" s="58">
        <f>FactTransaction[[#This Row],[RNS]]*FactTransaction[[#This Row],[ADR]]</f>
        <v>7236</v>
      </c>
      <c r="I2318" s="51">
        <f>DATE(FactTransaction[[#This Row],['#Year]],FactTransaction[[#This Row],['#Month]],1)</f>
        <v>44927</v>
      </c>
      <c r="J2318" s="48"/>
    </row>
    <row r="2319" spans="1:10" x14ac:dyDescent="0.4">
      <c r="A2319" s="48" t="s">
        <v>83</v>
      </c>
      <c r="B2319" s="48" t="s">
        <v>75</v>
      </c>
      <c r="C2319" s="48">
        <v>2023</v>
      </c>
      <c r="D2319" s="48" t="s">
        <v>7</v>
      </c>
      <c r="E2319" s="48">
        <v>1</v>
      </c>
      <c r="F2319" s="60">
        <v>273</v>
      </c>
      <c r="G2319" s="43">
        <v>108</v>
      </c>
      <c r="H2319" s="58">
        <f>FactTransaction[[#This Row],[RNS]]*FactTransaction[[#This Row],[ADR]]</f>
        <v>29484</v>
      </c>
      <c r="I2319" s="51">
        <f>DATE(FactTransaction[[#This Row],['#Year]],FactTransaction[[#This Row],['#Month]],1)</f>
        <v>44927</v>
      </c>
      <c r="J2319" s="48"/>
    </row>
    <row r="2320" spans="1:10" x14ac:dyDescent="0.4">
      <c r="A2320" s="48" t="s">
        <v>83</v>
      </c>
      <c r="B2320" s="48" t="s">
        <v>75</v>
      </c>
      <c r="C2320" s="48">
        <v>2023</v>
      </c>
      <c r="D2320" s="48" t="s">
        <v>8</v>
      </c>
      <c r="E2320" s="48">
        <v>1</v>
      </c>
      <c r="F2320" s="60">
        <v>149</v>
      </c>
      <c r="G2320" s="43">
        <v>133</v>
      </c>
      <c r="H2320" s="58">
        <f>FactTransaction[[#This Row],[RNS]]*FactTransaction[[#This Row],[ADR]]</f>
        <v>19817</v>
      </c>
      <c r="I2320" s="51">
        <f>DATE(FactTransaction[[#This Row],['#Year]],FactTransaction[[#This Row],['#Month]],1)</f>
        <v>44927</v>
      </c>
      <c r="J2320" s="48"/>
    </row>
    <row r="2321" spans="1:10" x14ac:dyDescent="0.4">
      <c r="A2321" s="48" t="s">
        <v>83</v>
      </c>
      <c r="B2321" s="48" t="s">
        <v>75</v>
      </c>
      <c r="C2321" s="48">
        <v>2023</v>
      </c>
      <c r="D2321" s="48" t="s">
        <v>3</v>
      </c>
      <c r="E2321" s="48">
        <v>1</v>
      </c>
      <c r="F2321" s="60">
        <v>15</v>
      </c>
      <c r="G2321" s="43">
        <v>103</v>
      </c>
      <c r="H2321" s="58">
        <f>FactTransaction[[#This Row],[RNS]]*FactTransaction[[#This Row],[ADR]]</f>
        <v>1545</v>
      </c>
      <c r="I2321" s="51">
        <f>DATE(FactTransaction[[#This Row],['#Year]],FactTransaction[[#This Row],['#Month]],1)</f>
        <v>44927</v>
      </c>
      <c r="J2321" s="48"/>
    </row>
    <row r="2322" spans="1:10" x14ac:dyDescent="0.4">
      <c r="A2322" s="48" t="s">
        <v>83</v>
      </c>
      <c r="B2322" s="48" t="s">
        <v>75</v>
      </c>
      <c r="C2322" s="48">
        <v>2023</v>
      </c>
      <c r="D2322" s="48" t="s">
        <v>6</v>
      </c>
      <c r="E2322" s="48">
        <v>2</v>
      </c>
      <c r="F2322" s="60">
        <v>206</v>
      </c>
      <c r="G2322" s="43">
        <v>132</v>
      </c>
      <c r="H2322" s="58">
        <f>FactTransaction[[#This Row],[RNS]]*FactTransaction[[#This Row],[ADR]]</f>
        <v>27192</v>
      </c>
      <c r="I2322" s="51">
        <f>DATE(FactTransaction[[#This Row],['#Year]],FactTransaction[[#This Row],['#Month]],1)</f>
        <v>44958</v>
      </c>
      <c r="J2322" s="48"/>
    </row>
    <row r="2323" spans="1:10" x14ac:dyDescent="0.4">
      <c r="A2323" s="48" t="s">
        <v>83</v>
      </c>
      <c r="B2323" s="48" t="s">
        <v>75</v>
      </c>
      <c r="C2323" s="48">
        <v>2023</v>
      </c>
      <c r="D2323" s="48" t="s">
        <v>7</v>
      </c>
      <c r="E2323" s="48">
        <v>2</v>
      </c>
      <c r="F2323" s="60">
        <v>88</v>
      </c>
      <c r="G2323" s="43">
        <v>137</v>
      </c>
      <c r="H2323" s="58">
        <f>FactTransaction[[#This Row],[RNS]]*FactTransaction[[#This Row],[ADR]]</f>
        <v>12056</v>
      </c>
      <c r="I2323" s="51">
        <f>DATE(FactTransaction[[#This Row],['#Year]],FactTransaction[[#This Row],['#Month]],1)</f>
        <v>44958</v>
      </c>
      <c r="J2323" s="48"/>
    </row>
    <row r="2324" spans="1:10" x14ac:dyDescent="0.4">
      <c r="A2324" s="48" t="s">
        <v>83</v>
      </c>
      <c r="B2324" s="48" t="s">
        <v>75</v>
      </c>
      <c r="C2324" s="48">
        <v>2023</v>
      </c>
      <c r="D2324" s="48" t="s">
        <v>8</v>
      </c>
      <c r="E2324" s="48">
        <v>2</v>
      </c>
      <c r="F2324" s="60">
        <v>52</v>
      </c>
      <c r="G2324" s="43">
        <v>135</v>
      </c>
      <c r="H2324" s="58">
        <f>FactTransaction[[#This Row],[RNS]]*FactTransaction[[#This Row],[ADR]]</f>
        <v>7020</v>
      </c>
      <c r="I2324" s="51">
        <f>DATE(FactTransaction[[#This Row],['#Year]],FactTransaction[[#This Row],['#Month]],1)</f>
        <v>44958</v>
      </c>
      <c r="J2324" s="48"/>
    </row>
    <row r="2325" spans="1:10" x14ac:dyDescent="0.4">
      <c r="A2325" s="48" t="s">
        <v>83</v>
      </c>
      <c r="B2325" s="48" t="s">
        <v>75</v>
      </c>
      <c r="C2325" s="48">
        <v>2023</v>
      </c>
      <c r="D2325" s="48" t="s">
        <v>3</v>
      </c>
      <c r="E2325" s="48">
        <v>2</v>
      </c>
      <c r="F2325" s="60">
        <v>406</v>
      </c>
      <c r="G2325" s="43">
        <v>136</v>
      </c>
      <c r="H2325" s="58">
        <f>FactTransaction[[#This Row],[RNS]]*FactTransaction[[#This Row],[ADR]]</f>
        <v>55216</v>
      </c>
      <c r="I2325" s="51">
        <f>DATE(FactTransaction[[#This Row],['#Year]],FactTransaction[[#This Row],['#Month]],1)</f>
        <v>44958</v>
      </c>
      <c r="J2325" s="48"/>
    </row>
    <row r="2326" spans="1:10" x14ac:dyDescent="0.4">
      <c r="A2326" s="48" t="s">
        <v>83</v>
      </c>
      <c r="B2326" s="48" t="s">
        <v>75</v>
      </c>
      <c r="C2326" s="48">
        <v>2023</v>
      </c>
      <c r="D2326" s="48" t="s">
        <v>6</v>
      </c>
      <c r="E2326" s="48">
        <v>3</v>
      </c>
      <c r="F2326" s="60">
        <v>167</v>
      </c>
      <c r="G2326" s="43">
        <v>100</v>
      </c>
      <c r="H2326" s="58">
        <f>FactTransaction[[#This Row],[RNS]]*FactTransaction[[#This Row],[ADR]]</f>
        <v>16700</v>
      </c>
      <c r="I2326" s="51">
        <f>DATE(FactTransaction[[#This Row],['#Year]],FactTransaction[[#This Row],['#Month]],1)</f>
        <v>44986</v>
      </c>
      <c r="J2326" s="48"/>
    </row>
    <row r="2327" spans="1:10" x14ac:dyDescent="0.4">
      <c r="A2327" s="48" t="s">
        <v>83</v>
      </c>
      <c r="B2327" s="48" t="s">
        <v>75</v>
      </c>
      <c r="C2327" s="48">
        <v>2023</v>
      </c>
      <c r="D2327" s="48" t="s">
        <v>7</v>
      </c>
      <c r="E2327" s="48">
        <v>3</v>
      </c>
      <c r="F2327" s="60">
        <v>40</v>
      </c>
      <c r="G2327" s="43">
        <v>118</v>
      </c>
      <c r="H2327" s="58">
        <f>FactTransaction[[#This Row],[RNS]]*FactTransaction[[#This Row],[ADR]]</f>
        <v>4720</v>
      </c>
      <c r="I2327" s="51">
        <f>DATE(FactTransaction[[#This Row],['#Year]],FactTransaction[[#This Row],['#Month]],1)</f>
        <v>44986</v>
      </c>
      <c r="J2327" s="48"/>
    </row>
    <row r="2328" spans="1:10" x14ac:dyDescent="0.4">
      <c r="A2328" s="48" t="s">
        <v>83</v>
      </c>
      <c r="B2328" s="48" t="s">
        <v>75</v>
      </c>
      <c r="C2328" s="48">
        <v>2023</v>
      </c>
      <c r="D2328" s="48" t="s">
        <v>8</v>
      </c>
      <c r="E2328" s="48">
        <v>3</v>
      </c>
      <c r="F2328" s="60">
        <v>111</v>
      </c>
      <c r="G2328" s="43">
        <v>109</v>
      </c>
      <c r="H2328" s="58">
        <f>FactTransaction[[#This Row],[RNS]]*FactTransaction[[#This Row],[ADR]]</f>
        <v>12099</v>
      </c>
      <c r="I2328" s="51">
        <f>DATE(FactTransaction[[#This Row],['#Year]],FactTransaction[[#This Row],['#Month]],1)</f>
        <v>44986</v>
      </c>
      <c r="J2328" s="48"/>
    </row>
    <row r="2329" spans="1:10" x14ac:dyDescent="0.4">
      <c r="A2329" s="48" t="s">
        <v>83</v>
      </c>
      <c r="B2329" s="48" t="s">
        <v>75</v>
      </c>
      <c r="C2329" s="48">
        <v>2023</v>
      </c>
      <c r="D2329" s="48" t="s">
        <v>3</v>
      </c>
      <c r="E2329" s="48">
        <v>3</v>
      </c>
      <c r="F2329" s="60">
        <v>173</v>
      </c>
      <c r="G2329" s="43">
        <v>123</v>
      </c>
      <c r="H2329" s="58">
        <f>FactTransaction[[#This Row],[RNS]]*FactTransaction[[#This Row],[ADR]]</f>
        <v>21279</v>
      </c>
      <c r="I2329" s="51">
        <f>DATE(FactTransaction[[#This Row],['#Year]],FactTransaction[[#This Row],['#Month]],1)</f>
        <v>44986</v>
      </c>
      <c r="J2329" s="48"/>
    </row>
    <row r="2330" spans="1:10" x14ac:dyDescent="0.4">
      <c r="A2330" s="48" t="s">
        <v>83</v>
      </c>
      <c r="B2330" s="48" t="s">
        <v>75</v>
      </c>
      <c r="C2330" s="48">
        <v>2023</v>
      </c>
      <c r="D2330" s="48" t="s">
        <v>6</v>
      </c>
      <c r="E2330" s="48">
        <v>4</v>
      </c>
      <c r="F2330" s="60">
        <v>406</v>
      </c>
      <c r="G2330" s="43">
        <v>127</v>
      </c>
      <c r="H2330" s="58">
        <f>FactTransaction[[#This Row],[RNS]]*FactTransaction[[#This Row],[ADR]]</f>
        <v>51562</v>
      </c>
      <c r="I2330" s="51">
        <f>DATE(FactTransaction[[#This Row],['#Year]],FactTransaction[[#This Row],['#Month]],1)</f>
        <v>45017</v>
      </c>
      <c r="J2330" s="48"/>
    </row>
    <row r="2331" spans="1:10" x14ac:dyDescent="0.4">
      <c r="A2331" s="48" t="s">
        <v>83</v>
      </c>
      <c r="B2331" s="48" t="s">
        <v>75</v>
      </c>
      <c r="C2331" s="48">
        <v>2023</v>
      </c>
      <c r="D2331" s="48" t="s">
        <v>7</v>
      </c>
      <c r="E2331" s="48">
        <v>4</v>
      </c>
      <c r="F2331" s="60">
        <v>305</v>
      </c>
      <c r="G2331" s="43">
        <v>107</v>
      </c>
      <c r="H2331" s="58">
        <f>FactTransaction[[#This Row],[RNS]]*FactTransaction[[#This Row],[ADR]]</f>
        <v>32635</v>
      </c>
      <c r="I2331" s="51">
        <f>DATE(FactTransaction[[#This Row],['#Year]],FactTransaction[[#This Row],['#Month]],1)</f>
        <v>45017</v>
      </c>
      <c r="J2331" s="48"/>
    </row>
    <row r="2332" spans="1:10" x14ac:dyDescent="0.4">
      <c r="A2332" s="48" t="s">
        <v>83</v>
      </c>
      <c r="B2332" s="48" t="s">
        <v>75</v>
      </c>
      <c r="C2332" s="48">
        <v>2023</v>
      </c>
      <c r="D2332" s="48" t="s">
        <v>8</v>
      </c>
      <c r="E2332" s="48">
        <v>4</v>
      </c>
      <c r="F2332" s="60">
        <v>285</v>
      </c>
      <c r="G2332" s="43">
        <v>131</v>
      </c>
      <c r="H2332" s="58">
        <f>FactTransaction[[#This Row],[RNS]]*FactTransaction[[#This Row],[ADR]]</f>
        <v>37335</v>
      </c>
      <c r="I2332" s="51">
        <f>DATE(FactTransaction[[#This Row],['#Year]],FactTransaction[[#This Row],['#Month]],1)</f>
        <v>45017</v>
      </c>
      <c r="J2332" s="48"/>
    </row>
    <row r="2333" spans="1:10" x14ac:dyDescent="0.4">
      <c r="A2333" s="48" t="s">
        <v>83</v>
      </c>
      <c r="B2333" s="48" t="s">
        <v>75</v>
      </c>
      <c r="C2333" s="48">
        <v>2023</v>
      </c>
      <c r="D2333" s="48" t="s">
        <v>3</v>
      </c>
      <c r="E2333" s="48">
        <v>4</v>
      </c>
      <c r="F2333" s="60">
        <v>93</v>
      </c>
      <c r="G2333" s="43">
        <v>111</v>
      </c>
      <c r="H2333" s="58">
        <f>FactTransaction[[#This Row],[RNS]]*FactTransaction[[#This Row],[ADR]]</f>
        <v>10323</v>
      </c>
      <c r="I2333" s="51">
        <f>DATE(FactTransaction[[#This Row],['#Year]],FactTransaction[[#This Row],['#Month]],1)</f>
        <v>45017</v>
      </c>
      <c r="J2333" s="48"/>
    </row>
    <row r="2334" spans="1:10" x14ac:dyDescent="0.4">
      <c r="A2334" s="48" t="s">
        <v>83</v>
      </c>
      <c r="B2334" s="48" t="s">
        <v>75</v>
      </c>
      <c r="C2334" s="48">
        <v>2023</v>
      </c>
      <c r="D2334" s="48" t="s">
        <v>6</v>
      </c>
      <c r="E2334" s="48">
        <v>5</v>
      </c>
      <c r="F2334" s="60">
        <v>395</v>
      </c>
      <c r="G2334" s="43">
        <v>135</v>
      </c>
      <c r="H2334" s="58">
        <f>FactTransaction[[#This Row],[RNS]]*FactTransaction[[#This Row],[ADR]]</f>
        <v>53325</v>
      </c>
      <c r="I2334" s="51">
        <f>DATE(FactTransaction[[#This Row],['#Year]],FactTransaction[[#This Row],['#Month]],1)</f>
        <v>45047</v>
      </c>
      <c r="J2334" s="48"/>
    </row>
    <row r="2335" spans="1:10" x14ac:dyDescent="0.4">
      <c r="A2335" s="48" t="s">
        <v>83</v>
      </c>
      <c r="B2335" s="48" t="s">
        <v>75</v>
      </c>
      <c r="C2335" s="48">
        <v>2023</v>
      </c>
      <c r="D2335" s="48" t="s">
        <v>7</v>
      </c>
      <c r="E2335" s="48">
        <v>5</v>
      </c>
      <c r="F2335" s="60">
        <v>32</v>
      </c>
      <c r="G2335" s="43">
        <v>110</v>
      </c>
      <c r="H2335" s="58">
        <f>FactTransaction[[#This Row],[RNS]]*FactTransaction[[#This Row],[ADR]]</f>
        <v>3520</v>
      </c>
      <c r="I2335" s="51">
        <f>DATE(FactTransaction[[#This Row],['#Year]],FactTransaction[[#This Row],['#Month]],1)</f>
        <v>45047</v>
      </c>
      <c r="J2335" s="48"/>
    </row>
    <row r="2336" spans="1:10" x14ac:dyDescent="0.4">
      <c r="A2336" s="48" t="s">
        <v>83</v>
      </c>
      <c r="B2336" s="48" t="s">
        <v>75</v>
      </c>
      <c r="C2336" s="48">
        <v>2023</v>
      </c>
      <c r="D2336" s="48" t="s">
        <v>8</v>
      </c>
      <c r="E2336" s="48">
        <v>5</v>
      </c>
      <c r="F2336" s="60">
        <v>177</v>
      </c>
      <c r="G2336" s="43">
        <v>135</v>
      </c>
      <c r="H2336" s="58">
        <f>FactTransaction[[#This Row],[RNS]]*FactTransaction[[#This Row],[ADR]]</f>
        <v>23895</v>
      </c>
      <c r="I2336" s="51">
        <f>DATE(FactTransaction[[#This Row],['#Year]],FactTransaction[[#This Row],['#Month]],1)</f>
        <v>45047</v>
      </c>
      <c r="J2336" s="48"/>
    </row>
    <row r="2337" spans="1:10" x14ac:dyDescent="0.4">
      <c r="A2337" s="48" t="s">
        <v>83</v>
      </c>
      <c r="B2337" s="48" t="s">
        <v>75</v>
      </c>
      <c r="C2337" s="48">
        <v>2023</v>
      </c>
      <c r="D2337" s="48" t="s">
        <v>3</v>
      </c>
      <c r="E2337" s="48">
        <v>5</v>
      </c>
      <c r="F2337" s="60">
        <v>184</v>
      </c>
      <c r="G2337" s="43">
        <v>120</v>
      </c>
      <c r="H2337" s="58">
        <f>FactTransaction[[#This Row],[RNS]]*FactTransaction[[#This Row],[ADR]]</f>
        <v>22080</v>
      </c>
      <c r="I2337" s="51">
        <f>DATE(FactTransaction[[#This Row],['#Year]],FactTransaction[[#This Row],['#Month]],1)</f>
        <v>45047</v>
      </c>
      <c r="J2337" s="48"/>
    </row>
    <row r="2338" spans="1:10" x14ac:dyDescent="0.4">
      <c r="A2338" s="48" t="s">
        <v>83</v>
      </c>
      <c r="B2338" s="48" t="s">
        <v>75</v>
      </c>
      <c r="C2338" s="48">
        <v>2023</v>
      </c>
      <c r="D2338" s="48" t="s">
        <v>6</v>
      </c>
      <c r="E2338" s="48">
        <v>6</v>
      </c>
      <c r="F2338" s="60">
        <v>415</v>
      </c>
      <c r="G2338" s="43">
        <v>138</v>
      </c>
      <c r="H2338" s="58">
        <f>FactTransaction[[#This Row],[RNS]]*FactTransaction[[#This Row],[ADR]]</f>
        <v>57270</v>
      </c>
      <c r="I2338" s="51">
        <f>DATE(FactTransaction[[#This Row],['#Year]],FactTransaction[[#This Row],['#Month]],1)</f>
        <v>45078</v>
      </c>
      <c r="J2338" s="48"/>
    </row>
    <row r="2339" spans="1:10" x14ac:dyDescent="0.4">
      <c r="A2339" s="48" t="s">
        <v>83</v>
      </c>
      <c r="B2339" s="48" t="s">
        <v>75</v>
      </c>
      <c r="C2339" s="48">
        <v>2023</v>
      </c>
      <c r="D2339" s="48" t="s">
        <v>7</v>
      </c>
      <c r="E2339" s="48">
        <v>6</v>
      </c>
      <c r="F2339" s="60">
        <v>451</v>
      </c>
      <c r="G2339" s="43">
        <v>130</v>
      </c>
      <c r="H2339" s="58">
        <f>FactTransaction[[#This Row],[RNS]]*FactTransaction[[#This Row],[ADR]]</f>
        <v>58630</v>
      </c>
      <c r="I2339" s="51">
        <f>DATE(FactTransaction[[#This Row],['#Year]],FactTransaction[[#This Row],['#Month]],1)</f>
        <v>45078</v>
      </c>
      <c r="J2339" s="48"/>
    </row>
    <row r="2340" spans="1:10" x14ac:dyDescent="0.4">
      <c r="A2340" s="48" t="s">
        <v>83</v>
      </c>
      <c r="B2340" s="48" t="s">
        <v>75</v>
      </c>
      <c r="C2340" s="48">
        <v>2023</v>
      </c>
      <c r="D2340" s="48" t="s">
        <v>8</v>
      </c>
      <c r="E2340" s="48">
        <v>6</v>
      </c>
      <c r="F2340" s="60">
        <v>131</v>
      </c>
      <c r="G2340" s="43">
        <v>137</v>
      </c>
      <c r="H2340" s="58">
        <f>FactTransaction[[#This Row],[RNS]]*FactTransaction[[#This Row],[ADR]]</f>
        <v>17947</v>
      </c>
      <c r="I2340" s="51">
        <f>DATE(FactTransaction[[#This Row],['#Year]],FactTransaction[[#This Row],['#Month]],1)</f>
        <v>45078</v>
      </c>
      <c r="J2340" s="48"/>
    </row>
    <row r="2341" spans="1:10" x14ac:dyDescent="0.4">
      <c r="A2341" s="48" t="s">
        <v>83</v>
      </c>
      <c r="B2341" s="48" t="s">
        <v>75</v>
      </c>
      <c r="C2341" s="48">
        <v>2023</v>
      </c>
      <c r="D2341" s="48" t="s">
        <v>3</v>
      </c>
      <c r="E2341" s="48">
        <v>6</v>
      </c>
      <c r="F2341" s="60">
        <v>247</v>
      </c>
      <c r="G2341" s="43">
        <v>137</v>
      </c>
      <c r="H2341" s="58">
        <f>FactTransaction[[#This Row],[RNS]]*FactTransaction[[#This Row],[ADR]]</f>
        <v>33839</v>
      </c>
      <c r="I2341" s="51">
        <f>DATE(FactTransaction[[#This Row],['#Year]],FactTransaction[[#This Row],['#Month]],1)</f>
        <v>45078</v>
      </c>
      <c r="J2341" s="48"/>
    </row>
    <row r="2342" spans="1:10" x14ac:dyDescent="0.4">
      <c r="A2342" s="48" t="s">
        <v>83</v>
      </c>
      <c r="B2342" s="48" t="s">
        <v>75</v>
      </c>
      <c r="C2342" s="48">
        <v>2023</v>
      </c>
      <c r="D2342" s="48" t="s">
        <v>6</v>
      </c>
      <c r="E2342" s="48">
        <v>7</v>
      </c>
      <c r="F2342" s="60">
        <v>255</v>
      </c>
      <c r="G2342" s="43">
        <v>139</v>
      </c>
      <c r="H2342" s="58">
        <f>FactTransaction[[#This Row],[RNS]]*FactTransaction[[#This Row],[ADR]]</f>
        <v>35445</v>
      </c>
      <c r="I2342" s="51">
        <f>DATE(FactTransaction[[#This Row],['#Year]],FactTransaction[[#This Row],['#Month]],1)</f>
        <v>45108</v>
      </c>
      <c r="J2342" s="48"/>
    </row>
    <row r="2343" spans="1:10" x14ac:dyDescent="0.4">
      <c r="A2343" s="48" t="s">
        <v>83</v>
      </c>
      <c r="B2343" s="48" t="s">
        <v>75</v>
      </c>
      <c r="C2343" s="48">
        <v>2023</v>
      </c>
      <c r="D2343" s="48" t="s">
        <v>7</v>
      </c>
      <c r="E2343" s="48">
        <v>7</v>
      </c>
      <c r="F2343" s="60">
        <v>224</v>
      </c>
      <c r="G2343" s="43">
        <v>144</v>
      </c>
      <c r="H2343" s="58">
        <f>FactTransaction[[#This Row],[RNS]]*FactTransaction[[#This Row],[ADR]]</f>
        <v>32256</v>
      </c>
      <c r="I2343" s="51">
        <f>DATE(FactTransaction[[#This Row],['#Year]],FactTransaction[[#This Row],['#Month]],1)</f>
        <v>45108</v>
      </c>
      <c r="J2343" s="48"/>
    </row>
    <row r="2344" spans="1:10" x14ac:dyDescent="0.4">
      <c r="A2344" s="48" t="s">
        <v>83</v>
      </c>
      <c r="B2344" s="48" t="s">
        <v>75</v>
      </c>
      <c r="C2344" s="48">
        <v>2023</v>
      </c>
      <c r="D2344" s="48" t="s">
        <v>8</v>
      </c>
      <c r="E2344" s="48">
        <v>7</v>
      </c>
      <c r="F2344" s="60">
        <v>338</v>
      </c>
      <c r="G2344" s="43">
        <v>103</v>
      </c>
      <c r="H2344" s="58">
        <f>FactTransaction[[#This Row],[RNS]]*FactTransaction[[#This Row],[ADR]]</f>
        <v>34814</v>
      </c>
      <c r="I2344" s="51">
        <f>DATE(FactTransaction[[#This Row],['#Year]],FactTransaction[[#This Row],['#Month]],1)</f>
        <v>45108</v>
      </c>
      <c r="J2344" s="48"/>
    </row>
    <row r="2345" spans="1:10" x14ac:dyDescent="0.4">
      <c r="A2345" s="48" t="s">
        <v>83</v>
      </c>
      <c r="B2345" s="48" t="s">
        <v>75</v>
      </c>
      <c r="C2345" s="48">
        <v>2023</v>
      </c>
      <c r="D2345" s="48" t="s">
        <v>3</v>
      </c>
      <c r="E2345" s="48">
        <v>7</v>
      </c>
      <c r="F2345" s="60">
        <v>310</v>
      </c>
      <c r="G2345" s="43">
        <v>126</v>
      </c>
      <c r="H2345" s="58">
        <f>FactTransaction[[#This Row],[RNS]]*FactTransaction[[#This Row],[ADR]]</f>
        <v>39060</v>
      </c>
      <c r="I2345" s="51">
        <f>DATE(FactTransaction[[#This Row],['#Year]],FactTransaction[[#This Row],['#Month]],1)</f>
        <v>45108</v>
      </c>
      <c r="J2345" s="48"/>
    </row>
    <row r="2346" spans="1:10" x14ac:dyDescent="0.4">
      <c r="A2346" s="48" t="s">
        <v>83</v>
      </c>
      <c r="B2346" s="48" t="s">
        <v>75</v>
      </c>
      <c r="C2346" s="48">
        <v>2023</v>
      </c>
      <c r="D2346" s="48" t="s">
        <v>6</v>
      </c>
      <c r="E2346" s="48">
        <v>8</v>
      </c>
      <c r="F2346" s="60">
        <v>200</v>
      </c>
      <c r="G2346" s="43">
        <v>113</v>
      </c>
      <c r="H2346" s="58">
        <f>FactTransaction[[#This Row],[RNS]]*FactTransaction[[#This Row],[ADR]]</f>
        <v>22600</v>
      </c>
      <c r="I2346" s="51">
        <f>DATE(FactTransaction[[#This Row],['#Year]],FactTransaction[[#This Row],['#Month]],1)</f>
        <v>45139</v>
      </c>
      <c r="J2346" s="48"/>
    </row>
    <row r="2347" spans="1:10" x14ac:dyDescent="0.4">
      <c r="A2347" s="48" t="s">
        <v>83</v>
      </c>
      <c r="B2347" s="48" t="s">
        <v>75</v>
      </c>
      <c r="C2347" s="48">
        <v>2023</v>
      </c>
      <c r="D2347" s="48" t="s">
        <v>7</v>
      </c>
      <c r="E2347" s="48">
        <v>8</v>
      </c>
      <c r="F2347" s="60">
        <v>446</v>
      </c>
      <c r="G2347" s="43">
        <v>128</v>
      </c>
      <c r="H2347" s="58">
        <f>FactTransaction[[#This Row],[RNS]]*FactTransaction[[#This Row],[ADR]]</f>
        <v>57088</v>
      </c>
      <c r="I2347" s="51">
        <f>DATE(FactTransaction[[#This Row],['#Year]],FactTransaction[[#This Row],['#Month]],1)</f>
        <v>45139</v>
      </c>
      <c r="J2347" s="48"/>
    </row>
    <row r="2348" spans="1:10" x14ac:dyDescent="0.4">
      <c r="A2348" s="48" t="s">
        <v>83</v>
      </c>
      <c r="B2348" s="48" t="s">
        <v>75</v>
      </c>
      <c r="C2348" s="48">
        <v>2023</v>
      </c>
      <c r="D2348" s="48" t="s">
        <v>8</v>
      </c>
      <c r="E2348" s="48">
        <v>8</v>
      </c>
      <c r="F2348" s="60">
        <v>112</v>
      </c>
      <c r="G2348" s="43">
        <v>137</v>
      </c>
      <c r="H2348" s="58">
        <f>FactTransaction[[#This Row],[RNS]]*FactTransaction[[#This Row],[ADR]]</f>
        <v>15344</v>
      </c>
      <c r="I2348" s="51">
        <f>DATE(FactTransaction[[#This Row],['#Year]],FactTransaction[[#This Row],['#Month]],1)</f>
        <v>45139</v>
      </c>
      <c r="J2348" s="48"/>
    </row>
    <row r="2349" spans="1:10" x14ac:dyDescent="0.4">
      <c r="A2349" s="48" t="s">
        <v>83</v>
      </c>
      <c r="B2349" s="48" t="s">
        <v>75</v>
      </c>
      <c r="C2349" s="48">
        <v>2023</v>
      </c>
      <c r="D2349" s="48" t="s">
        <v>3</v>
      </c>
      <c r="E2349" s="48">
        <v>8</v>
      </c>
      <c r="F2349" s="60">
        <v>495</v>
      </c>
      <c r="G2349" s="43">
        <v>114</v>
      </c>
      <c r="H2349" s="58">
        <f>FactTransaction[[#This Row],[RNS]]*FactTransaction[[#This Row],[ADR]]</f>
        <v>56430</v>
      </c>
      <c r="I2349" s="51">
        <f>DATE(FactTransaction[[#This Row],['#Year]],FactTransaction[[#This Row],['#Month]],1)</f>
        <v>45139</v>
      </c>
      <c r="J2349" s="48"/>
    </row>
    <row r="2350" spans="1:10" x14ac:dyDescent="0.4">
      <c r="A2350" s="48" t="s">
        <v>83</v>
      </c>
      <c r="B2350" s="48" t="s">
        <v>75</v>
      </c>
      <c r="C2350" s="48">
        <v>2023</v>
      </c>
      <c r="D2350" s="48" t="s">
        <v>6</v>
      </c>
      <c r="E2350" s="48">
        <v>9</v>
      </c>
      <c r="F2350" s="60">
        <v>412</v>
      </c>
      <c r="G2350" s="43">
        <v>104</v>
      </c>
      <c r="H2350" s="58">
        <f>FactTransaction[[#This Row],[RNS]]*FactTransaction[[#This Row],[ADR]]</f>
        <v>42848</v>
      </c>
      <c r="I2350" s="51">
        <f>DATE(FactTransaction[[#This Row],['#Year]],FactTransaction[[#This Row],['#Month]],1)</f>
        <v>45170</v>
      </c>
      <c r="J2350" s="48"/>
    </row>
    <row r="2351" spans="1:10" x14ac:dyDescent="0.4">
      <c r="A2351" s="48" t="s">
        <v>83</v>
      </c>
      <c r="B2351" s="48" t="s">
        <v>75</v>
      </c>
      <c r="C2351" s="48">
        <v>2023</v>
      </c>
      <c r="D2351" s="48" t="s">
        <v>7</v>
      </c>
      <c r="E2351" s="48">
        <v>9</v>
      </c>
      <c r="F2351" s="60">
        <v>84</v>
      </c>
      <c r="G2351" s="43">
        <v>110</v>
      </c>
      <c r="H2351" s="58">
        <f>FactTransaction[[#This Row],[RNS]]*FactTransaction[[#This Row],[ADR]]</f>
        <v>9240</v>
      </c>
      <c r="I2351" s="51">
        <f>DATE(FactTransaction[[#This Row],['#Year]],FactTransaction[[#This Row],['#Month]],1)</f>
        <v>45170</v>
      </c>
      <c r="J2351" s="48"/>
    </row>
    <row r="2352" spans="1:10" x14ac:dyDescent="0.4">
      <c r="A2352" s="48" t="s">
        <v>83</v>
      </c>
      <c r="B2352" s="48" t="s">
        <v>75</v>
      </c>
      <c r="C2352" s="48">
        <v>2023</v>
      </c>
      <c r="D2352" s="48" t="s">
        <v>8</v>
      </c>
      <c r="E2352" s="48">
        <v>9</v>
      </c>
      <c r="F2352" s="60">
        <v>283</v>
      </c>
      <c r="G2352" s="43">
        <v>121</v>
      </c>
      <c r="H2352" s="58">
        <f>FactTransaction[[#This Row],[RNS]]*FactTransaction[[#This Row],[ADR]]</f>
        <v>34243</v>
      </c>
      <c r="I2352" s="51">
        <f>DATE(FactTransaction[[#This Row],['#Year]],FactTransaction[[#This Row],['#Month]],1)</f>
        <v>45170</v>
      </c>
      <c r="J2352" s="48"/>
    </row>
    <row r="2353" spans="1:10" x14ac:dyDescent="0.4">
      <c r="A2353" s="48" t="s">
        <v>83</v>
      </c>
      <c r="B2353" s="48" t="s">
        <v>75</v>
      </c>
      <c r="C2353" s="48">
        <v>2023</v>
      </c>
      <c r="D2353" s="48" t="s">
        <v>3</v>
      </c>
      <c r="E2353" s="48">
        <v>9</v>
      </c>
      <c r="F2353" s="60">
        <v>345</v>
      </c>
      <c r="G2353" s="43">
        <v>133</v>
      </c>
      <c r="H2353" s="58">
        <f>FactTransaction[[#This Row],[RNS]]*FactTransaction[[#This Row],[ADR]]</f>
        <v>45885</v>
      </c>
      <c r="I2353" s="51">
        <f>DATE(FactTransaction[[#This Row],['#Year]],FactTransaction[[#This Row],['#Month]],1)</f>
        <v>45170</v>
      </c>
      <c r="J2353" s="48"/>
    </row>
    <row r="2354" spans="1:10" x14ac:dyDescent="0.4">
      <c r="A2354" s="48" t="s">
        <v>83</v>
      </c>
      <c r="B2354" s="48" t="s">
        <v>75</v>
      </c>
      <c r="C2354" s="48">
        <v>2023</v>
      </c>
      <c r="D2354" s="48" t="s">
        <v>6</v>
      </c>
      <c r="E2354" s="48">
        <v>10</v>
      </c>
      <c r="F2354" s="60">
        <v>445</v>
      </c>
      <c r="G2354" s="43">
        <v>129</v>
      </c>
      <c r="H2354" s="58">
        <f>FactTransaction[[#This Row],[RNS]]*FactTransaction[[#This Row],[ADR]]</f>
        <v>57405</v>
      </c>
      <c r="I2354" s="51">
        <f>DATE(FactTransaction[[#This Row],['#Year]],FactTransaction[[#This Row],['#Month]],1)</f>
        <v>45200</v>
      </c>
      <c r="J2354" s="48"/>
    </row>
    <row r="2355" spans="1:10" x14ac:dyDescent="0.4">
      <c r="A2355" s="48" t="s">
        <v>83</v>
      </c>
      <c r="B2355" s="48" t="s">
        <v>75</v>
      </c>
      <c r="C2355" s="48">
        <v>2023</v>
      </c>
      <c r="D2355" s="48" t="s">
        <v>7</v>
      </c>
      <c r="E2355" s="48">
        <v>10</v>
      </c>
      <c r="F2355" s="60">
        <v>160</v>
      </c>
      <c r="G2355" s="43">
        <v>113</v>
      </c>
      <c r="H2355" s="58">
        <f>FactTransaction[[#This Row],[RNS]]*FactTransaction[[#This Row],[ADR]]</f>
        <v>18080</v>
      </c>
      <c r="I2355" s="51">
        <f>DATE(FactTransaction[[#This Row],['#Year]],FactTransaction[[#This Row],['#Month]],1)</f>
        <v>45200</v>
      </c>
      <c r="J2355" s="48"/>
    </row>
    <row r="2356" spans="1:10" x14ac:dyDescent="0.4">
      <c r="A2356" s="48" t="s">
        <v>83</v>
      </c>
      <c r="B2356" s="48" t="s">
        <v>75</v>
      </c>
      <c r="C2356" s="48">
        <v>2023</v>
      </c>
      <c r="D2356" s="48" t="s">
        <v>8</v>
      </c>
      <c r="E2356" s="48">
        <v>10</v>
      </c>
      <c r="F2356" s="60">
        <v>488</v>
      </c>
      <c r="G2356" s="43">
        <v>104</v>
      </c>
      <c r="H2356" s="58">
        <f>FactTransaction[[#This Row],[RNS]]*FactTransaction[[#This Row],[ADR]]</f>
        <v>50752</v>
      </c>
      <c r="I2356" s="51">
        <f>DATE(FactTransaction[[#This Row],['#Year]],FactTransaction[[#This Row],['#Month]],1)</f>
        <v>45200</v>
      </c>
      <c r="J2356" s="48"/>
    </row>
    <row r="2357" spans="1:10" x14ac:dyDescent="0.4">
      <c r="A2357" s="48" t="s">
        <v>83</v>
      </c>
      <c r="B2357" s="48" t="s">
        <v>75</v>
      </c>
      <c r="C2357" s="48">
        <v>2023</v>
      </c>
      <c r="D2357" s="48" t="s">
        <v>3</v>
      </c>
      <c r="E2357" s="48">
        <v>10</v>
      </c>
      <c r="F2357" s="60">
        <v>376</v>
      </c>
      <c r="G2357" s="43">
        <v>126</v>
      </c>
      <c r="H2357" s="58">
        <f>FactTransaction[[#This Row],[RNS]]*FactTransaction[[#This Row],[ADR]]</f>
        <v>47376</v>
      </c>
      <c r="I2357" s="51">
        <f>DATE(FactTransaction[[#This Row],['#Year]],FactTransaction[[#This Row],['#Month]],1)</f>
        <v>45200</v>
      </c>
      <c r="J2357" s="48"/>
    </row>
    <row r="2358" spans="1:10" x14ac:dyDescent="0.4">
      <c r="A2358" s="48" t="s">
        <v>83</v>
      </c>
      <c r="B2358" s="48" t="s">
        <v>75</v>
      </c>
      <c r="C2358" s="48">
        <v>2023</v>
      </c>
      <c r="D2358" s="48" t="s">
        <v>6</v>
      </c>
      <c r="E2358" s="48">
        <v>11</v>
      </c>
      <c r="F2358" s="60">
        <v>388</v>
      </c>
      <c r="G2358" s="43">
        <v>142</v>
      </c>
      <c r="H2358" s="58">
        <f>FactTransaction[[#This Row],[RNS]]*FactTransaction[[#This Row],[ADR]]</f>
        <v>55096</v>
      </c>
      <c r="I2358" s="51">
        <f>DATE(FactTransaction[[#This Row],['#Year]],FactTransaction[[#This Row],['#Month]],1)</f>
        <v>45231</v>
      </c>
      <c r="J2358" s="48"/>
    </row>
    <row r="2359" spans="1:10" x14ac:dyDescent="0.4">
      <c r="A2359" s="48" t="s">
        <v>83</v>
      </c>
      <c r="B2359" s="48" t="s">
        <v>75</v>
      </c>
      <c r="C2359" s="48">
        <v>2023</v>
      </c>
      <c r="D2359" s="48" t="s">
        <v>7</v>
      </c>
      <c r="E2359" s="48">
        <v>11</v>
      </c>
      <c r="F2359" s="60">
        <v>156</v>
      </c>
      <c r="G2359" s="43">
        <v>126</v>
      </c>
      <c r="H2359" s="58">
        <f>FactTransaction[[#This Row],[RNS]]*FactTransaction[[#This Row],[ADR]]</f>
        <v>19656</v>
      </c>
      <c r="I2359" s="51">
        <f>DATE(FactTransaction[[#This Row],['#Year]],FactTransaction[[#This Row],['#Month]],1)</f>
        <v>45231</v>
      </c>
      <c r="J2359" s="48"/>
    </row>
    <row r="2360" spans="1:10" x14ac:dyDescent="0.4">
      <c r="A2360" s="48" t="s">
        <v>83</v>
      </c>
      <c r="B2360" s="48" t="s">
        <v>75</v>
      </c>
      <c r="C2360" s="48">
        <v>2023</v>
      </c>
      <c r="D2360" s="48" t="s">
        <v>8</v>
      </c>
      <c r="E2360" s="48">
        <v>11</v>
      </c>
      <c r="F2360" s="60">
        <v>210</v>
      </c>
      <c r="G2360" s="43">
        <v>111</v>
      </c>
      <c r="H2360" s="58">
        <f>FactTransaction[[#This Row],[RNS]]*FactTransaction[[#This Row],[ADR]]</f>
        <v>23310</v>
      </c>
      <c r="I2360" s="51">
        <f>DATE(FactTransaction[[#This Row],['#Year]],FactTransaction[[#This Row],['#Month]],1)</f>
        <v>45231</v>
      </c>
      <c r="J2360" s="48"/>
    </row>
    <row r="2361" spans="1:10" x14ac:dyDescent="0.4">
      <c r="A2361" s="48" t="s">
        <v>83</v>
      </c>
      <c r="B2361" s="48" t="s">
        <v>75</v>
      </c>
      <c r="C2361" s="48">
        <v>2023</v>
      </c>
      <c r="D2361" s="48" t="s">
        <v>3</v>
      </c>
      <c r="E2361" s="48">
        <v>11</v>
      </c>
      <c r="F2361" s="60">
        <v>461</v>
      </c>
      <c r="G2361" s="43">
        <v>143</v>
      </c>
      <c r="H2361" s="58">
        <f>FactTransaction[[#This Row],[RNS]]*FactTransaction[[#This Row],[ADR]]</f>
        <v>65923</v>
      </c>
      <c r="I2361" s="51">
        <f>DATE(FactTransaction[[#This Row],['#Year]],FactTransaction[[#This Row],['#Month]],1)</f>
        <v>45231</v>
      </c>
      <c r="J2361" s="48"/>
    </row>
    <row r="2362" spans="1:10" x14ac:dyDescent="0.4">
      <c r="A2362" s="48" t="s">
        <v>83</v>
      </c>
      <c r="B2362" s="48" t="s">
        <v>75</v>
      </c>
      <c r="C2362" s="48">
        <v>2023</v>
      </c>
      <c r="D2362" s="48" t="s">
        <v>6</v>
      </c>
      <c r="E2362" s="48">
        <v>12</v>
      </c>
      <c r="F2362" s="60">
        <v>282</v>
      </c>
      <c r="G2362" s="43">
        <v>110</v>
      </c>
      <c r="H2362" s="58">
        <f>FactTransaction[[#This Row],[RNS]]*FactTransaction[[#This Row],[ADR]]</f>
        <v>31020</v>
      </c>
      <c r="I2362" s="51">
        <f>DATE(FactTransaction[[#This Row],['#Year]],FactTransaction[[#This Row],['#Month]],1)</f>
        <v>45261</v>
      </c>
      <c r="J2362" s="48"/>
    </row>
    <row r="2363" spans="1:10" x14ac:dyDescent="0.4">
      <c r="A2363" s="48" t="s">
        <v>83</v>
      </c>
      <c r="B2363" s="48" t="s">
        <v>75</v>
      </c>
      <c r="C2363" s="48">
        <v>2023</v>
      </c>
      <c r="D2363" s="48" t="s">
        <v>7</v>
      </c>
      <c r="E2363" s="48">
        <v>12</v>
      </c>
      <c r="F2363" s="60">
        <v>108</v>
      </c>
      <c r="G2363" s="43">
        <v>109</v>
      </c>
      <c r="H2363" s="58">
        <f>FactTransaction[[#This Row],[RNS]]*FactTransaction[[#This Row],[ADR]]</f>
        <v>11772</v>
      </c>
      <c r="I2363" s="51">
        <f>DATE(FactTransaction[[#This Row],['#Year]],FactTransaction[[#This Row],['#Month]],1)</f>
        <v>45261</v>
      </c>
      <c r="J2363" s="48"/>
    </row>
    <row r="2364" spans="1:10" x14ac:dyDescent="0.4">
      <c r="A2364" s="48" t="s">
        <v>83</v>
      </c>
      <c r="B2364" s="48" t="s">
        <v>75</v>
      </c>
      <c r="C2364" s="48">
        <v>2023</v>
      </c>
      <c r="D2364" s="48" t="s">
        <v>8</v>
      </c>
      <c r="E2364" s="48">
        <v>12</v>
      </c>
      <c r="F2364" s="60">
        <v>71</v>
      </c>
      <c r="G2364" s="43">
        <v>118</v>
      </c>
      <c r="H2364" s="58">
        <f>FactTransaction[[#This Row],[RNS]]*FactTransaction[[#This Row],[ADR]]</f>
        <v>8378</v>
      </c>
      <c r="I2364" s="51">
        <f>DATE(FactTransaction[[#This Row],['#Year]],FactTransaction[[#This Row],['#Month]],1)</f>
        <v>45261</v>
      </c>
      <c r="J2364" s="48"/>
    </row>
    <row r="2365" spans="1:10" x14ac:dyDescent="0.4">
      <c r="A2365" s="48" t="s">
        <v>83</v>
      </c>
      <c r="B2365" s="48" t="s">
        <v>75</v>
      </c>
      <c r="C2365" s="48">
        <v>2023</v>
      </c>
      <c r="D2365" s="48" t="s">
        <v>3</v>
      </c>
      <c r="E2365" s="48">
        <v>12</v>
      </c>
      <c r="F2365" s="60">
        <v>221</v>
      </c>
      <c r="G2365" s="43">
        <v>127</v>
      </c>
      <c r="H2365" s="58">
        <f>FactTransaction[[#This Row],[RNS]]*FactTransaction[[#This Row],[ADR]]</f>
        <v>28067</v>
      </c>
      <c r="I2365" s="51">
        <f>DATE(FactTransaction[[#This Row],['#Year]],FactTransaction[[#This Row],['#Month]],1)</f>
        <v>45261</v>
      </c>
      <c r="J2365" s="48"/>
    </row>
    <row r="2366" spans="1:10" x14ac:dyDescent="0.4">
      <c r="A2366" s="48" t="s">
        <v>83</v>
      </c>
      <c r="B2366" s="48" t="s">
        <v>74</v>
      </c>
      <c r="C2366" s="48">
        <v>2023</v>
      </c>
      <c r="D2366" s="48" t="s">
        <v>6</v>
      </c>
      <c r="E2366" s="48">
        <v>1</v>
      </c>
      <c r="F2366" s="60">
        <v>103</v>
      </c>
      <c r="G2366" s="43">
        <v>144</v>
      </c>
      <c r="H2366" s="58">
        <f>FactTransaction[[#This Row],[RNS]]*FactTransaction[[#This Row],[ADR]]</f>
        <v>14832</v>
      </c>
      <c r="I2366" s="51">
        <f>DATE(FactTransaction[[#This Row],['#Year]],FactTransaction[[#This Row],['#Month]],1)</f>
        <v>44927</v>
      </c>
      <c r="J2366" s="48"/>
    </row>
    <row r="2367" spans="1:10" x14ac:dyDescent="0.4">
      <c r="A2367" s="48" t="s">
        <v>83</v>
      </c>
      <c r="B2367" s="48" t="s">
        <v>74</v>
      </c>
      <c r="C2367" s="48">
        <v>2023</v>
      </c>
      <c r="D2367" s="48" t="s">
        <v>7</v>
      </c>
      <c r="E2367" s="48">
        <v>1</v>
      </c>
      <c r="F2367" s="60">
        <v>345</v>
      </c>
      <c r="G2367" s="43">
        <v>108</v>
      </c>
      <c r="H2367" s="58">
        <f>FactTransaction[[#This Row],[RNS]]*FactTransaction[[#This Row],[ADR]]</f>
        <v>37260</v>
      </c>
      <c r="I2367" s="51">
        <f>DATE(FactTransaction[[#This Row],['#Year]],FactTransaction[[#This Row],['#Month]],1)</f>
        <v>44927</v>
      </c>
      <c r="J2367" s="48"/>
    </row>
    <row r="2368" spans="1:10" x14ac:dyDescent="0.4">
      <c r="A2368" s="48" t="s">
        <v>83</v>
      </c>
      <c r="B2368" s="48" t="s">
        <v>74</v>
      </c>
      <c r="C2368" s="48">
        <v>2023</v>
      </c>
      <c r="D2368" s="48" t="s">
        <v>8</v>
      </c>
      <c r="E2368" s="48">
        <v>1</v>
      </c>
      <c r="F2368" s="60">
        <v>77</v>
      </c>
      <c r="G2368" s="43">
        <v>127</v>
      </c>
      <c r="H2368" s="58">
        <f>FactTransaction[[#This Row],[RNS]]*FactTransaction[[#This Row],[ADR]]</f>
        <v>9779</v>
      </c>
      <c r="I2368" s="51">
        <f>DATE(FactTransaction[[#This Row],['#Year]],FactTransaction[[#This Row],['#Month]],1)</f>
        <v>44927</v>
      </c>
      <c r="J2368" s="48"/>
    </row>
    <row r="2369" spans="1:10" x14ac:dyDescent="0.4">
      <c r="A2369" s="48" t="s">
        <v>83</v>
      </c>
      <c r="B2369" s="48" t="s">
        <v>74</v>
      </c>
      <c r="C2369" s="48">
        <v>2023</v>
      </c>
      <c r="D2369" s="48" t="s">
        <v>3</v>
      </c>
      <c r="E2369" s="48">
        <v>1</v>
      </c>
      <c r="F2369" s="60">
        <v>334</v>
      </c>
      <c r="G2369" s="43">
        <v>115</v>
      </c>
      <c r="H2369" s="58">
        <f>FactTransaction[[#This Row],[RNS]]*FactTransaction[[#This Row],[ADR]]</f>
        <v>38410</v>
      </c>
      <c r="I2369" s="51">
        <f>DATE(FactTransaction[[#This Row],['#Year]],FactTransaction[[#This Row],['#Month]],1)</f>
        <v>44927</v>
      </c>
      <c r="J2369" s="48"/>
    </row>
    <row r="2370" spans="1:10" x14ac:dyDescent="0.4">
      <c r="A2370" s="48" t="s">
        <v>83</v>
      </c>
      <c r="B2370" s="48" t="s">
        <v>74</v>
      </c>
      <c r="C2370" s="48">
        <v>2023</v>
      </c>
      <c r="D2370" s="48" t="s">
        <v>6</v>
      </c>
      <c r="E2370" s="48">
        <v>2</v>
      </c>
      <c r="F2370" s="60">
        <v>33</v>
      </c>
      <c r="G2370" s="43">
        <v>138</v>
      </c>
      <c r="H2370" s="58">
        <f>FactTransaction[[#This Row],[RNS]]*FactTransaction[[#This Row],[ADR]]</f>
        <v>4554</v>
      </c>
      <c r="I2370" s="51">
        <f>DATE(FactTransaction[[#This Row],['#Year]],FactTransaction[[#This Row],['#Month]],1)</f>
        <v>44958</v>
      </c>
      <c r="J2370" s="48"/>
    </row>
    <row r="2371" spans="1:10" x14ac:dyDescent="0.4">
      <c r="A2371" s="48" t="s">
        <v>83</v>
      </c>
      <c r="B2371" s="48" t="s">
        <v>74</v>
      </c>
      <c r="C2371" s="48">
        <v>2023</v>
      </c>
      <c r="D2371" s="48" t="s">
        <v>7</v>
      </c>
      <c r="E2371" s="48">
        <v>2</v>
      </c>
      <c r="F2371" s="60">
        <v>281</v>
      </c>
      <c r="G2371" s="43">
        <v>120</v>
      </c>
      <c r="H2371" s="58">
        <f>FactTransaction[[#This Row],[RNS]]*FactTransaction[[#This Row],[ADR]]</f>
        <v>33720</v>
      </c>
      <c r="I2371" s="51">
        <f>DATE(FactTransaction[[#This Row],['#Year]],FactTransaction[[#This Row],['#Month]],1)</f>
        <v>44958</v>
      </c>
      <c r="J2371" s="48"/>
    </row>
    <row r="2372" spans="1:10" x14ac:dyDescent="0.4">
      <c r="A2372" s="48" t="s">
        <v>83</v>
      </c>
      <c r="B2372" s="48" t="s">
        <v>74</v>
      </c>
      <c r="C2372" s="48">
        <v>2023</v>
      </c>
      <c r="D2372" s="48" t="s">
        <v>8</v>
      </c>
      <c r="E2372" s="48">
        <v>2</v>
      </c>
      <c r="F2372" s="60">
        <v>182</v>
      </c>
      <c r="G2372" s="43">
        <v>102</v>
      </c>
      <c r="H2372" s="58">
        <f>FactTransaction[[#This Row],[RNS]]*FactTransaction[[#This Row],[ADR]]</f>
        <v>18564</v>
      </c>
      <c r="I2372" s="51">
        <f>DATE(FactTransaction[[#This Row],['#Year]],FactTransaction[[#This Row],['#Month]],1)</f>
        <v>44958</v>
      </c>
      <c r="J2372" s="48"/>
    </row>
    <row r="2373" spans="1:10" x14ac:dyDescent="0.4">
      <c r="A2373" s="48" t="s">
        <v>83</v>
      </c>
      <c r="B2373" s="48" t="s">
        <v>74</v>
      </c>
      <c r="C2373" s="48">
        <v>2023</v>
      </c>
      <c r="D2373" s="48" t="s">
        <v>3</v>
      </c>
      <c r="E2373" s="48">
        <v>2</v>
      </c>
      <c r="F2373" s="60">
        <v>133</v>
      </c>
      <c r="G2373" s="43">
        <v>139</v>
      </c>
      <c r="H2373" s="58">
        <f>FactTransaction[[#This Row],[RNS]]*FactTransaction[[#This Row],[ADR]]</f>
        <v>18487</v>
      </c>
      <c r="I2373" s="51">
        <f>DATE(FactTransaction[[#This Row],['#Year]],FactTransaction[[#This Row],['#Month]],1)</f>
        <v>44958</v>
      </c>
      <c r="J2373" s="48"/>
    </row>
    <row r="2374" spans="1:10" x14ac:dyDescent="0.4">
      <c r="A2374" s="48" t="s">
        <v>83</v>
      </c>
      <c r="B2374" s="48" t="s">
        <v>74</v>
      </c>
      <c r="C2374" s="48">
        <v>2023</v>
      </c>
      <c r="D2374" s="48" t="s">
        <v>6</v>
      </c>
      <c r="E2374" s="48">
        <v>3</v>
      </c>
      <c r="F2374" s="60">
        <v>148</v>
      </c>
      <c r="G2374" s="43">
        <v>144</v>
      </c>
      <c r="H2374" s="58">
        <f>FactTransaction[[#This Row],[RNS]]*FactTransaction[[#This Row],[ADR]]</f>
        <v>21312</v>
      </c>
      <c r="I2374" s="51">
        <f>DATE(FactTransaction[[#This Row],['#Year]],FactTransaction[[#This Row],['#Month]],1)</f>
        <v>44986</v>
      </c>
      <c r="J2374" s="48"/>
    </row>
    <row r="2375" spans="1:10" x14ac:dyDescent="0.4">
      <c r="A2375" s="48" t="s">
        <v>83</v>
      </c>
      <c r="B2375" s="48" t="s">
        <v>74</v>
      </c>
      <c r="C2375" s="48">
        <v>2023</v>
      </c>
      <c r="D2375" s="48" t="s">
        <v>7</v>
      </c>
      <c r="E2375" s="48">
        <v>3</v>
      </c>
      <c r="F2375" s="60">
        <v>237</v>
      </c>
      <c r="G2375" s="43">
        <v>116</v>
      </c>
      <c r="H2375" s="58">
        <f>FactTransaction[[#This Row],[RNS]]*FactTransaction[[#This Row],[ADR]]</f>
        <v>27492</v>
      </c>
      <c r="I2375" s="51">
        <f>DATE(FactTransaction[[#This Row],['#Year]],FactTransaction[[#This Row],['#Month]],1)</f>
        <v>44986</v>
      </c>
      <c r="J2375" s="48"/>
    </row>
    <row r="2376" spans="1:10" x14ac:dyDescent="0.4">
      <c r="A2376" s="48" t="s">
        <v>83</v>
      </c>
      <c r="B2376" s="48" t="s">
        <v>74</v>
      </c>
      <c r="C2376" s="48">
        <v>2023</v>
      </c>
      <c r="D2376" s="48" t="s">
        <v>8</v>
      </c>
      <c r="E2376" s="48">
        <v>3</v>
      </c>
      <c r="F2376" s="60">
        <v>131</v>
      </c>
      <c r="G2376" s="43">
        <v>107</v>
      </c>
      <c r="H2376" s="58">
        <f>FactTransaction[[#This Row],[RNS]]*FactTransaction[[#This Row],[ADR]]</f>
        <v>14017</v>
      </c>
      <c r="I2376" s="51">
        <f>DATE(FactTransaction[[#This Row],['#Year]],FactTransaction[[#This Row],['#Month]],1)</f>
        <v>44986</v>
      </c>
      <c r="J2376" s="48"/>
    </row>
    <row r="2377" spans="1:10" x14ac:dyDescent="0.4">
      <c r="A2377" s="48" t="s">
        <v>83</v>
      </c>
      <c r="B2377" s="48" t="s">
        <v>74</v>
      </c>
      <c r="C2377" s="48">
        <v>2023</v>
      </c>
      <c r="D2377" s="48" t="s">
        <v>3</v>
      </c>
      <c r="E2377" s="48">
        <v>3</v>
      </c>
      <c r="F2377" s="60">
        <v>452</v>
      </c>
      <c r="G2377" s="43">
        <v>127</v>
      </c>
      <c r="H2377" s="58">
        <f>FactTransaction[[#This Row],[RNS]]*FactTransaction[[#This Row],[ADR]]</f>
        <v>57404</v>
      </c>
      <c r="I2377" s="51">
        <f>DATE(FactTransaction[[#This Row],['#Year]],FactTransaction[[#This Row],['#Month]],1)</f>
        <v>44986</v>
      </c>
      <c r="J2377" s="48"/>
    </row>
    <row r="2378" spans="1:10" x14ac:dyDescent="0.4">
      <c r="A2378" s="48" t="s">
        <v>83</v>
      </c>
      <c r="B2378" s="48" t="s">
        <v>74</v>
      </c>
      <c r="C2378" s="48">
        <v>2023</v>
      </c>
      <c r="D2378" s="48" t="s">
        <v>6</v>
      </c>
      <c r="E2378" s="48">
        <v>4</v>
      </c>
      <c r="F2378" s="60">
        <v>138</v>
      </c>
      <c r="G2378" s="43">
        <v>124</v>
      </c>
      <c r="H2378" s="58">
        <f>FactTransaction[[#This Row],[RNS]]*FactTransaction[[#This Row],[ADR]]</f>
        <v>17112</v>
      </c>
      <c r="I2378" s="51">
        <f>DATE(FactTransaction[[#This Row],['#Year]],FactTransaction[[#This Row],['#Month]],1)</f>
        <v>45017</v>
      </c>
      <c r="J2378" s="48"/>
    </row>
    <row r="2379" spans="1:10" x14ac:dyDescent="0.4">
      <c r="A2379" s="48" t="s">
        <v>83</v>
      </c>
      <c r="B2379" s="48" t="s">
        <v>74</v>
      </c>
      <c r="C2379" s="48">
        <v>2023</v>
      </c>
      <c r="D2379" s="48" t="s">
        <v>7</v>
      </c>
      <c r="E2379" s="48">
        <v>4</v>
      </c>
      <c r="F2379" s="60">
        <v>475</v>
      </c>
      <c r="G2379" s="43">
        <v>103</v>
      </c>
      <c r="H2379" s="58">
        <f>FactTransaction[[#This Row],[RNS]]*FactTransaction[[#This Row],[ADR]]</f>
        <v>48925</v>
      </c>
      <c r="I2379" s="51">
        <f>DATE(FactTransaction[[#This Row],['#Year]],FactTransaction[[#This Row],['#Month]],1)</f>
        <v>45017</v>
      </c>
      <c r="J2379" s="48"/>
    </row>
    <row r="2380" spans="1:10" x14ac:dyDescent="0.4">
      <c r="A2380" s="48" t="s">
        <v>83</v>
      </c>
      <c r="B2380" s="48" t="s">
        <v>74</v>
      </c>
      <c r="C2380" s="48">
        <v>2023</v>
      </c>
      <c r="D2380" s="48" t="s">
        <v>8</v>
      </c>
      <c r="E2380" s="48">
        <v>4</v>
      </c>
      <c r="F2380" s="60">
        <v>473</v>
      </c>
      <c r="G2380" s="43">
        <v>131</v>
      </c>
      <c r="H2380" s="58">
        <f>FactTransaction[[#This Row],[RNS]]*FactTransaction[[#This Row],[ADR]]</f>
        <v>61963</v>
      </c>
      <c r="I2380" s="51">
        <f>DATE(FactTransaction[[#This Row],['#Year]],FactTransaction[[#This Row],['#Month]],1)</f>
        <v>45017</v>
      </c>
      <c r="J2380" s="48"/>
    </row>
    <row r="2381" spans="1:10" x14ac:dyDescent="0.4">
      <c r="A2381" s="48" t="s">
        <v>83</v>
      </c>
      <c r="B2381" s="48" t="s">
        <v>74</v>
      </c>
      <c r="C2381" s="48">
        <v>2023</v>
      </c>
      <c r="D2381" s="48" t="s">
        <v>3</v>
      </c>
      <c r="E2381" s="48">
        <v>4</v>
      </c>
      <c r="F2381" s="60">
        <v>303</v>
      </c>
      <c r="G2381" s="43">
        <v>101</v>
      </c>
      <c r="H2381" s="58">
        <f>FactTransaction[[#This Row],[RNS]]*FactTransaction[[#This Row],[ADR]]</f>
        <v>30603</v>
      </c>
      <c r="I2381" s="51">
        <f>DATE(FactTransaction[[#This Row],['#Year]],FactTransaction[[#This Row],['#Month]],1)</f>
        <v>45017</v>
      </c>
      <c r="J2381" s="48"/>
    </row>
    <row r="2382" spans="1:10" x14ac:dyDescent="0.4">
      <c r="A2382" s="48" t="s">
        <v>83</v>
      </c>
      <c r="B2382" s="48" t="s">
        <v>74</v>
      </c>
      <c r="C2382" s="48">
        <v>2023</v>
      </c>
      <c r="D2382" s="48" t="s">
        <v>6</v>
      </c>
      <c r="E2382" s="48">
        <v>5</v>
      </c>
      <c r="F2382" s="60">
        <v>430</v>
      </c>
      <c r="G2382" s="43">
        <v>105</v>
      </c>
      <c r="H2382" s="58">
        <f>FactTransaction[[#This Row],[RNS]]*FactTransaction[[#This Row],[ADR]]</f>
        <v>45150</v>
      </c>
      <c r="I2382" s="51">
        <f>DATE(FactTransaction[[#This Row],['#Year]],FactTransaction[[#This Row],['#Month]],1)</f>
        <v>45047</v>
      </c>
      <c r="J2382" s="48"/>
    </row>
    <row r="2383" spans="1:10" x14ac:dyDescent="0.4">
      <c r="A2383" s="48" t="s">
        <v>83</v>
      </c>
      <c r="B2383" s="48" t="s">
        <v>74</v>
      </c>
      <c r="C2383" s="48">
        <v>2023</v>
      </c>
      <c r="D2383" s="48" t="s">
        <v>7</v>
      </c>
      <c r="E2383" s="48">
        <v>5</v>
      </c>
      <c r="F2383" s="60">
        <v>175</v>
      </c>
      <c r="G2383" s="43">
        <v>102</v>
      </c>
      <c r="H2383" s="58">
        <f>FactTransaction[[#This Row],[RNS]]*FactTransaction[[#This Row],[ADR]]</f>
        <v>17850</v>
      </c>
      <c r="I2383" s="51">
        <f>DATE(FactTransaction[[#This Row],['#Year]],FactTransaction[[#This Row],['#Month]],1)</f>
        <v>45047</v>
      </c>
      <c r="J2383" s="48"/>
    </row>
    <row r="2384" spans="1:10" x14ac:dyDescent="0.4">
      <c r="A2384" s="48" t="s">
        <v>83</v>
      </c>
      <c r="B2384" s="48" t="s">
        <v>74</v>
      </c>
      <c r="C2384" s="48">
        <v>2023</v>
      </c>
      <c r="D2384" s="48" t="s">
        <v>8</v>
      </c>
      <c r="E2384" s="48">
        <v>5</v>
      </c>
      <c r="F2384" s="60">
        <v>31</v>
      </c>
      <c r="G2384" s="43">
        <v>137</v>
      </c>
      <c r="H2384" s="58">
        <f>FactTransaction[[#This Row],[RNS]]*FactTransaction[[#This Row],[ADR]]</f>
        <v>4247</v>
      </c>
      <c r="I2384" s="51">
        <f>DATE(FactTransaction[[#This Row],['#Year]],FactTransaction[[#This Row],['#Month]],1)</f>
        <v>45047</v>
      </c>
      <c r="J2384" s="48"/>
    </row>
    <row r="2385" spans="1:10" x14ac:dyDescent="0.4">
      <c r="A2385" s="48" t="s">
        <v>83</v>
      </c>
      <c r="B2385" s="48" t="s">
        <v>74</v>
      </c>
      <c r="C2385" s="48">
        <v>2023</v>
      </c>
      <c r="D2385" s="48" t="s">
        <v>3</v>
      </c>
      <c r="E2385" s="48">
        <v>5</v>
      </c>
      <c r="F2385" s="60">
        <v>436</v>
      </c>
      <c r="G2385" s="43">
        <v>132</v>
      </c>
      <c r="H2385" s="58">
        <f>FactTransaction[[#This Row],[RNS]]*FactTransaction[[#This Row],[ADR]]</f>
        <v>57552</v>
      </c>
      <c r="I2385" s="51">
        <f>DATE(FactTransaction[[#This Row],['#Year]],FactTransaction[[#This Row],['#Month]],1)</f>
        <v>45047</v>
      </c>
      <c r="J2385" s="48"/>
    </row>
    <row r="2386" spans="1:10" x14ac:dyDescent="0.4">
      <c r="A2386" s="48" t="s">
        <v>83</v>
      </c>
      <c r="B2386" s="48" t="s">
        <v>74</v>
      </c>
      <c r="C2386" s="48">
        <v>2023</v>
      </c>
      <c r="D2386" s="48" t="s">
        <v>6</v>
      </c>
      <c r="E2386" s="48">
        <v>6</v>
      </c>
      <c r="F2386" s="60">
        <v>369</v>
      </c>
      <c r="G2386" s="43">
        <v>109</v>
      </c>
      <c r="H2386" s="58">
        <f>FactTransaction[[#This Row],[RNS]]*FactTransaction[[#This Row],[ADR]]</f>
        <v>40221</v>
      </c>
      <c r="I2386" s="51">
        <f>DATE(FactTransaction[[#This Row],['#Year]],FactTransaction[[#This Row],['#Month]],1)</f>
        <v>45078</v>
      </c>
      <c r="J2386" s="48"/>
    </row>
    <row r="2387" spans="1:10" x14ac:dyDescent="0.4">
      <c r="A2387" s="48" t="s">
        <v>83</v>
      </c>
      <c r="B2387" s="48" t="s">
        <v>74</v>
      </c>
      <c r="C2387" s="48">
        <v>2023</v>
      </c>
      <c r="D2387" s="48" t="s">
        <v>7</v>
      </c>
      <c r="E2387" s="48">
        <v>6</v>
      </c>
      <c r="F2387" s="60">
        <v>393</v>
      </c>
      <c r="G2387" s="43">
        <v>115</v>
      </c>
      <c r="H2387" s="58">
        <f>FactTransaction[[#This Row],[RNS]]*FactTransaction[[#This Row],[ADR]]</f>
        <v>45195</v>
      </c>
      <c r="I2387" s="51">
        <f>DATE(FactTransaction[[#This Row],['#Year]],FactTransaction[[#This Row],['#Month]],1)</f>
        <v>45078</v>
      </c>
      <c r="J2387" s="48"/>
    </row>
    <row r="2388" spans="1:10" x14ac:dyDescent="0.4">
      <c r="A2388" s="48" t="s">
        <v>83</v>
      </c>
      <c r="B2388" s="48" t="s">
        <v>74</v>
      </c>
      <c r="C2388" s="48">
        <v>2023</v>
      </c>
      <c r="D2388" s="48" t="s">
        <v>8</v>
      </c>
      <c r="E2388" s="48">
        <v>6</v>
      </c>
      <c r="F2388" s="60">
        <v>464</v>
      </c>
      <c r="G2388" s="43">
        <v>137</v>
      </c>
      <c r="H2388" s="58">
        <f>FactTransaction[[#This Row],[RNS]]*FactTransaction[[#This Row],[ADR]]</f>
        <v>63568</v>
      </c>
      <c r="I2388" s="51">
        <f>DATE(FactTransaction[[#This Row],['#Year]],FactTransaction[[#This Row],['#Month]],1)</f>
        <v>45078</v>
      </c>
      <c r="J2388" s="48"/>
    </row>
    <row r="2389" spans="1:10" x14ac:dyDescent="0.4">
      <c r="A2389" s="48" t="s">
        <v>83</v>
      </c>
      <c r="B2389" s="48" t="s">
        <v>74</v>
      </c>
      <c r="C2389" s="48">
        <v>2023</v>
      </c>
      <c r="D2389" s="48" t="s">
        <v>3</v>
      </c>
      <c r="E2389" s="48">
        <v>6</v>
      </c>
      <c r="F2389" s="60">
        <v>310</v>
      </c>
      <c r="G2389" s="43">
        <v>118</v>
      </c>
      <c r="H2389" s="58">
        <f>FactTransaction[[#This Row],[RNS]]*FactTransaction[[#This Row],[ADR]]</f>
        <v>36580</v>
      </c>
      <c r="I2389" s="51">
        <f>DATE(FactTransaction[[#This Row],['#Year]],FactTransaction[[#This Row],['#Month]],1)</f>
        <v>45078</v>
      </c>
      <c r="J2389" s="48"/>
    </row>
    <row r="2390" spans="1:10" x14ac:dyDescent="0.4">
      <c r="A2390" s="48" t="s">
        <v>83</v>
      </c>
      <c r="B2390" s="48" t="s">
        <v>74</v>
      </c>
      <c r="C2390" s="48">
        <v>2023</v>
      </c>
      <c r="D2390" s="48" t="s">
        <v>6</v>
      </c>
      <c r="E2390" s="48">
        <v>7</v>
      </c>
      <c r="F2390" s="60">
        <v>387</v>
      </c>
      <c r="G2390" s="43">
        <v>124</v>
      </c>
      <c r="H2390" s="58">
        <f>FactTransaction[[#This Row],[RNS]]*FactTransaction[[#This Row],[ADR]]</f>
        <v>47988</v>
      </c>
      <c r="I2390" s="51">
        <f>DATE(FactTransaction[[#This Row],['#Year]],FactTransaction[[#This Row],['#Month]],1)</f>
        <v>45108</v>
      </c>
      <c r="J2390" s="48"/>
    </row>
    <row r="2391" spans="1:10" x14ac:dyDescent="0.4">
      <c r="A2391" s="48" t="s">
        <v>83</v>
      </c>
      <c r="B2391" s="48" t="s">
        <v>74</v>
      </c>
      <c r="C2391" s="48">
        <v>2023</v>
      </c>
      <c r="D2391" s="48" t="s">
        <v>7</v>
      </c>
      <c r="E2391" s="48">
        <v>7</v>
      </c>
      <c r="F2391" s="60">
        <v>38</v>
      </c>
      <c r="G2391" s="43">
        <v>119</v>
      </c>
      <c r="H2391" s="58">
        <f>FactTransaction[[#This Row],[RNS]]*FactTransaction[[#This Row],[ADR]]</f>
        <v>4522</v>
      </c>
      <c r="I2391" s="51">
        <f>DATE(FactTransaction[[#This Row],['#Year]],FactTransaction[[#This Row],['#Month]],1)</f>
        <v>45108</v>
      </c>
      <c r="J2391" s="48"/>
    </row>
    <row r="2392" spans="1:10" x14ac:dyDescent="0.4">
      <c r="A2392" s="48" t="s">
        <v>83</v>
      </c>
      <c r="B2392" s="48" t="s">
        <v>74</v>
      </c>
      <c r="C2392" s="48">
        <v>2023</v>
      </c>
      <c r="D2392" s="48" t="s">
        <v>8</v>
      </c>
      <c r="E2392" s="48">
        <v>7</v>
      </c>
      <c r="F2392" s="60">
        <v>153</v>
      </c>
      <c r="G2392" s="43">
        <v>122</v>
      </c>
      <c r="H2392" s="58">
        <f>FactTransaction[[#This Row],[RNS]]*FactTransaction[[#This Row],[ADR]]</f>
        <v>18666</v>
      </c>
      <c r="I2392" s="51">
        <f>DATE(FactTransaction[[#This Row],['#Year]],FactTransaction[[#This Row],['#Month]],1)</f>
        <v>45108</v>
      </c>
      <c r="J2392" s="48"/>
    </row>
    <row r="2393" spans="1:10" x14ac:dyDescent="0.4">
      <c r="A2393" s="48" t="s">
        <v>83</v>
      </c>
      <c r="B2393" s="48" t="s">
        <v>74</v>
      </c>
      <c r="C2393" s="48">
        <v>2023</v>
      </c>
      <c r="D2393" s="48" t="s">
        <v>3</v>
      </c>
      <c r="E2393" s="48">
        <v>7</v>
      </c>
      <c r="F2393" s="60">
        <v>461</v>
      </c>
      <c r="G2393" s="43">
        <v>138</v>
      </c>
      <c r="H2393" s="58">
        <f>FactTransaction[[#This Row],[RNS]]*FactTransaction[[#This Row],[ADR]]</f>
        <v>63618</v>
      </c>
      <c r="I2393" s="51">
        <f>DATE(FactTransaction[[#This Row],['#Year]],FactTransaction[[#This Row],['#Month]],1)</f>
        <v>45108</v>
      </c>
      <c r="J2393" s="48"/>
    </row>
    <row r="2394" spans="1:10" x14ac:dyDescent="0.4">
      <c r="A2394" s="48" t="s">
        <v>83</v>
      </c>
      <c r="B2394" s="48" t="s">
        <v>74</v>
      </c>
      <c r="C2394" s="48">
        <v>2023</v>
      </c>
      <c r="D2394" s="48" t="s">
        <v>6</v>
      </c>
      <c r="E2394" s="48">
        <v>8</v>
      </c>
      <c r="F2394" s="60">
        <v>318</v>
      </c>
      <c r="G2394" s="43">
        <v>125</v>
      </c>
      <c r="H2394" s="58">
        <f>FactTransaction[[#This Row],[RNS]]*FactTransaction[[#This Row],[ADR]]</f>
        <v>39750</v>
      </c>
      <c r="I2394" s="51">
        <f>DATE(FactTransaction[[#This Row],['#Year]],FactTransaction[[#This Row],['#Month]],1)</f>
        <v>45139</v>
      </c>
      <c r="J2394" s="48"/>
    </row>
    <row r="2395" spans="1:10" x14ac:dyDescent="0.4">
      <c r="A2395" s="48" t="s">
        <v>83</v>
      </c>
      <c r="B2395" s="48" t="s">
        <v>74</v>
      </c>
      <c r="C2395" s="48">
        <v>2023</v>
      </c>
      <c r="D2395" s="48" t="s">
        <v>7</v>
      </c>
      <c r="E2395" s="48">
        <v>8</v>
      </c>
      <c r="F2395" s="60">
        <v>283</v>
      </c>
      <c r="G2395" s="43">
        <v>132</v>
      </c>
      <c r="H2395" s="58">
        <f>FactTransaction[[#This Row],[RNS]]*FactTransaction[[#This Row],[ADR]]</f>
        <v>37356</v>
      </c>
      <c r="I2395" s="51">
        <f>DATE(FactTransaction[[#This Row],['#Year]],FactTransaction[[#This Row],['#Month]],1)</f>
        <v>45139</v>
      </c>
      <c r="J2395" s="48"/>
    </row>
    <row r="2396" spans="1:10" x14ac:dyDescent="0.4">
      <c r="A2396" s="48" t="s">
        <v>83</v>
      </c>
      <c r="B2396" s="48" t="s">
        <v>74</v>
      </c>
      <c r="C2396" s="48">
        <v>2023</v>
      </c>
      <c r="D2396" s="48" t="s">
        <v>8</v>
      </c>
      <c r="E2396" s="48">
        <v>8</v>
      </c>
      <c r="F2396" s="60">
        <v>407</v>
      </c>
      <c r="G2396" s="43">
        <v>104</v>
      </c>
      <c r="H2396" s="58">
        <f>FactTransaction[[#This Row],[RNS]]*FactTransaction[[#This Row],[ADR]]</f>
        <v>42328</v>
      </c>
      <c r="I2396" s="51">
        <f>DATE(FactTransaction[[#This Row],['#Year]],FactTransaction[[#This Row],['#Month]],1)</f>
        <v>45139</v>
      </c>
      <c r="J2396" s="48"/>
    </row>
    <row r="2397" spans="1:10" x14ac:dyDescent="0.4">
      <c r="A2397" s="48" t="s">
        <v>83</v>
      </c>
      <c r="B2397" s="48" t="s">
        <v>74</v>
      </c>
      <c r="C2397" s="48">
        <v>2023</v>
      </c>
      <c r="D2397" s="48" t="s">
        <v>3</v>
      </c>
      <c r="E2397" s="48">
        <v>8</v>
      </c>
      <c r="F2397" s="60">
        <v>346</v>
      </c>
      <c r="G2397" s="43">
        <v>123</v>
      </c>
      <c r="H2397" s="58">
        <f>FactTransaction[[#This Row],[RNS]]*FactTransaction[[#This Row],[ADR]]</f>
        <v>42558</v>
      </c>
      <c r="I2397" s="51">
        <f>DATE(FactTransaction[[#This Row],['#Year]],FactTransaction[[#This Row],['#Month]],1)</f>
        <v>45139</v>
      </c>
      <c r="J2397" s="48"/>
    </row>
    <row r="2398" spans="1:10" x14ac:dyDescent="0.4">
      <c r="A2398" s="48" t="s">
        <v>83</v>
      </c>
      <c r="B2398" s="48" t="s">
        <v>74</v>
      </c>
      <c r="C2398" s="48">
        <v>2023</v>
      </c>
      <c r="D2398" s="48" t="s">
        <v>6</v>
      </c>
      <c r="E2398" s="48">
        <v>9</v>
      </c>
      <c r="F2398" s="60">
        <v>158</v>
      </c>
      <c r="G2398" s="43">
        <v>128</v>
      </c>
      <c r="H2398" s="58">
        <f>FactTransaction[[#This Row],[RNS]]*FactTransaction[[#This Row],[ADR]]</f>
        <v>20224</v>
      </c>
      <c r="I2398" s="51">
        <f>DATE(FactTransaction[[#This Row],['#Year]],FactTransaction[[#This Row],['#Month]],1)</f>
        <v>45170</v>
      </c>
      <c r="J2398" s="48"/>
    </row>
    <row r="2399" spans="1:10" x14ac:dyDescent="0.4">
      <c r="A2399" s="48" t="s">
        <v>83</v>
      </c>
      <c r="B2399" s="48" t="s">
        <v>74</v>
      </c>
      <c r="C2399" s="48">
        <v>2023</v>
      </c>
      <c r="D2399" s="48" t="s">
        <v>7</v>
      </c>
      <c r="E2399" s="48">
        <v>9</v>
      </c>
      <c r="F2399" s="60">
        <v>70</v>
      </c>
      <c r="G2399" s="43">
        <v>101</v>
      </c>
      <c r="H2399" s="58">
        <f>FactTransaction[[#This Row],[RNS]]*FactTransaction[[#This Row],[ADR]]</f>
        <v>7070</v>
      </c>
      <c r="I2399" s="51">
        <f>DATE(FactTransaction[[#This Row],['#Year]],FactTransaction[[#This Row],['#Month]],1)</f>
        <v>45170</v>
      </c>
      <c r="J2399" s="48"/>
    </row>
    <row r="2400" spans="1:10" x14ac:dyDescent="0.4">
      <c r="A2400" s="48" t="s">
        <v>83</v>
      </c>
      <c r="B2400" s="48" t="s">
        <v>74</v>
      </c>
      <c r="C2400" s="48">
        <v>2023</v>
      </c>
      <c r="D2400" s="48" t="s">
        <v>8</v>
      </c>
      <c r="E2400" s="48">
        <v>9</v>
      </c>
      <c r="F2400" s="60">
        <v>72</v>
      </c>
      <c r="G2400" s="43">
        <v>105</v>
      </c>
      <c r="H2400" s="58">
        <f>FactTransaction[[#This Row],[RNS]]*FactTransaction[[#This Row],[ADR]]</f>
        <v>7560</v>
      </c>
      <c r="I2400" s="51">
        <f>DATE(FactTransaction[[#This Row],['#Year]],FactTransaction[[#This Row],['#Month]],1)</f>
        <v>45170</v>
      </c>
      <c r="J2400" s="48"/>
    </row>
    <row r="2401" spans="1:10" x14ac:dyDescent="0.4">
      <c r="A2401" s="48" t="s">
        <v>83</v>
      </c>
      <c r="B2401" s="48" t="s">
        <v>74</v>
      </c>
      <c r="C2401" s="48">
        <v>2023</v>
      </c>
      <c r="D2401" s="48" t="s">
        <v>3</v>
      </c>
      <c r="E2401" s="48">
        <v>9</v>
      </c>
      <c r="F2401" s="60">
        <v>331</v>
      </c>
      <c r="G2401" s="43">
        <v>142</v>
      </c>
      <c r="H2401" s="58">
        <f>FactTransaction[[#This Row],[RNS]]*FactTransaction[[#This Row],[ADR]]</f>
        <v>47002</v>
      </c>
      <c r="I2401" s="51">
        <f>DATE(FactTransaction[[#This Row],['#Year]],FactTransaction[[#This Row],['#Month]],1)</f>
        <v>45170</v>
      </c>
      <c r="J2401" s="48"/>
    </row>
    <row r="2402" spans="1:10" x14ac:dyDescent="0.4">
      <c r="A2402" s="48" t="s">
        <v>83</v>
      </c>
      <c r="B2402" s="48" t="s">
        <v>74</v>
      </c>
      <c r="C2402" s="48">
        <v>2023</v>
      </c>
      <c r="D2402" s="48" t="s">
        <v>6</v>
      </c>
      <c r="E2402" s="48">
        <v>10</v>
      </c>
      <c r="F2402" s="60">
        <v>291</v>
      </c>
      <c r="G2402" s="43">
        <v>125</v>
      </c>
      <c r="H2402" s="58">
        <f>FactTransaction[[#This Row],[RNS]]*FactTransaction[[#This Row],[ADR]]</f>
        <v>36375</v>
      </c>
      <c r="I2402" s="51">
        <f>DATE(FactTransaction[[#This Row],['#Year]],FactTransaction[[#This Row],['#Month]],1)</f>
        <v>45200</v>
      </c>
      <c r="J2402" s="48"/>
    </row>
    <row r="2403" spans="1:10" x14ac:dyDescent="0.4">
      <c r="A2403" s="48" t="s">
        <v>83</v>
      </c>
      <c r="B2403" s="48" t="s">
        <v>74</v>
      </c>
      <c r="C2403" s="48">
        <v>2023</v>
      </c>
      <c r="D2403" s="48" t="s">
        <v>7</v>
      </c>
      <c r="E2403" s="48">
        <v>10</v>
      </c>
      <c r="F2403" s="60">
        <v>307</v>
      </c>
      <c r="G2403" s="43">
        <v>135</v>
      </c>
      <c r="H2403" s="58">
        <f>FactTransaction[[#This Row],[RNS]]*FactTransaction[[#This Row],[ADR]]</f>
        <v>41445</v>
      </c>
      <c r="I2403" s="51">
        <f>DATE(FactTransaction[[#This Row],['#Year]],FactTransaction[[#This Row],['#Month]],1)</f>
        <v>45200</v>
      </c>
      <c r="J2403" s="48"/>
    </row>
    <row r="2404" spans="1:10" x14ac:dyDescent="0.4">
      <c r="A2404" s="48" t="s">
        <v>83</v>
      </c>
      <c r="B2404" s="48" t="s">
        <v>74</v>
      </c>
      <c r="C2404" s="48">
        <v>2023</v>
      </c>
      <c r="D2404" s="48" t="s">
        <v>8</v>
      </c>
      <c r="E2404" s="48">
        <v>10</v>
      </c>
      <c r="F2404" s="60">
        <v>440</v>
      </c>
      <c r="G2404" s="43">
        <v>110</v>
      </c>
      <c r="H2404" s="58">
        <f>FactTransaction[[#This Row],[RNS]]*FactTransaction[[#This Row],[ADR]]</f>
        <v>48400</v>
      </c>
      <c r="I2404" s="51">
        <f>DATE(FactTransaction[[#This Row],['#Year]],FactTransaction[[#This Row],['#Month]],1)</f>
        <v>45200</v>
      </c>
      <c r="J2404" s="48"/>
    </row>
    <row r="2405" spans="1:10" x14ac:dyDescent="0.4">
      <c r="A2405" s="48" t="s">
        <v>83</v>
      </c>
      <c r="B2405" s="48" t="s">
        <v>74</v>
      </c>
      <c r="C2405" s="48">
        <v>2023</v>
      </c>
      <c r="D2405" s="48" t="s">
        <v>3</v>
      </c>
      <c r="E2405" s="48">
        <v>10</v>
      </c>
      <c r="F2405" s="60">
        <v>109</v>
      </c>
      <c r="G2405" s="43">
        <v>141</v>
      </c>
      <c r="H2405" s="58">
        <f>FactTransaction[[#This Row],[RNS]]*FactTransaction[[#This Row],[ADR]]</f>
        <v>15369</v>
      </c>
      <c r="I2405" s="51">
        <f>DATE(FactTransaction[[#This Row],['#Year]],FactTransaction[[#This Row],['#Month]],1)</f>
        <v>45200</v>
      </c>
      <c r="J2405" s="48"/>
    </row>
    <row r="2406" spans="1:10" x14ac:dyDescent="0.4">
      <c r="A2406" s="48" t="s">
        <v>83</v>
      </c>
      <c r="B2406" s="48" t="s">
        <v>74</v>
      </c>
      <c r="C2406" s="48">
        <v>2023</v>
      </c>
      <c r="D2406" s="48" t="s">
        <v>6</v>
      </c>
      <c r="E2406" s="48">
        <v>11</v>
      </c>
      <c r="F2406" s="60">
        <v>445</v>
      </c>
      <c r="G2406" s="43">
        <v>127</v>
      </c>
      <c r="H2406" s="58">
        <f>FactTransaction[[#This Row],[RNS]]*FactTransaction[[#This Row],[ADR]]</f>
        <v>56515</v>
      </c>
      <c r="I2406" s="51">
        <f>DATE(FactTransaction[[#This Row],['#Year]],FactTransaction[[#This Row],['#Month]],1)</f>
        <v>45231</v>
      </c>
      <c r="J2406" s="48"/>
    </row>
    <row r="2407" spans="1:10" x14ac:dyDescent="0.4">
      <c r="A2407" s="48" t="s">
        <v>83</v>
      </c>
      <c r="B2407" s="48" t="s">
        <v>74</v>
      </c>
      <c r="C2407" s="48">
        <v>2023</v>
      </c>
      <c r="D2407" s="48" t="s">
        <v>7</v>
      </c>
      <c r="E2407" s="48">
        <v>11</v>
      </c>
      <c r="F2407" s="60">
        <v>399</v>
      </c>
      <c r="G2407" s="43">
        <v>109</v>
      </c>
      <c r="H2407" s="58">
        <f>FactTransaction[[#This Row],[RNS]]*FactTransaction[[#This Row],[ADR]]</f>
        <v>43491</v>
      </c>
      <c r="I2407" s="51">
        <f>DATE(FactTransaction[[#This Row],['#Year]],FactTransaction[[#This Row],['#Month]],1)</f>
        <v>45231</v>
      </c>
      <c r="J2407" s="48"/>
    </row>
    <row r="2408" spans="1:10" x14ac:dyDescent="0.4">
      <c r="A2408" s="48" t="s">
        <v>83</v>
      </c>
      <c r="B2408" s="48" t="s">
        <v>74</v>
      </c>
      <c r="C2408" s="48">
        <v>2023</v>
      </c>
      <c r="D2408" s="48" t="s">
        <v>8</v>
      </c>
      <c r="E2408" s="48">
        <v>11</v>
      </c>
      <c r="F2408" s="60">
        <v>491</v>
      </c>
      <c r="G2408" s="43">
        <v>111</v>
      </c>
      <c r="H2408" s="58">
        <f>FactTransaction[[#This Row],[RNS]]*FactTransaction[[#This Row],[ADR]]</f>
        <v>54501</v>
      </c>
      <c r="I2408" s="51">
        <f>DATE(FactTransaction[[#This Row],['#Year]],FactTransaction[[#This Row],['#Month]],1)</f>
        <v>45231</v>
      </c>
      <c r="J2408" s="48"/>
    </row>
    <row r="2409" spans="1:10" x14ac:dyDescent="0.4">
      <c r="A2409" s="48" t="s">
        <v>83</v>
      </c>
      <c r="B2409" s="48" t="s">
        <v>74</v>
      </c>
      <c r="C2409" s="48">
        <v>2023</v>
      </c>
      <c r="D2409" s="48" t="s">
        <v>3</v>
      </c>
      <c r="E2409" s="48">
        <v>11</v>
      </c>
      <c r="F2409" s="60">
        <v>231</v>
      </c>
      <c r="G2409" s="43">
        <v>107</v>
      </c>
      <c r="H2409" s="58">
        <f>FactTransaction[[#This Row],[RNS]]*FactTransaction[[#This Row],[ADR]]</f>
        <v>24717</v>
      </c>
      <c r="I2409" s="51">
        <f>DATE(FactTransaction[[#This Row],['#Year]],FactTransaction[[#This Row],['#Month]],1)</f>
        <v>45231</v>
      </c>
      <c r="J2409" s="48"/>
    </row>
    <row r="2410" spans="1:10" x14ac:dyDescent="0.4">
      <c r="A2410" s="48" t="s">
        <v>83</v>
      </c>
      <c r="B2410" s="48" t="s">
        <v>74</v>
      </c>
      <c r="C2410" s="48">
        <v>2023</v>
      </c>
      <c r="D2410" s="48" t="s">
        <v>6</v>
      </c>
      <c r="E2410" s="48">
        <v>12</v>
      </c>
      <c r="F2410" s="60">
        <v>411</v>
      </c>
      <c r="G2410" s="43">
        <v>139</v>
      </c>
      <c r="H2410" s="58">
        <f>FactTransaction[[#This Row],[RNS]]*FactTransaction[[#This Row],[ADR]]</f>
        <v>57129</v>
      </c>
      <c r="I2410" s="51">
        <f>DATE(FactTransaction[[#This Row],['#Year]],FactTransaction[[#This Row],['#Month]],1)</f>
        <v>45261</v>
      </c>
      <c r="J2410" s="48"/>
    </row>
    <row r="2411" spans="1:10" x14ac:dyDescent="0.4">
      <c r="A2411" s="48" t="s">
        <v>83</v>
      </c>
      <c r="B2411" s="48" t="s">
        <v>74</v>
      </c>
      <c r="C2411" s="48">
        <v>2023</v>
      </c>
      <c r="D2411" s="48" t="s">
        <v>7</v>
      </c>
      <c r="E2411" s="48">
        <v>12</v>
      </c>
      <c r="F2411" s="60">
        <v>110</v>
      </c>
      <c r="G2411" s="43">
        <v>100</v>
      </c>
      <c r="H2411" s="58">
        <f>FactTransaction[[#This Row],[RNS]]*FactTransaction[[#This Row],[ADR]]</f>
        <v>11000</v>
      </c>
      <c r="I2411" s="51">
        <f>DATE(FactTransaction[[#This Row],['#Year]],FactTransaction[[#This Row],['#Month]],1)</f>
        <v>45261</v>
      </c>
      <c r="J2411" s="48"/>
    </row>
    <row r="2412" spans="1:10" x14ac:dyDescent="0.4">
      <c r="A2412" s="48" t="s">
        <v>83</v>
      </c>
      <c r="B2412" s="48" t="s">
        <v>74</v>
      </c>
      <c r="C2412" s="48">
        <v>2023</v>
      </c>
      <c r="D2412" s="48" t="s">
        <v>8</v>
      </c>
      <c r="E2412" s="48">
        <v>12</v>
      </c>
      <c r="F2412" s="60">
        <v>298</v>
      </c>
      <c r="G2412" s="43">
        <v>136</v>
      </c>
      <c r="H2412" s="58">
        <f>FactTransaction[[#This Row],[RNS]]*FactTransaction[[#This Row],[ADR]]</f>
        <v>40528</v>
      </c>
      <c r="I2412" s="51">
        <f>DATE(FactTransaction[[#This Row],['#Year]],FactTransaction[[#This Row],['#Month]],1)</f>
        <v>45261</v>
      </c>
      <c r="J2412" s="48"/>
    </row>
    <row r="2413" spans="1:10" x14ac:dyDescent="0.4">
      <c r="A2413" s="48" t="s">
        <v>83</v>
      </c>
      <c r="B2413" s="48" t="s">
        <v>74</v>
      </c>
      <c r="C2413" s="48">
        <v>2023</v>
      </c>
      <c r="D2413" s="48" t="s">
        <v>3</v>
      </c>
      <c r="E2413" s="48">
        <v>12</v>
      </c>
      <c r="F2413" s="60">
        <v>235</v>
      </c>
      <c r="G2413" s="43">
        <v>115</v>
      </c>
      <c r="H2413" s="58">
        <f>FactTransaction[[#This Row],[RNS]]*FactTransaction[[#This Row],[ADR]]</f>
        <v>27025</v>
      </c>
      <c r="I2413" s="51">
        <f>DATE(FactTransaction[[#This Row],['#Year]],FactTransaction[[#This Row],['#Month]],1)</f>
        <v>45261</v>
      </c>
      <c r="J2413" s="48"/>
    </row>
    <row r="2414" spans="1:10" x14ac:dyDescent="0.4">
      <c r="A2414" s="48" t="s">
        <v>83</v>
      </c>
      <c r="B2414" s="48" t="s">
        <v>75</v>
      </c>
      <c r="C2414" s="48">
        <v>2024</v>
      </c>
      <c r="D2414" s="48" t="s">
        <v>6</v>
      </c>
      <c r="E2414" s="48">
        <v>1</v>
      </c>
      <c r="F2414" s="60">
        <v>436</v>
      </c>
      <c r="G2414" s="43">
        <v>117</v>
      </c>
      <c r="H2414" s="58">
        <f>FactTransaction[[#This Row],[RNS]]*FactTransaction[[#This Row],[ADR]]</f>
        <v>51012</v>
      </c>
      <c r="I2414" s="51">
        <f>DATE(FactTransaction[[#This Row],['#Year]],FactTransaction[[#This Row],['#Month]],1)</f>
        <v>45292</v>
      </c>
      <c r="J2414" s="48"/>
    </row>
    <row r="2415" spans="1:10" x14ac:dyDescent="0.4">
      <c r="A2415" s="48" t="s">
        <v>83</v>
      </c>
      <c r="B2415" s="48" t="s">
        <v>75</v>
      </c>
      <c r="C2415" s="48">
        <v>2024</v>
      </c>
      <c r="D2415" s="48" t="s">
        <v>7</v>
      </c>
      <c r="E2415" s="48">
        <v>1</v>
      </c>
      <c r="F2415" s="60">
        <v>416</v>
      </c>
      <c r="G2415" s="43">
        <v>102</v>
      </c>
      <c r="H2415" s="58">
        <f>FactTransaction[[#This Row],[RNS]]*FactTransaction[[#This Row],[ADR]]</f>
        <v>42432</v>
      </c>
      <c r="I2415" s="51">
        <f>DATE(FactTransaction[[#This Row],['#Year]],FactTransaction[[#This Row],['#Month]],1)</f>
        <v>45292</v>
      </c>
      <c r="J2415" s="48"/>
    </row>
    <row r="2416" spans="1:10" x14ac:dyDescent="0.4">
      <c r="A2416" s="48" t="s">
        <v>83</v>
      </c>
      <c r="B2416" s="48" t="s">
        <v>75</v>
      </c>
      <c r="C2416" s="48">
        <v>2024</v>
      </c>
      <c r="D2416" s="48" t="s">
        <v>8</v>
      </c>
      <c r="E2416" s="48">
        <v>1</v>
      </c>
      <c r="F2416" s="60">
        <v>422</v>
      </c>
      <c r="G2416" s="43">
        <v>139</v>
      </c>
      <c r="H2416" s="58">
        <f>FactTransaction[[#This Row],[RNS]]*FactTransaction[[#This Row],[ADR]]</f>
        <v>58658</v>
      </c>
      <c r="I2416" s="51">
        <f>DATE(FactTransaction[[#This Row],['#Year]],FactTransaction[[#This Row],['#Month]],1)</f>
        <v>45292</v>
      </c>
      <c r="J2416" s="48"/>
    </row>
    <row r="2417" spans="1:10" x14ac:dyDescent="0.4">
      <c r="A2417" s="48" t="s">
        <v>83</v>
      </c>
      <c r="B2417" s="48" t="s">
        <v>75</v>
      </c>
      <c r="C2417" s="48">
        <v>2024</v>
      </c>
      <c r="D2417" s="48" t="s">
        <v>3</v>
      </c>
      <c r="E2417" s="48">
        <v>1</v>
      </c>
      <c r="F2417" s="60">
        <v>121</v>
      </c>
      <c r="G2417" s="43">
        <v>100</v>
      </c>
      <c r="H2417" s="58">
        <f>FactTransaction[[#This Row],[RNS]]*FactTransaction[[#This Row],[ADR]]</f>
        <v>12100</v>
      </c>
      <c r="I2417" s="51">
        <f>DATE(FactTransaction[[#This Row],['#Year]],FactTransaction[[#This Row],['#Month]],1)</f>
        <v>45292</v>
      </c>
      <c r="J2417" s="48"/>
    </row>
    <row r="2418" spans="1:10" x14ac:dyDescent="0.4">
      <c r="A2418" s="48" t="s">
        <v>83</v>
      </c>
      <c r="B2418" s="48" t="s">
        <v>75</v>
      </c>
      <c r="C2418" s="48">
        <v>2024</v>
      </c>
      <c r="D2418" s="48" t="s">
        <v>6</v>
      </c>
      <c r="E2418" s="48">
        <v>2</v>
      </c>
      <c r="F2418" s="60">
        <v>221</v>
      </c>
      <c r="G2418" s="43">
        <v>104</v>
      </c>
      <c r="H2418" s="58">
        <f>FactTransaction[[#This Row],[RNS]]*FactTransaction[[#This Row],[ADR]]</f>
        <v>22984</v>
      </c>
      <c r="I2418" s="51">
        <f>DATE(FactTransaction[[#This Row],['#Year]],FactTransaction[[#This Row],['#Month]],1)</f>
        <v>45323</v>
      </c>
      <c r="J2418" s="48"/>
    </row>
    <row r="2419" spans="1:10" x14ac:dyDescent="0.4">
      <c r="A2419" s="48" t="s">
        <v>83</v>
      </c>
      <c r="B2419" s="48" t="s">
        <v>75</v>
      </c>
      <c r="C2419" s="48">
        <v>2024</v>
      </c>
      <c r="D2419" s="48" t="s">
        <v>7</v>
      </c>
      <c r="E2419" s="48">
        <v>2</v>
      </c>
      <c r="F2419" s="60">
        <v>139</v>
      </c>
      <c r="G2419" s="43">
        <v>120</v>
      </c>
      <c r="H2419" s="58">
        <f>FactTransaction[[#This Row],[RNS]]*FactTransaction[[#This Row],[ADR]]</f>
        <v>16680</v>
      </c>
      <c r="I2419" s="51">
        <f>DATE(FactTransaction[[#This Row],['#Year]],FactTransaction[[#This Row],['#Month]],1)</f>
        <v>45323</v>
      </c>
      <c r="J2419" s="48"/>
    </row>
    <row r="2420" spans="1:10" x14ac:dyDescent="0.4">
      <c r="A2420" s="48" t="s">
        <v>83</v>
      </c>
      <c r="B2420" s="48" t="s">
        <v>75</v>
      </c>
      <c r="C2420" s="48">
        <v>2024</v>
      </c>
      <c r="D2420" s="48" t="s">
        <v>8</v>
      </c>
      <c r="E2420" s="48">
        <v>2</v>
      </c>
      <c r="F2420" s="60">
        <v>253</v>
      </c>
      <c r="G2420" s="43">
        <v>145</v>
      </c>
      <c r="H2420" s="58">
        <f>FactTransaction[[#This Row],[RNS]]*FactTransaction[[#This Row],[ADR]]</f>
        <v>36685</v>
      </c>
      <c r="I2420" s="51">
        <f>DATE(FactTransaction[[#This Row],['#Year]],FactTransaction[[#This Row],['#Month]],1)</f>
        <v>45323</v>
      </c>
      <c r="J2420" s="48"/>
    </row>
    <row r="2421" spans="1:10" x14ac:dyDescent="0.4">
      <c r="A2421" s="48" t="s">
        <v>83</v>
      </c>
      <c r="B2421" s="48" t="s">
        <v>75</v>
      </c>
      <c r="C2421" s="48">
        <v>2024</v>
      </c>
      <c r="D2421" s="48" t="s">
        <v>3</v>
      </c>
      <c r="E2421" s="48">
        <v>2</v>
      </c>
      <c r="F2421" s="60">
        <v>314</v>
      </c>
      <c r="G2421" s="43">
        <v>127</v>
      </c>
      <c r="H2421" s="58">
        <f>FactTransaction[[#This Row],[RNS]]*FactTransaction[[#This Row],[ADR]]</f>
        <v>39878</v>
      </c>
      <c r="I2421" s="51">
        <f>DATE(FactTransaction[[#This Row],['#Year]],FactTransaction[[#This Row],['#Month]],1)</f>
        <v>45323</v>
      </c>
      <c r="J2421" s="48"/>
    </row>
    <row r="2422" spans="1:10" x14ac:dyDescent="0.4">
      <c r="A2422" s="48" t="s">
        <v>83</v>
      </c>
      <c r="B2422" s="48" t="s">
        <v>75</v>
      </c>
      <c r="C2422" s="48">
        <v>2024</v>
      </c>
      <c r="D2422" s="48" t="s">
        <v>6</v>
      </c>
      <c r="E2422" s="48">
        <v>3</v>
      </c>
      <c r="F2422" s="60">
        <v>471</v>
      </c>
      <c r="G2422" s="43">
        <v>100</v>
      </c>
      <c r="H2422" s="58">
        <f>FactTransaction[[#This Row],[RNS]]*FactTransaction[[#This Row],[ADR]]</f>
        <v>47100</v>
      </c>
      <c r="I2422" s="51">
        <f>DATE(FactTransaction[[#This Row],['#Year]],FactTransaction[[#This Row],['#Month]],1)</f>
        <v>45352</v>
      </c>
      <c r="J2422" s="48"/>
    </row>
    <row r="2423" spans="1:10" x14ac:dyDescent="0.4">
      <c r="A2423" s="48" t="s">
        <v>83</v>
      </c>
      <c r="B2423" s="48" t="s">
        <v>75</v>
      </c>
      <c r="C2423" s="48">
        <v>2024</v>
      </c>
      <c r="D2423" s="48" t="s">
        <v>7</v>
      </c>
      <c r="E2423" s="48">
        <v>3</v>
      </c>
      <c r="F2423" s="60">
        <v>53</v>
      </c>
      <c r="G2423" s="43">
        <v>137</v>
      </c>
      <c r="H2423" s="58">
        <f>FactTransaction[[#This Row],[RNS]]*FactTransaction[[#This Row],[ADR]]</f>
        <v>7261</v>
      </c>
      <c r="I2423" s="51">
        <f>DATE(FactTransaction[[#This Row],['#Year]],FactTransaction[[#This Row],['#Month]],1)</f>
        <v>45352</v>
      </c>
      <c r="J2423" s="48"/>
    </row>
    <row r="2424" spans="1:10" x14ac:dyDescent="0.4">
      <c r="A2424" s="48" t="s">
        <v>83</v>
      </c>
      <c r="B2424" s="48" t="s">
        <v>75</v>
      </c>
      <c r="C2424" s="48">
        <v>2024</v>
      </c>
      <c r="D2424" s="48" t="s">
        <v>8</v>
      </c>
      <c r="E2424" s="48">
        <v>3</v>
      </c>
      <c r="F2424" s="60">
        <v>24</v>
      </c>
      <c r="G2424" s="43">
        <v>130</v>
      </c>
      <c r="H2424" s="58">
        <f>FactTransaction[[#This Row],[RNS]]*FactTransaction[[#This Row],[ADR]]</f>
        <v>3120</v>
      </c>
      <c r="I2424" s="51">
        <f>DATE(FactTransaction[[#This Row],['#Year]],FactTransaction[[#This Row],['#Month]],1)</f>
        <v>45352</v>
      </c>
      <c r="J2424" s="48"/>
    </row>
    <row r="2425" spans="1:10" x14ac:dyDescent="0.4">
      <c r="A2425" s="48" t="s">
        <v>83</v>
      </c>
      <c r="B2425" s="48" t="s">
        <v>75</v>
      </c>
      <c r="C2425" s="48">
        <v>2024</v>
      </c>
      <c r="D2425" s="48" t="s">
        <v>3</v>
      </c>
      <c r="E2425" s="48">
        <v>3</v>
      </c>
      <c r="F2425" s="60">
        <v>92</v>
      </c>
      <c r="G2425" s="43">
        <v>108</v>
      </c>
      <c r="H2425" s="58">
        <f>FactTransaction[[#This Row],[RNS]]*FactTransaction[[#This Row],[ADR]]</f>
        <v>9936</v>
      </c>
      <c r="I2425" s="51">
        <f>DATE(FactTransaction[[#This Row],['#Year]],FactTransaction[[#This Row],['#Month]],1)</f>
        <v>45352</v>
      </c>
      <c r="J2425" s="48"/>
    </row>
    <row r="2426" spans="1:10" x14ac:dyDescent="0.4">
      <c r="A2426" s="48" t="s">
        <v>83</v>
      </c>
      <c r="B2426" s="48" t="s">
        <v>75</v>
      </c>
      <c r="C2426" s="48">
        <v>2024</v>
      </c>
      <c r="D2426" s="48" t="s">
        <v>6</v>
      </c>
      <c r="E2426" s="48">
        <v>4</v>
      </c>
      <c r="F2426" s="60">
        <v>414</v>
      </c>
      <c r="G2426" s="43">
        <v>124</v>
      </c>
      <c r="H2426" s="58">
        <f>FactTransaction[[#This Row],[RNS]]*FactTransaction[[#This Row],[ADR]]</f>
        <v>51336</v>
      </c>
      <c r="I2426" s="51">
        <f>DATE(FactTransaction[[#This Row],['#Year]],FactTransaction[[#This Row],['#Month]],1)</f>
        <v>45383</v>
      </c>
      <c r="J2426" s="48"/>
    </row>
    <row r="2427" spans="1:10" x14ac:dyDescent="0.4">
      <c r="A2427" s="48" t="s">
        <v>83</v>
      </c>
      <c r="B2427" s="48" t="s">
        <v>75</v>
      </c>
      <c r="C2427" s="48">
        <v>2024</v>
      </c>
      <c r="D2427" s="48" t="s">
        <v>7</v>
      </c>
      <c r="E2427" s="48">
        <v>4</v>
      </c>
      <c r="F2427" s="60">
        <v>441</v>
      </c>
      <c r="G2427" s="43">
        <v>120</v>
      </c>
      <c r="H2427" s="58">
        <f>FactTransaction[[#This Row],[RNS]]*FactTransaction[[#This Row],[ADR]]</f>
        <v>52920</v>
      </c>
      <c r="I2427" s="51">
        <f>DATE(FactTransaction[[#This Row],['#Year]],FactTransaction[[#This Row],['#Month]],1)</f>
        <v>45383</v>
      </c>
      <c r="J2427" s="48"/>
    </row>
    <row r="2428" spans="1:10" x14ac:dyDescent="0.4">
      <c r="A2428" s="48" t="s">
        <v>83</v>
      </c>
      <c r="B2428" s="48" t="s">
        <v>75</v>
      </c>
      <c r="C2428" s="48">
        <v>2024</v>
      </c>
      <c r="D2428" s="48" t="s">
        <v>8</v>
      </c>
      <c r="E2428" s="48">
        <v>4</v>
      </c>
      <c r="F2428" s="60">
        <v>17</v>
      </c>
      <c r="G2428" s="43">
        <v>106</v>
      </c>
      <c r="H2428" s="58">
        <f>FactTransaction[[#This Row],[RNS]]*FactTransaction[[#This Row],[ADR]]</f>
        <v>1802</v>
      </c>
      <c r="I2428" s="51">
        <f>DATE(FactTransaction[[#This Row],['#Year]],FactTransaction[[#This Row],['#Month]],1)</f>
        <v>45383</v>
      </c>
      <c r="J2428" s="48"/>
    </row>
    <row r="2429" spans="1:10" x14ac:dyDescent="0.4">
      <c r="A2429" s="48" t="s">
        <v>83</v>
      </c>
      <c r="B2429" s="48" t="s">
        <v>75</v>
      </c>
      <c r="C2429" s="48">
        <v>2024</v>
      </c>
      <c r="D2429" s="48" t="s">
        <v>3</v>
      </c>
      <c r="E2429" s="48">
        <v>4</v>
      </c>
      <c r="F2429" s="60">
        <v>118</v>
      </c>
      <c r="G2429" s="43">
        <v>114</v>
      </c>
      <c r="H2429" s="58">
        <f>FactTransaction[[#This Row],[RNS]]*FactTransaction[[#This Row],[ADR]]</f>
        <v>13452</v>
      </c>
      <c r="I2429" s="51">
        <f>DATE(FactTransaction[[#This Row],['#Year]],FactTransaction[[#This Row],['#Month]],1)</f>
        <v>45383</v>
      </c>
      <c r="J2429" s="48"/>
    </row>
    <row r="2430" spans="1:10" x14ac:dyDescent="0.4">
      <c r="A2430" s="48" t="s">
        <v>83</v>
      </c>
      <c r="B2430" s="48" t="s">
        <v>75</v>
      </c>
      <c r="C2430" s="48">
        <v>2024</v>
      </c>
      <c r="D2430" s="48" t="s">
        <v>6</v>
      </c>
      <c r="E2430" s="48">
        <v>5</v>
      </c>
      <c r="F2430" s="60">
        <v>454</v>
      </c>
      <c r="G2430" s="43">
        <v>110</v>
      </c>
      <c r="H2430" s="58">
        <f>FactTransaction[[#This Row],[RNS]]*FactTransaction[[#This Row],[ADR]]</f>
        <v>49940</v>
      </c>
      <c r="I2430" s="51">
        <f>DATE(FactTransaction[[#This Row],['#Year]],FactTransaction[[#This Row],['#Month]],1)</f>
        <v>45413</v>
      </c>
      <c r="J2430" s="48"/>
    </row>
    <row r="2431" spans="1:10" x14ac:dyDescent="0.4">
      <c r="A2431" s="48" t="s">
        <v>83</v>
      </c>
      <c r="B2431" s="48" t="s">
        <v>75</v>
      </c>
      <c r="C2431" s="48">
        <v>2024</v>
      </c>
      <c r="D2431" s="48" t="s">
        <v>7</v>
      </c>
      <c r="E2431" s="48">
        <v>5</v>
      </c>
      <c r="F2431" s="60">
        <v>34</v>
      </c>
      <c r="G2431" s="43">
        <v>126</v>
      </c>
      <c r="H2431" s="58">
        <f>FactTransaction[[#This Row],[RNS]]*FactTransaction[[#This Row],[ADR]]</f>
        <v>4284</v>
      </c>
      <c r="I2431" s="51">
        <f>DATE(FactTransaction[[#This Row],['#Year]],FactTransaction[[#This Row],['#Month]],1)</f>
        <v>45413</v>
      </c>
      <c r="J2431" s="48"/>
    </row>
    <row r="2432" spans="1:10" x14ac:dyDescent="0.4">
      <c r="A2432" s="48" t="s">
        <v>83</v>
      </c>
      <c r="B2432" s="48" t="s">
        <v>75</v>
      </c>
      <c r="C2432" s="48">
        <v>2024</v>
      </c>
      <c r="D2432" s="48" t="s">
        <v>8</v>
      </c>
      <c r="E2432" s="48">
        <v>5</v>
      </c>
      <c r="F2432" s="60">
        <v>342</v>
      </c>
      <c r="G2432" s="43">
        <v>140</v>
      </c>
      <c r="H2432" s="58">
        <f>FactTransaction[[#This Row],[RNS]]*FactTransaction[[#This Row],[ADR]]</f>
        <v>47880</v>
      </c>
      <c r="I2432" s="51">
        <f>DATE(FactTransaction[[#This Row],['#Year]],FactTransaction[[#This Row],['#Month]],1)</f>
        <v>45413</v>
      </c>
      <c r="J2432" s="48"/>
    </row>
    <row r="2433" spans="1:10" x14ac:dyDescent="0.4">
      <c r="A2433" s="48" t="s">
        <v>83</v>
      </c>
      <c r="B2433" s="48" t="s">
        <v>75</v>
      </c>
      <c r="C2433" s="48">
        <v>2024</v>
      </c>
      <c r="D2433" s="48" t="s">
        <v>3</v>
      </c>
      <c r="E2433" s="48">
        <v>5</v>
      </c>
      <c r="F2433" s="60">
        <v>342</v>
      </c>
      <c r="G2433" s="43">
        <v>134</v>
      </c>
      <c r="H2433" s="58">
        <f>FactTransaction[[#This Row],[RNS]]*FactTransaction[[#This Row],[ADR]]</f>
        <v>45828</v>
      </c>
      <c r="I2433" s="51">
        <f>DATE(FactTransaction[[#This Row],['#Year]],FactTransaction[[#This Row],['#Month]],1)</f>
        <v>45413</v>
      </c>
      <c r="J2433" s="48"/>
    </row>
    <row r="2434" spans="1:10" x14ac:dyDescent="0.4">
      <c r="A2434" s="48" t="s">
        <v>83</v>
      </c>
      <c r="B2434" s="48" t="s">
        <v>75</v>
      </c>
      <c r="C2434" s="48">
        <v>2024</v>
      </c>
      <c r="D2434" s="48" t="s">
        <v>6</v>
      </c>
      <c r="E2434" s="48">
        <v>6</v>
      </c>
      <c r="F2434" s="60">
        <v>112</v>
      </c>
      <c r="G2434" s="43">
        <v>127</v>
      </c>
      <c r="H2434" s="58">
        <f>FactTransaction[[#This Row],[RNS]]*FactTransaction[[#This Row],[ADR]]</f>
        <v>14224</v>
      </c>
      <c r="I2434" s="51">
        <f>DATE(FactTransaction[[#This Row],['#Year]],FactTransaction[[#This Row],['#Month]],1)</f>
        <v>45444</v>
      </c>
      <c r="J2434" s="48"/>
    </row>
    <row r="2435" spans="1:10" x14ac:dyDescent="0.4">
      <c r="A2435" s="48" t="s">
        <v>83</v>
      </c>
      <c r="B2435" s="48" t="s">
        <v>75</v>
      </c>
      <c r="C2435" s="48">
        <v>2024</v>
      </c>
      <c r="D2435" s="48" t="s">
        <v>7</v>
      </c>
      <c r="E2435" s="48">
        <v>6</v>
      </c>
      <c r="F2435" s="60">
        <v>51</v>
      </c>
      <c r="G2435" s="43">
        <v>102</v>
      </c>
      <c r="H2435" s="58">
        <f>FactTransaction[[#This Row],[RNS]]*FactTransaction[[#This Row],[ADR]]</f>
        <v>5202</v>
      </c>
      <c r="I2435" s="51">
        <f>DATE(FactTransaction[[#This Row],['#Year]],FactTransaction[[#This Row],['#Month]],1)</f>
        <v>45444</v>
      </c>
      <c r="J2435" s="48"/>
    </row>
    <row r="2436" spans="1:10" x14ac:dyDescent="0.4">
      <c r="A2436" s="48" t="s">
        <v>83</v>
      </c>
      <c r="B2436" s="48" t="s">
        <v>75</v>
      </c>
      <c r="C2436" s="48">
        <v>2024</v>
      </c>
      <c r="D2436" s="48" t="s">
        <v>8</v>
      </c>
      <c r="E2436" s="48">
        <v>6</v>
      </c>
      <c r="F2436" s="60">
        <v>325</v>
      </c>
      <c r="G2436" s="43">
        <v>101</v>
      </c>
      <c r="H2436" s="58">
        <f>FactTransaction[[#This Row],[RNS]]*FactTransaction[[#This Row],[ADR]]</f>
        <v>32825</v>
      </c>
      <c r="I2436" s="51">
        <f>DATE(FactTransaction[[#This Row],['#Year]],FactTransaction[[#This Row],['#Month]],1)</f>
        <v>45444</v>
      </c>
      <c r="J2436" s="48"/>
    </row>
    <row r="2437" spans="1:10" x14ac:dyDescent="0.4">
      <c r="A2437" s="48" t="s">
        <v>83</v>
      </c>
      <c r="B2437" s="48" t="s">
        <v>75</v>
      </c>
      <c r="C2437" s="48">
        <v>2024</v>
      </c>
      <c r="D2437" s="48" t="s">
        <v>3</v>
      </c>
      <c r="E2437" s="48">
        <v>6</v>
      </c>
      <c r="F2437" s="60">
        <v>168</v>
      </c>
      <c r="G2437" s="43">
        <v>102</v>
      </c>
      <c r="H2437" s="58">
        <f>FactTransaction[[#This Row],[RNS]]*FactTransaction[[#This Row],[ADR]]</f>
        <v>17136</v>
      </c>
      <c r="I2437" s="51">
        <f>DATE(FactTransaction[[#This Row],['#Year]],FactTransaction[[#This Row],['#Month]],1)</f>
        <v>45444</v>
      </c>
      <c r="J2437" s="48"/>
    </row>
    <row r="2438" spans="1:10" x14ac:dyDescent="0.4">
      <c r="A2438" s="48" t="s">
        <v>83</v>
      </c>
      <c r="B2438" s="48" t="s">
        <v>75</v>
      </c>
      <c r="C2438" s="48">
        <v>2024</v>
      </c>
      <c r="D2438" s="48" t="s">
        <v>6</v>
      </c>
      <c r="E2438" s="48">
        <v>7</v>
      </c>
      <c r="F2438" s="60">
        <v>344</v>
      </c>
      <c r="G2438" s="43">
        <v>141</v>
      </c>
      <c r="H2438" s="58">
        <f>FactTransaction[[#This Row],[RNS]]*FactTransaction[[#This Row],[ADR]]</f>
        <v>48504</v>
      </c>
      <c r="I2438" s="51">
        <f>DATE(FactTransaction[[#This Row],['#Year]],FactTransaction[[#This Row],['#Month]],1)</f>
        <v>45474</v>
      </c>
      <c r="J2438" s="48"/>
    </row>
    <row r="2439" spans="1:10" x14ac:dyDescent="0.4">
      <c r="A2439" s="48" t="s">
        <v>83</v>
      </c>
      <c r="B2439" s="48" t="s">
        <v>75</v>
      </c>
      <c r="C2439" s="48">
        <v>2024</v>
      </c>
      <c r="D2439" s="48" t="s">
        <v>7</v>
      </c>
      <c r="E2439" s="48">
        <v>7</v>
      </c>
      <c r="F2439" s="60">
        <v>95</v>
      </c>
      <c r="G2439" s="43">
        <v>138</v>
      </c>
      <c r="H2439" s="58">
        <f>FactTransaction[[#This Row],[RNS]]*FactTransaction[[#This Row],[ADR]]</f>
        <v>13110</v>
      </c>
      <c r="I2439" s="51">
        <f>DATE(FactTransaction[[#This Row],['#Year]],FactTransaction[[#This Row],['#Month]],1)</f>
        <v>45474</v>
      </c>
      <c r="J2439" s="48"/>
    </row>
    <row r="2440" spans="1:10" x14ac:dyDescent="0.4">
      <c r="A2440" s="48" t="s">
        <v>83</v>
      </c>
      <c r="B2440" s="48" t="s">
        <v>75</v>
      </c>
      <c r="C2440" s="48">
        <v>2024</v>
      </c>
      <c r="D2440" s="48" t="s">
        <v>8</v>
      </c>
      <c r="E2440" s="48">
        <v>7</v>
      </c>
      <c r="F2440" s="60">
        <v>294</v>
      </c>
      <c r="G2440" s="43">
        <v>125</v>
      </c>
      <c r="H2440" s="58">
        <f>FactTransaction[[#This Row],[RNS]]*FactTransaction[[#This Row],[ADR]]</f>
        <v>36750</v>
      </c>
      <c r="I2440" s="51">
        <f>DATE(FactTransaction[[#This Row],['#Year]],FactTransaction[[#This Row],['#Month]],1)</f>
        <v>45474</v>
      </c>
      <c r="J2440" s="48"/>
    </row>
    <row r="2441" spans="1:10" x14ac:dyDescent="0.4">
      <c r="A2441" s="48" t="s">
        <v>83</v>
      </c>
      <c r="B2441" s="48" t="s">
        <v>75</v>
      </c>
      <c r="C2441" s="48">
        <v>2024</v>
      </c>
      <c r="D2441" s="48" t="s">
        <v>3</v>
      </c>
      <c r="E2441" s="48">
        <v>7</v>
      </c>
      <c r="F2441" s="60">
        <v>10</v>
      </c>
      <c r="G2441" s="43">
        <v>121</v>
      </c>
      <c r="H2441" s="58">
        <f>FactTransaction[[#This Row],[RNS]]*FactTransaction[[#This Row],[ADR]]</f>
        <v>1210</v>
      </c>
      <c r="I2441" s="51">
        <f>DATE(FactTransaction[[#This Row],['#Year]],FactTransaction[[#This Row],['#Month]],1)</f>
        <v>45474</v>
      </c>
      <c r="J2441" s="48"/>
    </row>
    <row r="2442" spans="1:10" x14ac:dyDescent="0.4">
      <c r="A2442" s="48" t="s">
        <v>83</v>
      </c>
      <c r="B2442" s="48" t="s">
        <v>75</v>
      </c>
      <c r="C2442" s="48">
        <v>2024</v>
      </c>
      <c r="D2442" s="48" t="s">
        <v>6</v>
      </c>
      <c r="E2442" s="48">
        <v>8</v>
      </c>
      <c r="F2442" s="60">
        <v>374</v>
      </c>
      <c r="G2442" s="43">
        <v>134</v>
      </c>
      <c r="H2442" s="58">
        <f>FactTransaction[[#This Row],[RNS]]*FactTransaction[[#This Row],[ADR]]</f>
        <v>50116</v>
      </c>
      <c r="I2442" s="51">
        <f>DATE(FactTransaction[[#This Row],['#Year]],FactTransaction[[#This Row],['#Month]],1)</f>
        <v>45505</v>
      </c>
      <c r="J2442" s="48"/>
    </row>
    <row r="2443" spans="1:10" x14ac:dyDescent="0.4">
      <c r="A2443" s="48" t="s">
        <v>83</v>
      </c>
      <c r="B2443" s="48" t="s">
        <v>75</v>
      </c>
      <c r="C2443" s="48">
        <v>2024</v>
      </c>
      <c r="D2443" s="48" t="s">
        <v>7</v>
      </c>
      <c r="E2443" s="48">
        <v>8</v>
      </c>
      <c r="F2443" s="60">
        <v>230</v>
      </c>
      <c r="G2443" s="43">
        <v>102</v>
      </c>
      <c r="H2443" s="58">
        <f>FactTransaction[[#This Row],[RNS]]*FactTransaction[[#This Row],[ADR]]</f>
        <v>23460</v>
      </c>
      <c r="I2443" s="51">
        <f>DATE(FactTransaction[[#This Row],['#Year]],FactTransaction[[#This Row],['#Month]],1)</f>
        <v>45505</v>
      </c>
      <c r="J2443" s="48"/>
    </row>
    <row r="2444" spans="1:10" x14ac:dyDescent="0.4">
      <c r="A2444" s="48" t="s">
        <v>83</v>
      </c>
      <c r="B2444" s="48" t="s">
        <v>75</v>
      </c>
      <c r="C2444" s="48">
        <v>2024</v>
      </c>
      <c r="D2444" s="48" t="s">
        <v>8</v>
      </c>
      <c r="E2444" s="48">
        <v>8</v>
      </c>
      <c r="F2444" s="60">
        <v>401</v>
      </c>
      <c r="G2444" s="43">
        <v>124</v>
      </c>
      <c r="H2444" s="58">
        <f>FactTransaction[[#This Row],[RNS]]*FactTransaction[[#This Row],[ADR]]</f>
        <v>49724</v>
      </c>
      <c r="I2444" s="51">
        <f>DATE(FactTransaction[[#This Row],['#Year]],FactTransaction[[#This Row],['#Month]],1)</f>
        <v>45505</v>
      </c>
      <c r="J2444" s="48"/>
    </row>
    <row r="2445" spans="1:10" x14ac:dyDescent="0.4">
      <c r="A2445" s="48" t="s">
        <v>83</v>
      </c>
      <c r="B2445" s="48" t="s">
        <v>75</v>
      </c>
      <c r="C2445" s="48">
        <v>2024</v>
      </c>
      <c r="D2445" s="48" t="s">
        <v>3</v>
      </c>
      <c r="E2445" s="48">
        <v>8</v>
      </c>
      <c r="F2445" s="60">
        <v>171</v>
      </c>
      <c r="G2445" s="43">
        <v>141</v>
      </c>
      <c r="H2445" s="58">
        <f>FactTransaction[[#This Row],[RNS]]*FactTransaction[[#This Row],[ADR]]</f>
        <v>24111</v>
      </c>
      <c r="I2445" s="51">
        <f>DATE(FactTransaction[[#This Row],['#Year]],FactTransaction[[#This Row],['#Month]],1)</f>
        <v>45505</v>
      </c>
      <c r="J2445" s="48"/>
    </row>
    <row r="2446" spans="1:10" x14ac:dyDescent="0.4">
      <c r="A2446" s="48" t="s">
        <v>83</v>
      </c>
      <c r="B2446" s="48" t="s">
        <v>75</v>
      </c>
      <c r="C2446" s="48">
        <v>2024</v>
      </c>
      <c r="D2446" s="48" t="s">
        <v>6</v>
      </c>
      <c r="E2446" s="48">
        <v>9</v>
      </c>
      <c r="F2446" s="60">
        <v>330</v>
      </c>
      <c r="G2446" s="43">
        <v>123</v>
      </c>
      <c r="H2446" s="58">
        <f>FactTransaction[[#This Row],[RNS]]*FactTransaction[[#This Row],[ADR]]</f>
        <v>40590</v>
      </c>
      <c r="I2446" s="51">
        <f>DATE(FactTransaction[[#This Row],['#Year]],FactTransaction[[#This Row],['#Month]],1)</f>
        <v>45536</v>
      </c>
      <c r="J2446" s="48"/>
    </row>
    <row r="2447" spans="1:10" x14ac:dyDescent="0.4">
      <c r="A2447" s="48" t="s">
        <v>83</v>
      </c>
      <c r="B2447" s="48" t="s">
        <v>75</v>
      </c>
      <c r="C2447" s="48">
        <v>2024</v>
      </c>
      <c r="D2447" s="48" t="s">
        <v>7</v>
      </c>
      <c r="E2447" s="48">
        <v>9</v>
      </c>
      <c r="F2447" s="60">
        <v>62</v>
      </c>
      <c r="G2447" s="43">
        <v>140</v>
      </c>
      <c r="H2447" s="58">
        <f>FactTransaction[[#This Row],[RNS]]*FactTransaction[[#This Row],[ADR]]</f>
        <v>8680</v>
      </c>
      <c r="I2447" s="51">
        <f>DATE(FactTransaction[[#This Row],['#Year]],FactTransaction[[#This Row],['#Month]],1)</f>
        <v>45536</v>
      </c>
      <c r="J2447" s="48"/>
    </row>
    <row r="2448" spans="1:10" x14ac:dyDescent="0.4">
      <c r="A2448" s="48" t="s">
        <v>83</v>
      </c>
      <c r="B2448" s="48" t="s">
        <v>75</v>
      </c>
      <c r="C2448" s="48">
        <v>2024</v>
      </c>
      <c r="D2448" s="48" t="s">
        <v>8</v>
      </c>
      <c r="E2448" s="48">
        <v>9</v>
      </c>
      <c r="F2448" s="60">
        <v>107</v>
      </c>
      <c r="G2448" s="43">
        <v>106</v>
      </c>
      <c r="H2448" s="58">
        <f>FactTransaction[[#This Row],[RNS]]*FactTransaction[[#This Row],[ADR]]</f>
        <v>11342</v>
      </c>
      <c r="I2448" s="51">
        <f>DATE(FactTransaction[[#This Row],['#Year]],FactTransaction[[#This Row],['#Month]],1)</f>
        <v>45536</v>
      </c>
      <c r="J2448" s="48"/>
    </row>
    <row r="2449" spans="1:10" x14ac:dyDescent="0.4">
      <c r="A2449" s="48" t="s">
        <v>83</v>
      </c>
      <c r="B2449" s="48" t="s">
        <v>75</v>
      </c>
      <c r="C2449" s="48">
        <v>2024</v>
      </c>
      <c r="D2449" s="48" t="s">
        <v>3</v>
      </c>
      <c r="E2449" s="48">
        <v>9</v>
      </c>
      <c r="F2449" s="60">
        <v>14</v>
      </c>
      <c r="G2449" s="43">
        <v>143</v>
      </c>
      <c r="H2449" s="58">
        <f>FactTransaction[[#This Row],[RNS]]*FactTransaction[[#This Row],[ADR]]</f>
        <v>2002</v>
      </c>
      <c r="I2449" s="51">
        <f>DATE(FactTransaction[[#This Row],['#Year]],FactTransaction[[#This Row],['#Month]],1)</f>
        <v>45536</v>
      </c>
      <c r="J2449" s="48"/>
    </row>
    <row r="2450" spans="1:10" x14ac:dyDescent="0.4">
      <c r="A2450" s="48" t="s">
        <v>83</v>
      </c>
      <c r="B2450" s="48" t="s">
        <v>75</v>
      </c>
      <c r="C2450" s="48">
        <v>2024</v>
      </c>
      <c r="D2450" s="48" t="s">
        <v>6</v>
      </c>
      <c r="E2450" s="48">
        <v>10</v>
      </c>
      <c r="F2450" s="60">
        <v>476</v>
      </c>
      <c r="G2450" s="43">
        <v>130</v>
      </c>
      <c r="H2450" s="58">
        <f>FactTransaction[[#This Row],[RNS]]*FactTransaction[[#This Row],[ADR]]</f>
        <v>61880</v>
      </c>
      <c r="I2450" s="51">
        <f>DATE(FactTransaction[[#This Row],['#Year]],FactTransaction[[#This Row],['#Month]],1)</f>
        <v>45566</v>
      </c>
      <c r="J2450" s="48"/>
    </row>
    <row r="2451" spans="1:10" x14ac:dyDescent="0.4">
      <c r="A2451" s="48" t="s">
        <v>83</v>
      </c>
      <c r="B2451" s="48" t="s">
        <v>75</v>
      </c>
      <c r="C2451" s="48">
        <v>2024</v>
      </c>
      <c r="D2451" s="48" t="s">
        <v>7</v>
      </c>
      <c r="E2451" s="48">
        <v>10</v>
      </c>
      <c r="F2451" s="60">
        <v>361</v>
      </c>
      <c r="G2451" s="43">
        <v>133</v>
      </c>
      <c r="H2451" s="58">
        <f>FactTransaction[[#This Row],[RNS]]*FactTransaction[[#This Row],[ADR]]</f>
        <v>48013</v>
      </c>
      <c r="I2451" s="51">
        <f>DATE(FactTransaction[[#This Row],['#Year]],FactTransaction[[#This Row],['#Month]],1)</f>
        <v>45566</v>
      </c>
      <c r="J2451" s="48"/>
    </row>
    <row r="2452" spans="1:10" x14ac:dyDescent="0.4">
      <c r="A2452" s="48" t="s">
        <v>83</v>
      </c>
      <c r="B2452" s="48" t="s">
        <v>75</v>
      </c>
      <c r="C2452" s="48">
        <v>2024</v>
      </c>
      <c r="D2452" s="48" t="s">
        <v>8</v>
      </c>
      <c r="E2452" s="48">
        <v>10</v>
      </c>
      <c r="F2452" s="60">
        <v>59</v>
      </c>
      <c r="G2452" s="43">
        <v>114</v>
      </c>
      <c r="H2452" s="58">
        <f>FactTransaction[[#This Row],[RNS]]*FactTransaction[[#This Row],[ADR]]</f>
        <v>6726</v>
      </c>
      <c r="I2452" s="51">
        <f>DATE(FactTransaction[[#This Row],['#Year]],FactTransaction[[#This Row],['#Month]],1)</f>
        <v>45566</v>
      </c>
      <c r="J2452" s="48"/>
    </row>
    <row r="2453" spans="1:10" x14ac:dyDescent="0.4">
      <c r="A2453" s="48" t="s">
        <v>83</v>
      </c>
      <c r="B2453" s="48" t="s">
        <v>75</v>
      </c>
      <c r="C2453" s="48">
        <v>2024</v>
      </c>
      <c r="D2453" s="48" t="s">
        <v>3</v>
      </c>
      <c r="E2453" s="48">
        <v>10</v>
      </c>
      <c r="F2453" s="60">
        <v>478</v>
      </c>
      <c r="G2453" s="43">
        <v>130</v>
      </c>
      <c r="H2453" s="58">
        <f>FactTransaction[[#This Row],[RNS]]*FactTransaction[[#This Row],[ADR]]</f>
        <v>62140</v>
      </c>
      <c r="I2453" s="51">
        <f>DATE(FactTransaction[[#This Row],['#Year]],FactTransaction[[#This Row],['#Month]],1)</f>
        <v>45566</v>
      </c>
      <c r="J2453" s="48"/>
    </row>
    <row r="2454" spans="1:10" x14ac:dyDescent="0.4">
      <c r="A2454" s="48" t="s">
        <v>83</v>
      </c>
      <c r="B2454" s="48" t="s">
        <v>75</v>
      </c>
      <c r="C2454" s="48">
        <v>2024</v>
      </c>
      <c r="D2454" s="48" t="s">
        <v>6</v>
      </c>
      <c r="E2454" s="48">
        <v>11</v>
      </c>
      <c r="F2454" s="60">
        <v>228</v>
      </c>
      <c r="G2454" s="43">
        <v>137</v>
      </c>
      <c r="H2454" s="58">
        <f>FactTransaction[[#This Row],[RNS]]*FactTransaction[[#This Row],[ADR]]</f>
        <v>31236</v>
      </c>
      <c r="I2454" s="51">
        <f>DATE(FactTransaction[[#This Row],['#Year]],FactTransaction[[#This Row],['#Month]],1)</f>
        <v>45597</v>
      </c>
      <c r="J2454" s="48"/>
    </row>
    <row r="2455" spans="1:10" x14ac:dyDescent="0.4">
      <c r="A2455" s="48" t="s">
        <v>83</v>
      </c>
      <c r="B2455" s="48" t="s">
        <v>75</v>
      </c>
      <c r="C2455" s="48">
        <v>2024</v>
      </c>
      <c r="D2455" s="48" t="s">
        <v>7</v>
      </c>
      <c r="E2455" s="48">
        <v>11</v>
      </c>
      <c r="F2455" s="60">
        <v>76</v>
      </c>
      <c r="G2455" s="43">
        <v>114</v>
      </c>
      <c r="H2455" s="58">
        <f>FactTransaction[[#This Row],[RNS]]*FactTransaction[[#This Row],[ADR]]</f>
        <v>8664</v>
      </c>
      <c r="I2455" s="51">
        <f>DATE(FactTransaction[[#This Row],['#Year]],FactTransaction[[#This Row],['#Month]],1)</f>
        <v>45597</v>
      </c>
      <c r="J2455" s="48"/>
    </row>
    <row r="2456" spans="1:10" x14ac:dyDescent="0.4">
      <c r="A2456" s="48" t="s">
        <v>83</v>
      </c>
      <c r="B2456" s="48" t="s">
        <v>75</v>
      </c>
      <c r="C2456" s="48">
        <v>2024</v>
      </c>
      <c r="D2456" s="48" t="s">
        <v>8</v>
      </c>
      <c r="E2456" s="48">
        <v>11</v>
      </c>
      <c r="F2456" s="60">
        <v>256</v>
      </c>
      <c r="G2456" s="43">
        <v>110</v>
      </c>
      <c r="H2456" s="58">
        <f>FactTransaction[[#This Row],[RNS]]*FactTransaction[[#This Row],[ADR]]</f>
        <v>28160</v>
      </c>
      <c r="I2456" s="51">
        <f>DATE(FactTransaction[[#This Row],['#Year]],FactTransaction[[#This Row],['#Month]],1)</f>
        <v>45597</v>
      </c>
      <c r="J2456" s="48"/>
    </row>
    <row r="2457" spans="1:10" x14ac:dyDescent="0.4">
      <c r="A2457" s="48" t="s">
        <v>83</v>
      </c>
      <c r="B2457" s="48" t="s">
        <v>75</v>
      </c>
      <c r="C2457" s="48">
        <v>2024</v>
      </c>
      <c r="D2457" s="48" t="s">
        <v>3</v>
      </c>
      <c r="E2457" s="48">
        <v>11</v>
      </c>
      <c r="F2457" s="60">
        <v>188</v>
      </c>
      <c r="G2457" s="43">
        <v>115</v>
      </c>
      <c r="H2457" s="58">
        <f>FactTransaction[[#This Row],[RNS]]*FactTransaction[[#This Row],[ADR]]</f>
        <v>21620</v>
      </c>
      <c r="I2457" s="51">
        <f>DATE(FactTransaction[[#This Row],['#Year]],FactTransaction[[#This Row],['#Month]],1)</f>
        <v>45597</v>
      </c>
      <c r="J2457" s="48"/>
    </row>
    <row r="2458" spans="1:10" x14ac:dyDescent="0.4">
      <c r="A2458" s="48" t="s">
        <v>83</v>
      </c>
      <c r="B2458" s="48" t="s">
        <v>75</v>
      </c>
      <c r="C2458" s="48">
        <v>2024</v>
      </c>
      <c r="D2458" s="48" t="s">
        <v>6</v>
      </c>
      <c r="E2458" s="48">
        <v>12</v>
      </c>
      <c r="F2458" s="60">
        <v>272</v>
      </c>
      <c r="G2458" s="43">
        <v>120</v>
      </c>
      <c r="H2458" s="58">
        <f>FactTransaction[[#This Row],[RNS]]*FactTransaction[[#This Row],[ADR]]</f>
        <v>32640</v>
      </c>
      <c r="I2458" s="51">
        <f>DATE(FactTransaction[[#This Row],['#Year]],FactTransaction[[#This Row],['#Month]],1)</f>
        <v>45627</v>
      </c>
      <c r="J2458" s="48"/>
    </row>
    <row r="2459" spans="1:10" x14ac:dyDescent="0.4">
      <c r="A2459" s="48" t="s">
        <v>83</v>
      </c>
      <c r="B2459" s="48" t="s">
        <v>75</v>
      </c>
      <c r="C2459" s="48">
        <v>2024</v>
      </c>
      <c r="D2459" s="48" t="s">
        <v>7</v>
      </c>
      <c r="E2459" s="48">
        <v>12</v>
      </c>
      <c r="F2459" s="60">
        <v>33</v>
      </c>
      <c r="G2459" s="43">
        <v>116</v>
      </c>
      <c r="H2459" s="58">
        <f>FactTransaction[[#This Row],[RNS]]*FactTransaction[[#This Row],[ADR]]</f>
        <v>3828</v>
      </c>
      <c r="I2459" s="51">
        <f>DATE(FactTransaction[[#This Row],['#Year]],FactTransaction[[#This Row],['#Month]],1)</f>
        <v>45627</v>
      </c>
      <c r="J2459" s="48"/>
    </row>
    <row r="2460" spans="1:10" x14ac:dyDescent="0.4">
      <c r="A2460" s="48" t="s">
        <v>83</v>
      </c>
      <c r="B2460" s="48" t="s">
        <v>75</v>
      </c>
      <c r="C2460" s="48">
        <v>2024</v>
      </c>
      <c r="D2460" s="48" t="s">
        <v>8</v>
      </c>
      <c r="E2460" s="48">
        <v>12</v>
      </c>
      <c r="F2460" s="60">
        <v>481</v>
      </c>
      <c r="G2460" s="43">
        <v>135</v>
      </c>
      <c r="H2460" s="58">
        <f>FactTransaction[[#This Row],[RNS]]*FactTransaction[[#This Row],[ADR]]</f>
        <v>64935</v>
      </c>
      <c r="I2460" s="51">
        <f>DATE(FactTransaction[[#This Row],['#Year]],FactTransaction[[#This Row],['#Month]],1)</f>
        <v>45627</v>
      </c>
      <c r="J2460" s="48"/>
    </row>
    <row r="2461" spans="1:10" x14ac:dyDescent="0.4">
      <c r="A2461" s="48" t="s">
        <v>83</v>
      </c>
      <c r="B2461" s="48" t="s">
        <v>75</v>
      </c>
      <c r="C2461" s="48">
        <v>2024</v>
      </c>
      <c r="D2461" s="48" t="s">
        <v>3</v>
      </c>
      <c r="E2461" s="48">
        <v>12</v>
      </c>
      <c r="F2461" s="60">
        <v>428</v>
      </c>
      <c r="G2461" s="43">
        <v>132</v>
      </c>
      <c r="H2461" s="58">
        <f>FactTransaction[[#This Row],[RNS]]*FactTransaction[[#This Row],[ADR]]</f>
        <v>56496</v>
      </c>
      <c r="I2461" s="51">
        <f>DATE(FactTransaction[[#This Row],['#Year]],FactTransaction[[#This Row],['#Month]],1)</f>
        <v>45627</v>
      </c>
      <c r="J2461" s="48"/>
    </row>
    <row r="2462" spans="1:10" x14ac:dyDescent="0.4">
      <c r="A2462" s="48" t="s">
        <v>83</v>
      </c>
      <c r="B2462" s="48" t="s">
        <v>74</v>
      </c>
      <c r="C2462" s="48">
        <v>2024</v>
      </c>
      <c r="D2462" s="48" t="s">
        <v>6</v>
      </c>
      <c r="E2462" s="48">
        <v>1</v>
      </c>
      <c r="F2462" s="60">
        <v>450</v>
      </c>
      <c r="G2462" s="43">
        <v>108</v>
      </c>
      <c r="H2462" s="58">
        <f>FactTransaction[[#This Row],[RNS]]*FactTransaction[[#This Row],[ADR]]</f>
        <v>48600</v>
      </c>
      <c r="I2462" s="51">
        <f>DATE(FactTransaction[[#This Row],['#Year]],FactTransaction[[#This Row],['#Month]],1)</f>
        <v>45292</v>
      </c>
      <c r="J2462" s="48"/>
    </row>
    <row r="2463" spans="1:10" x14ac:dyDescent="0.4">
      <c r="A2463" s="48" t="s">
        <v>83</v>
      </c>
      <c r="B2463" s="48" t="s">
        <v>74</v>
      </c>
      <c r="C2463" s="48">
        <v>2024</v>
      </c>
      <c r="D2463" s="48" t="s">
        <v>7</v>
      </c>
      <c r="E2463" s="48">
        <v>1</v>
      </c>
      <c r="F2463" s="60">
        <v>204</v>
      </c>
      <c r="G2463" s="43">
        <v>124</v>
      </c>
      <c r="H2463" s="58">
        <f>FactTransaction[[#This Row],[RNS]]*FactTransaction[[#This Row],[ADR]]</f>
        <v>25296</v>
      </c>
      <c r="I2463" s="51">
        <f>DATE(FactTransaction[[#This Row],['#Year]],FactTransaction[[#This Row],['#Month]],1)</f>
        <v>45292</v>
      </c>
      <c r="J2463" s="48"/>
    </row>
    <row r="2464" spans="1:10" x14ac:dyDescent="0.4">
      <c r="A2464" s="48" t="s">
        <v>83</v>
      </c>
      <c r="B2464" s="48" t="s">
        <v>74</v>
      </c>
      <c r="C2464" s="48">
        <v>2024</v>
      </c>
      <c r="D2464" s="48" t="s">
        <v>8</v>
      </c>
      <c r="E2464" s="48">
        <v>1</v>
      </c>
      <c r="F2464" s="60">
        <v>120</v>
      </c>
      <c r="G2464" s="43">
        <v>139</v>
      </c>
      <c r="H2464" s="58">
        <f>FactTransaction[[#This Row],[RNS]]*FactTransaction[[#This Row],[ADR]]</f>
        <v>16680</v>
      </c>
      <c r="I2464" s="51">
        <f>DATE(FactTransaction[[#This Row],['#Year]],FactTransaction[[#This Row],['#Month]],1)</f>
        <v>45292</v>
      </c>
      <c r="J2464" s="48"/>
    </row>
    <row r="2465" spans="1:10" x14ac:dyDescent="0.4">
      <c r="A2465" s="48" t="s">
        <v>83</v>
      </c>
      <c r="B2465" s="48" t="s">
        <v>74</v>
      </c>
      <c r="C2465" s="48">
        <v>2024</v>
      </c>
      <c r="D2465" s="48" t="s">
        <v>3</v>
      </c>
      <c r="E2465" s="48">
        <v>1</v>
      </c>
      <c r="F2465" s="60">
        <v>377</v>
      </c>
      <c r="G2465" s="43">
        <v>132</v>
      </c>
      <c r="H2465" s="58">
        <f>FactTransaction[[#This Row],[RNS]]*FactTransaction[[#This Row],[ADR]]</f>
        <v>49764</v>
      </c>
      <c r="I2465" s="51">
        <f>DATE(FactTransaction[[#This Row],['#Year]],FactTransaction[[#This Row],['#Month]],1)</f>
        <v>45292</v>
      </c>
      <c r="J2465" s="48"/>
    </row>
    <row r="2466" spans="1:10" x14ac:dyDescent="0.4">
      <c r="A2466" s="48" t="s">
        <v>83</v>
      </c>
      <c r="B2466" s="48" t="s">
        <v>74</v>
      </c>
      <c r="C2466" s="48">
        <v>2024</v>
      </c>
      <c r="D2466" s="48" t="s">
        <v>6</v>
      </c>
      <c r="E2466" s="48">
        <v>2</v>
      </c>
      <c r="F2466" s="60">
        <v>88</v>
      </c>
      <c r="G2466" s="43">
        <v>109</v>
      </c>
      <c r="H2466" s="58">
        <f>FactTransaction[[#This Row],[RNS]]*FactTransaction[[#This Row],[ADR]]</f>
        <v>9592</v>
      </c>
      <c r="I2466" s="51">
        <f>DATE(FactTransaction[[#This Row],['#Year]],FactTransaction[[#This Row],['#Month]],1)</f>
        <v>45323</v>
      </c>
      <c r="J2466" s="48"/>
    </row>
    <row r="2467" spans="1:10" x14ac:dyDescent="0.4">
      <c r="A2467" s="48" t="s">
        <v>83</v>
      </c>
      <c r="B2467" s="48" t="s">
        <v>74</v>
      </c>
      <c r="C2467" s="48">
        <v>2024</v>
      </c>
      <c r="D2467" s="48" t="s">
        <v>7</v>
      </c>
      <c r="E2467" s="48">
        <v>2</v>
      </c>
      <c r="F2467" s="60">
        <v>445</v>
      </c>
      <c r="G2467" s="43">
        <v>119</v>
      </c>
      <c r="H2467" s="58">
        <f>FactTransaction[[#This Row],[RNS]]*FactTransaction[[#This Row],[ADR]]</f>
        <v>52955</v>
      </c>
      <c r="I2467" s="51">
        <f>DATE(FactTransaction[[#This Row],['#Year]],FactTransaction[[#This Row],['#Month]],1)</f>
        <v>45323</v>
      </c>
      <c r="J2467" s="48"/>
    </row>
    <row r="2468" spans="1:10" x14ac:dyDescent="0.4">
      <c r="A2468" s="48" t="s">
        <v>83</v>
      </c>
      <c r="B2468" s="48" t="s">
        <v>74</v>
      </c>
      <c r="C2468" s="48">
        <v>2024</v>
      </c>
      <c r="D2468" s="48" t="s">
        <v>8</v>
      </c>
      <c r="E2468" s="48">
        <v>2</v>
      </c>
      <c r="F2468" s="60">
        <v>365</v>
      </c>
      <c r="G2468" s="43">
        <v>108</v>
      </c>
      <c r="H2468" s="58">
        <f>FactTransaction[[#This Row],[RNS]]*FactTransaction[[#This Row],[ADR]]</f>
        <v>39420</v>
      </c>
      <c r="I2468" s="51">
        <f>DATE(FactTransaction[[#This Row],['#Year]],FactTransaction[[#This Row],['#Month]],1)</f>
        <v>45323</v>
      </c>
      <c r="J2468" s="48"/>
    </row>
    <row r="2469" spans="1:10" x14ac:dyDescent="0.4">
      <c r="A2469" s="48" t="s">
        <v>83</v>
      </c>
      <c r="B2469" s="48" t="s">
        <v>74</v>
      </c>
      <c r="C2469" s="48">
        <v>2024</v>
      </c>
      <c r="D2469" s="48" t="s">
        <v>3</v>
      </c>
      <c r="E2469" s="48">
        <v>2</v>
      </c>
      <c r="F2469" s="60">
        <v>97</v>
      </c>
      <c r="G2469" s="43">
        <v>142</v>
      </c>
      <c r="H2469" s="58">
        <f>FactTransaction[[#This Row],[RNS]]*FactTransaction[[#This Row],[ADR]]</f>
        <v>13774</v>
      </c>
      <c r="I2469" s="51">
        <f>DATE(FactTransaction[[#This Row],['#Year]],FactTransaction[[#This Row],['#Month]],1)</f>
        <v>45323</v>
      </c>
      <c r="J2469" s="48"/>
    </row>
    <row r="2470" spans="1:10" x14ac:dyDescent="0.4">
      <c r="A2470" s="48" t="s">
        <v>83</v>
      </c>
      <c r="B2470" s="48" t="s">
        <v>74</v>
      </c>
      <c r="C2470" s="48">
        <v>2024</v>
      </c>
      <c r="D2470" s="48" t="s">
        <v>6</v>
      </c>
      <c r="E2470" s="48">
        <v>3</v>
      </c>
      <c r="F2470" s="60">
        <v>93</v>
      </c>
      <c r="G2470" s="43">
        <v>116</v>
      </c>
      <c r="H2470" s="58">
        <f>FactTransaction[[#This Row],[RNS]]*FactTransaction[[#This Row],[ADR]]</f>
        <v>10788</v>
      </c>
      <c r="I2470" s="51">
        <f>DATE(FactTransaction[[#This Row],['#Year]],FactTransaction[[#This Row],['#Month]],1)</f>
        <v>45352</v>
      </c>
      <c r="J2470" s="48"/>
    </row>
    <row r="2471" spans="1:10" x14ac:dyDescent="0.4">
      <c r="A2471" s="48" t="s">
        <v>83</v>
      </c>
      <c r="B2471" s="48" t="s">
        <v>74</v>
      </c>
      <c r="C2471" s="48">
        <v>2024</v>
      </c>
      <c r="D2471" s="48" t="s">
        <v>7</v>
      </c>
      <c r="E2471" s="48">
        <v>3</v>
      </c>
      <c r="F2471" s="60">
        <v>368</v>
      </c>
      <c r="G2471" s="43">
        <v>113</v>
      </c>
      <c r="H2471" s="58">
        <f>FactTransaction[[#This Row],[RNS]]*FactTransaction[[#This Row],[ADR]]</f>
        <v>41584</v>
      </c>
      <c r="I2471" s="51">
        <f>DATE(FactTransaction[[#This Row],['#Year]],FactTransaction[[#This Row],['#Month]],1)</f>
        <v>45352</v>
      </c>
      <c r="J2471" s="48"/>
    </row>
    <row r="2472" spans="1:10" x14ac:dyDescent="0.4">
      <c r="A2472" s="48" t="s">
        <v>83</v>
      </c>
      <c r="B2472" s="48" t="s">
        <v>74</v>
      </c>
      <c r="C2472" s="48">
        <v>2024</v>
      </c>
      <c r="D2472" s="48" t="s">
        <v>8</v>
      </c>
      <c r="E2472" s="48">
        <v>3</v>
      </c>
      <c r="F2472" s="60">
        <v>474</v>
      </c>
      <c r="G2472" s="43">
        <v>120</v>
      </c>
      <c r="H2472" s="58">
        <f>FactTransaction[[#This Row],[RNS]]*FactTransaction[[#This Row],[ADR]]</f>
        <v>56880</v>
      </c>
      <c r="I2472" s="51">
        <f>DATE(FactTransaction[[#This Row],['#Year]],FactTransaction[[#This Row],['#Month]],1)</f>
        <v>45352</v>
      </c>
      <c r="J2472" s="48"/>
    </row>
    <row r="2473" spans="1:10" x14ac:dyDescent="0.4">
      <c r="A2473" s="48" t="s">
        <v>83</v>
      </c>
      <c r="B2473" s="48" t="s">
        <v>74</v>
      </c>
      <c r="C2473" s="48">
        <v>2024</v>
      </c>
      <c r="D2473" s="48" t="s">
        <v>3</v>
      </c>
      <c r="E2473" s="48">
        <v>3</v>
      </c>
      <c r="F2473" s="60">
        <v>89</v>
      </c>
      <c r="G2473" s="43">
        <v>111</v>
      </c>
      <c r="H2473" s="58">
        <f>FactTransaction[[#This Row],[RNS]]*FactTransaction[[#This Row],[ADR]]</f>
        <v>9879</v>
      </c>
      <c r="I2473" s="51">
        <f>DATE(FactTransaction[[#This Row],['#Year]],FactTransaction[[#This Row],['#Month]],1)</f>
        <v>45352</v>
      </c>
      <c r="J2473" s="48"/>
    </row>
    <row r="2474" spans="1:10" x14ac:dyDescent="0.4">
      <c r="A2474" s="48" t="s">
        <v>83</v>
      </c>
      <c r="B2474" s="48" t="s">
        <v>74</v>
      </c>
      <c r="C2474" s="48">
        <v>2024</v>
      </c>
      <c r="D2474" s="48" t="s">
        <v>6</v>
      </c>
      <c r="E2474" s="48">
        <v>4</v>
      </c>
      <c r="F2474" s="60">
        <v>327</v>
      </c>
      <c r="G2474" s="43">
        <v>110</v>
      </c>
      <c r="H2474" s="58">
        <f>FactTransaction[[#This Row],[RNS]]*FactTransaction[[#This Row],[ADR]]</f>
        <v>35970</v>
      </c>
      <c r="I2474" s="51">
        <f>DATE(FactTransaction[[#This Row],['#Year]],FactTransaction[[#This Row],['#Month]],1)</f>
        <v>45383</v>
      </c>
      <c r="J2474" s="48"/>
    </row>
    <row r="2475" spans="1:10" x14ac:dyDescent="0.4">
      <c r="A2475" s="48" t="s">
        <v>83</v>
      </c>
      <c r="B2475" s="48" t="s">
        <v>74</v>
      </c>
      <c r="C2475" s="48">
        <v>2024</v>
      </c>
      <c r="D2475" s="48" t="s">
        <v>7</v>
      </c>
      <c r="E2475" s="48">
        <v>4</v>
      </c>
      <c r="F2475" s="60">
        <v>295</v>
      </c>
      <c r="G2475" s="43">
        <v>113</v>
      </c>
      <c r="H2475" s="58">
        <f>FactTransaction[[#This Row],[RNS]]*FactTransaction[[#This Row],[ADR]]</f>
        <v>33335</v>
      </c>
      <c r="I2475" s="51">
        <f>DATE(FactTransaction[[#This Row],['#Year]],FactTransaction[[#This Row],['#Month]],1)</f>
        <v>45383</v>
      </c>
      <c r="J2475" s="48"/>
    </row>
    <row r="2476" spans="1:10" x14ac:dyDescent="0.4">
      <c r="A2476" s="48" t="s">
        <v>83</v>
      </c>
      <c r="B2476" s="48" t="s">
        <v>74</v>
      </c>
      <c r="C2476" s="48">
        <v>2024</v>
      </c>
      <c r="D2476" s="48" t="s">
        <v>8</v>
      </c>
      <c r="E2476" s="48">
        <v>4</v>
      </c>
      <c r="F2476" s="60">
        <v>299</v>
      </c>
      <c r="G2476" s="43">
        <v>119</v>
      </c>
      <c r="H2476" s="58">
        <f>FactTransaction[[#This Row],[RNS]]*FactTransaction[[#This Row],[ADR]]</f>
        <v>35581</v>
      </c>
      <c r="I2476" s="51">
        <f>DATE(FactTransaction[[#This Row],['#Year]],FactTransaction[[#This Row],['#Month]],1)</f>
        <v>45383</v>
      </c>
      <c r="J2476" s="48"/>
    </row>
    <row r="2477" spans="1:10" x14ac:dyDescent="0.4">
      <c r="A2477" s="48" t="s">
        <v>83</v>
      </c>
      <c r="B2477" s="48" t="s">
        <v>74</v>
      </c>
      <c r="C2477" s="48">
        <v>2024</v>
      </c>
      <c r="D2477" s="48" t="s">
        <v>3</v>
      </c>
      <c r="E2477" s="48">
        <v>4</v>
      </c>
      <c r="F2477" s="60">
        <v>353</v>
      </c>
      <c r="G2477" s="43">
        <v>113</v>
      </c>
      <c r="H2477" s="58">
        <f>FactTransaction[[#This Row],[RNS]]*FactTransaction[[#This Row],[ADR]]</f>
        <v>39889</v>
      </c>
      <c r="I2477" s="51">
        <f>DATE(FactTransaction[[#This Row],['#Year]],FactTransaction[[#This Row],['#Month]],1)</f>
        <v>45383</v>
      </c>
      <c r="J2477" s="48"/>
    </row>
    <row r="2478" spans="1:10" x14ac:dyDescent="0.4">
      <c r="A2478" s="48" t="s">
        <v>83</v>
      </c>
      <c r="B2478" s="48" t="s">
        <v>74</v>
      </c>
      <c r="C2478" s="48">
        <v>2024</v>
      </c>
      <c r="D2478" s="48" t="s">
        <v>6</v>
      </c>
      <c r="E2478" s="48">
        <v>5</v>
      </c>
      <c r="F2478" s="60">
        <v>250</v>
      </c>
      <c r="G2478" s="43">
        <v>116</v>
      </c>
      <c r="H2478" s="58">
        <f>FactTransaction[[#This Row],[RNS]]*FactTransaction[[#This Row],[ADR]]</f>
        <v>29000</v>
      </c>
      <c r="I2478" s="51">
        <f>DATE(FactTransaction[[#This Row],['#Year]],FactTransaction[[#This Row],['#Month]],1)</f>
        <v>45413</v>
      </c>
      <c r="J2478" s="48"/>
    </row>
    <row r="2479" spans="1:10" x14ac:dyDescent="0.4">
      <c r="A2479" s="48" t="s">
        <v>83</v>
      </c>
      <c r="B2479" s="48" t="s">
        <v>74</v>
      </c>
      <c r="C2479" s="48">
        <v>2024</v>
      </c>
      <c r="D2479" s="48" t="s">
        <v>7</v>
      </c>
      <c r="E2479" s="48">
        <v>5</v>
      </c>
      <c r="F2479" s="60">
        <v>231</v>
      </c>
      <c r="G2479" s="43">
        <v>113</v>
      </c>
      <c r="H2479" s="58">
        <f>FactTransaction[[#This Row],[RNS]]*FactTransaction[[#This Row],[ADR]]</f>
        <v>26103</v>
      </c>
      <c r="I2479" s="51">
        <f>DATE(FactTransaction[[#This Row],['#Year]],FactTransaction[[#This Row],['#Month]],1)</f>
        <v>45413</v>
      </c>
      <c r="J2479" s="48"/>
    </row>
    <row r="2480" spans="1:10" x14ac:dyDescent="0.4">
      <c r="A2480" s="48" t="s">
        <v>83</v>
      </c>
      <c r="B2480" s="48" t="s">
        <v>74</v>
      </c>
      <c r="C2480" s="48">
        <v>2024</v>
      </c>
      <c r="D2480" s="48" t="s">
        <v>8</v>
      </c>
      <c r="E2480" s="48">
        <v>5</v>
      </c>
      <c r="F2480" s="60">
        <v>79</v>
      </c>
      <c r="G2480" s="43">
        <v>102</v>
      </c>
      <c r="H2480" s="58">
        <f>FactTransaction[[#This Row],[RNS]]*FactTransaction[[#This Row],[ADR]]</f>
        <v>8058</v>
      </c>
      <c r="I2480" s="51">
        <f>DATE(FactTransaction[[#This Row],['#Year]],FactTransaction[[#This Row],['#Month]],1)</f>
        <v>45413</v>
      </c>
      <c r="J2480" s="48"/>
    </row>
    <row r="2481" spans="1:10" x14ac:dyDescent="0.4">
      <c r="A2481" s="48" t="s">
        <v>83</v>
      </c>
      <c r="B2481" s="48" t="s">
        <v>74</v>
      </c>
      <c r="C2481" s="48">
        <v>2024</v>
      </c>
      <c r="D2481" s="48" t="s">
        <v>3</v>
      </c>
      <c r="E2481" s="48">
        <v>5</v>
      </c>
      <c r="F2481" s="60">
        <v>395</v>
      </c>
      <c r="G2481" s="43">
        <v>108</v>
      </c>
      <c r="H2481" s="58">
        <f>FactTransaction[[#This Row],[RNS]]*FactTransaction[[#This Row],[ADR]]</f>
        <v>42660</v>
      </c>
      <c r="I2481" s="51">
        <f>DATE(FactTransaction[[#This Row],['#Year]],FactTransaction[[#This Row],['#Month]],1)</f>
        <v>45413</v>
      </c>
      <c r="J2481" s="48"/>
    </row>
    <row r="2482" spans="1:10" x14ac:dyDescent="0.4">
      <c r="A2482" s="48" t="s">
        <v>83</v>
      </c>
      <c r="B2482" s="48" t="s">
        <v>74</v>
      </c>
      <c r="C2482" s="48">
        <v>2024</v>
      </c>
      <c r="D2482" s="48" t="s">
        <v>6</v>
      </c>
      <c r="E2482" s="48">
        <v>6</v>
      </c>
      <c r="F2482" s="60">
        <v>144</v>
      </c>
      <c r="G2482" s="43">
        <v>142</v>
      </c>
      <c r="H2482" s="58">
        <f>FactTransaction[[#This Row],[RNS]]*FactTransaction[[#This Row],[ADR]]</f>
        <v>20448</v>
      </c>
      <c r="I2482" s="51">
        <f>DATE(FactTransaction[[#This Row],['#Year]],FactTransaction[[#This Row],['#Month]],1)</f>
        <v>45444</v>
      </c>
      <c r="J2482" s="48"/>
    </row>
    <row r="2483" spans="1:10" x14ac:dyDescent="0.4">
      <c r="A2483" s="48" t="s">
        <v>83</v>
      </c>
      <c r="B2483" s="48" t="s">
        <v>74</v>
      </c>
      <c r="C2483" s="48">
        <v>2024</v>
      </c>
      <c r="D2483" s="48" t="s">
        <v>7</v>
      </c>
      <c r="E2483" s="48">
        <v>6</v>
      </c>
      <c r="F2483" s="60">
        <v>331</v>
      </c>
      <c r="G2483" s="43">
        <v>113</v>
      </c>
      <c r="H2483" s="58">
        <f>FactTransaction[[#This Row],[RNS]]*FactTransaction[[#This Row],[ADR]]</f>
        <v>37403</v>
      </c>
      <c r="I2483" s="51">
        <f>DATE(FactTransaction[[#This Row],['#Year]],FactTransaction[[#This Row],['#Month]],1)</f>
        <v>45444</v>
      </c>
      <c r="J2483" s="48"/>
    </row>
    <row r="2484" spans="1:10" x14ac:dyDescent="0.4">
      <c r="A2484" s="48" t="s">
        <v>83</v>
      </c>
      <c r="B2484" s="48" t="s">
        <v>74</v>
      </c>
      <c r="C2484" s="48">
        <v>2024</v>
      </c>
      <c r="D2484" s="48" t="s">
        <v>8</v>
      </c>
      <c r="E2484" s="48">
        <v>6</v>
      </c>
      <c r="F2484" s="60">
        <v>310</v>
      </c>
      <c r="G2484" s="43">
        <v>116</v>
      </c>
      <c r="H2484" s="58">
        <f>FactTransaction[[#This Row],[RNS]]*FactTransaction[[#This Row],[ADR]]</f>
        <v>35960</v>
      </c>
      <c r="I2484" s="51">
        <f>DATE(FactTransaction[[#This Row],['#Year]],FactTransaction[[#This Row],['#Month]],1)</f>
        <v>45444</v>
      </c>
      <c r="J2484" s="48"/>
    </row>
    <row r="2485" spans="1:10" x14ac:dyDescent="0.4">
      <c r="A2485" s="48" t="s">
        <v>83</v>
      </c>
      <c r="B2485" s="48" t="s">
        <v>74</v>
      </c>
      <c r="C2485" s="48">
        <v>2024</v>
      </c>
      <c r="D2485" s="48" t="s">
        <v>3</v>
      </c>
      <c r="E2485" s="48">
        <v>6</v>
      </c>
      <c r="F2485" s="60">
        <v>179</v>
      </c>
      <c r="G2485" s="43">
        <v>133</v>
      </c>
      <c r="H2485" s="58">
        <f>FactTransaction[[#This Row],[RNS]]*FactTransaction[[#This Row],[ADR]]</f>
        <v>23807</v>
      </c>
      <c r="I2485" s="51">
        <f>DATE(FactTransaction[[#This Row],['#Year]],FactTransaction[[#This Row],['#Month]],1)</f>
        <v>45444</v>
      </c>
      <c r="J2485" s="48"/>
    </row>
    <row r="2486" spans="1:10" x14ac:dyDescent="0.4">
      <c r="A2486" s="48" t="s">
        <v>83</v>
      </c>
      <c r="B2486" s="48" t="s">
        <v>74</v>
      </c>
      <c r="C2486" s="48">
        <v>2024</v>
      </c>
      <c r="D2486" s="48" t="s">
        <v>6</v>
      </c>
      <c r="E2486" s="48">
        <v>7</v>
      </c>
      <c r="F2486" s="60">
        <v>41</v>
      </c>
      <c r="G2486" s="43">
        <v>104</v>
      </c>
      <c r="H2486" s="58">
        <f>FactTransaction[[#This Row],[RNS]]*FactTransaction[[#This Row],[ADR]]</f>
        <v>4264</v>
      </c>
      <c r="I2486" s="51">
        <f>DATE(FactTransaction[[#This Row],['#Year]],FactTransaction[[#This Row],['#Month]],1)</f>
        <v>45474</v>
      </c>
      <c r="J2486" s="48"/>
    </row>
    <row r="2487" spans="1:10" x14ac:dyDescent="0.4">
      <c r="A2487" s="48" t="s">
        <v>83</v>
      </c>
      <c r="B2487" s="48" t="s">
        <v>74</v>
      </c>
      <c r="C2487" s="48">
        <v>2024</v>
      </c>
      <c r="D2487" s="48" t="s">
        <v>7</v>
      </c>
      <c r="E2487" s="48">
        <v>7</v>
      </c>
      <c r="F2487" s="60">
        <v>231</v>
      </c>
      <c r="G2487" s="43">
        <v>142</v>
      </c>
      <c r="H2487" s="58">
        <f>FactTransaction[[#This Row],[RNS]]*FactTransaction[[#This Row],[ADR]]</f>
        <v>32802</v>
      </c>
      <c r="I2487" s="51">
        <f>DATE(FactTransaction[[#This Row],['#Year]],FactTransaction[[#This Row],['#Month]],1)</f>
        <v>45474</v>
      </c>
      <c r="J2487" s="48"/>
    </row>
    <row r="2488" spans="1:10" x14ac:dyDescent="0.4">
      <c r="A2488" s="48" t="s">
        <v>83</v>
      </c>
      <c r="B2488" s="48" t="s">
        <v>74</v>
      </c>
      <c r="C2488" s="48">
        <v>2024</v>
      </c>
      <c r="D2488" s="48" t="s">
        <v>8</v>
      </c>
      <c r="E2488" s="48">
        <v>7</v>
      </c>
      <c r="F2488" s="60">
        <v>465</v>
      </c>
      <c r="G2488" s="43">
        <v>135</v>
      </c>
      <c r="H2488" s="58">
        <f>FactTransaction[[#This Row],[RNS]]*FactTransaction[[#This Row],[ADR]]</f>
        <v>62775</v>
      </c>
      <c r="I2488" s="51">
        <f>DATE(FactTransaction[[#This Row],['#Year]],FactTransaction[[#This Row],['#Month]],1)</f>
        <v>45474</v>
      </c>
      <c r="J2488" s="48"/>
    </row>
    <row r="2489" spans="1:10" x14ac:dyDescent="0.4">
      <c r="A2489" s="48" t="s">
        <v>83</v>
      </c>
      <c r="B2489" s="48" t="s">
        <v>74</v>
      </c>
      <c r="C2489" s="48">
        <v>2024</v>
      </c>
      <c r="D2489" s="48" t="s">
        <v>3</v>
      </c>
      <c r="E2489" s="48">
        <v>7</v>
      </c>
      <c r="F2489" s="60">
        <v>27</v>
      </c>
      <c r="G2489" s="43">
        <v>124</v>
      </c>
      <c r="H2489" s="58">
        <f>FactTransaction[[#This Row],[RNS]]*FactTransaction[[#This Row],[ADR]]</f>
        <v>3348</v>
      </c>
      <c r="I2489" s="51">
        <f>DATE(FactTransaction[[#This Row],['#Year]],FactTransaction[[#This Row],['#Month]],1)</f>
        <v>45474</v>
      </c>
      <c r="J2489" s="48"/>
    </row>
    <row r="2490" spans="1:10" x14ac:dyDescent="0.4">
      <c r="A2490" s="48" t="s">
        <v>83</v>
      </c>
      <c r="B2490" s="48" t="s">
        <v>74</v>
      </c>
      <c r="C2490" s="48">
        <v>2024</v>
      </c>
      <c r="D2490" s="48" t="s">
        <v>6</v>
      </c>
      <c r="E2490" s="48">
        <v>8</v>
      </c>
      <c r="F2490" s="60">
        <v>190</v>
      </c>
      <c r="G2490" s="43">
        <v>143</v>
      </c>
      <c r="H2490" s="58">
        <f>FactTransaction[[#This Row],[RNS]]*FactTransaction[[#This Row],[ADR]]</f>
        <v>27170</v>
      </c>
      <c r="I2490" s="51">
        <f>DATE(FactTransaction[[#This Row],['#Year]],FactTransaction[[#This Row],['#Month]],1)</f>
        <v>45505</v>
      </c>
      <c r="J2490" s="48"/>
    </row>
    <row r="2491" spans="1:10" x14ac:dyDescent="0.4">
      <c r="A2491" s="48" t="s">
        <v>83</v>
      </c>
      <c r="B2491" s="48" t="s">
        <v>74</v>
      </c>
      <c r="C2491" s="48">
        <v>2024</v>
      </c>
      <c r="D2491" s="48" t="s">
        <v>7</v>
      </c>
      <c r="E2491" s="48">
        <v>8</v>
      </c>
      <c r="F2491" s="60">
        <v>342</v>
      </c>
      <c r="G2491" s="43">
        <v>106</v>
      </c>
      <c r="H2491" s="58">
        <f>FactTransaction[[#This Row],[RNS]]*FactTransaction[[#This Row],[ADR]]</f>
        <v>36252</v>
      </c>
      <c r="I2491" s="51">
        <f>DATE(FactTransaction[[#This Row],['#Year]],FactTransaction[[#This Row],['#Month]],1)</f>
        <v>45505</v>
      </c>
      <c r="J2491" s="48"/>
    </row>
    <row r="2492" spans="1:10" x14ac:dyDescent="0.4">
      <c r="A2492" s="48" t="s">
        <v>83</v>
      </c>
      <c r="B2492" s="48" t="s">
        <v>74</v>
      </c>
      <c r="C2492" s="48">
        <v>2024</v>
      </c>
      <c r="D2492" s="48" t="s">
        <v>8</v>
      </c>
      <c r="E2492" s="48">
        <v>8</v>
      </c>
      <c r="F2492" s="60">
        <v>229</v>
      </c>
      <c r="G2492" s="43">
        <v>138</v>
      </c>
      <c r="H2492" s="58">
        <f>FactTransaction[[#This Row],[RNS]]*FactTransaction[[#This Row],[ADR]]</f>
        <v>31602</v>
      </c>
      <c r="I2492" s="51">
        <f>DATE(FactTransaction[[#This Row],['#Year]],FactTransaction[[#This Row],['#Month]],1)</f>
        <v>45505</v>
      </c>
      <c r="J2492" s="48"/>
    </row>
    <row r="2493" spans="1:10" x14ac:dyDescent="0.4">
      <c r="A2493" s="48" t="s">
        <v>83</v>
      </c>
      <c r="B2493" s="48" t="s">
        <v>74</v>
      </c>
      <c r="C2493" s="48">
        <v>2024</v>
      </c>
      <c r="D2493" s="48" t="s">
        <v>3</v>
      </c>
      <c r="E2493" s="48">
        <v>8</v>
      </c>
      <c r="F2493" s="60">
        <v>57</v>
      </c>
      <c r="G2493" s="43">
        <v>130</v>
      </c>
      <c r="H2493" s="58">
        <f>FactTransaction[[#This Row],[RNS]]*FactTransaction[[#This Row],[ADR]]</f>
        <v>7410</v>
      </c>
      <c r="I2493" s="51">
        <f>DATE(FactTransaction[[#This Row],['#Year]],FactTransaction[[#This Row],['#Month]],1)</f>
        <v>45505</v>
      </c>
      <c r="J2493" s="48"/>
    </row>
    <row r="2494" spans="1:10" x14ac:dyDescent="0.4">
      <c r="A2494" s="48" t="s">
        <v>83</v>
      </c>
      <c r="B2494" s="48" t="s">
        <v>74</v>
      </c>
      <c r="C2494" s="48">
        <v>2024</v>
      </c>
      <c r="D2494" s="48" t="s">
        <v>6</v>
      </c>
      <c r="E2494" s="48">
        <v>9</v>
      </c>
      <c r="F2494" s="60">
        <v>231</v>
      </c>
      <c r="G2494" s="43">
        <v>125</v>
      </c>
      <c r="H2494" s="58">
        <f>FactTransaction[[#This Row],[RNS]]*FactTransaction[[#This Row],[ADR]]</f>
        <v>28875</v>
      </c>
      <c r="I2494" s="51">
        <f>DATE(FactTransaction[[#This Row],['#Year]],FactTransaction[[#This Row],['#Month]],1)</f>
        <v>45536</v>
      </c>
      <c r="J2494" s="48"/>
    </row>
    <row r="2495" spans="1:10" x14ac:dyDescent="0.4">
      <c r="A2495" s="48" t="s">
        <v>83</v>
      </c>
      <c r="B2495" s="48" t="s">
        <v>74</v>
      </c>
      <c r="C2495" s="48">
        <v>2024</v>
      </c>
      <c r="D2495" s="48" t="s">
        <v>7</v>
      </c>
      <c r="E2495" s="48">
        <v>9</v>
      </c>
      <c r="F2495" s="60">
        <v>444</v>
      </c>
      <c r="G2495" s="43">
        <v>136</v>
      </c>
      <c r="H2495" s="58">
        <f>FactTransaction[[#This Row],[RNS]]*FactTransaction[[#This Row],[ADR]]</f>
        <v>60384</v>
      </c>
      <c r="I2495" s="51">
        <f>DATE(FactTransaction[[#This Row],['#Year]],FactTransaction[[#This Row],['#Month]],1)</f>
        <v>45536</v>
      </c>
      <c r="J2495" s="48"/>
    </row>
    <row r="2496" spans="1:10" x14ac:dyDescent="0.4">
      <c r="A2496" s="48" t="s">
        <v>83</v>
      </c>
      <c r="B2496" s="48" t="s">
        <v>74</v>
      </c>
      <c r="C2496" s="48">
        <v>2024</v>
      </c>
      <c r="D2496" s="48" t="s">
        <v>8</v>
      </c>
      <c r="E2496" s="48">
        <v>9</v>
      </c>
      <c r="F2496" s="60">
        <v>408</v>
      </c>
      <c r="G2496" s="43">
        <v>145</v>
      </c>
      <c r="H2496" s="58">
        <f>FactTransaction[[#This Row],[RNS]]*FactTransaction[[#This Row],[ADR]]</f>
        <v>59160</v>
      </c>
      <c r="I2496" s="51">
        <f>DATE(FactTransaction[[#This Row],['#Year]],FactTransaction[[#This Row],['#Month]],1)</f>
        <v>45536</v>
      </c>
      <c r="J2496" s="48"/>
    </row>
    <row r="2497" spans="1:10" x14ac:dyDescent="0.4">
      <c r="A2497" s="48" t="s">
        <v>83</v>
      </c>
      <c r="B2497" s="48" t="s">
        <v>74</v>
      </c>
      <c r="C2497" s="48">
        <v>2024</v>
      </c>
      <c r="D2497" s="48" t="s">
        <v>3</v>
      </c>
      <c r="E2497" s="48">
        <v>9</v>
      </c>
      <c r="F2497" s="60">
        <v>211</v>
      </c>
      <c r="G2497" s="43">
        <v>112</v>
      </c>
      <c r="H2497" s="58">
        <f>FactTransaction[[#This Row],[RNS]]*FactTransaction[[#This Row],[ADR]]</f>
        <v>23632</v>
      </c>
      <c r="I2497" s="51">
        <f>DATE(FactTransaction[[#This Row],['#Year]],FactTransaction[[#This Row],['#Month]],1)</f>
        <v>45536</v>
      </c>
      <c r="J2497" s="48"/>
    </row>
    <row r="2498" spans="1:10" x14ac:dyDescent="0.4">
      <c r="A2498" s="48" t="s">
        <v>83</v>
      </c>
      <c r="B2498" s="48" t="s">
        <v>74</v>
      </c>
      <c r="C2498" s="48">
        <v>2024</v>
      </c>
      <c r="D2498" s="48" t="s">
        <v>6</v>
      </c>
      <c r="E2498" s="48">
        <v>10</v>
      </c>
      <c r="F2498" s="60">
        <v>114</v>
      </c>
      <c r="G2498" s="43">
        <v>130</v>
      </c>
      <c r="H2498" s="58">
        <f>FactTransaction[[#This Row],[RNS]]*FactTransaction[[#This Row],[ADR]]</f>
        <v>14820</v>
      </c>
      <c r="I2498" s="51">
        <f>DATE(FactTransaction[[#This Row],['#Year]],FactTransaction[[#This Row],['#Month]],1)</f>
        <v>45566</v>
      </c>
      <c r="J2498" s="48"/>
    </row>
    <row r="2499" spans="1:10" x14ac:dyDescent="0.4">
      <c r="A2499" s="48" t="s">
        <v>83</v>
      </c>
      <c r="B2499" s="48" t="s">
        <v>74</v>
      </c>
      <c r="C2499" s="48">
        <v>2024</v>
      </c>
      <c r="D2499" s="48" t="s">
        <v>7</v>
      </c>
      <c r="E2499" s="48">
        <v>10</v>
      </c>
      <c r="F2499" s="60">
        <v>236</v>
      </c>
      <c r="G2499" s="43">
        <v>103</v>
      </c>
      <c r="H2499" s="58">
        <f>FactTransaction[[#This Row],[RNS]]*FactTransaction[[#This Row],[ADR]]</f>
        <v>24308</v>
      </c>
      <c r="I2499" s="51">
        <f>DATE(FactTransaction[[#This Row],['#Year]],FactTransaction[[#This Row],['#Month]],1)</f>
        <v>45566</v>
      </c>
      <c r="J2499" s="48"/>
    </row>
    <row r="2500" spans="1:10" x14ac:dyDescent="0.4">
      <c r="A2500" s="48" t="s">
        <v>83</v>
      </c>
      <c r="B2500" s="48" t="s">
        <v>74</v>
      </c>
      <c r="C2500" s="48">
        <v>2024</v>
      </c>
      <c r="D2500" s="48" t="s">
        <v>8</v>
      </c>
      <c r="E2500" s="48">
        <v>10</v>
      </c>
      <c r="F2500" s="60">
        <v>300</v>
      </c>
      <c r="G2500" s="43">
        <v>137</v>
      </c>
      <c r="H2500" s="58">
        <f>FactTransaction[[#This Row],[RNS]]*FactTransaction[[#This Row],[ADR]]</f>
        <v>41100</v>
      </c>
      <c r="I2500" s="51">
        <f>DATE(FactTransaction[[#This Row],['#Year]],FactTransaction[[#This Row],['#Month]],1)</f>
        <v>45566</v>
      </c>
      <c r="J2500" s="48"/>
    </row>
    <row r="2501" spans="1:10" x14ac:dyDescent="0.4">
      <c r="A2501" s="48" t="s">
        <v>83</v>
      </c>
      <c r="B2501" s="48" t="s">
        <v>74</v>
      </c>
      <c r="C2501" s="48">
        <v>2024</v>
      </c>
      <c r="D2501" s="48" t="s">
        <v>3</v>
      </c>
      <c r="E2501" s="48">
        <v>10</v>
      </c>
      <c r="F2501" s="60">
        <v>105</v>
      </c>
      <c r="G2501" s="43">
        <v>102</v>
      </c>
      <c r="H2501" s="58">
        <f>FactTransaction[[#This Row],[RNS]]*FactTransaction[[#This Row],[ADR]]</f>
        <v>10710</v>
      </c>
      <c r="I2501" s="51">
        <f>DATE(FactTransaction[[#This Row],['#Year]],FactTransaction[[#This Row],['#Month]],1)</f>
        <v>45566</v>
      </c>
      <c r="J2501" s="48"/>
    </row>
    <row r="2502" spans="1:10" x14ac:dyDescent="0.4">
      <c r="A2502" s="48" t="s">
        <v>83</v>
      </c>
      <c r="B2502" s="48" t="s">
        <v>74</v>
      </c>
      <c r="C2502" s="48">
        <v>2024</v>
      </c>
      <c r="D2502" s="48" t="s">
        <v>6</v>
      </c>
      <c r="E2502" s="48">
        <v>11</v>
      </c>
      <c r="F2502" s="60">
        <v>312</v>
      </c>
      <c r="G2502" s="43">
        <v>137</v>
      </c>
      <c r="H2502" s="58">
        <f>FactTransaction[[#This Row],[RNS]]*FactTransaction[[#This Row],[ADR]]</f>
        <v>42744</v>
      </c>
      <c r="I2502" s="51">
        <f>DATE(FactTransaction[[#This Row],['#Year]],FactTransaction[[#This Row],['#Month]],1)</f>
        <v>45597</v>
      </c>
      <c r="J2502" s="48"/>
    </row>
    <row r="2503" spans="1:10" x14ac:dyDescent="0.4">
      <c r="A2503" s="48" t="s">
        <v>83</v>
      </c>
      <c r="B2503" s="48" t="s">
        <v>74</v>
      </c>
      <c r="C2503" s="48">
        <v>2024</v>
      </c>
      <c r="D2503" s="48" t="s">
        <v>7</v>
      </c>
      <c r="E2503" s="48">
        <v>11</v>
      </c>
      <c r="F2503" s="60">
        <v>308</v>
      </c>
      <c r="G2503" s="43">
        <v>111</v>
      </c>
      <c r="H2503" s="58">
        <f>FactTransaction[[#This Row],[RNS]]*FactTransaction[[#This Row],[ADR]]</f>
        <v>34188</v>
      </c>
      <c r="I2503" s="51">
        <f>DATE(FactTransaction[[#This Row],['#Year]],FactTransaction[[#This Row],['#Month]],1)</f>
        <v>45597</v>
      </c>
      <c r="J2503" s="48"/>
    </row>
    <row r="2504" spans="1:10" x14ac:dyDescent="0.4">
      <c r="A2504" s="48" t="s">
        <v>83</v>
      </c>
      <c r="B2504" s="48" t="s">
        <v>74</v>
      </c>
      <c r="C2504" s="48">
        <v>2024</v>
      </c>
      <c r="D2504" s="48" t="s">
        <v>8</v>
      </c>
      <c r="E2504" s="48">
        <v>11</v>
      </c>
      <c r="F2504" s="60">
        <v>129</v>
      </c>
      <c r="G2504" s="43">
        <v>124</v>
      </c>
      <c r="H2504" s="58">
        <f>FactTransaction[[#This Row],[RNS]]*FactTransaction[[#This Row],[ADR]]</f>
        <v>15996</v>
      </c>
      <c r="I2504" s="51">
        <f>DATE(FactTransaction[[#This Row],['#Year]],FactTransaction[[#This Row],['#Month]],1)</f>
        <v>45597</v>
      </c>
      <c r="J2504" s="48"/>
    </row>
    <row r="2505" spans="1:10" x14ac:dyDescent="0.4">
      <c r="A2505" s="48" t="s">
        <v>83</v>
      </c>
      <c r="B2505" s="48" t="s">
        <v>74</v>
      </c>
      <c r="C2505" s="48">
        <v>2024</v>
      </c>
      <c r="D2505" s="48" t="s">
        <v>3</v>
      </c>
      <c r="E2505" s="48">
        <v>11</v>
      </c>
      <c r="F2505" s="60">
        <v>70</v>
      </c>
      <c r="G2505" s="43">
        <v>139</v>
      </c>
      <c r="H2505" s="58">
        <f>FactTransaction[[#This Row],[RNS]]*FactTransaction[[#This Row],[ADR]]</f>
        <v>9730</v>
      </c>
      <c r="I2505" s="51">
        <f>DATE(FactTransaction[[#This Row],['#Year]],FactTransaction[[#This Row],['#Month]],1)</f>
        <v>45597</v>
      </c>
      <c r="J2505" s="48"/>
    </row>
    <row r="2506" spans="1:10" x14ac:dyDescent="0.4">
      <c r="A2506" s="48" t="s">
        <v>83</v>
      </c>
      <c r="B2506" s="48" t="s">
        <v>74</v>
      </c>
      <c r="C2506" s="48">
        <v>2024</v>
      </c>
      <c r="D2506" s="48" t="s">
        <v>6</v>
      </c>
      <c r="E2506" s="48">
        <v>12</v>
      </c>
      <c r="F2506" s="60">
        <v>328</v>
      </c>
      <c r="G2506" s="43">
        <v>143</v>
      </c>
      <c r="H2506" s="58">
        <f>FactTransaction[[#This Row],[RNS]]*FactTransaction[[#This Row],[ADR]]</f>
        <v>46904</v>
      </c>
      <c r="I2506" s="51">
        <f>DATE(FactTransaction[[#This Row],['#Year]],FactTransaction[[#This Row],['#Month]],1)</f>
        <v>45627</v>
      </c>
      <c r="J2506" s="48"/>
    </row>
    <row r="2507" spans="1:10" x14ac:dyDescent="0.4">
      <c r="A2507" s="48" t="s">
        <v>83</v>
      </c>
      <c r="B2507" s="48" t="s">
        <v>74</v>
      </c>
      <c r="C2507" s="48">
        <v>2024</v>
      </c>
      <c r="D2507" s="48" t="s">
        <v>7</v>
      </c>
      <c r="E2507" s="48">
        <v>12</v>
      </c>
      <c r="F2507" s="60">
        <v>388</v>
      </c>
      <c r="G2507" s="43">
        <v>144</v>
      </c>
      <c r="H2507" s="58">
        <f>FactTransaction[[#This Row],[RNS]]*FactTransaction[[#This Row],[ADR]]</f>
        <v>55872</v>
      </c>
      <c r="I2507" s="51">
        <f>DATE(FactTransaction[[#This Row],['#Year]],FactTransaction[[#This Row],['#Month]],1)</f>
        <v>45627</v>
      </c>
      <c r="J2507" s="48"/>
    </row>
    <row r="2508" spans="1:10" x14ac:dyDescent="0.4">
      <c r="A2508" s="48" t="s">
        <v>83</v>
      </c>
      <c r="B2508" s="48" t="s">
        <v>74</v>
      </c>
      <c r="C2508" s="48">
        <v>2024</v>
      </c>
      <c r="D2508" s="48" t="s">
        <v>8</v>
      </c>
      <c r="E2508" s="48">
        <v>12</v>
      </c>
      <c r="F2508" s="60">
        <v>478</v>
      </c>
      <c r="G2508" s="43">
        <v>101</v>
      </c>
      <c r="H2508" s="58">
        <f>FactTransaction[[#This Row],[RNS]]*FactTransaction[[#This Row],[ADR]]</f>
        <v>48278</v>
      </c>
      <c r="I2508" s="51">
        <f>DATE(FactTransaction[[#This Row],['#Year]],FactTransaction[[#This Row],['#Month]],1)</f>
        <v>45627</v>
      </c>
      <c r="J2508" s="48"/>
    </row>
    <row r="2509" spans="1:10" x14ac:dyDescent="0.4">
      <c r="A2509" s="48" t="s">
        <v>83</v>
      </c>
      <c r="B2509" s="48" t="s">
        <v>74</v>
      </c>
      <c r="C2509" s="48">
        <v>2024</v>
      </c>
      <c r="D2509" s="48" t="s">
        <v>3</v>
      </c>
      <c r="E2509" s="48">
        <v>12</v>
      </c>
      <c r="F2509" s="60">
        <v>300</v>
      </c>
      <c r="G2509" s="43">
        <v>106</v>
      </c>
      <c r="H2509" s="58">
        <f>FactTransaction[[#This Row],[RNS]]*FactTransaction[[#This Row],[ADR]]</f>
        <v>31800</v>
      </c>
      <c r="I2509" s="51">
        <f>DATE(FactTransaction[[#This Row],['#Year]],FactTransaction[[#This Row],['#Month]],1)</f>
        <v>45627</v>
      </c>
      <c r="J2509" s="48"/>
    </row>
    <row r="2510" spans="1:10" x14ac:dyDescent="0.4">
      <c r="A2510" s="48" t="s">
        <v>83</v>
      </c>
      <c r="B2510" s="48" t="s">
        <v>75</v>
      </c>
      <c r="C2510" s="48">
        <v>2025</v>
      </c>
      <c r="D2510" s="48" t="s">
        <v>6</v>
      </c>
      <c r="E2510" s="48">
        <v>1</v>
      </c>
      <c r="F2510" s="60">
        <v>108</v>
      </c>
      <c r="G2510" s="43">
        <v>116</v>
      </c>
      <c r="H2510" s="58">
        <f>FactTransaction[[#This Row],[RNS]]*FactTransaction[[#This Row],[ADR]]</f>
        <v>12528</v>
      </c>
      <c r="I2510" s="51">
        <f>DATE(FactTransaction[[#This Row],['#Year]],FactTransaction[[#This Row],['#Month]],1)</f>
        <v>45658</v>
      </c>
      <c r="J2510" s="49"/>
    </row>
    <row r="2511" spans="1:10" x14ac:dyDescent="0.4">
      <c r="A2511" s="48" t="s">
        <v>83</v>
      </c>
      <c r="B2511" s="48" t="s">
        <v>75</v>
      </c>
      <c r="C2511" s="48">
        <v>2025</v>
      </c>
      <c r="D2511" s="48" t="s">
        <v>7</v>
      </c>
      <c r="E2511" s="48">
        <v>1</v>
      </c>
      <c r="F2511" s="60">
        <v>242</v>
      </c>
      <c r="G2511" s="43">
        <v>107</v>
      </c>
      <c r="H2511" s="58">
        <f>FactTransaction[[#This Row],[RNS]]*FactTransaction[[#This Row],[ADR]]</f>
        <v>25894</v>
      </c>
      <c r="I2511" s="51">
        <f>DATE(FactTransaction[[#This Row],['#Year]],FactTransaction[[#This Row],['#Month]],1)</f>
        <v>45658</v>
      </c>
      <c r="J2511" s="48"/>
    </row>
    <row r="2512" spans="1:10" x14ac:dyDescent="0.4">
      <c r="A2512" s="48" t="s">
        <v>83</v>
      </c>
      <c r="B2512" s="48" t="s">
        <v>75</v>
      </c>
      <c r="C2512" s="48">
        <v>2025</v>
      </c>
      <c r="D2512" s="48" t="s">
        <v>8</v>
      </c>
      <c r="E2512" s="48">
        <v>1</v>
      </c>
      <c r="F2512" s="60">
        <v>379</v>
      </c>
      <c r="G2512" s="43">
        <v>136</v>
      </c>
      <c r="H2512" s="58">
        <f>FactTransaction[[#This Row],[RNS]]*FactTransaction[[#This Row],[ADR]]</f>
        <v>51544</v>
      </c>
      <c r="I2512" s="51">
        <f>DATE(FactTransaction[[#This Row],['#Year]],FactTransaction[[#This Row],['#Month]],1)</f>
        <v>45658</v>
      </c>
      <c r="J2512" s="48"/>
    </row>
    <row r="2513" spans="1:10" x14ac:dyDescent="0.4">
      <c r="A2513" s="48" t="s">
        <v>83</v>
      </c>
      <c r="B2513" s="48" t="s">
        <v>75</v>
      </c>
      <c r="C2513" s="48">
        <v>2025</v>
      </c>
      <c r="D2513" s="48" t="s">
        <v>3</v>
      </c>
      <c r="E2513" s="48">
        <v>1</v>
      </c>
      <c r="F2513" s="60">
        <v>27</v>
      </c>
      <c r="G2513" s="43">
        <v>141</v>
      </c>
      <c r="H2513" s="58">
        <f>FactTransaction[[#This Row],[RNS]]*FactTransaction[[#This Row],[ADR]]</f>
        <v>3807</v>
      </c>
      <c r="I2513" s="51">
        <f>DATE(FactTransaction[[#This Row],['#Year]],FactTransaction[[#This Row],['#Month]],1)</f>
        <v>45658</v>
      </c>
      <c r="J2513" s="48"/>
    </row>
    <row r="2514" spans="1:10" x14ac:dyDescent="0.4">
      <c r="A2514" s="48" t="s">
        <v>83</v>
      </c>
      <c r="B2514" s="48" t="s">
        <v>75</v>
      </c>
      <c r="C2514" s="48">
        <v>2025</v>
      </c>
      <c r="D2514" s="48" t="s">
        <v>6</v>
      </c>
      <c r="E2514" s="48">
        <v>2</v>
      </c>
      <c r="F2514" s="60">
        <v>44</v>
      </c>
      <c r="G2514" s="43">
        <v>135</v>
      </c>
      <c r="H2514" s="58">
        <f>FactTransaction[[#This Row],[RNS]]*FactTransaction[[#This Row],[ADR]]</f>
        <v>5940</v>
      </c>
      <c r="I2514" s="51">
        <f>DATE(FactTransaction[[#This Row],['#Year]],FactTransaction[[#This Row],['#Month]],1)</f>
        <v>45689</v>
      </c>
      <c r="J2514" s="50"/>
    </row>
    <row r="2515" spans="1:10" x14ac:dyDescent="0.4">
      <c r="A2515" s="48" t="s">
        <v>83</v>
      </c>
      <c r="B2515" s="48" t="s">
        <v>75</v>
      </c>
      <c r="C2515" s="48">
        <v>2025</v>
      </c>
      <c r="D2515" s="48" t="s">
        <v>7</v>
      </c>
      <c r="E2515" s="48">
        <v>2</v>
      </c>
      <c r="F2515" s="60">
        <v>213</v>
      </c>
      <c r="G2515" s="43">
        <v>124</v>
      </c>
      <c r="H2515" s="58">
        <f>FactTransaction[[#This Row],[RNS]]*FactTransaction[[#This Row],[ADR]]</f>
        <v>26412</v>
      </c>
      <c r="I2515" s="51">
        <f>DATE(FactTransaction[[#This Row],['#Year]],FactTransaction[[#This Row],['#Month]],1)</f>
        <v>45689</v>
      </c>
      <c r="J2515" s="48"/>
    </row>
    <row r="2516" spans="1:10" x14ac:dyDescent="0.4">
      <c r="A2516" s="48" t="s">
        <v>83</v>
      </c>
      <c r="B2516" s="48" t="s">
        <v>75</v>
      </c>
      <c r="C2516" s="48">
        <v>2025</v>
      </c>
      <c r="D2516" s="48" t="s">
        <v>8</v>
      </c>
      <c r="E2516" s="48">
        <v>2</v>
      </c>
      <c r="F2516" s="60">
        <v>331</v>
      </c>
      <c r="G2516" s="43">
        <v>105</v>
      </c>
      <c r="H2516" s="58">
        <f>FactTransaction[[#This Row],[RNS]]*FactTransaction[[#This Row],[ADR]]</f>
        <v>34755</v>
      </c>
      <c r="I2516" s="51">
        <f>DATE(FactTransaction[[#This Row],['#Year]],FactTransaction[[#This Row],['#Month]],1)</f>
        <v>45689</v>
      </c>
      <c r="J2516" s="48"/>
    </row>
    <row r="2517" spans="1:10" x14ac:dyDescent="0.4">
      <c r="A2517" s="48" t="s">
        <v>83</v>
      </c>
      <c r="B2517" s="48" t="s">
        <v>75</v>
      </c>
      <c r="C2517" s="48">
        <v>2025</v>
      </c>
      <c r="D2517" s="48" t="s">
        <v>3</v>
      </c>
      <c r="E2517" s="48">
        <v>2</v>
      </c>
      <c r="F2517" s="60">
        <v>393</v>
      </c>
      <c r="G2517" s="43">
        <v>138</v>
      </c>
      <c r="H2517" s="58">
        <f>FactTransaction[[#This Row],[RNS]]*FactTransaction[[#This Row],[ADR]]</f>
        <v>54234</v>
      </c>
      <c r="I2517" s="51">
        <f>DATE(FactTransaction[[#This Row],['#Year]],FactTransaction[[#This Row],['#Month]],1)</f>
        <v>45689</v>
      </c>
      <c r="J2517" s="48"/>
    </row>
    <row r="2518" spans="1:10" x14ac:dyDescent="0.4">
      <c r="A2518" s="48" t="s">
        <v>83</v>
      </c>
      <c r="B2518" s="48" t="s">
        <v>75</v>
      </c>
      <c r="C2518" s="48">
        <v>2025</v>
      </c>
      <c r="D2518" s="48" t="s">
        <v>6</v>
      </c>
      <c r="E2518" s="48">
        <v>3</v>
      </c>
      <c r="F2518" s="60">
        <v>418</v>
      </c>
      <c r="G2518" s="43">
        <v>108</v>
      </c>
      <c r="H2518" s="58">
        <f>FactTransaction[[#This Row],[RNS]]*FactTransaction[[#This Row],[ADR]]</f>
        <v>45144</v>
      </c>
      <c r="I2518" s="51">
        <f>DATE(FactTransaction[[#This Row],['#Year]],FactTransaction[[#This Row],['#Month]],1)</f>
        <v>45717</v>
      </c>
      <c r="J2518" s="50"/>
    </row>
    <row r="2519" spans="1:10" x14ac:dyDescent="0.4">
      <c r="A2519" s="48" t="s">
        <v>83</v>
      </c>
      <c r="B2519" s="48" t="s">
        <v>75</v>
      </c>
      <c r="C2519" s="48">
        <v>2025</v>
      </c>
      <c r="D2519" s="48" t="s">
        <v>7</v>
      </c>
      <c r="E2519" s="48">
        <v>3</v>
      </c>
      <c r="F2519" s="60">
        <v>476</v>
      </c>
      <c r="G2519" s="43">
        <v>112</v>
      </c>
      <c r="H2519" s="58">
        <f>FactTransaction[[#This Row],[RNS]]*FactTransaction[[#This Row],[ADR]]</f>
        <v>53312</v>
      </c>
      <c r="I2519" s="51">
        <f>DATE(FactTransaction[[#This Row],['#Year]],FactTransaction[[#This Row],['#Month]],1)</f>
        <v>45717</v>
      </c>
      <c r="J2519" s="48"/>
    </row>
    <row r="2520" spans="1:10" x14ac:dyDescent="0.4">
      <c r="A2520" s="48" t="s">
        <v>83</v>
      </c>
      <c r="B2520" s="48" t="s">
        <v>75</v>
      </c>
      <c r="C2520" s="48">
        <v>2025</v>
      </c>
      <c r="D2520" s="48" t="s">
        <v>8</v>
      </c>
      <c r="E2520" s="48">
        <v>3</v>
      </c>
      <c r="F2520" s="60">
        <v>342</v>
      </c>
      <c r="G2520" s="43">
        <v>120</v>
      </c>
      <c r="H2520" s="58">
        <f>FactTransaction[[#This Row],[RNS]]*FactTransaction[[#This Row],[ADR]]</f>
        <v>41040</v>
      </c>
      <c r="I2520" s="51">
        <f>DATE(FactTransaction[[#This Row],['#Year]],FactTransaction[[#This Row],['#Month]],1)</f>
        <v>45717</v>
      </c>
      <c r="J2520" s="48"/>
    </row>
    <row r="2521" spans="1:10" x14ac:dyDescent="0.4">
      <c r="A2521" s="48" t="s">
        <v>83</v>
      </c>
      <c r="B2521" s="48" t="s">
        <v>75</v>
      </c>
      <c r="C2521" s="48">
        <v>2025</v>
      </c>
      <c r="D2521" s="48" t="s">
        <v>3</v>
      </c>
      <c r="E2521" s="48">
        <v>3</v>
      </c>
      <c r="F2521" s="60">
        <v>184</v>
      </c>
      <c r="G2521" s="43">
        <v>108</v>
      </c>
      <c r="H2521" s="58">
        <f>FactTransaction[[#This Row],[RNS]]*FactTransaction[[#This Row],[ADR]]</f>
        <v>19872</v>
      </c>
      <c r="I2521" s="51">
        <f>DATE(FactTransaction[[#This Row],['#Year]],FactTransaction[[#This Row],['#Month]],1)</f>
        <v>45717</v>
      </c>
      <c r="J2521" s="48"/>
    </row>
    <row r="2522" spans="1:10" x14ac:dyDescent="0.4">
      <c r="A2522" s="48" t="s">
        <v>83</v>
      </c>
      <c r="B2522" s="48" t="s">
        <v>75</v>
      </c>
      <c r="C2522" s="48">
        <v>2025</v>
      </c>
      <c r="D2522" s="48" t="s">
        <v>6</v>
      </c>
      <c r="E2522" s="48">
        <v>4</v>
      </c>
      <c r="F2522" s="60">
        <v>467</v>
      </c>
      <c r="G2522" s="43">
        <v>113</v>
      </c>
      <c r="H2522" s="58">
        <f>FactTransaction[[#This Row],[RNS]]*FactTransaction[[#This Row],[ADR]]</f>
        <v>52771</v>
      </c>
      <c r="I2522" s="51">
        <f>DATE(FactTransaction[[#This Row],['#Year]],FactTransaction[[#This Row],['#Month]],1)</f>
        <v>45748</v>
      </c>
      <c r="J2522" s="50"/>
    </row>
    <row r="2523" spans="1:10" x14ac:dyDescent="0.4">
      <c r="A2523" s="48" t="s">
        <v>83</v>
      </c>
      <c r="B2523" s="48" t="s">
        <v>75</v>
      </c>
      <c r="C2523" s="48">
        <v>2025</v>
      </c>
      <c r="D2523" s="48" t="s">
        <v>7</v>
      </c>
      <c r="E2523" s="48">
        <v>4</v>
      </c>
      <c r="F2523" s="60">
        <v>203</v>
      </c>
      <c r="G2523" s="43">
        <v>101</v>
      </c>
      <c r="H2523" s="58">
        <f>FactTransaction[[#This Row],[RNS]]*FactTransaction[[#This Row],[ADR]]</f>
        <v>20503</v>
      </c>
      <c r="I2523" s="51">
        <f>DATE(FactTransaction[[#This Row],['#Year]],FactTransaction[[#This Row],['#Month]],1)</f>
        <v>45748</v>
      </c>
      <c r="J2523" s="48"/>
    </row>
    <row r="2524" spans="1:10" x14ac:dyDescent="0.4">
      <c r="A2524" s="48" t="s">
        <v>83</v>
      </c>
      <c r="B2524" s="48" t="s">
        <v>75</v>
      </c>
      <c r="C2524" s="48">
        <v>2025</v>
      </c>
      <c r="D2524" s="48" t="s">
        <v>8</v>
      </c>
      <c r="E2524" s="48">
        <v>4</v>
      </c>
      <c r="F2524" s="60">
        <v>397</v>
      </c>
      <c r="G2524" s="43">
        <v>109</v>
      </c>
      <c r="H2524" s="58">
        <f>FactTransaction[[#This Row],[RNS]]*FactTransaction[[#This Row],[ADR]]</f>
        <v>43273</v>
      </c>
      <c r="I2524" s="51">
        <f>DATE(FactTransaction[[#This Row],['#Year]],FactTransaction[[#This Row],['#Month]],1)</f>
        <v>45748</v>
      </c>
      <c r="J2524" s="48"/>
    </row>
    <row r="2525" spans="1:10" x14ac:dyDescent="0.4">
      <c r="A2525" s="48" t="s">
        <v>83</v>
      </c>
      <c r="B2525" s="48" t="s">
        <v>75</v>
      </c>
      <c r="C2525" s="48">
        <v>2025</v>
      </c>
      <c r="D2525" s="48" t="s">
        <v>3</v>
      </c>
      <c r="E2525" s="48">
        <v>4</v>
      </c>
      <c r="F2525" s="60">
        <v>260</v>
      </c>
      <c r="G2525" s="43">
        <v>114</v>
      </c>
      <c r="H2525" s="58">
        <f>FactTransaction[[#This Row],[RNS]]*FactTransaction[[#This Row],[ADR]]</f>
        <v>29640</v>
      </c>
      <c r="I2525" s="51">
        <f>DATE(FactTransaction[[#This Row],['#Year]],FactTransaction[[#This Row],['#Month]],1)</f>
        <v>45748</v>
      </c>
      <c r="J2525" s="48"/>
    </row>
    <row r="2526" spans="1:10" x14ac:dyDescent="0.4">
      <c r="A2526" s="48" t="s">
        <v>83</v>
      </c>
      <c r="B2526" s="48" t="s">
        <v>75</v>
      </c>
      <c r="C2526" s="48">
        <v>2025</v>
      </c>
      <c r="D2526" s="48" t="s">
        <v>6</v>
      </c>
      <c r="E2526" s="48">
        <v>5</v>
      </c>
      <c r="F2526" s="60">
        <v>321</v>
      </c>
      <c r="G2526" s="43">
        <v>131</v>
      </c>
      <c r="H2526" s="58">
        <f>FactTransaction[[#This Row],[RNS]]*FactTransaction[[#This Row],[ADR]]</f>
        <v>42051</v>
      </c>
      <c r="I2526" s="51">
        <f>DATE(FactTransaction[[#This Row],['#Year]],FactTransaction[[#This Row],['#Month]],1)</f>
        <v>45778</v>
      </c>
      <c r="J2526" s="50"/>
    </row>
    <row r="2527" spans="1:10" x14ac:dyDescent="0.4">
      <c r="A2527" s="48" t="s">
        <v>83</v>
      </c>
      <c r="B2527" s="48" t="s">
        <v>75</v>
      </c>
      <c r="C2527" s="48">
        <v>2025</v>
      </c>
      <c r="D2527" s="48" t="s">
        <v>7</v>
      </c>
      <c r="E2527" s="48">
        <v>5</v>
      </c>
      <c r="F2527" s="60">
        <v>471</v>
      </c>
      <c r="G2527" s="43">
        <v>103</v>
      </c>
      <c r="H2527" s="58">
        <f>FactTransaction[[#This Row],[RNS]]*FactTransaction[[#This Row],[ADR]]</f>
        <v>48513</v>
      </c>
      <c r="I2527" s="51">
        <f>DATE(FactTransaction[[#This Row],['#Year]],FactTransaction[[#This Row],['#Month]],1)</f>
        <v>45778</v>
      </c>
      <c r="J2527" s="48"/>
    </row>
    <row r="2528" spans="1:10" x14ac:dyDescent="0.4">
      <c r="A2528" s="48" t="s">
        <v>83</v>
      </c>
      <c r="B2528" s="48" t="s">
        <v>75</v>
      </c>
      <c r="C2528" s="48">
        <v>2025</v>
      </c>
      <c r="D2528" s="48" t="s">
        <v>8</v>
      </c>
      <c r="E2528" s="48">
        <v>5</v>
      </c>
      <c r="F2528" s="60">
        <v>456</v>
      </c>
      <c r="G2528" s="43">
        <v>145</v>
      </c>
      <c r="H2528" s="58">
        <f>FactTransaction[[#This Row],[RNS]]*FactTransaction[[#This Row],[ADR]]</f>
        <v>66120</v>
      </c>
      <c r="I2528" s="51">
        <f>DATE(FactTransaction[[#This Row],['#Year]],FactTransaction[[#This Row],['#Month]],1)</f>
        <v>45778</v>
      </c>
      <c r="J2528" s="48"/>
    </row>
    <row r="2529" spans="1:10" x14ac:dyDescent="0.4">
      <c r="A2529" s="48" t="s">
        <v>83</v>
      </c>
      <c r="B2529" s="48" t="s">
        <v>75</v>
      </c>
      <c r="C2529" s="48">
        <v>2025</v>
      </c>
      <c r="D2529" s="48" t="s">
        <v>3</v>
      </c>
      <c r="E2529" s="48">
        <v>5</v>
      </c>
      <c r="F2529" s="60">
        <v>372</v>
      </c>
      <c r="G2529" s="43">
        <v>109</v>
      </c>
      <c r="H2529" s="58">
        <f>FactTransaction[[#This Row],[RNS]]*FactTransaction[[#This Row],[ADR]]</f>
        <v>40548</v>
      </c>
      <c r="I2529" s="51">
        <f>DATE(FactTransaction[[#This Row],['#Year]],FactTransaction[[#This Row],['#Month]],1)</f>
        <v>45778</v>
      </c>
      <c r="J2529" s="48"/>
    </row>
    <row r="2530" spans="1:10" x14ac:dyDescent="0.4">
      <c r="A2530" s="48" t="s">
        <v>83</v>
      </c>
      <c r="B2530" s="48" t="s">
        <v>75</v>
      </c>
      <c r="C2530" s="48">
        <v>2025</v>
      </c>
      <c r="D2530" s="48" t="s">
        <v>6</v>
      </c>
      <c r="E2530" s="48">
        <v>6</v>
      </c>
      <c r="F2530" s="60">
        <v>183</v>
      </c>
      <c r="G2530" s="43">
        <v>119</v>
      </c>
      <c r="H2530" s="58">
        <f>FactTransaction[[#This Row],[RNS]]*FactTransaction[[#This Row],[ADR]]</f>
        <v>21777</v>
      </c>
      <c r="I2530" s="51">
        <f>DATE(FactTransaction[[#This Row],['#Year]],FactTransaction[[#This Row],['#Month]],1)</f>
        <v>45809</v>
      </c>
      <c r="J2530" s="50"/>
    </row>
    <row r="2531" spans="1:10" x14ac:dyDescent="0.4">
      <c r="A2531" s="48" t="s">
        <v>83</v>
      </c>
      <c r="B2531" s="48" t="s">
        <v>75</v>
      </c>
      <c r="C2531" s="48">
        <v>2025</v>
      </c>
      <c r="D2531" s="48" t="s">
        <v>7</v>
      </c>
      <c r="E2531" s="48">
        <v>6</v>
      </c>
      <c r="F2531" s="60">
        <v>171</v>
      </c>
      <c r="G2531" s="43">
        <v>107</v>
      </c>
      <c r="H2531" s="58">
        <f>FactTransaction[[#This Row],[RNS]]*FactTransaction[[#This Row],[ADR]]</f>
        <v>18297</v>
      </c>
      <c r="I2531" s="51">
        <f>DATE(FactTransaction[[#This Row],['#Year]],FactTransaction[[#This Row],['#Month]],1)</f>
        <v>45809</v>
      </c>
      <c r="J2531" s="48"/>
    </row>
    <row r="2532" spans="1:10" x14ac:dyDescent="0.4">
      <c r="A2532" s="48" t="s">
        <v>83</v>
      </c>
      <c r="B2532" s="48" t="s">
        <v>75</v>
      </c>
      <c r="C2532" s="48">
        <v>2025</v>
      </c>
      <c r="D2532" s="48" t="s">
        <v>8</v>
      </c>
      <c r="E2532" s="48">
        <v>6</v>
      </c>
      <c r="F2532" s="60">
        <v>341</v>
      </c>
      <c r="G2532" s="43">
        <v>121</v>
      </c>
      <c r="H2532" s="58">
        <f>FactTransaction[[#This Row],[RNS]]*FactTransaction[[#This Row],[ADR]]</f>
        <v>41261</v>
      </c>
      <c r="I2532" s="51">
        <f>DATE(FactTransaction[[#This Row],['#Year]],FactTransaction[[#This Row],['#Month]],1)</f>
        <v>45809</v>
      </c>
      <c r="J2532" s="48"/>
    </row>
    <row r="2533" spans="1:10" x14ac:dyDescent="0.4">
      <c r="A2533" s="48" t="s">
        <v>83</v>
      </c>
      <c r="B2533" s="48" t="s">
        <v>75</v>
      </c>
      <c r="C2533" s="48">
        <v>2025</v>
      </c>
      <c r="D2533" s="48" t="s">
        <v>3</v>
      </c>
      <c r="E2533" s="48">
        <v>6</v>
      </c>
      <c r="F2533" s="60">
        <v>143</v>
      </c>
      <c r="G2533" s="43">
        <v>101</v>
      </c>
      <c r="H2533" s="58">
        <f>FactTransaction[[#This Row],[RNS]]*FactTransaction[[#This Row],[ADR]]</f>
        <v>14443</v>
      </c>
      <c r="I2533" s="51">
        <f>DATE(FactTransaction[[#This Row],['#Year]],FactTransaction[[#This Row],['#Month]],1)</f>
        <v>45809</v>
      </c>
      <c r="J2533" s="48"/>
    </row>
    <row r="2534" spans="1:10" x14ac:dyDescent="0.4">
      <c r="A2534" s="48" t="s">
        <v>83</v>
      </c>
      <c r="B2534" s="48" t="s">
        <v>75</v>
      </c>
      <c r="C2534" s="48">
        <v>2025</v>
      </c>
      <c r="D2534" s="48" t="s">
        <v>6</v>
      </c>
      <c r="E2534" s="48">
        <v>7</v>
      </c>
      <c r="F2534" s="60">
        <v>187</v>
      </c>
      <c r="G2534" s="43">
        <v>103</v>
      </c>
      <c r="H2534" s="58">
        <f>FactTransaction[[#This Row],[RNS]]*FactTransaction[[#This Row],[ADR]]</f>
        <v>19261</v>
      </c>
      <c r="I2534" s="51">
        <f>DATE(FactTransaction[[#This Row],['#Year]],FactTransaction[[#This Row],['#Month]],1)</f>
        <v>45839</v>
      </c>
      <c r="J2534" s="50"/>
    </row>
    <row r="2535" spans="1:10" x14ac:dyDescent="0.4">
      <c r="A2535" s="48" t="s">
        <v>83</v>
      </c>
      <c r="B2535" s="48" t="s">
        <v>75</v>
      </c>
      <c r="C2535" s="48">
        <v>2025</v>
      </c>
      <c r="D2535" s="48" t="s">
        <v>7</v>
      </c>
      <c r="E2535" s="48">
        <v>7</v>
      </c>
      <c r="F2535" s="60">
        <v>472</v>
      </c>
      <c r="G2535" s="43">
        <v>143</v>
      </c>
      <c r="H2535" s="58">
        <f>FactTransaction[[#This Row],[RNS]]*FactTransaction[[#This Row],[ADR]]</f>
        <v>67496</v>
      </c>
      <c r="I2535" s="51">
        <f>DATE(FactTransaction[[#This Row],['#Year]],FactTransaction[[#This Row],['#Month]],1)</f>
        <v>45839</v>
      </c>
      <c r="J2535" s="48"/>
    </row>
    <row r="2536" spans="1:10" x14ac:dyDescent="0.4">
      <c r="A2536" s="48" t="s">
        <v>83</v>
      </c>
      <c r="B2536" s="48" t="s">
        <v>75</v>
      </c>
      <c r="C2536" s="48">
        <v>2025</v>
      </c>
      <c r="D2536" s="48" t="s">
        <v>8</v>
      </c>
      <c r="E2536" s="48">
        <v>7</v>
      </c>
      <c r="F2536" s="60">
        <v>500</v>
      </c>
      <c r="G2536" s="43">
        <v>145</v>
      </c>
      <c r="H2536" s="58">
        <f>FactTransaction[[#This Row],[RNS]]*FactTransaction[[#This Row],[ADR]]</f>
        <v>72500</v>
      </c>
      <c r="I2536" s="51">
        <f>DATE(FactTransaction[[#This Row],['#Year]],FactTransaction[[#This Row],['#Month]],1)</f>
        <v>45839</v>
      </c>
      <c r="J2536" s="48"/>
    </row>
    <row r="2537" spans="1:10" x14ac:dyDescent="0.4">
      <c r="A2537" s="48" t="s">
        <v>83</v>
      </c>
      <c r="B2537" s="48" t="s">
        <v>75</v>
      </c>
      <c r="C2537" s="48">
        <v>2025</v>
      </c>
      <c r="D2537" s="48" t="s">
        <v>3</v>
      </c>
      <c r="E2537" s="48">
        <v>7</v>
      </c>
      <c r="F2537" s="60">
        <v>288</v>
      </c>
      <c r="G2537" s="43">
        <v>104</v>
      </c>
      <c r="H2537" s="58">
        <f>FactTransaction[[#This Row],[RNS]]*FactTransaction[[#This Row],[ADR]]</f>
        <v>29952</v>
      </c>
      <c r="I2537" s="51">
        <f>DATE(FactTransaction[[#This Row],['#Year]],FactTransaction[[#This Row],['#Month]],1)</f>
        <v>45839</v>
      </c>
      <c r="J2537" s="48"/>
    </row>
    <row r="2538" spans="1:10" x14ac:dyDescent="0.4">
      <c r="A2538" s="48" t="s">
        <v>83</v>
      </c>
      <c r="B2538" s="48" t="s">
        <v>75</v>
      </c>
      <c r="C2538" s="48">
        <v>2025</v>
      </c>
      <c r="D2538" s="48" t="s">
        <v>6</v>
      </c>
      <c r="E2538" s="48">
        <v>8</v>
      </c>
      <c r="F2538" s="60">
        <v>27</v>
      </c>
      <c r="G2538" s="43">
        <v>142</v>
      </c>
      <c r="H2538" s="58">
        <f>FactTransaction[[#This Row],[RNS]]*FactTransaction[[#This Row],[ADR]]</f>
        <v>3834</v>
      </c>
      <c r="I2538" s="51">
        <f>DATE(FactTransaction[[#This Row],['#Year]],FactTransaction[[#This Row],['#Month]],1)</f>
        <v>45870</v>
      </c>
      <c r="J2538" s="50"/>
    </row>
    <row r="2539" spans="1:10" x14ac:dyDescent="0.4">
      <c r="A2539" s="48" t="s">
        <v>83</v>
      </c>
      <c r="B2539" s="48" t="s">
        <v>75</v>
      </c>
      <c r="C2539" s="48">
        <v>2025</v>
      </c>
      <c r="D2539" s="48" t="s">
        <v>7</v>
      </c>
      <c r="E2539" s="48">
        <v>8</v>
      </c>
      <c r="F2539" s="60">
        <v>469</v>
      </c>
      <c r="G2539" s="43">
        <v>127</v>
      </c>
      <c r="H2539" s="58">
        <f>FactTransaction[[#This Row],[RNS]]*FactTransaction[[#This Row],[ADR]]</f>
        <v>59563</v>
      </c>
      <c r="I2539" s="51">
        <f>DATE(FactTransaction[[#This Row],['#Year]],FactTransaction[[#This Row],['#Month]],1)</f>
        <v>45870</v>
      </c>
      <c r="J2539" s="48"/>
    </row>
    <row r="2540" spans="1:10" x14ac:dyDescent="0.4">
      <c r="A2540" s="48" t="s">
        <v>83</v>
      </c>
      <c r="B2540" s="48" t="s">
        <v>75</v>
      </c>
      <c r="C2540" s="48">
        <v>2025</v>
      </c>
      <c r="D2540" s="48" t="s">
        <v>8</v>
      </c>
      <c r="E2540" s="48">
        <v>8</v>
      </c>
      <c r="F2540" s="60">
        <v>116</v>
      </c>
      <c r="G2540" s="43">
        <v>137</v>
      </c>
      <c r="H2540" s="58">
        <f>FactTransaction[[#This Row],[RNS]]*FactTransaction[[#This Row],[ADR]]</f>
        <v>15892</v>
      </c>
      <c r="I2540" s="51">
        <f>DATE(FactTransaction[[#This Row],['#Year]],FactTransaction[[#This Row],['#Month]],1)</f>
        <v>45870</v>
      </c>
      <c r="J2540" s="48"/>
    </row>
    <row r="2541" spans="1:10" x14ac:dyDescent="0.4">
      <c r="A2541" s="48" t="s">
        <v>83</v>
      </c>
      <c r="B2541" s="48" t="s">
        <v>75</v>
      </c>
      <c r="C2541" s="48">
        <v>2025</v>
      </c>
      <c r="D2541" s="48" t="s">
        <v>3</v>
      </c>
      <c r="E2541" s="48">
        <v>8</v>
      </c>
      <c r="F2541" s="60">
        <v>129</v>
      </c>
      <c r="G2541" s="43">
        <v>134</v>
      </c>
      <c r="H2541" s="58">
        <f>FactTransaction[[#This Row],[RNS]]*FactTransaction[[#This Row],[ADR]]</f>
        <v>17286</v>
      </c>
      <c r="I2541" s="51">
        <f>DATE(FactTransaction[[#This Row],['#Year]],FactTransaction[[#This Row],['#Month]],1)</f>
        <v>45870</v>
      </c>
      <c r="J2541" s="48"/>
    </row>
    <row r="2542" spans="1:10" x14ac:dyDescent="0.4">
      <c r="A2542" s="48" t="s">
        <v>83</v>
      </c>
      <c r="B2542" s="48" t="s">
        <v>75</v>
      </c>
      <c r="C2542" s="48">
        <v>2025</v>
      </c>
      <c r="D2542" s="48" t="s">
        <v>6</v>
      </c>
      <c r="E2542" s="48">
        <v>9</v>
      </c>
      <c r="F2542" s="60">
        <v>200</v>
      </c>
      <c r="G2542" s="43">
        <v>121</v>
      </c>
      <c r="H2542" s="58">
        <f>FactTransaction[[#This Row],[RNS]]*FactTransaction[[#This Row],[ADR]]</f>
        <v>24200</v>
      </c>
      <c r="I2542" s="51">
        <f>DATE(FactTransaction[[#This Row],['#Year]],FactTransaction[[#This Row],['#Month]],1)</f>
        <v>45901</v>
      </c>
      <c r="J2542" s="50"/>
    </row>
    <row r="2543" spans="1:10" x14ac:dyDescent="0.4">
      <c r="A2543" s="48" t="s">
        <v>83</v>
      </c>
      <c r="B2543" s="48" t="s">
        <v>75</v>
      </c>
      <c r="C2543" s="48">
        <v>2025</v>
      </c>
      <c r="D2543" s="48" t="s">
        <v>7</v>
      </c>
      <c r="E2543" s="48">
        <v>9</v>
      </c>
      <c r="F2543" s="60">
        <v>145</v>
      </c>
      <c r="G2543" s="43">
        <v>103</v>
      </c>
      <c r="H2543" s="58">
        <f>FactTransaction[[#This Row],[RNS]]*FactTransaction[[#This Row],[ADR]]</f>
        <v>14935</v>
      </c>
      <c r="I2543" s="51">
        <f>DATE(FactTransaction[[#This Row],['#Year]],FactTransaction[[#This Row],['#Month]],1)</f>
        <v>45901</v>
      </c>
      <c r="J2543" s="48"/>
    </row>
    <row r="2544" spans="1:10" x14ac:dyDescent="0.4">
      <c r="A2544" s="48" t="s">
        <v>83</v>
      </c>
      <c r="B2544" s="48" t="s">
        <v>75</v>
      </c>
      <c r="C2544" s="48">
        <v>2025</v>
      </c>
      <c r="D2544" s="48" t="s">
        <v>8</v>
      </c>
      <c r="E2544" s="48">
        <v>9</v>
      </c>
      <c r="F2544" s="60">
        <v>153</v>
      </c>
      <c r="G2544" s="43">
        <v>134</v>
      </c>
      <c r="H2544" s="58">
        <f>FactTransaction[[#This Row],[RNS]]*FactTransaction[[#This Row],[ADR]]</f>
        <v>20502</v>
      </c>
      <c r="I2544" s="51">
        <f>DATE(FactTransaction[[#This Row],['#Year]],FactTransaction[[#This Row],['#Month]],1)</f>
        <v>45901</v>
      </c>
      <c r="J2544" s="48"/>
    </row>
    <row r="2545" spans="1:10" x14ac:dyDescent="0.4">
      <c r="A2545" s="48" t="s">
        <v>83</v>
      </c>
      <c r="B2545" s="48" t="s">
        <v>75</v>
      </c>
      <c r="C2545" s="48">
        <v>2025</v>
      </c>
      <c r="D2545" s="48" t="s">
        <v>3</v>
      </c>
      <c r="E2545" s="48">
        <v>9</v>
      </c>
      <c r="F2545" s="60">
        <v>467</v>
      </c>
      <c r="G2545" s="43">
        <v>139</v>
      </c>
      <c r="H2545" s="58">
        <f>FactTransaction[[#This Row],[RNS]]*FactTransaction[[#This Row],[ADR]]</f>
        <v>64913</v>
      </c>
      <c r="I2545" s="51">
        <f>DATE(FactTransaction[[#This Row],['#Year]],FactTransaction[[#This Row],['#Month]],1)</f>
        <v>45901</v>
      </c>
      <c r="J2545" s="48"/>
    </row>
    <row r="2546" spans="1:10" x14ac:dyDescent="0.4">
      <c r="A2546" s="48" t="s">
        <v>83</v>
      </c>
      <c r="B2546" s="48" t="s">
        <v>75</v>
      </c>
      <c r="C2546" s="48">
        <v>2025</v>
      </c>
      <c r="D2546" s="48" t="s">
        <v>6</v>
      </c>
      <c r="E2546" s="48">
        <v>10</v>
      </c>
      <c r="F2546" s="60">
        <v>240</v>
      </c>
      <c r="G2546" s="43">
        <v>103</v>
      </c>
      <c r="H2546" s="58">
        <f>FactTransaction[[#This Row],[RNS]]*FactTransaction[[#This Row],[ADR]]</f>
        <v>24720</v>
      </c>
      <c r="I2546" s="51">
        <f>DATE(FactTransaction[[#This Row],['#Year]],FactTransaction[[#This Row],['#Month]],1)</f>
        <v>45931</v>
      </c>
      <c r="J2546" s="50"/>
    </row>
    <row r="2547" spans="1:10" x14ac:dyDescent="0.4">
      <c r="A2547" s="48" t="s">
        <v>83</v>
      </c>
      <c r="B2547" s="48" t="s">
        <v>75</v>
      </c>
      <c r="C2547" s="48">
        <v>2025</v>
      </c>
      <c r="D2547" s="48" t="s">
        <v>7</v>
      </c>
      <c r="E2547" s="48">
        <v>10</v>
      </c>
      <c r="F2547" s="60">
        <v>58</v>
      </c>
      <c r="G2547" s="43">
        <v>136</v>
      </c>
      <c r="H2547" s="58">
        <f>FactTransaction[[#This Row],[RNS]]*FactTransaction[[#This Row],[ADR]]</f>
        <v>7888</v>
      </c>
      <c r="I2547" s="51">
        <f>DATE(FactTransaction[[#This Row],['#Year]],FactTransaction[[#This Row],['#Month]],1)</f>
        <v>45931</v>
      </c>
      <c r="J2547" s="48"/>
    </row>
    <row r="2548" spans="1:10" x14ac:dyDescent="0.4">
      <c r="A2548" s="48" t="s">
        <v>83</v>
      </c>
      <c r="B2548" s="48" t="s">
        <v>75</v>
      </c>
      <c r="C2548" s="48">
        <v>2025</v>
      </c>
      <c r="D2548" s="48" t="s">
        <v>8</v>
      </c>
      <c r="E2548" s="48">
        <v>10</v>
      </c>
      <c r="F2548" s="60">
        <v>183</v>
      </c>
      <c r="G2548" s="43">
        <v>103</v>
      </c>
      <c r="H2548" s="58">
        <f>FactTransaction[[#This Row],[RNS]]*FactTransaction[[#This Row],[ADR]]</f>
        <v>18849</v>
      </c>
      <c r="I2548" s="51">
        <f>DATE(FactTransaction[[#This Row],['#Year]],FactTransaction[[#This Row],['#Month]],1)</f>
        <v>45931</v>
      </c>
      <c r="J2548" s="48"/>
    </row>
    <row r="2549" spans="1:10" x14ac:dyDescent="0.4">
      <c r="A2549" s="48" t="s">
        <v>83</v>
      </c>
      <c r="B2549" s="48" t="s">
        <v>75</v>
      </c>
      <c r="C2549" s="48">
        <v>2025</v>
      </c>
      <c r="D2549" s="48" t="s">
        <v>3</v>
      </c>
      <c r="E2549" s="48">
        <v>10</v>
      </c>
      <c r="F2549" s="60">
        <v>234</v>
      </c>
      <c r="G2549" s="43">
        <v>131</v>
      </c>
      <c r="H2549" s="58">
        <f>FactTransaction[[#This Row],[RNS]]*FactTransaction[[#This Row],[ADR]]</f>
        <v>30654</v>
      </c>
      <c r="I2549" s="51">
        <f>DATE(FactTransaction[[#This Row],['#Year]],FactTransaction[[#This Row],['#Month]],1)</f>
        <v>45931</v>
      </c>
      <c r="J2549" s="48"/>
    </row>
    <row r="2550" spans="1:10" x14ac:dyDescent="0.4">
      <c r="A2550" s="48" t="s">
        <v>83</v>
      </c>
      <c r="B2550" s="48" t="s">
        <v>75</v>
      </c>
      <c r="C2550" s="48">
        <v>2025</v>
      </c>
      <c r="D2550" s="48" t="s">
        <v>6</v>
      </c>
      <c r="E2550" s="48">
        <v>11</v>
      </c>
      <c r="F2550" s="60">
        <v>177</v>
      </c>
      <c r="G2550" s="43">
        <v>141</v>
      </c>
      <c r="H2550" s="58">
        <f>FactTransaction[[#This Row],[RNS]]*FactTransaction[[#This Row],[ADR]]</f>
        <v>24957</v>
      </c>
      <c r="I2550" s="51">
        <f>DATE(FactTransaction[[#This Row],['#Year]],FactTransaction[[#This Row],['#Month]],1)</f>
        <v>45962</v>
      </c>
      <c r="J2550" s="50"/>
    </row>
    <row r="2551" spans="1:10" x14ac:dyDescent="0.4">
      <c r="A2551" s="48" t="s">
        <v>83</v>
      </c>
      <c r="B2551" s="48" t="s">
        <v>75</v>
      </c>
      <c r="C2551" s="48">
        <v>2025</v>
      </c>
      <c r="D2551" s="48" t="s">
        <v>7</v>
      </c>
      <c r="E2551" s="48">
        <v>11</v>
      </c>
      <c r="F2551" s="60">
        <v>385</v>
      </c>
      <c r="G2551" s="43">
        <v>137</v>
      </c>
      <c r="H2551" s="58">
        <f>FactTransaction[[#This Row],[RNS]]*FactTransaction[[#This Row],[ADR]]</f>
        <v>52745</v>
      </c>
      <c r="I2551" s="51">
        <f>DATE(FactTransaction[[#This Row],['#Year]],FactTransaction[[#This Row],['#Month]],1)</f>
        <v>45962</v>
      </c>
      <c r="J2551" s="48"/>
    </row>
    <row r="2552" spans="1:10" x14ac:dyDescent="0.4">
      <c r="A2552" s="48" t="s">
        <v>83</v>
      </c>
      <c r="B2552" s="48" t="s">
        <v>75</v>
      </c>
      <c r="C2552" s="48">
        <v>2025</v>
      </c>
      <c r="D2552" s="48" t="s">
        <v>8</v>
      </c>
      <c r="E2552" s="48">
        <v>11</v>
      </c>
      <c r="F2552" s="60">
        <v>182</v>
      </c>
      <c r="G2552" s="43">
        <v>113</v>
      </c>
      <c r="H2552" s="58">
        <f>FactTransaction[[#This Row],[RNS]]*FactTransaction[[#This Row],[ADR]]</f>
        <v>20566</v>
      </c>
      <c r="I2552" s="51">
        <f>DATE(FactTransaction[[#This Row],['#Year]],FactTransaction[[#This Row],['#Month]],1)</f>
        <v>45962</v>
      </c>
      <c r="J2552" s="48"/>
    </row>
    <row r="2553" spans="1:10" x14ac:dyDescent="0.4">
      <c r="A2553" s="48" t="s">
        <v>83</v>
      </c>
      <c r="B2553" s="48" t="s">
        <v>75</v>
      </c>
      <c r="C2553" s="48">
        <v>2025</v>
      </c>
      <c r="D2553" s="48" t="s">
        <v>3</v>
      </c>
      <c r="E2553" s="48">
        <v>11</v>
      </c>
      <c r="F2553" s="60">
        <v>26</v>
      </c>
      <c r="G2553" s="43">
        <v>105</v>
      </c>
      <c r="H2553" s="58">
        <f>FactTransaction[[#This Row],[RNS]]*FactTransaction[[#This Row],[ADR]]</f>
        <v>2730</v>
      </c>
      <c r="I2553" s="51">
        <f>DATE(FactTransaction[[#This Row],['#Year]],FactTransaction[[#This Row],['#Month]],1)</f>
        <v>45962</v>
      </c>
      <c r="J2553" s="48"/>
    </row>
    <row r="2554" spans="1:10" x14ac:dyDescent="0.4">
      <c r="A2554" s="48" t="s">
        <v>83</v>
      </c>
      <c r="B2554" s="48" t="s">
        <v>75</v>
      </c>
      <c r="C2554" s="48">
        <v>2025</v>
      </c>
      <c r="D2554" s="48" t="s">
        <v>6</v>
      </c>
      <c r="E2554" s="48">
        <v>12</v>
      </c>
      <c r="F2554" s="60">
        <v>199</v>
      </c>
      <c r="G2554" s="43">
        <v>105</v>
      </c>
      <c r="H2554" s="58">
        <f>FactTransaction[[#This Row],[RNS]]*FactTransaction[[#This Row],[ADR]]</f>
        <v>20895</v>
      </c>
      <c r="I2554" s="51">
        <f>DATE(FactTransaction[[#This Row],['#Year]],FactTransaction[[#This Row],['#Month]],1)</f>
        <v>45992</v>
      </c>
      <c r="J2554" s="50"/>
    </row>
    <row r="2555" spans="1:10" x14ac:dyDescent="0.4">
      <c r="A2555" s="48" t="s">
        <v>83</v>
      </c>
      <c r="B2555" s="48" t="s">
        <v>75</v>
      </c>
      <c r="C2555" s="48">
        <v>2025</v>
      </c>
      <c r="D2555" s="48" t="s">
        <v>7</v>
      </c>
      <c r="E2555" s="48">
        <v>12</v>
      </c>
      <c r="F2555" s="60">
        <v>391</v>
      </c>
      <c r="G2555" s="43">
        <v>144</v>
      </c>
      <c r="H2555" s="58">
        <f>FactTransaction[[#This Row],[RNS]]*FactTransaction[[#This Row],[ADR]]</f>
        <v>56304</v>
      </c>
      <c r="I2555" s="51">
        <f>DATE(FactTransaction[[#This Row],['#Year]],FactTransaction[[#This Row],['#Month]],1)</f>
        <v>45992</v>
      </c>
      <c r="J2555" s="48"/>
    </row>
    <row r="2556" spans="1:10" x14ac:dyDescent="0.4">
      <c r="A2556" s="48" t="s">
        <v>83</v>
      </c>
      <c r="B2556" s="48" t="s">
        <v>75</v>
      </c>
      <c r="C2556" s="48">
        <v>2025</v>
      </c>
      <c r="D2556" s="48" t="s">
        <v>8</v>
      </c>
      <c r="E2556" s="48">
        <v>12</v>
      </c>
      <c r="F2556" s="60">
        <v>359</v>
      </c>
      <c r="G2556" s="43">
        <v>111</v>
      </c>
      <c r="H2556" s="58">
        <f>FactTransaction[[#This Row],[RNS]]*FactTransaction[[#This Row],[ADR]]</f>
        <v>39849</v>
      </c>
      <c r="I2556" s="51">
        <f>DATE(FactTransaction[[#This Row],['#Year]],FactTransaction[[#This Row],['#Month]],1)</f>
        <v>45992</v>
      </c>
      <c r="J2556" s="48"/>
    </row>
    <row r="2557" spans="1:10" x14ac:dyDescent="0.4">
      <c r="A2557" s="48" t="s">
        <v>83</v>
      </c>
      <c r="B2557" s="48" t="s">
        <v>75</v>
      </c>
      <c r="C2557" s="48">
        <v>2025</v>
      </c>
      <c r="D2557" s="48" t="s">
        <v>3</v>
      </c>
      <c r="E2557" s="48">
        <v>12</v>
      </c>
      <c r="F2557" s="60">
        <v>47</v>
      </c>
      <c r="G2557" s="43">
        <v>105</v>
      </c>
      <c r="H2557" s="58">
        <f>FactTransaction[[#This Row],[RNS]]*FactTransaction[[#This Row],[ADR]]</f>
        <v>4935</v>
      </c>
      <c r="I2557" s="51">
        <f>DATE(FactTransaction[[#This Row],['#Year]],FactTransaction[[#This Row],['#Month]],1)</f>
        <v>45992</v>
      </c>
      <c r="J2557" s="48"/>
    </row>
    <row r="2558" spans="1:10" x14ac:dyDescent="0.4">
      <c r="A2558" s="48" t="s">
        <v>83</v>
      </c>
      <c r="B2558" s="48" t="s">
        <v>74</v>
      </c>
      <c r="C2558" s="48">
        <v>2025</v>
      </c>
      <c r="D2558" s="48" t="s">
        <v>6</v>
      </c>
      <c r="E2558" s="48">
        <v>1</v>
      </c>
      <c r="F2558" s="60">
        <v>250</v>
      </c>
      <c r="G2558" s="43">
        <v>128</v>
      </c>
      <c r="H2558" s="58">
        <f>FactTransaction[[#This Row],[RNS]]*FactTransaction[[#This Row],[ADR]]</f>
        <v>32000</v>
      </c>
      <c r="I2558" s="51">
        <f>DATE(FactTransaction[[#This Row],['#Year]],FactTransaction[[#This Row],['#Month]],1)</f>
        <v>45658</v>
      </c>
      <c r="J2558" s="50"/>
    </row>
    <row r="2559" spans="1:10" x14ac:dyDescent="0.4">
      <c r="A2559" s="48" t="s">
        <v>83</v>
      </c>
      <c r="B2559" s="48" t="s">
        <v>74</v>
      </c>
      <c r="C2559" s="48">
        <v>2025</v>
      </c>
      <c r="D2559" s="48" t="s">
        <v>7</v>
      </c>
      <c r="E2559" s="48">
        <v>1</v>
      </c>
      <c r="F2559" s="60">
        <v>196</v>
      </c>
      <c r="G2559" s="43">
        <v>140</v>
      </c>
      <c r="H2559" s="58">
        <f>FactTransaction[[#This Row],[RNS]]*FactTransaction[[#This Row],[ADR]]</f>
        <v>27440</v>
      </c>
      <c r="I2559" s="51">
        <f>DATE(FactTransaction[[#This Row],['#Year]],FactTransaction[[#This Row],['#Month]],1)</f>
        <v>45658</v>
      </c>
      <c r="J2559" s="48"/>
    </row>
    <row r="2560" spans="1:10" x14ac:dyDescent="0.4">
      <c r="A2560" s="48" t="s">
        <v>83</v>
      </c>
      <c r="B2560" s="48" t="s">
        <v>74</v>
      </c>
      <c r="C2560" s="48">
        <v>2025</v>
      </c>
      <c r="D2560" s="48" t="s">
        <v>8</v>
      </c>
      <c r="E2560" s="48">
        <v>1</v>
      </c>
      <c r="F2560" s="60">
        <v>421</v>
      </c>
      <c r="G2560" s="43">
        <v>110</v>
      </c>
      <c r="H2560" s="58">
        <f>FactTransaction[[#This Row],[RNS]]*FactTransaction[[#This Row],[ADR]]</f>
        <v>46310</v>
      </c>
      <c r="I2560" s="51">
        <f>DATE(FactTransaction[[#This Row],['#Year]],FactTransaction[[#This Row],['#Month]],1)</f>
        <v>45658</v>
      </c>
      <c r="J2560" s="48"/>
    </row>
    <row r="2561" spans="1:10" x14ac:dyDescent="0.4">
      <c r="A2561" s="48" t="s">
        <v>83</v>
      </c>
      <c r="B2561" s="48" t="s">
        <v>74</v>
      </c>
      <c r="C2561" s="48">
        <v>2025</v>
      </c>
      <c r="D2561" s="48" t="s">
        <v>3</v>
      </c>
      <c r="E2561" s="48">
        <v>1</v>
      </c>
      <c r="F2561" s="60">
        <v>151</v>
      </c>
      <c r="G2561" s="43">
        <v>104</v>
      </c>
      <c r="H2561" s="58">
        <f>FactTransaction[[#This Row],[RNS]]*FactTransaction[[#This Row],[ADR]]</f>
        <v>15704</v>
      </c>
      <c r="I2561" s="51">
        <f>DATE(FactTransaction[[#This Row],['#Year]],FactTransaction[[#This Row],['#Month]],1)</f>
        <v>45658</v>
      </c>
      <c r="J2561" s="48"/>
    </row>
    <row r="2562" spans="1:10" x14ac:dyDescent="0.4">
      <c r="A2562" s="48" t="s">
        <v>83</v>
      </c>
      <c r="B2562" s="48" t="s">
        <v>74</v>
      </c>
      <c r="C2562" s="48">
        <v>2025</v>
      </c>
      <c r="D2562" s="48" t="s">
        <v>6</v>
      </c>
      <c r="E2562" s="48">
        <v>2</v>
      </c>
      <c r="F2562" s="60">
        <v>464</v>
      </c>
      <c r="G2562" s="43">
        <v>105</v>
      </c>
      <c r="H2562" s="58">
        <f>FactTransaction[[#This Row],[RNS]]*FactTransaction[[#This Row],[ADR]]</f>
        <v>48720</v>
      </c>
      <c r="I2562" s="51">
        <f>DATE(FactTransaction[[#This Row],['#Year]],FactTransaction[[#This Row],['#Month]],1)</f>
        <v>45689</v>
      </c>
      <c r="J2562" s="50"/>
    </row>
    <row r="2563" spans="1:10" x14ac:dyDescent="0.4">
      <c r="A2563" s="48" t="s">
        <v>83</v>
      </c>
      <c r="B2563" s="48" t="s">
        <v>74</v>
      </c>
      <c r="C2563" s="48">
        <v>2025</v>
      </c>
      <c r="D2563" s="48" t="s">
        <v>7</v>
      </c>
      <c r="E2563" s="48">
        <v>2</v>
      </c>
      <c r="F2563" s="60">
        <v>347</v>
      </c>
      <c r="G2563" s="43">
        <v>141</v>
      </c>
      <c r="H2563" s="58">
        <f>FactTransaction[[#This Row],[RNS]]*FactTransaction[[#This Row],[ADR]]</f>
        <v>48927</v>
      </c>
      <c r="I2563" s="51">
        <f>DATE(FactTransaction[[#This Row],['#Year]],FactTransaction[[#This Row],['#Month]],1)</f>
        <v>45689</v>
      </c>
      <c r="J2563" s="48"/>
    </row>
    <row r="2564" spans="1:10" x14ac:dyDescent="0.4">
      <c r="A2564" s="48" t="s">
        <v>83</v>
      </c>
      <c r="B2564" s="48" t="s">
        <v>74</v>
      </c>
      <c r="C2564" s="48">
        <v>2025</v>
      </c>
      <c r="D2564" s="48" t="s">
        <v>8</v>
      </c>
      <c r="E2564" s="48">
        <v>2</v>
      </c>
      <c r="F2564" s="60">
        <v>293</v>
      </c>
      <c r="G2564" s="43">
        <v>103</v>
      </c>
      <c r="H2564" s="58">
        <f>FactTransaction[[#This Row],[RNS]]*FactTransaction[[#This Row],[ADR]]</f>
        <v>30179</v>
      </c>
      <c r="I2564" s="51">
        <f>DATE(FactTransaction[[#This Row],['#Year]],FactTransaction[[#This Row],['#Month]],1)</f>
        <v>45689</v>
      </c>
      <c r="J2564" s="48"/>
    </row>
    <row r="2565" spans="1:10" x14ac:dyDescent="0.4">
      <c r="A2565" s="48" t="s">
        <v>83</v>
      </c>
      <c r="B2565" s="48" t="s">
        <v>74</v>
      </c>
      <c r="C2565" s="48">
        <v>2025</v>
      </c>
      <c r="D2565" s="48" t="s">
        <v>3</v>
      </c>
      <c r="E2565" s="48">
        <v>2</v>
      </c>
      <c r="F2565" s="60">
        <v>214</v>
      </c>
      <c r="G2565" s="43">
        <v>128</v>
      </c>
      <c r="H2565" s="58">
        <f>FactTransaction[[#This Row],[RNS]]*FactTransaction[[#This Row],[ADR]]</f>
        <v>27392</v>
      </c>
      <c r="I2565" s="51">
        <f>DATE(FactTransaction[[#This Row],['#Year]],FactTransaction[[#This Row],['#Month]],1)</f>
        <v>45689</v>
      </c>
      <c r="J2565" s="48"/>
    </row>
    <row r="2566" spans="1:10" x14ac:dyDescent="0.4">
      <c r="A2566" s="48" t="s">
        <v>83</v>
      </c>
      <c r="B2566" s="48" t="s">
        <v>74</v>
      </c>
      <c r="C2566" s="48">
        <v>2025</v>
      </c>
      <c r="D2566" s="48" t="s">
        <v>6</v>
      </c>
      <c r="E2566" s="48">
        <v>3</v>
      </c>
      <c r="F2566" s="60">
        <v>131</v>
      </c>
      <c r="G2566" s="43">
        <v>134</v>
      </c>
      <c r="H2566" s="58">
        <f>FactTransaction[[#This Row],[RNS]]*FactTransaction[[#This Row],[ADR]]</f>
        <v>17554</v>
      </c>
      <c r="I2566" s="51">
        <f>DATE(FactTransaction[[#This Row],['#Year]],FactTransaction[[#This Row],['#Month]],1)</f>
        <v>45717</v>
      </c>
      <c r="J2566" s="50"/>
    </row>
    <row r="2567" spans="1:10" x14ac:dyDescent="0.4">
      <c r="A2567" s="48" t="s">
        <v>83</v>
      </c>
      <c r="B2567" s="48" t="s">
        <v>74</v>
      </c>
      <c r="C2567" s="48">
        <v>2025</v>
      </c>
      <c r="D2567" s="48" t="s">
        <v>7</v>
      </c>
      <c r="E2567" s="48">
        <v>3</v>
      </c>
      <c r="F2567" s="60">
        <v>102</v>
      </c>
      <c r="G2567" s="43">
        <v>124</v>
      </c>
      <c r="H2567" s="58">
        <f>FactTransaction[[#This Row],[RNS]]*FactTransaction[[#This Row],[ADR]]</f>
        <v>12648</v>
      </c>
      <c r="I2567" s="51">
        <f>DATE(FactTransaction[[#This Row],['#Year]],FactTransaction[[#This Row],['#Month]],1)</f>
        <v>45717</v>
      </c>
      <c r="J2567" s="48"/>
    </row>
    <row r="2568" spans="1:10" x14ac:dyDescent="0.4">
      <c r="A2568" s="48" t="s">
        <v>83</v>
      </c>
      <c r="B2568" s="48" t="s">
        <v>74</v>
      </c>
      <c r="C2568" s="48">
        <v>2025</v>
      </c>
      <c r="D2568" s="48" t="s">
        <v>8</v>
      </c>
      <c r="E2568" s="48">
        <v>3</v>
      </c>
      <c r="F2568" s="60">
        <v>136</v>
      </c>
      <c r="G2568" s="43">
        <v>111</v>
      </c>
      <c r="H2568" s="58">
        <f>FactTransaction[[#This Row],[RNS]]*FactTransaction[[#This Row],[ADR]]</f>
        <v>15096</v>
      </c>
      <c r="I2568" s="51">
        <f>DATE(FactTransaction[[#This Row],['#Year]],FactTransaction[[#This Row],['#Month]],1)</f>
        <v>45717</v>
      </c>
      <c r="J2568" s="48"/>
    </row>
    <row r="2569" spans="1:10" x14ac:dyDescent="0.4">
      <c r="A2569" s="48" t="s">
        <v>83</v>
      </c>
      <c r="B2569" s="48" t="s">
        <v>74</v>
      </c>
      <c r="C2569" s="48">
        <v>2025</v>
      </c>
      <c r="D2569" s="48" t="s">
        <v>3</v>
      </c>
      <c r="E2569" s="48">
        <v>3</v>
      </c>
      <c r="F2569" s="60">
        <v>83</v>
      </c>
      <c r="G2569" s="43">
        <v>144</v>
      </c>
      <c r="H2569" s="58">
        <f>FactTransaction[[#This Row],[RNS]]*FactTransaction[[#This Row],[ADR]]</f>
        <v>11952</v>
      </c>
      <c r="I2569" s="51">
        <f>DATE(FactTransaction[[#This Row],['#Year]],FactTransaction[[#This Row],['#Month]],1)</f>
        <v>45717</v>
      </c>
      <c r="J2569" s="48"/>
    </row>
    <row r="2570" spans="1:10" x14ac:dyDescent="0.4">
      <c r="A2570" s="48" t="s">
        <v>83</v>
      </c>
      <c r="B2570" s="48" t="s">
        <v>74</v>
      </c>
      <c r="C2570" s="48">
        <v>2025</v>
      </c>
      <c r="D2570" s="48" t="s">
        <v>6</v>
      </c>
      <c r="E2570" s="48">
        <v>4</v>
      </c>
      <c r="F2570" s="60">
        <v>70</v>
      </c>
      <c r="G2570" s="43">
        <v>144</v>
      </c>
      <c r="H2570" s="58">
        <f>FactTransaction[[#This Row],[RNS]]*FactTransaction[[#This Row],[ADR]]</f>
        <v>10080</v>
      </c>
      <c r="I2570" s="51">
        <f>DATE(FactTransaction[[#This Row],['#Year]],FactTransaction[[#This Row],['#Month]],1)</f>
        <v>45748</v>
      </c>
      <c r="J2570" s="50"/>
    </row>
    <row r="2571" spans="1:10" x14ac:dyDescent="0.4">
      <c r="A2571" s="48" t="s">
        <v>83</v>
      </c>
      <c r="B2571" s="48" t="s">
        <v>74</v>
      </c>
      <c r="C2571" s="48">
        <v>2025</v>
      </c>
      <c r="D2571" s="48" t="s">
        <v>7</v>
      </c>
      <c r="E2571" s="48">
        <v>4</v>
      </c>
      <c r="F2571" s="60">
        <v>227</v>
      </c>
      <c r="G2571" s="43">
        <v>106</v>
      </c>
      <c r="H2571" s="58">
        <f>FactTransaction[[#This Row],[RNS]]*FactTransaction[[#This Row],[ADR]]</f>
        <v>24062</v>
      </c>
      <c r="I2571" s="51">
        <f>DATE(FactTransaction[[#This Row],['#Year]],FactTransaction[[#This Row],['#Month]],1)</f>
        <v>45748</v>
      </c>
      <c r="J2571" s="48"/>
    </row>
    <row r="2572" spans="1:10" x14ac:dyDescent="0.4">
      <c r="A2572" s="48" t="s">
        <v>83</v>
      </c>
      <c r="B2572" s="48" t="s">
        <v>74</v>
      </c>
      <c r="C2572" s="48">
        <v>2025</v>
      </c>
      <c r="D2572" s="48" t="s">
        <v>8</v>
      </c>
      <c r="E2572" s="48">
        <v>4</v>
      </c>
      <c r="F2572" s="60">
        <v>240</v>
      </c>
      <c r="G2572" s="43">
        <v>121</v>
      </c>
      <c r="H2572" s="58">
        <f>FactTransaction[[#This Row],[RNS]]*FactTransaction[[#This Row],[ADR]]</f>
        <v>29040</v>
      </c>
      <c r="I2572" s="51">
        <f>DATE(FactTransaction[[#This Row],['#Year]],FactTransaction[[#This Row],['#Month]],1)</f>
        <v>45748</v>
      </c>
      <c r="J2572" s="48"/>
    </row>
    <row r="2573" spans="1:10" x14ac:dyDescent="0.4">
      <c r="A2573" s="48" t="s">
        <v>83</v>
      </c>
      <c r="B2573" s="48" t="s">
        <v>74</v>
      </c>
      <c r="C2573" s="48">
        <v>2025</v>
      </c>
      <c r="D2573" s="48" t="s">
        <v>3</v>
      </c>
      <c r="E2573" s="48">
        <v>4</v>
      </c>
      <c r="F2573" s="60">
        <v>453</v>
      </c>
      <c r="G2573" s="43">
        <v>102</v>
      </c>
      <c r="H2573" s="58">
        <f>FactTransaction[[#This Row],[RNS]]*FactTransaction[[#This Row],[ADR]]</f>
        <v>46206</v>
      </c>
      <c r="I2573" s="51">
        <f>DATE(FactTransaction[[#This Row],['#Year]],FactTransaction[[#This Row],['#Month]],1)</f>
        <v>45748</v>
      </c>
      <c r="J2573" s="48"/>
    </row>
    <row r="2574" spans="1:10" x14ac:dyDescent="0.4">
      <c r="A2574" s="48" t="s">
        <v>83</v>
      </c>
      <c r="B2574" s="48" t="s">
        <v>74</v>
      </c>
      <c r="C2574" s="48">
        <v>2025</v>
      </c>
      <c r="D2574" s="48" t="s">
        <v>6</v>
      </c>
      <c r="E2574" s="48">
        <v>5</v>
      </c>
      <c r="F2574" s="60">
        <v>269</v>
      </c>
      <c r="G2574" s="43">
        <v>104</v>
      </c>
      <c r="H2574" s="58">
        <f>FactTransaction[[#This Row],[RNS]]*FactTransaction[[#This Row],[ADR]]</f>
        <v>27976</v>
      </c>
      <c r="I2574" s="51">
        <f>DATE(FactTransaction[[#This Row],['#Year]],FactTransaction[[#This Row],['#Month]],1)</f>
        <v>45778</v>
      </c>
      <c r="J2574" s="50"/>
    </row>
    <row r="2575" spans="1:10" x14ac:dyDescent="0.4">
      <c r="A2575" s="48" t="s">
        <v>83</v>
      </c>
      <c r="B2575" s="48" t="s">
        <v>74</v>
      </c>
      <c r="C2575" s="48">
        <v>2025</v>
      </c>
      <c r="D2575" s="48" t="s">
        <v>7</v>
      </c>
      <c r="E2575" s="48">
        <v>5</v>
      </c>
      <c r="F2575" s="60">
        <v>455</v>
      </c>
      <c r="G2575" s="43">
        <v>119</v>
      </c>
      <c r="H2575" s="58">
        <f>FactTransaction[[#This Row],[RNS]]*FactTransaction[[#This Row],[ADR]]</f>
        <v>54145</v>
      </c>
      <c r="I2575" s="51">
        <f>DATE(FactTransaction[[#This Row],['#Year]],FactTransaction[[#This Row],['#Month]],1)</f>
        <v>45778</v>
      </c>
      <c r="J2575" s="48"/>
    </row>
    <row r="2576" spans="1:10" x14ac:dyDescent="0.4">
      <c r="A2576" s="48" t="s">
        <v>83</v>
      </c>
      <c r="B2576" s="48" t="s">
        <v>74</v>
      </c>
      <c r="C2576" s="48">
        <v>2025</v>
      </c>
      <c r="D2576" s="48" t="s">
        <v>8</v>
      </c>
      <c r="E2576" s="48">
        <v>5</v>
      </c>
      <c r="F2576" s="60">
        <v>424</v>
      </c>
      <c r="G2576" s="43">
        <v>106</v>
      </c>
      <c r="H2576" s="58">
        <f>FactTransaction[[#This Row],[RNS]]*FactTransaction[[#This Row],[ADR]]</f>
        <v>44944</v>
      </c>
      <c r="I2576" s="51">
        <f>DATE(FactTransaction[[#This Row],['#Year]],FactTransaction[[#This Row],['#Month]],1)</f>
        <v>45778</v>
      </c>
      <c r="J2576" s="48"/>
    </row>
    <row r="2577" spans="1:10" x14ac:dyDescent="0.4">
      <c r="A2577" s="48" t="s">
        <v>83</v>
      </c>
      <c r="B2577" s="48" t="s">
        <v>74</v>
      </c>
      <c r="C2577" s="48">
        <v>2025</v>
      </c>
      <c r="D2577" s="48" t="s">
        <v>3</v>
      </c>
      <c r="E2577" s="48">
        <v>5</v>
      </c>
      <c r="F2577" s="60">
        <v>92</v>
      </c>
      <c r="G2577" s="43">
        <v>101</v>
      </c>
      <c r="H2577" s="58">
        <f>FactTransaction[[#This Row],[RNS]]*FactTransaction[[#This Row],[ADR]]</f>
        <v>9292</v>
      </c>
      <c r="I2577" s="51">
        <f>DATE(FactTransaction[[#This Row],['#Year]],FactTransaction[[#This Row],['#Month]],1)</f>
        <v>45778</v>
      </c>
      <c r="J2577" s="48"/>
    </row>
    <row r="2578" spans="1:10" x14ac:dyDescent="0.4">
      <c r="A2578" s="48" t="s">
        <v>83</v>
      </c>
      <c r="B2578" s="48" t="s">
        <v>74</v>
      </c>
      <c r="C2578" s="48">
        <v>2025</v>
      </c>
      <c r="D2578" s="48" t="s">
        <v>6</v>
      </c>
      <c r="E2578" s="48">
        <v>6</v>
      </c>
      <c r="F2578" s="60">
        <v>201</v>
      </c>
      <c r="G2578" s="43">
        <v>134</v>
      </c>
      <c r="H2578" s="58">
        <f>FactTransaction[[#This Row],[RNS]]*FactTransaction[[#This Row],[ADR]]</f>
        <v>26934</v>
      </c>
      <c r="I2578" s="51">
        <f>DATE(FactTransaction[[#This Row],['#Year]],FactTransaction[[#This Row],['#Month]],1)</f>
        <v>45809</v>
      </c>
      <c r="J2578" s="50"/>
    </row>
    <row r="2579" spans="1:10" x14ac:dyDescent="0.4">
      <c r="A2579" s="48" t="s">
        <v>83</v>
      </c>
      <c r="B2579" s="48" t="s">
        <v>74</v>
      </c>
      <c r="C2579" s="48">
        <v>2025</v>
      </c>
      <c r="D2579" s="48" t="s">
        <v>7</v>
      </c>
      <c r="E2579" s="48">
        <v>6</v>
      </c>
      <c r="F2579" s="60">
        <v>40</v>
      </c>
      <c r="G2579" s="43">
        <v>116</v>
      </c>
      <c r="H2579" s="58">
        <f>FactTransaction[[#This Row],[RNS]]*FactTransaction[[#This Row],[ADR]]</f>
        <v>4640</v>
      </c>
      <c r="I2579" s="51">
        <f>DATE(FactTransaction[[#This Row],['#Year]],FactTransaction[[#This Row],['#Month]],1)</f>
        <v>45809</v>
      </c>
      <c r="J2579" s="48"/>
    </row>
    <row r="2580" spans="1:10" x14ac:dyDescent="0.4">
      <c r="A2580" s="48" t="s">
        <v>83</v>
      </c>
      <c r="B2580" s="48" t="s">
        <v>74</v>
      </c>
      <c r="C2580" s="48">
        <v>2025</v>
      </c>
      <c r="D2580" s="48" t="s">
        <v>8</v>
      </c>
      <c r="E2580" s="48">
        <v>6</v>
      </c>
      <c r="F2580" s="60">
        <v>139</v>
      </c>
      <c r="G2580" s="43">
        <v>109</v>
      </c>
      <c r="H2580" s="58">
        <f>FactTransaction[[#This Row],[RNS]]*FactTransaction[[#This Row],[ADR]]</f>
        <v>15151</v>
      </c>
      <c r="I2580" s="51">
        <f>DATE(FactTransaction[[#This Row],['#Year]],FactTransaction[[#This Row],['#Month]],1)</f>
        <v>45809</v>
      </c>
      <c r="J2580" s="48"/>
    </row>
    <row r="2581" spans="1:10" x14ac:dyDescent="0.4">
      <c r="A2581" s="48" t="s">
        <v>83</v>
      </c>
      <c r="B2581" s="48" t="s">
        <v>74</v>
      </c>
      <c r="C2581" s="48">
        <v>2025</v>
      </c>
      <c r="D2581" s="48" t="s">
        <v>3</v>
      </c>
      <c r="E2581" s="48">
        <v>6</v>
      </c>
      <c r="F2581" s="60">
        <v>494</v>
      </c>
      <c r="G2581" s="43">
        <v>127</v>
      </c>
      <c r="H2581" s="58">
        <f>FactTransaction[[#This Row],[RNS]]*FactTransaction[[#This Row],[ADR]]</f>
        <v>62738</v>
      </c>
      <c r="I2581" s="51">
        <f>DATE(FactTransaction[[#This Row],['#Year]],FactTransaction[[#This Row],['#Month]],1)</f>
        <v>45809</v>
      </c>
      <c r="J2581" s="48"/>
    </row>
    <row r="2582" spans="1:10" x14ac:dyDescent="0.4">
      <c r="A2582" s="48" t="s">
        <v>83</v>
      </c>
      <c r="B2582" s="48" t="s">
        <v>74</v>
      </c>
      <c r="C2582" s="48">
        <v>2025</v>
      </c>
      <c r="D2582" s="48" t="s">
        <v>6</v>
      </c>
      <c r="E2582" s="48">
        <v>7</v>
      </c>
      <c r="F2582" s="60">
        <v>84</v>
      </c>
      <c r="G2582" s="43">
        <v>101</v>
      </c>
      <c r="H2582" s="58">
        <f>FactTransaction[[#This Row],[RNS]]*FactTransaction[[#This Row],[ADR]]</f>
        <v>8484</v>
      </c>
      <c r="I2582" s="51">
        <f>DATE(FactTransaction[[#This Row],['#Year]],FactTransaction[[#This Row],['#Month]],1)</f>
        <v>45839</v>
      </c>
      <c r="J2582" s="50"/>
    </row>
    <row r="2583" spans="1:10" x14ac:dyDescent="0.4">
      <c r="A2583" s="48" t="s">
        <v>83</v>
      </c>
      <c r="B2583" s="48" t="s">
        <v>74</v>
      </c>
      <c r="C2583" s="48">
        <v>2025</v>
      </c>
      <c r="D2583" s="48" t="s">
        <v>7</v>
      </c>
      <c r="E2583" s="48">
        <v>7</v>
      </c>
      <c r="F2583" s="60">
        <v>311</v>
      </c>
      <c r="G2583" s="43">
        <v>116</v>
      </c>
      <c r="H2583" s="58">
        <f>FactTransaction[[#This Row],[RNS]]*FactTransaction[[#This Row],[ADR]]</f>
        <v>36076</v>
      </c>
      <c r="I2583" s="51">
        <f>DATE(FactTransaction[[#This Row],['#Year]],FactTransaction[[#This Row],['#Month]],1)</f>
        <v>45839</v>
      </c>
      <c r="J2583" s="48"/>
    </row>
    <row r="2584" spans="1:10" x14ac:dyDescent="0.4">
      <c r="A2584" s="48" t="s">
        <v>83</v>
      </c>
      <c r="B2584" s="48" t="s">
        <v>74</v>
      </c>
      <c r="C2584" s="48">
        <v>2025</v>
      </c>
      <c r="D2584" s="48" t="s">
        <v>8</v>
      </c>
      <c r="E2584" s="48">
        <v>7</v>
      </c>
      <c r="F2584" s="60">
        <v>46</v>
      </c>
      <c r="G2584" s="43">
        <v>129</v>
      </c>
      <c r="H2584" s="58">
        <f>FactTransaction[[#This Row],[RNS]]*FactTransaction[[#This Row],[ADR]]</f>
        <v>5934</v>
      </c>
      <c r="I2584" s="51">
        <f>DATE(FactTransaction[[#This Row],['#Year]],FactTransaction[[#This Row],['#Month]],1)</f>
        <v>45839</v>
      </c>
      <c r="J2584" s="48"/>
    </row>
    <row r="2585" spans="1:10" x14ac:dyDescent="0.4">
      <c r="A2585" s="48" t="s">
        <v>83</v>
      </c>
      <c r="B2585" s="48" t="s">
        <v>74</v>
      </c>
      <c r="C2585" s="48">
        <v>2025</v>
      </c>
      <c r="D2585" s="48" t="s">
        <v>3</v>
      </c>
      <c r="E2585" s="48">
        <v>7</v>
      </c>
      <c r="F2585" s="60">
        <v>236</v>
      </c>
      <c r="G2585" s="43">
        <v>115</v>
      </c>
      <c r="H2585" s="58">
        <f>FactTransaction[[#This Row],[RNS]]*FactTransaction[[#This Row],[ADR]]</f>
        <v>27140</v>
      </c>
      <c r="I2585" s="51">
        <f>DATE(FactTransaction[[#This Row],['#Year]],FactTransaction[[#This Row],['#Month]],1)</f>
        <v>45839</v>
      </c>
      <c r="J2585" s="48"/>
    </row>
    <row r="2586" spans="1:10" x14ac:dyDescent="0.4">
      <c r="A2586" s="48" t="s">
        <v>83</v>
      </c>
      <c r="B2586" s="48" t="s">
        <v>74</v>
      </c>
      <c r="C2586" s="48">
        <v>2025</v>
      </c>
      <c r="D2586" s="48" t="s">
        <v>6</v>
      </c>
      <c r="E2586" s="48">
        <v>8</v>
      </c>
      <c r="F2586" s="60">
        <v>480</v>
      </c>
      <c r="G2586" s="43">
        <v>129</v>
      </c>
      <c r="H2586" s="58">
        <f>FactTransaction[[#This Row],[RNS]]*FactTransaction[[#This Row],[ADR]]</f>
        <v>61920</v>
      </c>
      <c r="I2586" s="51">
        <f>DATE(FactTransaction[[#This Row],['#Year]],FactTransaction[[#This Row],['#Month]],1)</f>
        <v>45870</v>
      </c>
      <c r="J2586" s="50"/>
    </row>
    <row r="2587" spans="1:10" x14ac:dyDescent="0.4">
      <c r="A2587" s="48" t="s">
        <v>83</v>
      </c>
      <c r="B2587" s="48" t="s">
        <v>74</v>
      </c>
      <c r="C2587" s="48">
        <v>2025</v>
      </c>
      <c r="D2587" s="48" t="s">
        <v>7</v>
      </c>
      <c r="E2587" s="48">
        <v>8</v>
      </c>
      <c r="F2587" s="60">
        <v>342</v>
      </c>
      <c r="G2587" s="43">
        <v>143</v>
      </c>
      <c r="H2587" s="58">
        <f>FactTransaction[[#This Row],[RNS]]*FactTransaction[[#This Row],[ADR]]</f>
        <v>48906</v>
      </c>
      <c r="I2587" s="51">
        <f>DATE(FactTransaction[[#This Row],['#Year]],FactTransaction[[#This Row],['#Month]],1)</f>
        <v>45870</v>
      </c>
      <c r="J2587" s="48"/>
    </row>
    <row r="2588" spans="1:10" x14ac:dyDescent="0.4">
      <c r="A2588" s="48" t="s">
        <v>83</v>
      </c>
      <c r="B2588" s="48" t="s">
        <v>74</v>
      </c>
      <c r="C2588" s="48">
        <v>2025</v>
      </c>
      <c r="D2588" s="48" t="s">
        <v>8</v>
      </c>
      <c r="E2588" s="48">
        <v>8</v>
      </c>
      <c r="F2588" s="60">
        <v>479</v>
      </c>
      <c r="G2588" s="43">
        <v>124</v>
      </c>
      <c r="H2588" s="58">
        <f>FactTransaction[[#This Row],[RNS]]*FactTransaction[[#This Row],[ADR]]</f>
        <v>59396</v>
      </c>
      <c r="I2588" s="51">
        <f>DATE(FactTransaction[[#This Row],['#Year]],FactTransaction[[#This Row],['#Month]],1)</f>
        <v>45870</v>
      </c>
      <c r="J2588" s="48"/>
    </row>
    <row r="2589" spans="1:10" x14ac:dyDescent="0.4">
      <c r="A2589" s="48" t="s">
        <v>83</v>
      </c>
      <c r="B2589" s="48" t="s">
        <v>74</v>
      </c>
      <c r="C2589" s="48">
        <v>2025</v>
      </c>
      <c r="D2589" s="48" t="s">
        <v>3</v>
      </c>
      <c r="E2589" s="48">
        <v>8</v>
      </c>
      <c r="F2589" s="60">
        <v>35</v>
      </c>
      <c r="G2589" s="43">
        <v>143</v>
      </c>
      <c r="H2589" s="58">
        <f>FactTransaction[[#This Row],[RNS]]*FactTransaction[[#This Row],[ADR]]</f>
        <v>5005</v>
      </c>
      <c r="I2589" s="51">
        <f>DATE(FactTransaction[[#This Row],['#Year]],FactTransaction[[#This Row],['#Month]],1)</f>
        <v>45870</v>
      </c>
      <c r="J2589" s="48"/>
    </row>
    <row r="2590" spans="1:10" x14ac:dyDescent="0.4">
      <c r="A2590" s="48" t="s">
        <v>83</v>
      </c>
      <c r="B2590" s="48" t="s">
        <v>74</v>
      </c>
      <c r="C2590" s="48">
        <v>2025</v>
      </c>
      <c r="D2590" s="48" t="s">
        <v>6</v>
      </c>
      <c r="E2590" s="48">
        <v>9</v>
      </c>
      <c r="F2590" s="60">
        <v>280</v>
      </c>
      <c r="G2590" s="43">
        <v>130</v>
      </c>
      <c r="H2590" s="58">
        <f>FactTransaction[[#This Row],[RNS]]*FactTransaction[[#This Row],[ADR]]</f>
        <v>36400</v>
      </c>
      <c r="I2590" s="51">
        <f>DATE(FactTransaction[[#This Row],['#Year]],FactTransaction[[#This Row],['#Month]],1)</f>
        <v>45901</v>
      </c>
      <c r="J2590" s="50"/>
    </row>
    <row r="2591" spans="1:10" x14ac:dyDescent="0.4">
      <c r="A2591" s="48" t="s">
        <v>83</v>
      </c>
      <c r="B2591" s="48" t="s">
        <v>74</v>
      </c>
      <c r="C2591" s="48">
        <v>2025</v>
      </c>
      <c r="D2591" s="48" t="s">
        <v>7</v>
      </c>
      <c r="E2591" s="48">
        <v>9</v>
      </c>
      <c r="F2591" s="60">
        <v>143</v>
      </c>
      <c r="G2591" s="43">
        <v>126</v>
      </c>
      <c r="H2591" s="58">
        <f>FactTransaction[[#This Row],[RNS]]*FactTransaction[[#This Row],[ADR]]</f>
        <v>18018</v>
      </c>
      <c r="I2591" s="51">
        <f>DATE(FactTransaction[[#This Row],['#Year]],FactTransaction[[#This Row],['#Month]],1)</f>
        <v>45901</v>
      </c>
      <c r="J2591" s="48"/>
    </row>
    <row r="2592" spans="1:10" x14ac:dyDescent="0.4">
      <c r="A2592" s="48" t="s">
        <v>83</v>
      </c>
      <c r="B2592" s="48" t="s">
        <v>74</v>
      </c>
      <c r="C2592" s="48">
        <v>2025</v>
      </c>
      <c r="D2592" s="48" t="s">
        <v>8</v>
      </c>
      <c r="E2592" s="48">
        <v>9</v>
      </c>
      <c r="F2592" s="60">
        <v>286</v>
      </c>
      <c r="G2592" s="43">
        <v>101</v>
      </c>
      <c r="H2592" s="58">
        <f>FactTransaction[[#This Row],[RNS]]*FactTransaction[[#This Row],[ADR]]</f>
        <v>28886</v>
      </c>
      <c r="I2592" s="51">
        <f>DATE(FactTransaction[[#This Row],['#Year]],FactTransaction[[#This Row],['#Month]],1)</f>
        <v>45901</v>
      </c>
      <c r="J2592" s="48"/>
    </row>
    <row r="2593" spans="1:10" x14ac:dyDescent="0.4">
      <c r="A2593" s="48" t="s">
        <v>83</v>
      </c>
      <c r="B2593" s="48" t="s">
        <v>74</v>
      </c>
      <c r="C2593" s="48">
        <v>2025</v>
      </c>
      <c r="D2593" s="48" t="s">
        <v>3</v>
      </c>
      <c r="E2593" s="48">
        <v>9</v>
      </c>
      <c r="F2593" s="60">
        <v>472</v>
      </c>
      <c r="G2593" s="43">
        <v>109</v>
      </c>
      <c r="H2593" s="58">
        <f>FactTransaction[[#This Row],[RNS]]*FactTransaction[[#This Row],[ADR]]</f>
        <v>51448</v>
      </c>
      <c r="I2593" s="51">
        <f>DATE(FactTransaction[[#This Row],['#Year]],FactTransaction[[#This Row],['#Month]],1)</f>
        <v>45901</v>
      </c>
      <c r="J2593" s="48"/>
    </row>
    <row r="2594" spans="1:10" x14ac:dyDescent="0.4">
      <c r="A2594" s="48" t="s">
        <v>83</v>
      </c>
      <c r="B2594" s="48" t="s">
        <v>74</v>
      </c>
      <c r="C2594" s="48">
        <v>2025</v>
      </c>
      <c r="D2594" s="48" t="s">
        <v>6</v>
      </c>
      <c r="E2594" s="48">
        <v>10</v>
      </c>
      <c r="F2594" s="60">
        <v>137</v>
      </c>
      <c r="G2594" s="43">
        <v>116</v>
      </c>
      <c r="H2594" s="58">
        <f>FactTransaction[[#This Row],[RNS]]*FactTransaction[[#This Row],[ADR]]</f>
        <v>15892</v>
      </c>
      <c r="I2594" s="51">
        <f>DATE(FactTransaction[[#This Row],['#Year]],FactTransaction[[#This Row],['#Month]],1)</f>
        <v>45931</v>
      </c>
      <c r="J2594" s="50"/>
    </row>
    <row r="2595" spans="1:10" x14ac:dyDescent="0.4">
      <c r="A2595" s="48" t="s">
        <v>83</v>
      </c>
      <c r="B2595" s="48" t="s">
        <v>74</v>
      </c>
      <c r="C2595" s="48">
        <v>2025</v>
      </c>
      <c r="D2595" s="48" t="s">
        <v>7</v>
      </c>
      <c r="E2595" s="48">
        <v>10</v>
      </c>
      <c r="F2595" s="60">
        <v>311</v>
      </c>
      <c r="G2595" s="43">
        <v>111</v>
      </c>
      <c r="H2595" s="58">
        <f>FactTransaction[[#This Row],[RNS]]*FactTransaction[[#This Row],[ADR]]</f>
        <v>34521</v>
      </c>
      <c r="I2595" s="51">
        <f>DATE(FactTransaction[[#This Row],['#Year]],FactTransaction[[#This Row],['#Month]],1)</f>
        <v>45931</v>
      </c>
      <c r="J2595" s="48"/>
    </row>
    <row r="2596" spans="1:10" x14ac:dyDescent="0.4">
      <c r="A2596" s="48" t="s">
        <v>83</v>
      </c>
      <c r="B2596" s="48" t="s">
        <v>74</v>
      </c>
      <c r="C2596" s="48">
        <v>2025</v>
      </c>
      <c r="D2596" s="48" t="s">
        <v>8</v>
      </c>
      <c r="E2596" s="48">
        <v>10</v>
      </c>
      <c r="F2596" s="60">
        <v>228</v>
      </c>
      <c r="G2596" s="43">
        <v>122</v>
      </c>
      <c r="H2596" s="58">
        <f>FactTransaction[[#This Row],[RNS]]*FactTransaction[[#This Row],[ADR]]</f>
        <v>27816</v>
      </c>
      <c r="I2596" s="51">
        <f>DATE(FactTransaction[[#This Row],['#Year]],FactTransaction[[#This Row],['#Month]],1)</f>
        <v>45931</v>
      </c>
      <c r="J2596" s="48"/>
    </row>
    <row r="2597" spans="1:10" x14ac:dyDescent="0.4">
      <c r="A2597" s="48" t="s">
        <v>83</v>
      </c>
      <c r="B2597" s="48" t="s">
        <v>74</v>
      </c>
      <c r="C2597" s="48">
        <v>2025</v>
      </c>
      <c r="D2597" s="48" t="s">
        <v>3</v>
      </c>
      <c r="E2597" s="48">
        <v>10</v>
      </c>
      <c r="F2597" s="60">
        <v>253</v>
      </c>
      <c r="G2597" s="43">
        <v>133</v>
      </c>
      <c r="H2597" s="58">
        <f>FactTransaction[[#This Row],[RNS]]*FactTransaction[[#This Row],[ADR]]</f>
        <v>33649</v>
      </c>
      <c r="I2597" s="51">
        <f>DATE(FactTransaction[[#This Row],['#Year]],FactTransaction[[#This Row],['#Month]],1)</f>
        <v>45931</v>
      </c>
      <c r="J2597" s="48"/>
    </row>
    <row r="2598" spans="1:10" x14ac:dyDescent="0.4">
      <c r="A2598" s="48" t="s">
        <v>83</v>
      </c>
      <c r="B2598" s="48" t="s">
        <v>74</v>
      </c>
      <c r="C2598" s="48">
        <v>2025</v>
      </c>
      <c r="D2598" s="48" t="s">
        <v>6</v>
      </c>
      <c r="E2598" s="48">
        <v>11</v>
      </c>
      <c r="F2598" s="60">
        <v>89</v>
      </c>
      <c r="G2598" s="43">
        <v>128</v>
      </c>
      <c r="H2598" s="58">
        <f>FactTransaction[[#This Row],[RNS]]*FactTransaction[[#This Row],[ADR]]</f>
        <v>11392</v>
      </c>
      <c r="I2598" s="51">
        <f>DATE(FactTransaction[[#This Row],['#Year]],FactTransaction[[#This Row],['#Month]],1)</f>
        <v>45962</v>
      </c>
      <c r="J2598" s="50"/>
    </row>
    <row r="2599" spans="1:10" x14ac:dyDescent="0.4">
      <c r="A2599" s="48" t="s">
        <v>83</v>
      </c>
      <c r="B2599" s="48" t="s">
        <v>74</v>
      </c>
      <c r="C2599" s="48">
        <v>2025</v>
      </c>
      <c r="D2599" s="48" t="s">
        <v>7</v>
      </c>
      <c r="E2599" s="48">
        <v>11</v>
      </c>
      <c r="F2599" s="60">
        <v>473</v>
      </c>
      <c r="G2599" s="43">
        <v>129</v>
      </c>
      <c r="H2599" s="58">
        <f>FactTransaction[[#This Row],[RNS]]*FactTransaction[[#This Row],[ADR]]</f>
        <v>61017</v>
      </c>
      <c r="I2599" s="51">
        <f>DATE(FactTransaction[[#This Row],['#Year]],FactTransaction[[#This Row],['#Month]],1)</f>
        <v>45962</v>
      </c>
      <c r="J2599" s="48"/>
    </row>
    <row r="2600" spans="1:10" x14ac:dyDescent="0.4">
      <c r="A2600" s="48" t="s">
        <v>83</v>
      </c>
      <c r="B2600" s="48" t="s">
        <v>74</v>
      </c>
      <c r="C2600" s="48">
        <v>2025</v>
      </c>
      <c r="D2600" s="48" t="s">
        <v>8</v>
      </c>
      <c r="E2600" s="48">
        <v>11</v>
      </c>
      <c r="F2600" s="60">
        <v>57</v>
      </c>
      <c r="G2600" s="43">
        <v>102</v>
      </c>
      <c r="H2600" s="58">
        <f>FactTransaction[[#This Row],[RNS]]*FactTransaction[[#This Row],[ADR]]</f>
        <v>5814</v>
      </c>
      <c r="I2600" s="51">
        <f>DATE(FactTransaction[[#This Row],['#Year]],FactTransaction[[#This Row],['#Month]],1)</f>
        <v>45962</v>
      </c>
      <c r="J2600" s="48"/>
    </row>
    <row r="2601" spans="1:10" x14ac:dyDescent="0.4">
      <c r="A2601" s="48" t="s">
        <v>83</v>
      </c>
      <c r="B2601" s="48" t="s">
        <v>74</v>
      </c>
      <c r="C2601" s="48">
        <v>2025</v>
      </c>
      <c r="D2601" s="48" t="s">
        <v>3</v>
      </c>
      <c r="E2601" s="48">
        <v>11</v>
      </c>
      <c r="F2601" s="60">
        <v>133</v>
      </c>
      <c r="G2601" s="43">
        <v>124</v>
      </c>
      <c r="H2601" s="58">
        <f>FactTransaction[[#This Row],[RNS]]*FactTransaction[[#This Row],[ADR]]</f>
        <v>16492</v>
      </c>
      <c r="I2601" s="51">
        <f>DATE(FactTransaction[[#This Row],['#Year]],FactTransaction[[#This Row],['#Month]],1)</f>
        <v>45962</v>
      </c>
      <c r="J2601" s="48"/>
    </row>
    <row r="2602" spans="1:10" x14ac:dyDescent="0.4">
      <c r="A2602" s="48" t="s">
        <v>83</v>
      </c>
      <c r="B2602" s="48" t="s">
        <v>74</v>
      </c>
      <c r="C2602" s="48">
        <v>2025</v>
      </c>
      <c r="D2602" s="48" t="s">
        <v>6</v>
      </c>
      <c r="E2602" s="48">
        <v>12</v>
      </c>
      <c r="F2602" s="60">
        <v>228</v>
      </c>
      <c r="G2602" s="43">
        <v>121</v>
      </c>
      <c r="H2602" s="58">
        <f>FactTransaction[[#This Row],[RNS]]*FactTransaction[[#This Row],[ADR]]</f>
        <v>27588</v>
      </c>
      <c r="I2602" s="51">
        <f>DATE(FactTransaction[[#This Row],['#Year]],FactTransaction[[#This Row],['#Month]],1)</f>
        <v>45992</v>
      </c>
      <c r="J2602" s="50"/>
    </row>
    <row r="2603" spans="1:10" x14ac:dyDescent="0.4">
      <c r="A2603" s="48" t="s">
        <v>83</v>
      </c>
      <c r="B2603" s="48" t="s">
        <v>74</v>
      </c>
      <c r="C2603" s="48">
        <v>2025</v>
      </c>
      <c r="D2603" s="48" t="s">
        <v>7</v>
      </c>
      <c r="E2603" s="48">
        <v>12</v>
      </c>
      <c r="F2603" s="60">
        <v>183</v>
      </c>
      <c r="G2603" s="43">
        <v>136</v>
      </c>
      <c r="H2603" s="58">
        <f>FactTransaction[[#This Row],[RNS]]*FactTransaction[[#This Row],[ADR]]</f>
        <v>24888</v>
      </c>
      <c r="I2603" s="51">
        <f>DATE(FactTransaction[[#This Row],['#Year]],FactTransaction[[#This Row],['#Month]],1)</f>
        <v>45992</v>
      </c>
      <c r="J2603" s="48"/>
    </row>
    <row r="2604" spans="1:10" x14ac:dyDescent="0.4">
      <c r="A2604" s="48" t="s">
        <v>83</v>
      </c>
      <c r="B2604" s="48" t="s">
        <v>74</v>
      </c>
      <c r="C2604" s="48">
        <v>2025</v>
      </c>
      <c r="D2604" s="48" t="s">
        <v>8</v>
      </c>
      <c r="E2604" s="48">
        <v>12</v>
      </c>
      <c r="F2604" s="60">
        <v>99</v>
      </c>
      <c r="G2604" s="43">
        <v>124</v>
      </c>
      <c r="H2604" s="58">
        <f>FactTransaction[[#This Row],[RNS]]*FactTransaction[[#This Row],[ADR]]</f>
        <v>12276</v>
      </c>
      <c r="I2604" s="51">
        <f>DATE(FactTransaction[[#This Row],['#Year]],FactTransaction[[#This Row],['#Month]],1)</f>
        <v>45992</v>
      </c>
      <c r="J2604" s="48"/>
    </row>
    <row r="2605" spans="1:10" x14ac:dyDescent="0.4">
      <c r="A2605" s="48" t="s">
        <v>83</v>
      </c>
      <c r="B2605" s="48" t="s">
        <v>74</v>
      </c>
      <c r="C2605" s="48">
        <v>2025</v>
      </c>
      <c r="D2605" s="48" t="s">
        <v>3</v>
      </c>
      <c r="E2605" s="48">
        <v>12</v>
      </c>
      <c r="F2605" s="60">
        <v>345</v>
      </c>
      <c r="G2605" s="43">
        <v>104</v>
      </c>
      <c r="H2605" s="58">
        <f>FactTransaction[[#This Row],[RNS]]*FactTransaction[[#This Row],[ADR]]</f>
        <v>35880</v>
      </c>
      <c r="I2605" s="51">
        <f>DATE(FactTransaction[[#This Row],['#Year]],FactTransaction[[#This Row],['#Month]],1)</f>
        <v>45992</v>
      </c>
      <c r="J2605" s="48"/>
    </row>
    <row r="2606" spans="1:10" x14ac:dyDescent="0.4">
      <c r="A2606" s="48" t="s">
        <v>83</v>
      </c>
      <c r="B2606" s="48" t="s">
        <v>75</v>
      </c>
      <c r="C2606" s="48">
        <v>2026</v>
      </c>
      <c r="D2606" s="48" t="s">
        <v>6</v>
      </c>
      <c r="E2606" s="48">
        <v>1</v>
      </c>
      <c r="F2606" s="60">
        <v>328</v>
      </c>
      <c r="G2606" s="43">
        <v>101</v>
      </c>
      <c r="H2606" s="58">
        <f>FactTransaction[[#This Row],[RNS]]*FactTransaction[[#This Row],[ADR]]</f>
        <v>33128</v>
      </c>
      <c r="I2606" s="51">
        <f>DATE(FactTransaction[[#This Row],['#Year]],FactTransaction[[#This Row],['#Month]],1)</f>
        <v>46023</v>
      </c>
      <c r="J2606" s="48"/>
    </row>
    <row r="2607" spans="1:10" x14ac:dyDescent="0.4">
      <c r="A2607" s="48" t="s">
        <v>83</v>
      </c>
      <c r="B2607" s="48" t="s">
        <v>75</v>
      </c>
      <c r="C2607" s="48">
        <v>2026</v>
      </c>
      <c r="D2607" s="48" t="s">
        <v>7</v>
      </c>
      <c r="E2607" s="48">
        <v>1</v>
      </c>
      <c r="F2607" s="60">
        <v>183</v>
      </c>
      <c r="G2607" s="43">
        <v>108</v>
      </c>
      <c r="H2607" s="58">
        <f>FactTransaction[[#This Row],[RNS]]*FactTransaction[[#This Row],[ADR]]</f>
        <v>19764</v>
      </c>
      <c r="I2607" s="51">
        <f>DATE(FactTransaction[[#This Row],['#Year]],FactTransaction[[#This Row],['#Month]],1)</f>
        <v>46023</v>
      </c>
      <c r="J2607" s="48"/>
    </row>
    <row r="2608" spans="1:10" x14ac:dyDescent="0.4">
      <c r="A2608" s="48" t="s">
        <v>83</v>
      </c>
      <c r="B2608" s="48" t="s">
        <v>75</v>
      </c>
      <c r="C2608" s="48">
        <v>2026</v>
      </c>
      <c r="D2608" s="48" t="s">
        <v>8</v>
      </c>
      <c r="E2608" s="48">
        <v>1</v>
      </c>
      <c r="F2608" s="60">
        <v>253</v>
      </c>
      <c r="G2608" s="43">
        <v>112</v>
      </c>
      <c r="H2608" s="58">
        <f>FactTransaction[[#This Row],[RNS]]*FactTransaction[[#This Row],[ADR]]</f>
        <v>28336</v>
      </c>
      <c r="I2608" s="51">
        <f>DATE(FactTransaction[[#This Row],['#Year]],FactTransaction[[#This Row],['#Month]],1)</f>
        <v>46023</v>
      </c>
      <c r="J2608" s="48"/>
    </row>
    <row r="2609" spans="1:10" x14ac:dyDescent="0.4">
      <c r="A2609" s="48" t="s">
        <v>83</v>
      </c>
      <c r="B2609" s="48" t="s">
        <v>75</v>
      </c>
      <c r="C2609" s="48">
        <v>2026</v>
      </c>
      <c r="D2609" s="48" t="s">
        <v>3</v>
      </c>
      <c r="E2609" s="48">
        <v>1</v>
      </c>
      <c r="F2609" s="60">
        <v>277</v>
      </c>
      <c r="G2609" s="43">
        <v>126</v>
      </c>
      <c r="H2609" s="58">
        <f>FactTransaction[[#This Row],[RNS]]*FactTransaction[[#This Row],[ADR]]</f>
        <v>34902</v>
      </c>
      <c r="I2609" s="51">
        <f>DATE(FactTransaction[[#This Row],['#Year]],FactTransaction[[#This Row],['#Month]],1)</f>
        <v>46023</v>
      </c>
      <c r="J2609" s="48"/>
    </row>
    <row r="2610" spans="1:10" x14ac:dyDescent="0.4">
      <c r="A2610" s="48" t="s">
        <v>83</v>
      </c>
      <c r="B2610" s="48" t="s">
        <v>75</v>
      </c>
      <c r="C2610" s="48">
        <v>2026</v>
      </c>
      <c r="D2610" s="48" t="s">
        <v>6</v>
      </c>
      <c r="E2610" s="48">
        <v>2</v>
      </c>
      <c r="F2610" s="60">
        <v>178</v>
      </c>
      <c r="G2610" s="43">
        <v>128</v>
      </c>
      <c r="H2610" s="58">
        <f>FactTransaction[[#This Row],[RNS]]*FactTransaction[[#This Row],[ADR]]</f>
        <v>22784</v>
      </c>
      <c r="I2610" s="51">
        <f>DATE(FactTransaction[[#This Row],['#Year]],FactTransaction[[#This Row],['#Month]],1)</f>
        <v>46054</v>
      </c>
      <c r="J2610" s="48"/>
    </row>
    <row r="2611" spans="1:10" x14ac:dyDescent="0.4">
      <c r="A2611" s="48" t="s">
        <v>83</v>
      </c>
      <c r="B2611" s="48" t="s">
        <v>75</v>
      </c>
      <c r="C2611" s="48">
        <v>2026</v>
      </c>
      <c r="D2611" s="48" t="s">
        <v>7</v>
      </c>
      <c r="E2611" s="48">
        <v>2</v>
      </c>
      <c r="F2611" s="60">
        <v>63</v>
      </c>
      <c r="G2611" s="43">
        <v>104</v>
      </c>
      <c r="H2611" s="58">
        <f>FactTransaction[[#This Row],[RNS]]*FactTransaction[[#This Row],[ADR]]</f>
        <v>6552</v>
      </c>
      <c r="I2611" s="51">
        <f>DATE(FactTransaction[[#This Row],['#Year]],FactTransaction[[#This Row],['#Month]],1)</f>
        <v>46054</v>
      </c>
      <c r="J2611" s="48"/>
    </row>
    <row r="2612" spans="1:10" x14ac:dyDescent="0.4">
      <c r="A2612" s="48" t="s">
        <v>83</v>
      </c>
      <c r="B2612" s="48" t="s">
        <v>75</v>
      </c>
      <c r="C2612" s="48">
        <v>2026</v>
      </c>
      <c r="D2612" s="48" t="s">
        <v>8</v>
      </c>
      <c r="E2612" s="48">
        <v>2</v>
      </c>
      <c r="F2612" s="60">
        <v>479</v>
      </c>
      <c r="G2612" s="43">
        <v>113</v>
      </c>
      <c r="H2612" s="58">
        <f>FactTransaction[[#This Row],[RNS]]*FactTransaction[[#This Row],[ADR]]</f>
        <v>54127</v>
      </c>
      <c r="I2612" s="51">
        <f>DATE(FactTransaction[[#This Row],['#Year]],FactTransaction[[#This Row],['#Month]],1)</f>
        <v>46054</v>
      </c>
      <c r="J2612" s="48"/>
    </row>
    <row r="2613" spans="1:10" x14ac:dyDescent="0.4">
      <c r="A2613" s="48" t="s">
        <v>83</v>
      </c>
      <c r="B2613" s="48" t="s">
        <v>75</v>
      </c>
      <c r="C2613" s="48">
        <v>2026</v>
      </c>
      <c r="D2613" s="48" t="s">
        <v>3</v>
      </c>
      <c r="E2613" s="48">
        <v>2</v>
      </c>
      <c r="F2613" s="60">
        <v>488</v>
      </c>
      <c r="G2613" s="43">
        <v>137</v>
      </c>
      <c r="H2613" s="58">
        <f>FactTransaction[[#This Row],[RNS]]*FactTransaction[[#This Row],[ADR]]</f>
        <v>66856</v>
      </c>
      <c r="I2613" s="51">
        <f>DATE(FactTransaction[[#This Row],['#Year]],FactTransaction[[#This Row],['#Month]],1)</f>
        <v>46054</v>
      </c>
      <c r="J2613" s="48"/>
    </row>
    <row r="2614" spans="1:10" x14ac:dyDescent="0.4">
      <c r="A2614" s="48" t="s">
        <v>83</v>
      </c>
      <c r="B2614" s="48" t="s">
        <v>75</v>
      </c>
      <c r="C2614" s="48">
        <v>2026</v>
      </c>
      <c r="D2614" s="48" t="s">
        <v>6</v>
      </c>
      <c r="E2614" s="48">
        <v>3</v>
      </c>
      <c r="F2614" s="60">
        <v>0</v>
      </c>
      <c r="G2614" s="43">
        <v>0</v>
      </c>
      <c r="H2614" s="58">
        <f>FactTransaction[[#This Row],[RNS]]*FactTransaction[[#This Row],[ADR]]</f>
        <v>0</v>
      </c>
      <c r="I2614" s="51">
        <f>DATE(FactTransaction[[#This Row],['#Year]],FactTransaction[[#This Row],['#Month]],1)</f>
        <v>46082</v>
      </c>
      <c r="J2614" s="48"/>
    </row>
    <row r="2615" spans="1:10" x14ac:dyDescent="0.4">
      <c r="A2615" s="48" t="s">
        <v>83</v>
      </c>
      <c r="B2615" s="48" t="s">
        <v>75</v>
      </c>
      <c r="C2615" s="48">
        <v>2026</v>
      </c>
      <c r="D2615" s="48" t="s">
        <v>7</v>
      </c>
      <c r="E2615" s="48">
        <v>3</v>
      </c>
      <c r="F2615" s="60">
        <v>0</v>
      </c>
      <c r="G2615" s="43">
        <v>0</v>
      </c>
      <c r="H2615" s="58">
        <f>FactTransaction[[#This Row],[RNS]]*FactTransaction[[#This Row],[ADR]]</f>
        <v>0</v>
      </c>
      <c r="I2615" s="51">
        <f>DATE(FactTransaction[[#This Row],['#Year]],FactTransaction[[#This Row],['#Month]],1)</f>
        <v>46082</v>
      </c>
      <c r="J2615" s="48"/>
    </row>
    <row r="2616" spans="1:10" x14ac:dyDescent="0.4">
      <c r="A2616" s="48" t="s">
        <v>83</v>
      </c>
      <c r="B2616" s="48" t="s">
        <v>75</v>
      </c>
      <c r="C2616" s="48">
        <v>2026</v>
      </c>
      <c r="D2616" s="48" t="s">
        <v>8</v>
      </c>
      <c r="E2616" s="48">
        <v>3</v>
      </c>
      <c r="F2616" s="60">
        <v>0</v>
      </c>
      <c r="G2616" s="43">
        <v>0</v>
      </c>
      <c r="H2616" s="58">
        <f>FactTransaction[[#This Row],[RNS]]*FactTransaction[[#This Row],[ADR]]</f>
        <v>0</v>
      </c>
      <c r="I2616" s="51">
        <f>DATE(FactTransaction[[#This Row],['#Year]],FactTransaction[[#This Row],['#Month]],1)</f>
        <v>46082</v>
      </c>
      <c r="J2616" s="48"/>
    </row>
    <row r="2617" spans="1:10" x14ac:dyDescent="0.4">
      <c r="A2617" s="48" t="s">
        <v>83</v>
      </c>
      <c r="B2617" s="48" t="s">
        <v>75</v>
      </c>
      <c r="C2617" s="48">
        <v>2026</v>
      </c>
      <c r="D2617" s="48" t="s">
        <v>3</v>
      </c>
      <c r="E2617" s="48">
        <v>3</v>
      </c>
      <c r="F2617" s="60">
        <v>0</v>
      </c>
      <c r="G2617" s="43">
        <v>0</v>
      </c>
      <c r="H2617" s="58">
        <f>FactTransaction[[#This Row],[RNS]]*FactTransaction[[#This Row],[ADR]]</f>
        <v>0</v>
      </c>
      <c r="I2617" s="51">
        <f>DATE(FactTransaction[[#This Row],['#Year]],FactTransaction[[#This Row],['#Month]],1)</f>
        <v>46082</v>
      </c>
      <c r="J2617" s="48"/>
    </row>
    <row r="2618" spans="1:10" x14ac:dyDescent="0.4">
      <c r="A2618" s="48" t="s">
        <v>83</v>
      </c>
      <c r="B2618" s="48" t="s">
        <v>75</v>
      </c>
      <c r="C2618" s="48">
        <v>2026</v>
      </c>
      <c r="D2618" s="48" t="s">
        <v>6</v>
      </c>
      <c r="E2618" s="48">
        <v>4</v>
      </c>
      <c r="F2618" s="60">
        <v>0</v>
      </c>
      <c r="G2618" s="43">
        <v>0</v>
      </c>
      <c r="H2618" s="58">
        <f>FactTransaction[[#This Row],[RNS]]*FactTransaction[[#This Row],[ADR]]</f>
        <v>0</v>
      </c>
      <c r="I2618" s="51">
        <f>DATE(FactTransaction[[#This Row],['#Year]],FactTransaction[[#This Row],['#Month]],1)</f>
        <v>46113</v>
      </c>
      <c r="J2618" s="48"/>
    </row>
    <row r="2619" spans="1:10" x14ac:dyDescent="0.4">
      <c r="A2619" s="48" t="s">
        <v>83</v>
      </c>
      <c r="B2619" s="48" t="s">
        <v>75</v>
      </c>
      <c r="C2619" s="48">
        <v>2026</v>
      </c>
      <c r="D2619" s="48" t="s">
        <v>7</v>
      </c>
      <c r="E2619" s="48">
        <v>4</v>
      </c>
      <c r="F2619" s="60">
        <v>0</v>
      </c>
      <c r="G2619" s="43">
        <v>0</v>
      </c>
      <c r="H2619" s="58">
        <f>FactTransaction[[#This Row],[RNS]]*FactTransaction[[#This Row],[ADR]]</f>
        <v>0</v>
      </c>
      <c r="I2619" s="51">
        <f>DATE(FactTransaction[[#This Row],['#Year]],FactTransaction[[#This Row],['#Month]],1)</f>
        <v>46113</v>
      </c>
      <c r="J2619" s="48"/>
    </row>
    <row r="2620" spans="1:10" x14ac:dyDescent="0.4">
      <c r="A2620" s="48" t="s">
        <v>83</v>
      </c>
      <c r="B2620" s="48" t="s">
        <v>75</v>
      </c>
      <c r="C2620" s="48">
        <v>2026</v>
      </c>
      <c r="D2620" s="48" t="s">
        <v>8</v>
      </c>
      <c r="E2620" s="48">
        <v>4</v>
      </c>
      <c r="F2620" s="60">
        <v>0</v>
      </c>
      <c r="G2620" s="43">
        <v>0</v>
      </c>
      <c r="H2620" s="58">
        <f>FactTransaction[[#This Row],[RNS]]*FactTransaction[[#This Row],[ADR]]</f>
        <v>0</v>
      </c>
      <c r="I2620" s="51">
        <f>DATE(FactTransaction[[#This Row],['#Year]],FactTransaction[[#This Row],['#Month]],1)</f>
        <v>46113</v>
      </c>
      <c r="J2620" s="48"/>
    </row>
    <row r="2621" spans="1:10" x14ac:dyDescent="0.4">
      <c r="A2621" s="48" t="s">
        <v>83</v>
      </c>
      <c r="B2621" s="48" t="s">
        <v>75</v>
      </c>
      <c r="C2621" s="48">
        <v>2026</v>
      </c>
      <c r="D2621" s="48" t="s">
        <v>3</v>
      </c>
      <c r="E2621" s="48">
        <v>4</v>
      </c>
      <c r="F2621" s="60">
        <v>0</v>
      </c>
      <c r="G2621" s="43">
        <v>0</v>
      </c>
      <c r="H2621" s="58">
        <f>FactTransaction[[#This Row],[RNS]]*FactTransaction[[#This Row],[ADR]]</f>
        <v>0</v>
      </c>
      <c r="I2621" s="51">
        <f>DATE(FactTransaction[[#This Row],['#Year]],FactTransaction[[#This Row],['#Month]],1)</f>
        <v>46113</v>
      </c>
      <c r="J2621" s="48"/>
    </row>
    <row r="2622" spans="1:10" x14ac:dyDescent="0.4">
      <c r="A2622" s="48" t="s">
        <v>83</v>
      </c>
      <c r="B2622" s="48" t="s">
        <v>75</v>
      </c>
      <c r="C2622" s="48">
        <v>2026</v>
      </c>
      <c r="D2622" s="48" t="s">
        <v>6</v>
      </c>
      <c r="E2622" s="48">
        <v>5</v>
      </c>
      <c r="F2622" s="60">
        <v>0</v>
      </c>
      <c r="G2622" s="43">
        <v>0</v>
      </c>
      <c r="H2622" s="58">
        <f>FactTransaction[[#This Row],[RNS]]*FactTransaction[[#This Row],[ADR]]</f>
        <v>0</v>
      </c>
      <c r="I2622" s="51">
        <f>DATE(FactTransaction[[#This Row],['#Year]],FactTransaction[[#This Row],['#Month]],1)</f>
        <v>46143</v>
      </c>
      <c r="J2622" s="48"/>
    </row>
    <row r="2623" spans="1:10" x14ac:dyDescent="0.4">
      <c r="A2623" s="48" t="s">
        <v>83</v>
      </c>
      <c r="B2623" s="48" t="s">
        <v>75</v>
      </c>
      <c r="C2623" s="48">
        <v>2026</v>
      </c>
      <c r="D2623" s="48" t="s">
        <v>7</v>
      </c>
      <c r="E2623" s="48">
        <v>5</v>
      </c>
      <c r="F2623" s="60">
        <v>0</v>
      </c>
      <c r="G2623" s="43">
        <v>0</v>
      </c>
      <c r="H2623" s="58">
        <f>FactTransaction[[#This Row],[RNS]]*FactTransaction[[#This Row],[ADR]]</f>
        <v>0</v>
      </c>
      <c r="I2623" s="51">
        <f>DATE(FactTransaction[[#This Row],['#Year]],FactTransaction[[#This Row],['#Month]],1)</f>
        <v>46143</v>
      </c>
      <c r="J2623" s="48"/>
    </row>
    <row r="2624" spans="1:10" x14ac:dyDescent="0.4">
      <c r="A2624" s="48" t="s">
        <v>83</v>
      </c>
      <c r="B2624" s="48" t="s">
        <v>75</v>
      </c>
      <c r="C2624" s="48">
        <v>2026</v>
      </c>
      <c r="D2624" s="48" t="s">
        <v>8</v>
      </c>
      <c r="E2624" s="48">
        <v>5</v>
      </c>
      <c r="F2624" s="60">
        <v>0</v>
      </c>
      <c r="G2624" s="43">
        <v>0</v>
      </c>
      <c r="H2624" s="58">
        <f>FactTransaction[[#This Row],[RNS]]*FactTransaction[[#This Row],[ADR]]</f>
        <v>0</v>
      </c>
      <c r="I2624" s="51">
        <f>DATE(FactTransaction[[#This Row],['#Year]],FactTransaction[[#This Row],['#Month]],1)</f>
        <v>46143</v>
      </c>
      <c r="J2624" s="48"/>
    </row>
    <row r="2625" spans="1:10" x14ac:dyDescent="0.4">
      <c r="A2625" s="48" t="s">
        <v>83</v>
      </c>
      <c r="B2625" s="48" t="s">
        <v>75</v>
      </c>
      <c r="C2625" s="48">
        <v>2026</v>
      </c>
      <c r="D2625" s="48" t="s">
        <v>3</v>
      </c>
      <c r="E2625" s="48">
        <v>5</v>
      </c>
      <c r="F2625" s="60">
        <v>0</v>
      </c>
      <c r="G2625" s="43">
        <v>0</v>
      </c>
      <c r="H2625" s="58">
        <f>FactTransaction[[#This Row],[RNS]]*FactTransaction[[#This Row],[ADR]]</f>
        <v>0</v>
      </c>
      <c r="I2625" s="51">
        <f>DATE(FactTransaction[[#This Row],['#Year]],FactTransaction[[#This Row],['#Month]],1)</f>
        <v>46143</v>
      </c>
      <c r="J2625" s="48"/>
    </row>
    <row r="2626" spans="1:10" x14ac:dyDescent="0.4">
      <c r="A2626" s="48" t="s">
        <v>83</v>
      </c>
      <c r="B2626" s="48" t="s">
        <v>75</v>
      </c>
      <c r="C2626" s="48">
        <v>2026</v>
      </c>
      <c r="D2626" s="48" t="s">
        <v>6</v>
      </c>
      <c r="E2626" s="48">
        <v>6</v>
      </c>
      <c r="F2626" s="60">
        <v>0</v>
      </c>
      <c r="G2626" s="43">
        <v>0</v>
      </c>
      <c r="H2626" s="58">
        <f>FactTransaction[[#This Row],[RNS]]*FactTransaction[[#This Row],[ADR]]</f>
        <v>0</v>
      </c>
      <c r="I2626" s="51">
        <f>DATE(FactTransaction[[#This Row],['#Year]],FactTransaction[[#This Row],['#Month]],1)</f>
        <v>46174</v>
      </c>
      <c r="J2626" s="48"/>
    </row>
    <row r="2627" spans="1:10" x14ac:dyDescent="0.4">
      <c r="A2627" s="48" t="s">
        <v>83</v>
      </c>
      <c r="B2627" s="48" t="s">
        <v>75</v>
      </c>
      <c r="C2627" s="48">
        <v>2026</v>
      </c>
      <c r="D2627" s="48" t="s">
        <v>7</v>
      </c>
      <c r="E2627" s="48">
        <v>6</v>
      </c>
      <c r="F2627" s="60">
        <v>0</v>
      </c>
      <c r="G2627" s="43">
        <v>0</v>
      </c>
      <c r="H2627" s="58">
        <f>FactTransaction[[#This Row],[RNS]]*FactTransaction[[#This Row],[ADR]]</f>
        <v>0</v>
      </c>
      <c r="I2627" s="51">
        <f>DATE(FactTransaction[[#This Row],['#Year]],FactTransaction[[#This Row],['#Month]],1)</f>
        <v>46174</v>
      </c>
      <c r="J2627" s="48"/>
    </row>
    <row r="2628" spans="1:10" x14ac:dyDescent="0.4">
      <c r="A2628" s="48" t="s">
        <v>83</v>
      </c>
      <c r="B2628" s="48" t="s">
        <v>75</v>
      </c>
      <c r="C2628" s="48">
        <v>2026</v>
      </c>
      <c r="D2628" s="48" t="s">
        <v>8</v>
      </c>
      <c r="E2628" s="48">
        <v>6</v>
      </c>
      <c r="F2628" s="60">
        <v>0</v>
      </c>
      <c r="G2628" s="43">
        <v>0</v>
      </c>
      <c r="H2628" s="58">
        <f>FactTransaction[[#This Row],[RNS]]*FactTransaction[[#This Row],[ADR]]</f>
        <v>0</v>
      </c>
      <c r="I2628" s="51">
        <f>DATE(FactTransaction[[#This Row],['#Year]],FactTransaction[[#This Row],['#Month]],1)</f>
        <v>46174</v>
      </c>
      <c r="J2628" s="48"/>
    </row>
    <row r="2629" spans="1:10" x14ac:dyDescent="0.4">
      <c r="A2629" s="48" t="s">
        <v>83</v>
      </c>
      <c r="B2629" s="48" t="s">
        <v>75</v>
      </c>
      <c r="C2629" s="48">
        <v>2026</v>
      </c>
      <c r="D2629" s="48" t="s">
        <v>3</v>
      </c>
      <c r="E2629" s="48">
        <v>6</v>
      </c>
      <c r="F2629" s="60">
        <v>0</v>
      </c>
      <c r="G2629" s="43">
        <v>0</v>
      </c>
      <c r="H2629" s="58">
        <f>FactTransaction[[#This Row],[RNS]]*FactTransaction[[#This Row],[ADR]]</f>
        <v>0</v>
      </c>
      <c r="I2629" s="51">
        <f>DATE(FactTransaction[[#This Row],['#Year]],FactTransaction[[#This Row],['#Month]],1)</f>
        <v>46174</v>
      </c>
      <c r="J2629" s="48"/>
    </row>
    <row r="2630" spans="1:10" x14ac:dyDescent="0.4">
      <c r="A2630" s="48" t="s">
        <v>83</v>
      </c>
      <c r="B2630" s="48" t="s">
        <v>75</v>
      </c>
      <c r="C2630" s="48">
        <v>2026</v>
      </c>
      <c r="D2630" s="48" t="s">
        <v>6</v>
      </c>
      <c r="E2630" s="48">
        <v>7</v>
      </c>
      <c r="F2630" s="60">
        <v>0</v>
      </c>
      <c r="G2630" s="43">
        <v>0</v>
      </c>
      <c r="H2630" s="58">
        <f>FactTransaction[[#This Row],[RNS]]*FactTransaction[[#This Row],[ADR]]</f>
        <v>0</v>
      </c>
      <c r="I2630" s="51">
        <f>DATE(FactTransaction[[#This Row],['#Year]],FactTransaction[[#This Row],['#Month]],1)</f>
        <v>46204</v>
      </c>
      <c r="J2630" s="48"/>
    </row>
    <row r="2631" spans="1:10" x14ac:dyDescent="0.4">
      <c r="A2631" s="48" t="s">
        <v>83</v>
      </c>
      <c r="B2631" s="48" t="s">
        <v>75</v>
      </c>
      <c r="C2631" s="48">
        <v>2026</v>
      </c>
      <c r="D2631" s="48" t="s">
        <v>7</v>
      </c>
      <c r="E2631" s="48">
        <v>7</v>
      </c>
      <c r="F2631" s="60">
        <v>0</v>
      </c>
      <c r="G2631" s="43">
        <v>0</v>
      </c>
      <c r="H2631" s="58">
        <f>FactTransaction[[#This Row],[RNS]]*FactTransaction[[#This Row],[ADR]]</f>
        <v>0</v>
      </c>
      <c r="I2631" s="51">
        <f>DATE(FactTransaction[[#This Row],['#Year]],FactTransaction[[#This Row],['#Month]],1)</f>
        <v>46204</v>
      </c>
      <c r="J2631" s="48"/>
    </row>
    <row r="2632" spans="1:10" x14ac:dyDescent="0.4">
      <c r="A2632" s="48" t="s">
        <v>83</v>
      </c>
      <c r="B2632" s="48" t="s">
        <v>75</v>
      </c>
      <c r="C2632" s="48">
        <v>2026</v>
      </c>
      <c r="D2632" s="48" t="s">
        <v>8</v>
      </c>
      <c r="E2632" s="48">
        <v>7</v>
      </c>
      <c r="F2632" s="60">
        <v>0</v>
      </c>
      <c r="G2632" s="43">
        <v>0</v>
      </c>
      <c r="H2632" s="58">
        <f>FactTransaction[[#This Row],[RNS]]*FactTransaction[[#This Row],[ADR]]</f>
        <v>0</v>
      </c>
      <c r="I2632" s="51">
        <f>DATE(FactTransaction[[#This Row],['#Year]],FactTransaction[[#This Row],['#Month]],1)</f>
        <v>46204</v>
      </c>
      <c r="J2632" s="48"/>
    </row>
    <row r="2633" spans="1:10" x14ac:dyDescent="0.4">
      <c r="A2633" s="48" t="s">
        <v>83</v>
      </c>
      <c r="B2633" s="48" t="s">
        <v>75</v>
      </c>
      <c r="C2633" s="48">
        <v>2026</v>
      </c>
      <c r="D2633" s="48" t="s">
        <v>3</v>
      </c>
      <c r="E2633" s="48">
        <v>7</v>
      </c>
      <c r="F2633" s="60">
        <v>0</v>
      </c>
      <c r="G2633" s="43">
        <v>0</v>
      </c>
      <c r="H2633" s="58">
        <f>FactTransaction[[#This Row],[RNS]]*FactTransaction[[#This Row],[ADR]]</f>
        <v>0</v>
      </c>
      <c r="I2633" s="51">
        <f>DATE(FactTransaction[[#This Row],['#Year]],FactTransaction[[#This Row],['#Month]],1)</f>
        <v>46204</v>
      </c>
      <c r="J2633" s="48"/>
    </row>
    <row r="2634" spans="1:10" x14ac:dyDescent="0.4">
      <c r="A2634" s="48" t="s">
        <v>83</v>
      </c>
      <c r="B2634" s="48" t="s">
        <v>75</v>
      </c>
      <c r="C2634" s="48">
        <v>2026</v>
      </c>
      <c r="D2634" s="48" t="s">
        <v>6</v>
      </c>
      <c r="E2634" s="48">
        <v>8</v>
      </c>
      <c r="F2634" s="60">
        <v>0</v>
      </c>
      <c r="G2634" s="43">
        <v>0</v>
      </c>
      <c r="H2634" s="58">
        <f>FactTransaction[[#This Row],[RNS]]*FactTransaction[[#This Row],[ADR]]</f>
        <v>0</v>
      </c>
      <c r="I2634" s="51">
        <f>DATE(FactTransaction[[#This Row],['#Year]],FactTransaction[[#This Row],['#Month]],1)</f>
        <v>46235</v>
      </c>
      <c r="J2634" s="48"/>
    </row>
    <row r="2635" spans="1:10" x14ac:dyDescent="0.4">
      <c r="A2635" s="48" t="s">
        <v>83</v>
      </c>
      <c r="B2635" s="48" t="s">
        <v>75</v>
      </c>
      <c r="C2635" s="48">
        <v>2026</v>
      </c>
      <c r="D2635" s="48" t="s">
        <v>7</v>
      </c>
      <c r="E2635" s="48">
        <v>8</v>
      </c>
      <c r="F2635" s="60">
        <v>0</v>
      </c>
      <c r="G2635" s="43">
        <v>0</v>
      </c>
      <c r="H2635" s="58">
        <f>FactTransaction[[#This Row],[RNS]]*FactTransaction[[#This Row],[ADR]]</f>
        <v>0</v>
      </c>
      <c r="I2635" s="51">
        <f>DATE(FactTransaction[[#This Row],['#Year]],FactTransaction[[#This Row],['#Month]],1)</f>
        <v>46235</v>
      </c>
      <c r="J2635" s="48"/>
    </row>
    <row r="2636" spans="1:10" x14ac:dyDescent="0.4">
      <c r="A2636" s="48" t="s">
        <v>83</v>
      </c>
      <c r="B2636" s="48" t="s">
        <v>75</v>
      </c>
      <c r="C2636" s="48">
        <v>2026</v>
      </c>
      <c r="D2636" s="48" t="s">
        <v>8</v>
      </c>
      <c r="E2636" s="48">
        <v>8</v>
      </c>
      <c r="F2636" s="60">
        <v>0</v>
      </c>
      <c r="G2636" s="43">
        <v>0</v>
      </c>
      <c r="H2636" s="58">
        <f>FactTransaction[[#This Row],[RNS]]*FactTransaction[[#This Row],[ADR]]</f>
        <v>0</v>
      </c>
      <c r="I2636" s="51">
        <f>DATE(FactTransaction[[#This Row],['#Year]],FactTransaction[[#This Row],['#Month]],1)</f>
        <v>46235</v>
      </c>
      <c r="J2636" s="48"/>
    </row>
    <row r="2637" spans="1:10" x14ac:dyDescent="0.4">
      <c r="A2637" s="48" t="s">
        <v>83</v>
      </c>
      <c r="B2637" s="48" t="s">
        <v>75</v>
      </c>
      <c r="C2637" s="48">
        <v>2026</v>
      </c>
      <c r="D2637" s="48" t="s">
        <v>3</v>
      </c>
      <c r="E2637" s="48">
        <v>8</v>
      </c>
      <c r="F2637" s="60">
        <v>0</v>
      </c>
      <c r="G2637" s="43">
        <v>0</v>
      </c>
      <c r="H2637" s="58">
        <f>FactTransaction[[#This Row],[RNS]]*FactTransaction[[#This Row],[ADR]]</f>
        <v>0</v>
      </c>
      <c r="I2637" s="51">
        <f>DATE(FactTransaction[[#This Row],['#Year]],FactTransaction[[#This Row],['#Month]],1)</f>
        <v>46235</v>
      </c>
      <c r="J2637" s="48"/>
    </row>
    <row r="2638" spans="1:10" x14ac:dyDescent="0.4">
      <c r="A2638" s="48" t="s">
        <v>83</v>
      </c>
      <c r="B2638" s="48" t="s">
        <v>75</v>
      </c>
      <c r="C2638" s="48">
        <v>2026</v>
      </c>
      <c r="D2638" s="48" t="s">
        <v>6</v>
      </c>
      <c r="E2638" s="48">
        <v>9</v>
      </c>
      <c r="F2638" s="60">
        <v>0</v>
      </c>
      <c r="G2638" s="43">
        <v>0</v>
      </c>
      <c r="H2638" s="58">
        <f>FactTransaction[[#This Row],[RNS]]*FactTransaction[[#This Row],[ADR]]</f>
        <v>0</v>
      </c>
      <c r="I2638" s="51">
        <f>DATE(FactTransaction[[#This Row],['#Year]],FactTransaction[[#This Row],['#Month]],1)</f>
        <v>46266</v>
      </c>
      <c r="J2638" s="48"/>
    </row>
    <row r="2639" spans="1:10" x14ac:dyDescent="0.4">
      <c r="A2639" s="48" t="s">
        <v>83</v>
      </c>
      <c r="B2639" s="48" t="s">
        <v>75</v>
      </c>
      <c r="C2639" s="48">
        <v>2026</v>
      </c>
      <c r="D2639" s="48" t="s">
        <v>7</v>
      </c>
      <c r="E2639" s="48">
        <v>9</v>
      </c>
      <c r="F2639" s="60">
        <v>0</v>
      </c>
      <c r="G2639" s="43">
        <v>0</v>
      </c>
      <c r="H2639" s="58">
        <f>FactTransaction[[#This Row],[RNS]]*FactTransaction[[#This Row],[ADR]]</f>
        <v>0</v>
      </c>
      <c r="I2639" s="51">
        <f>DATE(FactTransaction[[#This Row],['#Year]],FactTransaction[[#This Row],['#Month]],1)</f>
        <v>46266</v>
      </c>
      <c r="J2639" s="48"/>
    </row>
    <row r="2640" spans="1:10" x14ac:dyDescent="0.4">
      <c r="A2640" s="48" t="s">
        <v>83</v>
      </c>
      <c r="B2640" s="48" t="s">
        <v>75</v>
      </c>
      <c r="C2640" s="48">
        <v>2026</v>
      </c>
      <c r="D2640" s="48" t="s">
        <v>8</v>
      </c>
      <c r="E2640" s="48">
        <v>9</v>
      </c>
      <c r="F2640" s="60">
        <v>0</v>
      </c>
      <c r="G2640" s="43">
        <v>0</v>
      </c>
      <c r="H2640" s="58">
        <f>FactTransaction[[#This Row],[RNS]]*FactTransaction[[#This Row],[ADR]]</f>
        <v>0</v>
      </c>
      <c r="I2640" s="51">
        <f>DATE(FactTransaction[[#This Row],['#Year]],FactTransaction[[#This Row],['#Month]],1)</f>
        <v>46266</v>
      </c>
      <c r="J2640" s="48"/>
    </row>
    <row r="2641" spans="1:10" x14ac:dyDescent="0.4">
      <c r="A2641" s="48" t="s">
        <v>83</v>
      </c>
      <c r="B2641" s="48" t="s">
        <v>75</v>
      </c>
      <c r="C2641" s="48">
        <v>2026</v>
      </c>
      <c r="D2641" s="48" t="s">
        <v>3</v>
      </c>
      <c r="E2641" s="48">
        <v>9</v>
      </c>
      <c r="F2641" s="60">
        <v>0</v>
      </c>
      <c r="G2641" s="43">
        <v>0</v>
      </c>
      <c r="H2641" s="58">
        <f>FactTransaction[[#This Row],[RNS]]*FactTransaction[[#This Row],[ADR]]</f>
        <v>0</v>
      </c>
      <c r="I2641" s="51">
        <f>DATE(FactTransaction[[#This Row],['#Year]],FactTransaction[[#This Row],['#Month]],1)</f>
        <v>46266</v>
      </c>
      <c r="J2641" s="48"/>
    </row>
    <row r="2642" spans="1:10" x14ac:dyDescent="0.4">
      <c r="A2642" s="48" t="s">
        <v>83</v>
      </c>
      <c r="B2642" s="48" t="s">
        <v>75</v>
      </c>
      <c r="C2642" s="48">
        <v>2026</v>
      </c>
      <c r="D2642" s="48" t="s">
        <v>6</v>
      </c>
      <c r="E2642" s="48">
        <v>10</v>
      </c>
      <c r="F2642" s="60">
        <v>0</v>
      </c>
      <c r="G2642" s="43">
        <v>0</v>
      </c>
      <c r="H2642" s="58">
        <f>FactTransaction[[#This Row],[RNS]]*FactTransaction[[#This Row],[ADR]]</f>
        <v>0</v>
      </c>
      <c r="I2642" s="51">
        <f>DATE(FactTransaction[[#This Row],['#Year]],FactTransaction[[#This Row],['#Month]],1)</f>
        <v>46296</v>
      </c>
      <c r="J2642" s="48"/>
    </row>
    <row r="2643" spans="1:10" x14ac:dyDescent="0.4">
      <c r="A2643" s="48" t="s">
        <v>83</v>
      </c>
      <c r="B2643" s="48" t="s">
        <v>75</v>
      </c>
      <c r="C2643" s="48">
        <v>2026</v>
      </c>
      <c r="D2643" s="48" t="s">
        <v>7</v>
      </c>
      <c r="E2643" s="48">
        <v>10</v>
      </c>
      <c r="F2643" s="60">
        <v>0</v>
      </c>
      <c r="G2643" s="43">
        <v>0</v>
      </c>
      <c r="H2643" s="58">
        <f>FactTransaction[[#This Row],[RNS]]*FactTransaction[[#This Row],[ADR]]</f>
        <v>0</v>
      </c>
      <c r="I2643" s="51">
        <f>DATE(FactTransaction[[#This Row],['#Year]],FactTransaction[[#This Row],['#Month]],1)</f>
        <v>46296</v>
      </c>
      <c r="J2643" s="48"/>
    </row>
    <row r="2644" spans="1:10" x14ac:dyDescent="0.4">
      <c r="A2644" s="48" t="s">
        <v>83</v>
      </c>
      <c r="B2644" s="48" t="s">
        <v>75</v>
      </c>
      <c r="C2644" s="48">
        <v>2026</v>
      </c>
      <c r="D2644" s="48" t="s">
        <v>8</v>
      </c>
      <c r="E2644" s="48">
        <v>10</v>
      </c>
      <c r="F2644" s="60">
        <v>0</v>
      </c>
      <c r="G2644" s="43">
        <v>0</v>
      </c>
      <c r="H2644" s="58">
        <f>FactTransaction[[#This Row],[RNS]]*FactTransaction[[#This Row],[ADR]]</f>
        <v>0</v>
      </c>
      <c r="I2644" s="51">
        <f>DATE(FactTransaction[[#This Row],['#Year]],FactTransaction[[#This Row],['#Month]],1)</f>
        <v>46296</v>
      </c>
      <c r="J2644" s="48"/>
    </row>
    <row r="2645" spans="1:10" x14ac:dyDescent="0.4">
      <c r="A2645" s="48" t="s">
        <v>83</v>
      </c>
      <c r="B2645" s="48" t="s">
        <v>75</v>
      </c>
      <c r="C2645" s="48">
        <v>2026</v>
      </c>
      <c r="D2645" s="48" t="s">
        <v>3</v>
      </c>
      <c r="E2645" s="48">
        <v>10</v>
      </c>
      <c r="F2645" s="60">
        <v>0</v>
      </c>
      <c r="G2645" s="43">
        <v>0</v>
      </c>
      <c r="H2645" s="58">
        <f>FactTransaction[[#This Row],[RNS]]*FactTransaction[[#This Row],[ADR]]</f>
        <v>0</v>
      </c>
      <c r="I2645" s="51">
        <f>DATE(FactTransaction[[#This Row],['#Year]],FactTransaction[[#This Row],['#Month]],1)</f>
        <v>46296</v>
      </c>
      <c r="J2645" s="48"/>
    </row>
    <row r="2646" spans="1:10" x14ac:dyDescent="0.4">
      <c r="A2646" s="48" t="s">
        <v>83</v>
      </c>
      <c r="B2646" s="48" t="s">
        <v>75</v>
      </c>
      <c r="C2646" s="48">
        <v>2026</v>
      </c>
      <c r="D2646" s="48" t="s">
        <v>6</v>
      </c>
      <c r="E2646" s="48">
        <v>11</v>
      </c>
      <c r="F2646" s="60">
        <v>0</v>
      </c>
      <c r="G2646" s="43">
        <v>0</v>
      </c>
      <c r="H2646" s="58">
        <f>FactTransaction[[#This Row],[RNS]]*FactTransaction[[#This Row],[ADR]]</f>
        <v>0</v>
      </c>
      <c r="I2646" s="51">
        <f>DATE(FactTransaction[[#This Row],['#Year]],FactTransaction[[#This Row],['#Month]],1)</f>
        <v>46327</v>
      </c>
      <c r="J2646" s="48"/>
    </row>
    <row r="2647" spans="1:10" x14ac:dyDescent="0.4">
      <c r="A2647" s="48" t="s">
        <v>83</v>
      </c>
      <c r="B2647" s="48" t="s">
        <v>75</v>
      </c>
      <c r="C2647" s="48">
        <v>2026</v>
      </c>
      <c r="D2647" s="48" t="s">
        <v>7</v>
      </c>
      <c r="E2647" s="48">
        <v>11</v>
      </c>
      <c r="F2647" s="60">
        <v>0</v>
      </c>
      <c r="G2647" s="43">
        <v>0</v>
      </c>
      <c r="H2647" s="58">
        <f>FactTransaction[[#This Row],[RNS]]*FactTransaction[[#This Row],[ADR]]</f>
        <v>0</v>
      </c>
      <c r="I2647" s="51">
        <f>DATE(FactTransaction[[#This Row],['#Year]],FactTransaction[[#This Row],['#Month]],1)</f>
        <v>46327</v>
      </c>
      <c r="J2647" s="48"/>
    </row>
    <row r="2648" spans="1:10" x14ac:dyDescent="0.4">
      <c r="A2648" s="48" t="s">
        <v>83</v>
      </c>
      <c r="B2648" s="48" t="s">
        <v>75</v>
      </c>
      <c r="C2648" s="48">
        <v>2026</v>
      </c>
      <c r="D2648" s="48" t="s">
        <v>8</v>
      </c>
      <c r="E2648" s="48">
        <v>11</v>
      </c>
      <c r="F2648" s="60">
        <v>0</v>
      </c>
      <c r="G2648" s="43">
        <v>0</v>
      </c>
      <c r="H2648" s="58">
        <f>FactTransaction[[#This Row],[RNS]]*FactTransaction[[#This Row],[ADR]]</f>
        <v>0</v>
      </c>
      <c r="I2648" s="51">
        <f>DATE(FactTransaction[[#This Row],['#Year]],FactTransaction[[#This Row],['#Month]],1)</f>
        <v>46327</v>
      </c>
      <c r="J2648" s="48"/>
    </row>
    <row r="2649" spans="1:10" x14ac:dyDescent="0.4">
      <c r="A2649" s="48" t="s">
        <v>83</v>
      </c>
      <c r="B2649" s="48" t="s">
        <v>75</v>
      </c>
      <c r="C2649" s="48">
        <v>2026</v>
      </c>
      <c r="D2649" s="48" t="s">
        <v>3</v>
      </c>
      <c r="E2649" s="48">
        <v>11</v>
      </c>
      <c r="F2649" s="60">
        <v>0</v>
      </c>
      <c r="G2649" s="43">
        <v>0</v>
      </c>
      <c r="H2649" s="58">
        <f>FactTransaction[[#This Row],[RNS]]*FactTransaction[[#This Row],[ADR]]</f>
        <v>0</v>
      </c>
      <c r="I2649" s="51">
        <f>DATE(FactTransaction[[#This Row],['#Year]],FactTransaction[[#This Row],['#Month]],1)</f>
        <v>46327</v>
      </c>
      <c r="J2649" s="48"/>
    </row>
    <row r="2650" spans="1:10" x14ac:dyDescent="0.4">
      <c r="A2650" s="48" t="s">
        <v>83</v>
      </c>
      <c r="B2650" s="48" t="s">
        <v>75</v>
      </c>
      <c r="C2650" s="48">
        <v>2026</v>
      </c>
      <c r="D2650" s="48" t="s">
        <v>6</v>
      </c>
      <c r="E2650" s="48">
        <v>12</v>
      </c>
      <c r="F2650" s="60">
        <v>0</v>
      </c>
      <c r="G2650" s="43">
        <v>0</v>
      </c>
      <c r="H2650" s="58">
        <f>FactTransaction[[#This Row],[RNS]]*FactTransaction[[#This Row],[ADR]]</f>
        <v>0</v>
      </c>
      <c r="I2650" s="51">
        <f>DATE(FactTransaction[[#This Row],['#Year]],FactTransaction[[#This Row],['#Month]],1)</f>
        <v>46357</v>
      </c>
      <c r="J2650" s="48"/>
    </row>
    <row r="2651" spans="1:10" x14ac:dyDescent="0.4">
      <c r="A2651" s="48" t="s">
        <v>83</v>
      </c>
      <c r="B2651" s="48" t="s">
        <v>75</v>
      </c>
      <c r="C2651" s="48">
        <v>2026</v>
      </c>
      <c r="D2651" s="48" t="s">
        <v>7</v>
      </c>
      <c r="E2651" s="48">
        <v>12</v>
      </c>
      <c r="F2651" s="60">
        <v>0</v>
      </c>
      <c r="G2651" s="43">
        <v>0</v>
      </c>
      <c r="H2651" s="58">
        <f>FactTransaction[[#This Row],[RNS]]*FactTransaction[[#This Row],[ADR]]</f>
        <v>0</v>
      </c>
      <c r="I2651" s="51">
        <f>DATE(FactTransaction[[#This Row],['#Year]],FactTransaction[[#This Row],['#Month]],1)</f>
        <v>46357</v>
      </c>
      <c r="J2651" s="48"/>
    </row>
    <row r="2652" spans="1:10" x14ac:dyDescent="0.4">
      <c r="A2652" s="48" t="s">
        <v>83</v>
      </c>
      <c r="B2652" s="48" t="s">
        <v>75</v>
      </c>
      <c r="C2652" s="48">
        <v>2026</v>
      </c>
      <c r="D2652" s="48" t="s">
        <v>8</v>
      </c>
      <c r="E2652" s="48">
        <v>12</v>
      </c>
      <c r="F2652" s="60">
        <v>0</v>
      </c>
      <c r="G2652" s="43">
        <v>0</v>
      </c>
      <c r="H2652" s="58">
        <f>FactTransaction[[#This Row],[RNS]]*FactTransaction[[#This Row],[ADR]]</f>
        <v>0</v>
      </c>
      <c r="I2652" s="51">
        <f>DATE(FactTransaction[[#This Row],['#Year]],FactTransaction[[#This Row],['#Month]],1)</f>
        <v>46357</v>
      </c>
      <c r="J2652" s="48"/>
    </row>
    <row r="2653" spans="1:10" x14ac:dyDescent="0.4">
      <c r="A2653" s="48" t="s">
        <v>83</v>
      </c>
      <c r="B2653" s="48" t="s">
        <v>75</v>
      </c>
      <c r="C2653" s="48">
        <v>2026</v>
      </c>
      <c r="D2653" s="48" t="s">
        <v>3</v>
      </c>
      <c r="E2653" s="48">
        <v>12</v>
      </c>
      <c r="F2653" s="60">
        <v>0</v>
      </c>
      <c r="G2653" s="43">
        <v>0</v>
      </c>
      <c r="H2653" s="58">
        <f>FactTransaction[[#This Row],[RNS]]*FactTransaction[[#This Row],[ADR]]</f>
        <v>0</v>
      </c>
      <c r="I2653" s="51">
        <f>DATE(FactTransaction[[#This Row],['#Year]],FactTransaction[[#This Row],['#Month]],1)</f>
        <v>46357</v>
      </c>
      <c r="J2653" s="48"/>
    </row>
    <row r="2654" spans="1:10" x14ac:dyDescent="0.4">
      <c r="A2654" s="48" t="s">
        <v>83</v>
      </c>
      <c r="B2654" s="48" t="s">
        <v>74</v>
      </c>
      <c r="C2654" s="48">
        <v>2026</v>
      </c>
      <c r="D2654" s="48" t="s">
        <v>6</v>
      </c>
      <c r="E2654" s="48">
        <v>1</v>
      </c>
      <c r="F2654" s="60">
        <v>47</v>
      </c>
      <c r="G2654" s="43">
        <v>135</v>
      </c>
      <c r="H2654" s="58">
        <f>FactTransaction[[#This Row],[RNS]]*FactTransaction[[#This Row],[ADR]]</f>
        <v>6345</v>
      </c>
      <c r="I2654" s="51">
        <f>DATE(FactTransaction[[#This Row],['#Year]],FactTransaction[[#This Row],['#Month]],1)</f>
        <v>46023</v>
      </c>
      <c r="J2654" s="48"/>
    </row>
    <row r="2655" spans="1:10" x14ac:dyDescent="0.4">
      <c r="A2655" s="48" t="s">
        <v>83</v>
      </c>
      <c r="B2655" s="48" t="s">
        <v>74</v>
      </c>
      <c r="C2655" s="48">
        <v>2026</v>
      </c>
      <c r="D2655" s="48" t="s">
        <v>7</v>
      </c>
      <c r="E2655" s="48">
        <v>1</v>
      </c>
      <c r="F2655" s="60">
        <v>176</v>
      </c>
      <c r="G2655" s="43">
        <v>123</v>
      </c>
      <c r="H2655" s="58">
        <f>FactTransaction[[#This Row],[RNS]]*FactTransaction[[#This Row],[ADR]]</f>
        <v>21648</v>
      </c>
      <c r="I2655" s="51">
        <f>DATE(FactTransaction[[#This Row],['#Year]],FactTransaction[[#This Row],['#Month]],1)</f>
        <v>46023</v>
      </c>
      <c r="J2655" s="48"/>
    </row>
    <row r="2656" spans="1:10" x14ac:dyDescent="0.4">
      <c r="A2656" s="48" t="s">
        <v>83</v>
      </c>
      <c r="B2656" s="48" t="s">
        <v>74</v>
      </c>
      <c r="C2656" s="48">
        <v>2026</v>
      </c>
      <c r="D2656" s="48" t="s">
        <v>8</v>
      </c>
      <c r="E2656" s="48">
        <v>1</v>
      </c>
      <c r="F2656" s="60">
        <v>284</v>
      </c>
      <c r="G2656" s="43">
        <v>131</v>
      </c>
      <c r="H2656" s="58">
        <f>FactTransaction[[#This Row],[RNS]]*FactTransaction[[#This Row],[ADR]]</f>
        <v>37204</v>
      </c>
      <c r="I2656" s="51">
        <f>DATE(FactTransaction[[#This Row],['#Year]],FactTransaction[[#This Row],['#Month]],1)</f>
        <v>46023</v>
      </c>
      <c r="J2656" s="48"/>
    </row>
    <row r="2657" spans="1:10" x14ac:dyDescent="0.4">
      <c r="A2657" s="48" t="s">
        <v>83</v>
      </c>
      <c r="B2657" s="48" t="s">
        <v>74</v>
      </c>
      <c r="C2657" s="48">
        <v>2026</v>
      </c>
      <c r="D2657" s="48" t="s">
        <v>3</v>
      </c>
      <c r="E2657" s="48">
        <v>1</v>
      </c>
      <c r="F2657" s="60">
        <v>112</v>
      </c>
      <c r="G2657" s="43">
        <v>137</v>
      </c>
      <c r="H2657" s="58">
        <f>FactTransaction[[#This Row],[RNS]]*FactTransaction[[#This Row],[ADR]]</f>
        <v>15344</v>
      </c>
      <c r="I2657" s="51">
        <f>DATE(FactTransaction[[#This Row],['#Year]],FactTransaction[[#This Row],['#Month]],1)</f>
        <v>46023</v>
      </c>
      <c r="J2657" s="48"/>
    </row>
    <row r="2658" spans="1:10" x14ac:dyDescent="0.4">
      <c r="A2658" s="48" t="s">
        <v>83</v>
      </c>
      <c r="B2658" s="48" t="s">
        <v>74</v>
      </c>
      <c r="C2658" s="48">
        <v>2026</v>
      </c>
      <c r="D2658" s="48" t="s">
        <v>6</v>
      </c>
      <c r="E2658" s="48">
        <v>2</v>
      </c>
      <c r="F2658" s="60">
        <v>271</v>
      </c>
      <c r="G2658" s="43">
        <v>116</v>
      </c>
      <c r="H2658" s="58">
        <f>FactTransaction[[#This Row],[RNS]]*FactTransaction[[#This Row],[ADR]]</f>
        <v>31436</v>
      </c>
      <c r="I2658" s="51">
        <f>DATE(FactTransaction[[#This Row],['#Year]],FactTransaction[[#This Row],['#Month]],1)</f>
        <v>46054</v>
      </c>
      <c r="J2658" s="48"/>
    </row>
    <row r="2659" spans="1:10" x14ac:dyDescent="0.4">
      <c r="A2659" s="48" t="s">
        <v>83</v>
      </c>
      <c r="B2659" s="48" t="s">
        <v>74</v>
      </c>
      <c r="C2659" s="48">
        <v>2026</v>
      </c>
      <c r="D2659" s="48" t="s">
        <v>7</v>
      </c>
      <c r="E2659" s="48">
        <v>2</v>
      </c>
      <c r="F2659" s="60">
        <v>132</v>
      </c>
      <c r="G2659" s="43">
        <v>112</v>
      </c>
      <c r="H2659" s="58">
        <f>FactTransaction[[#This Row],[RNS]]*FactTransaction[[#This Row],[ADR]]</f>
        <v>14784</v>
      </c>
      <c r="I2659" s="51">
        <f>DATE(FactTransaction[[#This Row],['#Year]],FactTransaction[[#This Row],['#Month]],1)</f>
        <v>46054</v>
      </c>
      <c r="J2659" s="48"/>
    </row>
    <row r="2660" spans="1:10" x14ac:dyDescent="0.4">
      <c r="A2660" s="48" t="s">
        <v>83</v>
      </c>
      <c r="B2660" s="48" t="s">
        <v>74</v>
      </c>
      <c r="C2660" s="48">
        <v>2026</v>
      </c>
      <c r="D2660" s="48" t="s">
        <v>8</v>
      </c>
      <c r="E2660" s="48">
        <v>2</v>
      </c>
      <c r="F2660" s="60">
        <v>147</v>
      </c>
      <c r="G2660" s="43">
        <v>112</v>
      </c>
      <c r="H2660" s="58">
        <f>FactTransaction[[#This Row],[RNS]]*FactTransaction[[#This Row],[ADR]]</f>
        <v>16464</v>
      </c>
      <c r="I2660" s="51">
        <f>DATE(FactTransaction[[#This Row],['#Year]],FactTransaction[[#This Row],['#Month]],1)</f>
        <v>46054</v>
      </c>
      <c r="J2660" s="48"/>
    </row>
    <row r="2661" spans="1:10" x14ac:dyDescent="0.4">
      <c r="A2661" s="48" t="s">
        <v>83</v>
      </c>
      <c r="B2661" s="48" t="s">
        <v>74</v>
      </c>
      <c r="C2661" s="48">
        <v>2026</v>
      </c>
      <c r="D2661" s="48" t="s">
        <v>3</v>
      </c>
      <c r="E2661" s="48">
        <v>2</v>
      </c>
      <c r="F2661" s="60">
        <v>143</v>
      </c>
      <c r="G2661" s="43">
        <v>120</v>
      </c>
      <c r="H2661" s="58">
        <f>FactTransaction[[#This Row],[RNS]]*FactTransaction[[#This Row],[ADR]]</f>
        <v>17160</v>
      </c>
      <c r="I2661" s="51">
        <f>DATE(FactTransaction[[#This Row],['#Year]],FactTransaction[[#This Row],['#Month]],1)</f>
        <v>46054</v>
      </c>
      <c r="J2661" s="48"/>
    </row>
    <row r="2662" spans="1:10" x14ac:dyDescent="0.4">
      <c r="A2662" s="48" t="s">
        <v>83</v>
      </c>
      <c r="B2662" s="48" t="s">
        <v>74</v>
      </c>
      <c r="C2662" s="48">
        <v>2026</v>
      </c>
      <c r="D2662" s="48" t="s">
        <v>6</v>
      </c>
      <c r="E2662" s="48">
        <v>3</v>
      </c>
      <c r="F2662" s="60">
        <v>0</v>
      </c>
      <c r="G2662" s="43">
        <v>0</v>
      </c>
      <c r="H2662" s="58">
        <f>FactTransaction[[#This Row],[RNS]]*FactTransaction[[#This Row],[ADR]]</f>
        <v>0</v>
      </c>
      <c r="I2662" s="51">
        <f>DATE(FactTransaction[[#This Row],['#Year]],FactTransaction[[#This Row],['#Month]],1)</f>
        <v>46082</v>
      </c>
      <c r="J2662" s="48"/>
    </row>
    <row r="2663" spans="1:10" x14ac:dyDescent="0.4">
      <c r="A2663" s="48" t="s">
        <v>83</v>
      </c>
      <c r="B2663" s="48" t="s">
        <v>74</v>
      </c>
      <c r="C2663" s="48">
        <v>2026</v>
      </c>
      <c r="D2663" s="48" t="s">
        <v>7</v>
      </c>
      <c r="E2663" s="48">
        <v>3</v>
      </c>
      <c r="F2663" s="60">
        <v>0</v>
      </c>
      <c r="G2663" s="43">
        <v>0</v>
      </c>
      <c r="H2663" s="58">
        <f>FactTransaction[[#This Row],[RNS]]*FactTransaction[[#This Row],[ADR]]</f>
        <v>0</v>
      </c>
      <c r="I2663" s="51">
        <f>DATE(FactTransaction[[#This Row],['#Year]],FactTransaction[[#This Row],['#Month]],1)</f>
        <v>46082</v>
      </c>
      <c r="J2663" s="48"/>
    </row>
    <row r="2664" spans="1:10" x14ac:dyDescent="0.4">
      <c r="A2664" s="48" t="s">
        <v>83</v>
      </c>
      <c r="B2664" s="48" t="s">
        <v>74</v>
      </c>
      <c r="C2664" s="48">
        <v>2026</v>
      </c>
      <c r="D2664" s="48" t="s">
        <v>8</v>
      </c>
      <c r="E2664" s="48">
        <v>3</v>
      </c>
      <c r="F2664" s="60">
        <v>0</v>
      </c>
      <c r="G2664" s="43">
        <v>0</v>
      </c>
      <c r="H2664" s="58">
        <f>FactTransaction[[#This Row],[RNS]]*FactTransaction[[#This Row],[ADR]]</f>
        <v>0</v>
      </c>
      <c r="I2664" s="51">
        <f>DATE(FactTransaction[[#This Row],['#Year]],FactTransaction[[#This Row],['#Month]],1)</f>
        <v>46082</v>
      </c>
      <c r="J2664" s="48"/>
    </row>
    <row r="2665" spans="1:10" x14ac:dyDescent="0.4">
      <c r="A2665" s="48" t="s">
        <v>83</v>
      </c>
      <c r="B2665" s="48" t="s">
        <v>74</v>
      </c>
      <c r="C2665" s="48">
        <v>2026</v>
      </c>
      <c r="D2665" s="48" t="s">
        <v>3</v>
      </c>
      <c r="E2665" s="48">
        <v>3</v>
      </c>
      <c r="F2665" s="60">
        <v>0</v>
      </c>
      <c r="G2665" s="43">
        <v>0</v>
      </c>
      <c r="H2665" s="58">
        <f>FactTransaction[[#This Row],[RNS]]*FactTransaction[[#This Row],[ADR]]</f>
        <v>0</v>
      </c>
      <c r="I2665" s="51">
        <f>DATE(FactTransaction[[#This Row],['#Year]],FactTransaction[[#This Row],['#Month]],1)</f>
        <v>46082</v>
      </c>
      <c r="J2665" s="48"/>
    </row>
    <row r="2666" spans="1:10" x14ac:dyDescent="0.4">
      <c r="A2666" s="48" t="s">
        <v>83</v>
      </c>
      <c r="B2666" s="48" t="s">
        <v>74</v>
      </c>
      <c r="C2666" s="48">
        <v>2026</v>
      </c>
      <c r="D2666" s="48" t="s">
        <v>6</v>
      </c>
      <c r="E2666" s="48">
        <v>4</v>
      </c>
      <c r="F2666" s="60">
        <v>0</v>
      </c>
      <c r="G2666" s="43">
        <v>0</v>
      </c>
      <c r="H2666" s="58">
        <f>FactTransaction[[#This Row],[RNS]]*FactTransaction[[#This Row],[ADR]]</f>
        <v>0</v>
      </c>
      <c r="I2666" s="51">
        <f>DATE(FactTransaction[[#This Row],['#Year]],FactTransaction[[#This Row],['#Month]],1)</f>
        <v>46113</v>
      </c>
      <c r="J2666" s="48"/>
    </row>
    <row r="2667" spans="1:10" x14ac:dyDescent="0.4">
      <c r="A2667" s="48" t="s">
        <v>83</v>
      </c>
      <c r="B2667" s="48" t="s">
        <v>74</v>
      </c>
      <c r="C2667" s="48">
        <v>2026</v>
      </c>
      <c r="D2667" s="48" t="s">
        <v>7</v>
      </c>
      <c r="E2667" s="48">
        <v>4</v>
      </c>
      <c r="F2667" s="60">
        <v>0</v>
      </c>
      <c r="G2667" s="43">
        <v>0</v>
      </c>
      <c r="H2667" s="58">
        <f>FactTransaction[[#This Row],[RNS]]*FactTransaction[[#This Row],[ADR]]</f>
        <v>0</v>
      </c>
      <c r="I2667" s="51">
        <f>DATE(FactTransaction[[#This Row],['#Year]],FactTransaction[[#This Row],['#Month]],1)</f>
        <v>46113</v>
      </c>
      <c r="J2667" s="48"/>
    </row>
    <row r="2668" spans="1:10" x14ac:dyDescent="0.4">
      <c r="A2668" s="48" t="s">
        <v>83</v>
      </c>
      <c r="B2668" s="48" t="s">
        <v>74</v>
      </c>
      <c r="C2668" s="48">
        <v>2026</v>
      </c>
      <c r="D2668" s="48" t="s">
        <v>8</v>
      </c>
      <c r="E2668" s="48">
        <v>4</v>
      </c>
      <c r="F2668" s="60">
        <v>0</v>
      </c>
      <c r="G2668" s="43">
        <v>0</v>
      </c>
      <c r="H2668" s="58">
        <f>FactTransaction[[#This Row],[RNS]]*FactTransaction[[#This Row],[ADR]]</f>
        <v>0</v>
      </c>
      <c r="I2668" s="51">
        <f>DATE(FactTransaction[[#This Row],['#Year]],FactTransaction[[#This Row],['#Month]],1)</f>
        <v>46113</v>
      </c>
      <c r="J2668" s="48"/>
    </row>
    <row r="2669" spans="1:10" x14ac:dyDescent="0.4">
      <c r="A2669" s="48" t="s">
        <v>83</v>
      </c>
      <c r="B2669" s="48" t="s">
        <v>74</v>
      </c>
      <c r="C2669" s="48">
        <v>2026</v>
      </c>
      <c r="D2669" s="48" t="s">
        <v>3</v>
      </c>
      <c r="E2669" s="48">
        <v>4</v>
      </c>
      <c r="F2669" s="60">
        <v>0</v>
      </c>
      <c r="G2669" s="43">
        <v>0</v>
      </c>
      <c r="H2669" s="58">
        <f>FactTransaction[[#This Row],[RNS]]*FactTransaction[[#This Row],[ADR]]</f>
        <v>0</v>
      </c>
      <c r="I2669" s="51">
        <f>DATE(FactTransaction[[#This Row],['#Year]],FactTransaction[[#This Row],['#Month]],1)</f>
        <v>46113</v>
      </c>
      <c r="J2669" s="48"/>
    </row>
    <row r="2670" spans="1:10" x14ac:dyDescent="0.4">
      <c r="A2670" s="48" t="s">
        <v>83</v>
      </c>
      <c r="B2670" s="48" t="s">
        <v>74</v>
      </c>
      <c r="C2670" s="48">
        <v>2026</v>
      </c>
      <c r="D2670" s="48" t="s">
        <v>6</v>
      </c>
      <c r="E2670" s="48">
        <v>5</v>
      </c>
      <c r="F2670" s="60">
        <v>0</v>
      </c>
      <c r="G2670" s="43">
        <v>0</v>
      </c>
      <c r="H2670" s="58">
        <f>FactTransaction[[#This Row],[RNS]]*FactTransaction[[#This Row],[ADR]]</f>
        <v>0</v>
      </c>
      <c r="I2670" s="51">
        <f>DATE(FactTransaction[[#This Row],['#Year]],FactTransaction[[#This Row],['#Month]],1)</f>
        <v>46143</v>
      </c>
      <c r="J2670" s="48"/>
    </row>
    <row r="2671" spans="1:10" x14ac:dyDescent="0.4">
      <c r="A2671" s="48" t="s">
        <v>83</v>
      </c>
      <c r="B2671" s="48" t="s">
        <v>74</v>
      </c>
      <c r="C2671" s="48">
        <v>2026</v>
      </c>
      <c r="D2671" s="48" t="s">
        <v>7</v>
      </c>
      <c r="E2671" s="48">
        <v>5</v>
      </c>
      <c r="F2671" s="60">
        <v>0</v>
      </c>
      <c r="G2671" s="43">
        <v>0</v>
      </c>
      <c r="H2671" s="58">
        <f>FactTransaction[[#This Row],[RNS]]*FactTransaction[[#This Row],[ADR]]</f>
        <v>0</v>
      </c>
      <c r="I2671" s="51">
        <f>DATE(FactTransaction[[#This Row],['#Year]],FactTransaction[[#This Row],['#Month]],1)</f>
        <v>46143</v>
      </c>
      <c r="J2671" s="48"/>
    </row>
    <row r="2672" spans="1:10" x14ac:dyDescent="0.4">
      <c r="A2672" s="48" t="s">
        <v>83</v>
      </c>
      <c r="B2672" s="48" t="s">
        <v>74</v>
      </c>
      <c r="C2672" s="48">
        <v>2026</v>
      </c>
      <c r="D2672" s="48" t="s">
        <v>8</v>
      </c>
      <c r="E2672" s="48">
        <v>5</v>
      </c>
      <c r="F2672" s="60">
        <v>0</v>
      </c>
      <c r="G2672" s="43">
        <v>0</v>
      </c>
      <c r="H2672" s="58">
        <f>FactTransaction[[#This Row],[RNS]]*FactTransaction[[#This Row],[ADR]]</f>
        <v>0</v>
      </c>
      <c r="I2672" s="51">
        <f>DATE(FactTransaction[[#This Row],['#Year]],FactTransaction[[#This Row],['#Month]],1)</f>
        <v>46143</v>
      </c>
      <c r="J2672" s="48"/>
    </row>
    <row r="2673" spans="1:10" x14ac:dyDescent="0.4">
      <c r="A2673" s="48" t="s">
        <v>83</v>
      </c>
      <c r="B2673" s="48" t="s">
        <v>74</v>
      </c>
      <c r="C2673" s="48">
        <v>2026</v>
      </c>
      <c r="D2673" s="48" t="s">
        <v>3</v>
      </c>
      <c r="E2673" s="48">
        <v>5</v>
      </c>
      <c r="F2673" s="60">
        <v>0</v>
      </c>
      <c r="G2673" s="43">
        <v>0</v>
      </c>
      <c r="H2673" s="58">
        <f>FactTransaction[[#This Row],[RNS]]*FactTransaction[[#This Row],[ADR]]</f>
        <v>0</v>
      </c>
      <c r="I2673" s="51">
        <f>DATE(FactTransaction[[#This Row],['#Year]],FactTransaction[[#This Row],['#Month]],1)</f>
        <v>46143</v>
      </c>
      <c r="J2673" s="48"/>
    </row>
    <row r="2674" spans="1:10" x14ac:dyDescent="0.4">
      <c r="A2674" s="48" t="s">
        <v>83</v>
      </c>
      <c r="B2674" s="48" t="s">
        <v>74</v>
      </c>
      <c r="C2674" s="48">
        <v>2026</v>
      </c>
      <c r="D2674" s="48" t="s">
        <v>6</v>
      </c>
      <c r="E2674" s="48">
        <v>6</v>
      </c>
      <c r="F2674" s="60">
        <v>0</v>
      </c>
      <c r="G2674" s="43">
        <v>0</v>
      </c>
      <c r="H2674" s="58">
        <f>FactTransaction[[#This Row],[RNS]]*FactTransaction[[#This Row],[ADR]]</f>
        <v>0</v>
      </c>
      <c r="I2674" s="51">
        <f>DATE(FactTransaction[[#This Row],['#Year]],FactTransaction[[#This Row],['#Month]],1)</f>
        <v>46174</v>
      </c>
      <c r="J2674" s="48"/>
    </row>
    <row r="2675" spans="1:10" x14ac:dyDescent="0.4">
      <c r="A2675" s="48" t="s">
        <v>83</v>
      </c>
      <c r="B2675" s="48" t="s">
        <v>74</v>
      </c>
      <c r="C2675" s="48">
        <v>2026</v>
      </c>
      <c r="D2675" s="48" t="s">
        <v>7</v>
      </c>
      <c r="E2675" s="48">
        <v>6</v>
      </c>
      <c r="F2675" s="60">
        <v>0</v>
      </c>
      <c r="G2675" s="43">
        <v>0</v>
      </c>
      <c r="H2675" s="58">
        <f>FactTransaction[[#This Row],[RNS]]*FactTransaction[[#This Row],[ADR]]</f>
        <v>0</v>
      </c>
      <c r="I2675" s="51">
        <f>DATE(FactTransaction[[#This Row],['#Year]],FactTransaction[[#This Row],['#Month]],1)</f>
        <v>46174</v>
      </c>
      <c r="J2675" s="48"/>
    </row>
    <row r="2676" spans="1:10" x14ac:dyDescent="0.4">
      <c r="A2676" s="48" t="s">
        <v>83</v>
      </c>
      <c r="B2676" s="48" t="s">
        <v>74</v>
      </c>
      <c r="C2676" s="48">
        <v>2026</v>
      </c>
      <c r="D2676" s="48" t="s">
        <v>8</v>
      </c>
      <c r="E2676" s="48">
        <v>6</v>
      </c>
      <c r="F2676" s="60">
        <v>0</v>
      </c>
      <c r="G2676" s="43">
        <v>0</v>
      </c>
      <c r="H2676" s="58">
        <f>FactTransaction[[#This Row],[RNS]]*FactTransaction[[#This Row],[ADR]]</f>
        <v>0</v>
      </c>
      <c r="I2676" s="51">
        <f>DATE(FactTransaction[[#This Row],['#Year]],FactTransaction[[#This Row],['#Month]],1)</f>
        <v>46174</v>
      </c>
      <c r="J2676" s="48"/>
    </row>
    <row r="2677" spans="1:10" x14ac:dyDescent="0.4">
      <c r="A2677" s="48" t="s">
        <v>83</v>
      </c>
      <c r="B2677" s="48" t="s">
        <v>74</v>
      </c>
      <c r="C2677" s="48">
        <v>2026</v>
      </c>
      <c r="D2677" s="48" t="s">
        <v>3</v>
      </c>
      <c r="E2677" s="48">
        <v>6</v>
      </c>
      <c r="F2677" s="60">
        <v>0</v>
      </c>
      <c r="G2677" s="43">
        <v>0</v>
      </c>
      <c r="H2677" s="58">
        <f>FactTransaction[[#This Row],[RNS]]*FactTransaction[[#This Row],[ADR]]</f>
        <v>0</v>
      </c>
      <c r="I2677" s="51">
        <f>DATE(FactTransaction[[#This Row],['#Year]],FactTransaction[[#This Row],['#Month]],1)</f>
        <v>46174</v>
      </c>
      <c r="J2677" s="48"/>
    </row>
    <row r="2678" spans="1:10" x14ac:dyDescent="0.4">
      <c r="A2678" s="48" t="s">
        <v>83</v>
      </c>
      <c r="B2678" s="48" t="s">
        <v>74</v>
      </c>
      <c r="C2678" s="48">
        <v>2026</v>
      </c>
      <c r="D2678" s="48" t="s">
        <v>6</v>
      </c>
      <c r="E2678" s="48">
        <v>7</v>
      </c>
      <c r="F2678" s="60">
        <v>0</v>
      </c>
      <c r="G2678" s="43">
        <v>0</v>
      </c>
      <c r="H2678" s="58">
        <f>FactTransaction[[#This Row],[RNS]]*FactTransaction[[#This Row],[ADR]]</f>
        <v>0</v>
      </c>
      <c r="I2678" s="51">
        <f>DATE(FactTransaction[[#This Row],['#Year]],FactTransaction[[#This Row],['#Month]],1)</f>
        <v>46204</v>
      </c>
      <c r="J2678" s="48"/>
    </row>
    <row r="2679" spans="1:10" x14ac:dyDescent="0.4">
      <c r="A2679" s="48" t="s">
        <v>83</v>
      </c>
      <c r="B2679" s="48" t="s">
        <v>74</v>
      </c>
      <c r="C2679" s="48">
        <v>2026</v>
      </c>
      <c r="D2679" s="48" t="s">
        <v>7</v>
      </c>
      <c r="E2679" s="48">
        <v>7</v>
      </c>
      <c r="F2679" s="60">
        <v>0</v>
      </c>
      <c r="G2679" s="43">
        <v>0</v>
      </c>
      <c r="H2679" s="58">
        <f>FactTransaction[[#This Row],[RNS]]*FactTransaction[[#This Row],[ADR]]</f>
        <v>0</v>
      </c>
      <c r="I2679" s="51">
        <f>DATE(FactTransaction[[#This Row],['#Year]],FactTransaction[[#This Row],['#Month]],1)</f>
        <v>46204</v>
      </c>
      <c r="J2679" s="48"/>
    </row>
    <row r="2680" spans="1:10" x14ac:dyDescent="0.4">
      <c r="A2680" s="48" t="s">
        <v>83</v>
      </c>
      <c r="B2680" s="48" t="s">
        <v>74</v>
      </c>
      <c r="C2680" s="48">
        <v>2026</v>
      </c>
      <c r="D2680" s="48" t="s">
        <v>8</v>
      </c>
      <c r="E2680" s="48">
        <v>7</v>
      </c>
      <c r="F2680" s="60">
        <v>0</v>
      </c>
      <c r="G2680" s="43">
        <v>0</v>
      </c>
      <c r="H2680" s="58">
        <f>FactTransaction[[#This Row],[RNS]]*FactTransaction[[#This Row],[ADR]]</f>
        <v>0</v>
      </c>
      <c r="I2680" s="51">
        <f>DATE(FactTransaction[[#This Row],['#Year]],FactTransaction[[#This Row],['#Month]],1)</f>
        <v>46204</v>
      </c>
      <c r="J2680" s="48"/>
    </row>
    <row r="2681" spans="1:10" x14ac:dyDescent="0.4">
      <c r="A2681" s="48" t="s">
        <v>83</v>
      </c>
      <c r="B2681" s="48" t="s">
        <v>74</v>
      </c>
      <c r="C2681" s="48">
        <v>2026</v>
      </c>
      <c r="D2681" s="48" t="s">
        <v>3</v>
      </c>
      <c r="E2681" s="48">
        <v>7</v>
      </c>
      <c r="F2681" s="60">
        <v>0</v>
      </c>
      <c r="G2681" s="43">
        <v>0</v>
      </c>
      <c r="H2681" s="58">
        <f>FactTransaction[[#This Row],[RNS]]*FactTransaction[[#This Row],[ADR]]</f>
        <v>0</v>
      </c>
      <c r="I2681" s="51">
        <f>DATE(FactTransaction[[#This Row],['#Year]],FactTransaction[[#This Row],['#Month]],1)</f>
        <v>46204</v>
      </c>
      <c r="J2681" s="48"/>
    </row>
    <row r="2682" spans="1:10" x14ac:dyDescent="0.4">
      <c r="A2682" s="48" t="s">
        <v>83</v>
      </c>
      <c r="B2682" s="48" t="s">
        <v>74</v>
      </c>
      <c r="C2682" s="48">
        <v>2026</v>
      </c>
      <c r="D2682" s="48" t="s">
        <v>6</v>
      </c>
      <c r="E2682" s="48">
        <v>8</v>
      </c>
      <c r="F2682" s="60">
        <v>0</v>
      </c>
      <c r="G2682" s="43">
        <v>0</v>
      </c>
      <c r="H2682" s="58">
        <f>FactTransaction[[#This Row],[RNS]]*FactTransaction[[#This Row],[ADR]]</f>
        <v>0</v>
      </c>
      <c r="I2682" s="51">
        <f>DATE(FactTransaction[[#This Row],['#Year]],FactTransaction[[#This Row],['#Month]],1)</f>
        <v>46235</v>
      </c>
      <c r="J2682" s="48"/>
    </row>
    <row r="2683" spans="1:10" x14ac:dyDescent="0.4">
      <c r="A2683" s="48" t="s">
        <v>83</v>
      </c>
      <c r="B2683" s="48" t="s">
        <v>74</v>
      </c>
      <c r="C2683" s="48">
        <v>2026</v>
      </c>
      <c r="D2683" s="48" t="s">
        <v>7</v>
      </c>
      <c r="E2683" s="48">
        <v>8</v>
      </c>
      <c r="F2683" s="60">
        <v>0</v>
      </c>
      <c r="G2683" s="43">
        <v>0</v>
      </c>
      <c r="H2683" s="58">
        <f>FactTransaction[[#This Row],[RNS]]*FactTransaction[[#This Row],[ADR]]</f>
        <v>0</v>
      </c>
      <c r="I2683" s="51">
        <f>DATE(FactTransaction[[#This Row],['#Year]],FactTransaction[[#This Row],['#Month]],1)</f>
        <v>46235</v>
      </c>
      <c r="J2683" s="48"/>
    </row>
    <row r="2684" spans="1:10" x14ac:dyDescent="0.4">
      <c r="A2684" s="48" t="s">
        <v>83</v>
      </c>
      <c r="B2684" s="48" t="s">
        <v>74</v>
      </c>
      <c r="C2684" s="48">
        <v>2026</v>
      </c>
      <c r="D2684" s="48" t="s">
        <v>8</v>
      </c>
      <c r="E2684" s="48">
        <v>8</v>
      </c>
      <c r="F2684" s="60">
        <v>0</v>
      </c>
      <c r="G2684" s="43">
        <v>0</v>
      </c>
      <c r="H2684" s="58">
        <f>FactTransaction[[#This Row],[RNS]]*FactTransaction[[#This Row],[ADR]]</f>
        <v>0</v>
      </c>
      <c r="I2684" s="51">
        <f>DATE(FactTransaction[[#This Row],['#Year]],FactTransaction[[#This Row],['#Month]],1)</f>
        <v>46235</v>
      </c>
      <c r="J2684" s="48"/>
    </row>
    <row r="2685" spans="1:10" x14ac:dyDescent="0.4">
      <c r="A2685" s="48" t="s">
        <v>83</v>
      </c>
      <c r="B2685" s="48" t="s">
        <v>74</v>
      </c>
      <c r="C2685" s="48">
        <v>2026</v>
      </c>
      <c r="D2685" s="48" t="s">
        <v>3</v>
      </c>
      <c r="E2685" s="48">
        <v>8</v>
      </c>
      <c r="F2685" s="60">
        <v>0</v>
      </c>
      <c r="G2685" s="43">
        <v>0</v>
      </c>
      <c r="H2685" s="58">
        <f>FactTransaction[[#This Row],[RNS]]*FactTransaction[[#This Row],[ADR]]</f>
        <v>0</v>
      </c>
      <c r="I2685" s="51">
        <f>DATE(FactTransaction[[#This Row],['#Year]],FactTransaction[[#This Row],['#Month]],1)</f>
        <v>46235</v>
      </c>
      <c r="J2685" s="48"/>
    </row>
    <row r="2686" spans="1:10" x14ac:dyDescent="0.4">
      <c r="A2686" s="48" t="s">
        <v>83</v>
      </c>
      <c r="B2686" s="48" t="s">
        <v>74</v>
      </c>
      <c r="C2686" s="48">
        <v>2026</v>
      </c>
      <c r="D2686" s="48" t="s">
        <v>6</v>
      </c>
      <c r="E2686" s="48">
        <v>9</v>
      </c>
      <c r="F2686" s="60">
        <v>0</v>
      </c>
      <c r="G2686" s="43">
        <v>0</v>
      </c>
      <c r="H2686" s="58">
        <f>FactTransaction[[#This Row],[RNS]]*FactTransaction[[#This Row],[ADR]]</f>
        <v>0</v>
      </c>
      <c r="I2686" s="51">
        <f>DATE(FactTransaction[[#This Row],['#Year]],FactTransaction[[#This Row],['#Month]],1)</f>
        <v>46266</v>
      </c>
      <c r="J2686" s="48"/>
    </row>
    <row r="2687" spans="1:10" x14ac:dyDescent="0.4">
      <c r="A2687" s="48" t="s">
        <v>83</v>
      </c>
      <c r="B2687" s="48" t="s">
        <v>74</v>
      </c>
      <c r="C2687" s="48">
        <v>2026</v>
      </c>
      <c r="D2687" s="48" t="s">
        <v>7</v>
      </c>
      <c r="E2687" s="48">
        <v>9</v>
      </c>
      <c r="F2687" s="60">
        <v>0</v>
      </c>
      <c r="G2687" s="43">
        <v>0</v>
      </c>
      <c r="H2687" s="58">
        <f>FactTransaction[[#This Row],[RNS]]*FactTransaction[[#This Row],[ADR]]</f>
        <v>0</v>
      </c>
      <c r="I2687" s="51">
        <f>DATE(FactTransaction[[#This Row],['#Year]],FactTransaction[[#This Row],['#Month]],1)</f>
        <v>46266</v>
      </c>
      <c r="J2687" s="48"/>
    </row>
    <row r="2688" spans="1:10" x14ac:dyDescent="0.4">
      <c r="A2688" s="48" t="s">
        <v>83</v>
      </c>
      <c r="B2688" s="48" t="s">
        <v>74</v>
      </c>
      <c r="C2688" s="48">
        <v>2026</v>
      </c>
      <c r="D2688" s="48" t="s">
        <v>8</v>
      </c>
      <c r="E2688" s="48">
        <v>9</v>
      </c>
      <c r="F2688" s="60">
        <v>0</v>
      </c>
      <c r="G2688" s="43">
        <v>0</v>
      </c>
      <c r="H2688" s="58">
        <f>FactTransaction[[#This Row],[RNS]]*FactTransaction[[#This Row],[ADR]]</f>
        <v>0</v>
      </c>
      <c r="I2688" s="51">
        <f>DATE(FactTransaction[[#This Row],['#Year]],FactTransaction[[#This Row],['#Month]],1)</f>
        <v>46266</v>
      </c>
      <c r="J2688" s="48"/>
    </row>
    <row r="2689" spans="1:10" x14ac:dyDescent="0.4">
      <c r="A2689" s="48" t="s">
        <v>83</v>
      </c>
      <c r="B2689" s="48" t="s">
        <v>74</v>
      </c>
      <c r="C2689" s="48">
        <v>2026</v>
      </c>
      <c r="D2689" s="48" t="s">
        <v>3</v>
      </c>
      <c r="E2689" s="48">
        <v>9</v>
      </c>
      <c r="F2689" s="60">
        <v>0</v>
      </c>
      <c r="G2689" s="43">
        <v>0</v>
      </c>
      <c r="H2689" s="58">
        <f>FactTransaction[[#This Row],[RNS]]*FactTransaction[[#This Row],[ADR]]</f>
        <v>0</v>
      </c>
      <c r="I2689" s="51">
        <f>DATE(FactTransaction[[#This Row],['#Year]],FactTransaction[[#This Row],['#Month]],1)</f>
        <v>46266</v>
      </c>
      <c r="J2689" s="48"/>
    </row>
    <row r="2690" spans="1:10" x14ac:dyDescent="0.4">
      <c r="A2690" s="48" t="s">
        <v>83</v>
      </c>
      <c r="B2690" s="48" t="s">
        <v>74</v>
      </c>
      <c r="C2690" s="48">
        <v>2026</v>
      </c>
      <c r="D2690" s="48" t="s">
        <v>6</v>
      </c>
      <c r="E2690" s="48">
        <v>10</v>
      </c>
      <c r="F2690" s="60">
        <v>0</v>
      </c>
      <c r="G2690" s="43">
        <v>0</v>
      </c>
      <c r="H2690" s="58">
        <f>FactTransaction[[#This Row],[RNS]]*FactTransaction[[#This Row],[ADR]]</f>
        <v>0</v>
      </c>
      <c r="I2690" s="51">
        <f>DATE(FactTransaction[[#This Row],['#Year]],FactTransaction[[#This Row],['#Month]],1)</f>
        <v>46296</v>
      </c>
      <c r="J2690" s="48"/>
    </row>
    <row r="2691" spans="1:10" x14ac:dyDescent="0.4">
      <c r="A2691" s="48" t="s">
        <v>83</v>
      </c>
      <c r="B2691" s="48" t="s">
        <v>74</v>
      </c>
      <c r="C2691" s="48">
        <v>2026</v>
      </c>
      <c r="D2691" s="48" t="s">
        <v>7</v>
      </c>
      <c r="E2691" s="48">
        <v>10</v>
      </c>
      <c r="F2691" s="60">
        <v>0</v>
      </c>
      <c r="G2691" s="43">
        <v>0</v>
      </c>
      <c r="H2691" s="58">
        <f>FactTransaction[[#This Row],[RNS]]*FactTransaction[[#This Row],[ADR]]</f>
        <v>0</v>
      </c>
      <c r="I2691" s="51">
        <f>DATE(FactTransaction[[#This Row],['#Year]],FactTransaction[[#This Row],['#Month]],1)</f>
        <v>46296</v>
      </c>
      <c r="J2691" s="48"/>
    </row>
    <row r="2692" spans="1:10" x14ac:dyDescent="0.4">
      <c r="A2692" s="48" t="s">
        <v>83</v>
      </c>
      <c r="B2692" s="48" t="s">
        <v>74</v>
      </c>
      <c r="C2692" s="48">
        <v>2026</v>
      </c>
      <c r="D2692" s="48" t="s">
        <v>8</v>
      </c>
      <c r="E2692" s="48">
        <v>10</v>
      </c>
      <c r="F2692" s="60">
        <v>0</v>
      </c>
      <c r="G2692" s="43">
        <v>0</v>
      </c>
      <c r="H2692" s="58">
        <f>FactTransaction[[#This Row],[RNS]]*FactTransaction[[#This Row],[ADR]]</f>
        <v>0</v>
      </c>
      <c r="I2692" s="51">
        <f>DATE(FactTransaction[[#This Row],['#Year]],FactTransaction[[#This Row],['#Month]],1)</f>
        <v>46296</v>
      </c>
      <c r="J2692" s="48"/>
    </row>
    <row r="2693" spans="1:10" x14ac:dyDescent="0.4">
      <c r="A2693" s="48" t="s">
        <v>83</v>
      </c>
      <c r="B2693" s="48" t="s">
        <v>74</v>
      </c>
      <c r="C2693" s="48">
        <v>2026</v>
      </c>
      <c r="D2693" s="48" t="s">
        <v>3</v>
      </c>
      <c r="E2693" s="48">
        <v>10</v>
      </c>
      <c r="F2693" s="60">
        <v>0</v>
      </c>
      <c r="G2693" s="43">
        <v>0</v>
      </c>
      <c r="H2693" s="58">
        <f>FactTransaction[[#This Row],[RNS]]*FactTransaction[[#This Row],[ADR]]</f>
        <v>0</v>
      </c>
      <c r="I2693" s="51">
        <f>DATE(FactTransaction[[#This Row],['#Year]],FactTransaction[[#This Row],['#Month]],1)</f>
        <v>46296</v>
      </c>
      <c r="J2693" s="48"/>
    </row>
    <row r="2694" spans="1:10" x14ac:dyDescent="0.4">
      <c r="A2694" s="48" t="s">
        <v>83</v>
      </c>
      <c r="B2694" s="48" t="s">
        <v>74</v>
      </c>
      <c r="C2694" s="48">
        <v>2026</v>
      </c>
      <c r="D2694" s="48" t="s">
        <v>6</v>
      </c>
      <c r="E2694" s="48">
        <v>11</v>
      </c>
      <c r="F2694" s="60">
        <v>0</v>
      </c>
      <c r="G2694" s="43">
        <v>0</v>
      </c>
      <c r="H2694" s="58">
        <f>FactTransaction[[#This Row],[RNS]]*FactTransaction[[#This Row],[ADR]]</f>
        <v>0</v>
      </c>
      <c r="I2694" s="51">
        <f>DATE(FactTransaction[[#This Row],['#Year]],FactTransaction[[#This Row],['#Month]],1)</f>
        <v>46327</v>
      </c>
      <c r="J2694" s="48"/>
    </row>
    <row r="2695" spans="1:10" x14ac:dyDescent="0.4">
      <c r="A2695" s="48" t="s">
        <v>83</v>
      </c>
      <c r="B2695" s="48" t="s">
        <v>74</v>
      </c>
      <c r="C2695" s="48">
        <v>2026</v>
      </c>
      <c r="D2695" s="48" t="s">
        <v>7</v>
      </c>
      <c r="E2695" s="48">
        <v>11</v>
      </c>
      <c r="F2695" s="60">
        <v>0</v>
      </c>
      <c r="G2695" s="43">
        <v>0</v>
      </c>
      <c r="H2695" s="58">
        <f>FactTransaction[[#This Row],[RNS]]*FactTransaction[[#This Row],[ADR]]</f>
        <v>0</v>
      </c>
      <c r="I2695" s="51">
        <f>DATE(FactTransaction[[#This Row],['#Year]],FactTransaction[[#This Row],['#Month]],1)</f>
        <v>46327</v>
      </c>
      <c r="J2695" s="48"/>
    </row>
    <row r="2696" spans="1:10" x14ac:dyDescent="0.4">
      <c r="A2696" s="48" t="s">
        <v>83</v>
      </c>
      <c r="B2696" s="48" t="s">
        <v>74</v>
      </c>
      <c r="C2696" s="48">
        <v>2026</v>
      </c>
      <c r="D2696" s="48" t="s">
        <v>8</v>
      </c>
      <c r="E2696" s="48">
        <v>11</v>
      </c>
      <c r="F2696" s="60">
        <v>0</v>
      </c>
      <c r="G2696" s="43">
        <v>0</v>
      </c>
      <c r="H2696" s="58">
        <f>FactTransaction[[#This Row],[RNS]]*FactTransaction[[#This Row],[ADR]]</f>
        <v>0</v>
      </c>
      <c r="I2696" s="51">
        <f>DATE(FactTransaction[[#This Row],['#Year]],FactTransaction[[#This Row],['#Month]],1)</f>
        <v>46327</v>
      </c>
      <c r="J2696" s="48"/>
    </row>
    <row r="2697" spans="1:10" x14ac:dyDescent="0.4">
      <c r="A2697" s="48" t="s">
        <v>83</v>
      </c>
      <c r="B2697" s="48" t="s">
        <v>74</v>
      </c>
      <c r="C2697" s="48">
        <v>2026</v>
      </c>
      <c r="D2697" s="48" t="s">
        <v>3</v>
      </c>
      <c r="E2697" s="48">
        <v>11</v>
      </c>
      <c r="F2697" s="60">
        <v>0</v>
      </c>
      <c r="G2697" s="43">
        <v>0</v>
      </c>
      <c r="H2697" s="58">
        <f>FactTransaction[[#This Row],[RNS]]*FactTransaction[[#This Row],[ADR]]</f>
        <v>0</v>
      </c>
      <c r="I2697" s="51">
        <f>DATE(FactTransaction[[#This Row],['#Year]],FactTransaction[[#This Row],['#Month]],1)</f>
        <v>46327</v>
      </c>
      <c r="J2697" s="48"/>
    </row>
    <row r="2698" spans="1:10" x14ac:dyDescent="0.4">
      <c r="A2698" s="48" t="s">
        <v>83</v>
      </c>
      <c r="B2698" s="48" t="s">
        <v>74</v>
      </c>
      <c r="C2698" s="48">
        <v>2026</v>
      </c>
      <c r="D2698" s="48" t="s">
        <v>6</v>
      </c>
      <c r="E2698" s="48">
        <v>12</v>
      </c>
      <c r="F2698" s="60">
        <v>0</v>
      </c>
      <c r="G2698" s="43">
        <v>0</v>
      </c>
      <c r="H2698" s="58">
        <f>FactTransaction[[#This Row],[RNS]]*FactTransaction[[#This Row],[ADR]]</f>
        <v>0</v>
      </c>
      <c r="I2698" s="51">
        <f>DATE(FactTransaction[[#This Row],['#Year]],FactTransaction[[#This Row],['#Month]],1)</f>
        <v>46357</v>
      </c>
      <c r="J2698" s="48"/>
    </row>
    <row r="2699" spans="1:10" x14ac:dyDescent="0.4">
      <c r="A2699" s="48" t="s">
        <v>83</v>
      </c>
      <c r="B2699" s="48" t="s">
        <v>74</v>
      </c>
      <c r="C2699" s="48">
        <v>2026</v>
      </c>
      <c r="D2699" s="48" t="s">
        <v>7</v>
      </c>
      <c r="E2699" s="48">
        <v>12</v>
      </c>
      <c r="F2699" s="60">
        <v>0</v>
      </c>
      <c r="G2699" s="43">
        <v>0</v>
      </c>
      <c r="H2699" s="58">
        <f>FactTransaction[[#This Row],[RNS]]*FactTransaction[[#This Row],[ADR]]</f>
        <v>0</v>
      </c>
      <c r="I2699" s="51">
        <f>DATE(FactTransaction[[#This Row],['#Year]],FactTransaction[[#This Row],['#Month]],1)</f>
        <v>46357</v>
      </c>
      <c r="J2699" s="48"/>
    </row>
    <row r="2700" spans="1:10" x14ac:dyDescent="0.4">
      <c r="A2700" s="48" t="s">
        <v>83</v>
      </c>
      <c r="B2700" s="48" t="s">
        <v>74</v>
      </c>
      <c r="C2700" s="48">
        <v>2026</v>
      </c>
      <c r="D2700" s="48" t="s">
        <v>8</v>
      </c>
      <c r="E2700" s="48">
        <v>12</v>
      </c>
      <c r="F2700" s="60">
        <v>0</v>
      </c>
      <c r="G2700" s="43">
        <v>0</v>
      </c>
      <c r="H2700" s="58">
        <f>FactTransaction[[#This Row],[RNS]]*FactTransaction[[#This Row],[ADR]]</f>
        <v>0</v>
      </c>
      <c r="I2700" s="51">
        <f>DATE(FactTransaction[[#This Row],['#Year]],FactTransaction[[#This Row],['#Month]],1)</f>
        <v>46357</v>
      </c>
      <c r="J2700" s="48"/>
    </row>
    <row r="2701" spans="1:10" x14ac:dyDescent="0.4">
      <c r="A2701" s="48" t="s">
        <v>83</v>
      </c>
      <c r="B2701" s="48" t="s">
        <v>74</v>
      </c>
      <c r="C2701" s="48">
        <v>2026</v>
      </c>
      <c r="D2701" s="48" t="s">
        <v>3</v>
      </c>
      <c r="E2701" s="48">
        <v>12</v>
      </c>
      <c r="F2701" s="60">
        <v>0</v>
      </c>
      <c r="G2701" s="43">
        <v>0</v>
      </c>
      <c r="H2701" s="58">
        <f>FactTransaction[[#This Row],[RNS]]*FactTransaction[[#This Row],[ADR]]</f>
        <v>0</v>
      </c>
      <c r="I2701" s="51">
        <f>DATE(FactTransaction[[#This Row],['#Year]],FactTransaction[[#This Row],['#Month]],1)</f>
        <v>46357</v>
      </c>
      <c r="J2701" s="48"/>
    </row>
    <row r="2702" spans="1:10" x14ac:dyDescent="0.4">
      <c r="A2702" s="48" t="s">
        <v>85</v>
      </c>
      <c r="B2702" s="48" t="s">
        <v>75</v>
      </c>
      <c r="C2702" s="48">
        <v>2019</v>
      </c>
      <c r="D2702" s="48" t="s">
        <v>6</v>
      </c>
      <c r="E2702" s="48">
        <v>1</v>
      </c>
      <c r="F2702" s="60">
        <v>561</v>
      </c>
      <c r="G2702" s="43">
        <v>122</v>
      </c>
      <c r="H2702" s="58">
        <f>FactTransaction[[#This Row],[RNS]]*FactTransaction[[#This Row],[ADR]]</f>
        <v>68442</v>
      </c>
      <c r="I2702" s="51">
        <f>DATE(FactTransaction[[#This Row],['#Year]],FactTransaction[[#This Row],['#Month]],1)</f>
        <v>43466</v>
      </c>
      <c r="J2702" s="48"/>
    </row>
    <row r="2703" spans="1:10" x14ac:dyDescent="0.4">
      <c r="A2703" s="48" t="s">
        <v>85</v>
      </c>
      <c r="B2703" s="48" t="s">
        <v>75</v>
      </c>
      <c r="C2703" s="48">
        <v>2019</v>
      </c>
      <c r="D2703" s="48" t="s">
        <v>7</v>
      </c>
      <c r="E2703" s="48">
        <v>1</v>
      </c>
      <c r="F2703" s="60">
        <v>52</v>
      </c>
      <c r="G2703" s="43">
        <v>120</v>
      </c>
      <c r="H2703" s="58">
        <f>FactTransaction[[#This Row],[RNS]]*FactTransaction[[#This Row],[ADR]]</f>
        <v>6240</v>
      </c>
      <c r="I2703" s="51">
        <f>DATE(FactTransaction[[#This Row],['#Year]],FactTransaction[[#This Row],['#Month]],1)</f>
        <v>43466</v>
      </c>
      <c r="J2703" s="48"/>
    </row>
    <row r="2704" spans="1:10" x14ac:dyDescent="0.4">
      <c r="A2704" s="48" t="s">
        <v>85</v>
      </c>
      <c r="B2704" s="48" t="s">
        <v>75</v>
      </c>
      <c r="C2704" s="48">
        <v>2019</v>
      </c>
      <c r="D2704" s="48" t="s">
        <v>8</v>
      </c>
      <c r="E2704" s="48">
        <v>1</v>
      </c>
      <c r="F2704" s="60">
        <v>359</v>
      </c>
      <c r="G2704" s="43">
        <v>110</v>
      </c>
      <c r="H2704" s="58">
        <f>FactTransaction[[#This Row],[RNS]]*FactTransaction[[#This Row],[ADR]]</f>
        <v>39490</v>
      </c>
      <c r="I2704" s="51">
        <f>DATE(FactTransaction[[#This Row],['#Year]],FactTransaction[[#This Row],['#Month]],1)</f>
        <v>43466</v>
      </c>
      <c r="J2704" s="48"/>
    </row>
    <row r="2705" spans="1:10" x14ac:dyDescent="0.4">
      <c r="A2705" s="48" t="s">
        <v>85</v>
      </c>
      <c r="B2705" s="48" t="s">
        <v>75</v>
      </c>
      <c r="C2705" s="48">
        <v>2019</v>
      </c>
      <c r="D2705" s="48" t="s">
        <v>3</v>
      </c>
      <c r="E2705" s="48">
        <v>1</v>
      </c>
      <c r="F2705" s="60">
        <v>150</v>
      </c>
      <c r="G2705" s="43">
        <v>109</v>
      </c>
      <c r="H2705" s="58">
        <f>FactTransaction[[#This Row],[RNS]]*FactTransaction[[#This Row],[ADR]]</f>
        <v>16350</v>
      </c>
      <c r="I2705" s="51">
        <f>DATE(FactTransaction[[#This Row],['#Year]],FactTransaction[[#This Row],['#Month]],1)</f>
        <v>43466</v>
      </c>
      <c r="J2705" s="48"/>
    </row>
    <row r="2706" spans="1:10" x14ac:dyDescent="0.4">
      <c r="A2706" s="48" t="s">
        <v>85</v>
      </c>
      <c r="B2706" s="48" t="s">
        <v>75</v>
      </c>
      <c r="C2706" s="48">
        <v>2019</v>
      </c>
      <c r="D2706" s="48" t="s">
        <v>6</v>
      </c>
      <c r="E2706" s="48">
        <v>2</v>
      </c>
      <c r="F2706" s="60">
        <v>415</v>
      </c>
      <c r="G2706" s="43">
        <v>124</v>
      </c>
      <c r="H2706" s="58">
        <f>FactTransaction[[#This Row],[RNS]]*FactTransaction[[#This Row],[ADR]]</f>
        <v>51460</v>
      </c>
      <c r="I2706" s="51">
        <f>DATE(FactTransaction[[#This Row],['#Year]],FactTransaction[[#This Row],['#Month]],1)</f>
        <v>43497</v>
      </c>
      <c r="J2706" s="48"/>
    </row>
    <row r="2707" spans="1:10" x14ac:dyDescent="0.4">
      <c r="A2707" s="48" t="s">
        <v>85</v>
      </c>
      <c r="B2707" s="48" t="s">
        <v>75</v>
      </c>
      <c r="C2707" s="48">
        <v>2019</v>
      </c>
      <c r="D2707" s="48" t="s">
        <v>7</v>
      </c>
      <c r="E2707" s="48">
        <v>2</v>
      </c>
      <c r="F2707" s="60">
        <v>426</v>
      </c>
      <c r="G2707" s="43">
        <v>95</v>
      </c>
      <c r="H2707" s="58">
        <f>FactTransaction[[#This Row],[RNS]]*FactTransaction[[#This Row],[ADR]]</f>
        <v>40470</v>
      </c>
      <c r="I2707" s="51">
        <f>DATE(FactTransaction[[#This Row],['#Year]],FactTransaction[[#This Row],['#Month]],1)</f>
        <v>43497</v>
      </c>
      <c r="J2707" s="48"/>
    </row>
    <row r="2708" spans="1:10" x14ac:dyDescent="0.4">
      <c r="A2708" s="48" t="s">
        <v>85</v>
      </c>
      <c r="B2708" s="48" t="s">
        <v>75</v>
      </c>
      <c r="C2708" s="48">
        <v>2019</v>
      </c>
      <c r="D2708" s="48" t="s">
        <v>8</v>
      </c>
      <c r="E2708" s="48">
        <v>2</v>
      </c>
      <c r="F2708" s="60">
        <v>147</v>
      </c>
      <c r="G2708" s="43">
        <v>97</v>
      </c>
      <c r="H2708" s="58">
        <f>FactTransaction[[#This Row],[RNS]]*FactTransaction[[#This Row],[ADR]]</f>
        <v>14259</v>
      </c>
      <c r="I2708" s="51">
        <f>DATE(FactTransaction[[#This Row],['#Year]],FactTransaction[[#This Row],['#Month]],1)</f>
        <v>43497</v>
      </c>
      <c r="J2708" s="48"/>
    </row>
    <row r="2709" spans="1:10" x14ac:dyDescent="0.4">
      <c r="A2709" s="48" t="s">
        <v>85</v>
      </c>
      <c r="B2709" s="48" t="s">
        <v>75</v>
      </c>
      <c r="C2709" s="48">
        <v>2019</v>
      </c>
      <c r="D2709" s="48" t="s">
        <v>3</v>
      </c>
      <c r="E2709" s="48">
        <v>2</v>
      </c>
      <c r="F2709" s="60">
        <v>597</v>
      </c>
      <c r="G2709" s="43">
        <v>107</v>
      </c>
      <c r="H2709" s="58">
        <f>FactTransaction[[#This Row],[RNS]]*FactTransaction[[#This Row],[ADR]]</f>
        <v>63879</v>
      </c>
      <c r="I2709" s="51">
        <f>DATE(FactTransaction[[#This Row],['#Year]],FactTransaction[[#This Row],['#Month]],1)</f>
        <v>43497</v>
      </c>
      <c r="J2709" s="48"/>
    </row>
    <row r="2710" spans="1:10" x14ac:dyDescent="0.4">
      <c r="A2710" s="48" t="s">
        <v>85</v>
      </c>
      <c r="B2710" s="48" t="s">
        <v>75</v>
      </c>
      <c r="C2710" s="48">
        <v>2019</v>
      </c>
      <c r="D2710" s="48" t="s">
        <v>6</v>
      </c>
      <c r="E2710" s="48">
        <v>3</v>
      </c>
      <c r="F2710" s="60">
        <v>417</v>
      </c>
      <c r="G2710" s="43">
        <v>106</v>
      </c>
      <c r="H2710" s="58">
        <f>FactTransaction[[#This Row],[RNS]]*FactTransaction[[#This Row],[ADR]]</f>
        <v>44202</v>
      </c>
      <c r="I2710" s="51">
        <f>DATE(FactTransaction[[#This Row],['#Year]],FactTransaction[[#This Row],['#Month]],1)</f>
        <v>43525</v>
      </c>
      <c r="J2710" s="48"/>
    </row>
    <row r="2711" spans="1:10" x14ac:dyDescent="0.4">
      <c r="A2711" s="48" t="s">
        <v>85</v>
      </c>
      <c r="B2711" s="48" t="s">
        <v>75</v>
      </c>
      <c r="C2711" s="48">
        <v>2019</v>
      </c>
      <c r="D2711" s="48" t="s">
        <v>7</v>
      </c>
      <c r="E2711" s="48">
        <v>3</v>
      </c>
      <c r="F2711" s="60">
        <v>234</v>
      </c>
      <c r="G2711" s="43">
        <v>100</v>
      </c>
      <c r="H2711" s="58">
        <f>FactTransaction[[#This Row],[RNS]]*FactTransaction[[#This Row],[ADR]]</f>
        <v>23400</v>
      </c>
      <c r="I2711" s="51">
        <f>DATE(FactTransaction[[#This Row],['#Year]],FactTransaction[[#This Row],['#Month]],1)</f>
        <v>43525</v>
      </c>
      <c r="J2711" s="48"/>
    </row>
    <row r="2712" spans="1:10" x14ac:dyDescent="0.4">
      <c r="A2712" s="48" t="s">
        <v>85</v>
      </c>
      <c r="B2712" s="48" t="s">
        <v>75</v>
      </c>
      <c r="C2712" s="48">
        <v>2019</v>
      </c>
      <c r="D2712" s="48" t="s">
        <v>8</v>
      </c>
      <c r="E2712" s="48">
        <v>3</v>
      </c>
      <c r="F2712" s="60">
        <v>370</v>
      </c>
      <c r="G2712" s="43">
        <v>114</v>
      </c>
      <c r="H2712" s="58">
        <f>FactTransaction[[#This Row],[RNS]]*FactTransaction[[#This Row],[ADR]]</f>
        <v>42180</v>
      </c>
      <c r="I2712" s="51">
        <f>DATE(FactTransaction[[#This Row],['#Year]],FactTransaction[[#This Row],['#Month]],1)</f>
        <v>43525</v>
      </c>
      <c r="J2712" s="48"/>
    </row>
    <row r="2713" spans="1:10" x14ac:dyDescent="0.4">
      <c r="A2713" s="48" t="s">
        <v>85</v>
      </c>
      <c r="B2713" s="48" t="s">
        <v>75</v>
      </c>
      <c r="C2713" s="48">
        <v>2019</v>
      </c>
      <c r="D2713" s="48" t="s">
        <v>3</v>
      </c>
      <c r="E2713" s="48">
        <v>3</v>
      </c>
      <c r="F2713" s="60">
        <v>187</v>
      </c>
      <c r="G2713" s="43">
        <v>115</v>
      </c>
      <c r="H2713" s="58">
        <f>FactTransaction[[#This Row],[RNS]]*FactTransaction[[#This Row],[ADR]]</f>
        <v>21505</v>
      </c>
      <c r="I2713" s="51">
        <f>DATE(FactTransaction[[#This Row],['#Year]],FactTransaction[[#This Row],['#Month]],1)</f>
        <v>43525</v>
      </c>
      <c r="J2713" s="48"/>
    </row>
    <row r="2714" spans="1:10" x14ac:dyDescent="0.4">
      <c r="A2714" s="48" t="s">
        <v>85</v>
      </c>
      <c r="B2714" s="48" t="s">
        <v>75</v>
      </c>
      <c r="C2714" s="48">
        <v>2019</v>
      </c>
      <c r="D2714" s="48" t="s">
        <v>6</v>
      </c>
      <c r="E2714" s="48">
        <v>4</v>
      </c>
      <c r="F2714" s="60">
        <v>340</v>
      </c>
      <c r="G2714" s="43">
        <v>116</v>
      </c>
      <c r="H2714" s="58">
        <f>FactTransaction[[#This Row],[RNS]]*FactTransaction[[#This Row],[ADR]]</f>
        <v>39440</v>
      </c>
      <c r="I2714" s="51">
        <f>DATE(FactTransaction[[#This Row],['#Year]],FactTransaction[[#This Row],['#Month]],1)</f>
        <v>43556</v>
      </c>
      <c r="J2714" s="48"/>
    </row>
    <row r="2715" spans="1:10" x14ac:dyDescent="0.4">
      <c r="A2715" s="48" t="s">
        <v>85</v>
      </c>
      <c r="B2715" s="48" t="s">
        <v>75</v>
      </c>
      <c r="C2715" s="48">
        <v>2019</v>
      </c>
      <c r="D2715" s="48" t="s">
        <v>7</v>
      </c>
      <c r="E2715" s="48">
        <v>4</v>
      </c>
      <c r="F2715" s="60">
        <v>213</v>
      </c>
      <c r="G2715" s="43">
        <v>103</v>
      </c>
      <c r="H2715" s="58">
        <f>FactTransaction[[#This Row],[RNS]]*FactTransaction[[#This Row],[ADR]]</f>
        <v>21939</v>
      </c>
      <c r="I2715" s="51">
        <f>DATE(FactTransaction[[#This Row],['#Year]],FactTransaction[[#This Row],['#Month]],1)</f>
        <v>43556</v>
      </c>
      <c r="J2715" s="48"/>
    </row>
    <row r="2716" spans="1:10" x14ac:dyDescent="0.4">
      <c r="A2716" s="48" t="s">
        <v>85</v>
      </c>
      <c r="B2716" s="48" t="s">
        <v>75</v>
      </c>
      <c r="C2716" s="48">
        <v>2019</v>
      </c>
      <c r="D2716" s="48" t="s">
        <v>8</v>
      </c>
      <c r="E2716" s="48">
        <v>4</v>
      </c>
      <c r="F2716" s="60">
        <v>413</v>
      </c>
      <c r="G2716" s="43">
        <v>97</v>
      </c>
      <c r="H2716" s="58">
        <f>FactTransaction[[#This Row],[RNS]]*FactTransaction[[#This Row],[ADR]]</f>
        <v>40061</v>
      </c>
      <c r="I2716" s="51">
        <f>DATE(FactTransaction[[#This Row],['#Year]],FactTransaction[[#This Row],['#Month]],1)</f>
        <v>43556</v>
      </c>
      <c r="J2716" s="48"/>
    </row>
    <row r="2717" spans="1:10" x14ac:dyDescent="0.4">
      <c r="A2717" s="48" t="s">
        <v>85</v>
      </c>
      <c r="B2717" s="48" t="s">
        <v>75</v>
      </c>
      <c r="C2717" s="48">
        <v>2019</v>
      </c>
      <c r="D2717" s="48" t="s">
        <v>3</v>
      </c>
      <c r="E2717" s="48">
        <v>4</v>
      </c>
      <c r="F2717" s="60">
        <v>204</v>
      </c>
      <c r="G2717" s="43">
        <v>108</v>
      </c>
      <c r="H2717" s="58">
        <f>FactTransaction[[#This Row],[RNS]]*FactTransaction[[#This Row],[ADR]]</f>
        <v>22032</v>
      </c>
      <c r="I2717" s="51">
        <f>DATE(FactTransaction[[#This Row],['#Year]],FactTransaction[[#This Row],['#Month]],1)</f>
        <v>43556</v>
      </c>
      <c r="J2717" s="48"/>
    </row>
    <row r="2718" spans="1:10" x14ac:dyDescent="0.4">
      <c r="A2718" s="48" t="s">
        <v>85</v>
      </c>
      <c r="B2718" s="48" t="s">
        <v>75</v>
      </c>
      <c r="C2718" s="48">
        <v>2019</v>
      </c>
      <c r="D2718" s="48" t="s">
        <v>6</v>
      </c>
      <c r="E2718" s="48">
        <v>5</v>
      </c>
      <c r="F2718" s="60">
        <v>262</v>
      </c>
      <c r="G2718" s="43">
        <v>107</v>
      </c>
      <c r="H2718" s="58">
        <f>FactTransaction[[#This Row],[RNS]]*FactTransaction[[#This Row],[ADR]]</f>
        <v>28034</v>
      </c>
      <c r="I2718" s="51">
        <f>DATE(FactTransaction[[#This Row],['#Year]],FactTransaction[[#This Row],['#Month]],1)</f>
        <v>43586</v>
      </c>
      <c r="J2718" s="48"/>
    </row>
    <row r="2719" spans="1:10" x14ac:dyDescent="0.4">
      <c r="A2719" s="48" t="s">
        <v>85</v>
      </c>
      <c r="B2719" s="48" t="s">
        <v>75</v>
      </c>
      <c r="C2719" s="48">
        <v>2019</v>
      </c>
      <c r="D2719" s="48" t="s">
        <v>7</v>
      </c>
      <c r="E2719" s="48">
        <v>5</v>
      </c>
      <c r="F2719" s="60">
        <v>59</v>
      </c>
      <c r="G2719" s="43">
        <v>107</v>
      </c>
      <c r="H2719" s="58">
        <f>FactTransaction[[#This Row],[RNS]]*FactTransaction[[#This Row],[ADR]]</f>
        <v>6313</v>
      </c>
      <c r="I2719" s="51">
        <f>DATE(FactTransaction[[#This Row],['#Year]],FactTransaction[[#This Row],['#Month]],1)</f>
        <v>43586</v>
      </c>
      <c r="J2719" s="48"/>
    </row>
    <row r="2720" spans="1:10" x14ac:dyDescent="0.4">
      <c r="A2720" s="48" t="s">
        <v>85</v>
      </c>
      <c r="B2720" s="48" t="s">
        <v>75</v>
      </c>
      <c r="C2720" s="48">
        <v>2019</v>
      </c>
      <c r="D2720" s="48" t="s">
        <v>8</v>
      </c>
      <c r="E2720" s="48">
        <v>5</v>
      </c>
      <c r="F2720" s="60">
        <v>294</v>
      </c>
      <c r="G2720" s="43">
        <v>100</v>
      </c>
      <c r="H2720" s="58">
        <f>FactTransaction[[#This Row],[RNS]]*FactTransaction[[#This Row],[ADR]]</f>
        <v>29400</v>
      </c>
      <c r="I2720" s="51">
        <f>DATE(FactTransaction[[#This Row],['#Year]],FactTransaction[[#This Row],['#Month]],1)</f>
        <v>43586</v>
      </c>
      <c r="J2720" s="48"/>
    </row>
    <row r="2721" spans="1:10" x14ac:dyDescent="0.4">
      <c r="A2721" s="48" t="s">
        <v>85</v>
      </c>
      <c r="B2721" s="48" t="s">
        <v>75</v>
      </c>
      <c r="C2721" s="48">
        <v>2019</v>
      </c>
      <c r="D2721" s="48" t="s">
        <v>3</v>
      </c>
      <c r="E2721" s="48">
        <v>5</v>
      </c>
      <c r="F2721" s="60">
        <v>544</v>
      </c>
      <c r="G2721" s="43">
        <v>96</v>
      </c>
      <c r="H2721" s="58">
        <f>FactTransaction[[#This Row],[RNS]]*FactTransaction[[#This Row],[ADR]]</f>
        <v>52224</v>
      </c>
      <c r="I2721" s="51">
        <f>DATE(FactTransaction[[#This Row],['#Year]],FactTransaction[[#This Row],['#Month]],1)</f>
        <v>43586</v>
      </c>
      <c r="J2721" s="48"/>
    </row>
    <row r="2722" spans="1:10" x14ac:dyDescent="0.4">
      <c r="A2722" s="48" t="s">
        <v>85</v>
      </c>
      <c r="B2722" s="48" t="s">
        <v>75</v>
      </c>
      <c r="C2722" s="48">
        <v>2019</v>
      </c>
      <c r="D2722" s="48" t="s">
        <v>6</v>
      </c>
      <c r="E2722" s="48">
        <v>6</v>
      </c>
      <c r="F2722" s="60">
        <v>430</v>
      </c>
      <c r="G2722" s="43">
        <v>108</v>
      </c>
      <c r="H2722" s="58">
        <f>FactTransaction[[#This Row],[RNS]]*FactTransaction[[#This Row],[ADR]]</f>
        <v>46440</v>
      </c>
      <c r="I2722" s="51">
        <f>DATE(FactTransaction[[#This Row],['#Year]],FactTransaction[[#This Row],['#Month]],1)</f>
        <v>43617</v>
      </c>
      <c r="J2722" s="48"/>
    </row>
    <row r="2723" spans="1:10" x14ac:dyDescent="0.4">
      <c r="A2723" s="48" t="s">
        <v>85</v>
      </c>
      <c r="B2723" s="48" t="s">
        <v>75</v>
      </c>
      <c r="C2723" s="48">
        <v>2019</v>
      </c>
      <c r="D2723" s="48" t="s">
        <v>7</v>
      </c>
      <c r="E2723" s="48">
        <v>6</v>
      </c>
      <c r="F2723" s="60">
        <v>90</v>
      </c>
      <c r="G2723" s="43">
        <v>97</v>
      </c>
      <c r="H2723" s="58">
        <f>FactTransaction[[#This Row],[RNS]]*FactTransaction[[#This Row],[ADR]]</f>
        <v>8730</v>
      </c>
      <c r="I2723" s="51">
        <f>DATE(FactTransaction[[#This Row],['#Year]],FactTransaction[[#This Row],['#Month]],1)</f>
        <v>43617</v>
      </c>
      <c r="J2723" s="48"/>
    </row>
    <row r="2724" spans="1:10" x14ac:dyDescent="0.4">
      <c r="A2724" s="48" t="s">
        <v>85</v>
      </c>
      <c r="B2724" s="48" t="s">
        <v>75</v>
      </c>
      <c r="C2724" s="48">
        <v>2019</v>
      </c>
      <c r="D2724" s="48" t="s">
        <v>8</v>
      </c>
      <c r="E2724" s="48">
        <v>6</v>
      </c>
      <c r="F2724" s="60">
        <v>514</v>
      </c>
      <c r="G2724" s="43">
        <v>95</v>
      </c>
      <c r="H2724" s="58">
        <f>FactTransaction[[#This Row],[RNS]]*FactTransaction[[#This Row],[ADR]]</f>
        <v>48830</v>
      </c>
      <c r="I2724" s="51">
        <f>DATE(FactTransaction[[#This Row],['#Year]],FactTransaction[[#This Row],['#Month]],1)</f>
        <v>43617</v>
      </c>
      <c r="J2724" s="48"/>
    </row>
    <row r="2725" spans="1:10" x14ac:dyDescent="0.4">
      <c r="A2725" s="48" t="s">
        <v>85</v>
      </c>
      <c r="B2725" s="48" t="s">
        <v>75</v>
      </c>
      <c r="C2725" s="48">
        <v>2019</v>
      </c>
      <c r="D2725" s="48" t="s">
        <v>3</v>
      </c>
      <c r="E2725" s="48">
        <v>6</v>
      </c>
      <c r="F2725" s="60">
        <v>540</v>
      </c>
      <c r="G2725" s="43">
        <v>98</v>
      </c>
      <c r="H2725" s="58">
        <f>FactTransaction[[#This Row],[RNS]]*FactTransaction[[#This Row],[ADR]]</f>
        <v>52920</v>
      </c>
      <c r="I2725" s="51">
        <f>DATE(FactTransaction[[#This Row],['#Year]],FactTransaction[[#This Row],['#Month]],1)</f>
        <v>43617</v>
      </c>
      <c r="J2725" s="48"/>
    </row>
    <row r="2726" spans="1:10" x14ac:dyDescent="0.4">
      <c r="A2726" s="48" t="s">
        <v>85</v>
      </c>
      <c r="B2726" s="48" t="s">
        <v>75</v>
      </c>
      <c r="C2726" s="48">
        <v>2019</v>
      </c>
      <c r="D2726" s="48" t="s">
        <v>6</v>
      </c>
      <c r="E2726" s="48">
        <v>7</v>
      </c>
      <c r="F2726" s="60">
        <v>447</v>
      </c>
      <c r="G2726" s="43">
        <v>101</v>
      </c>
      <c r="H2726" s="58">
        <f>FactTransaction[[#This Row],[RNS]]*FactTransaction[[#This Row],[ADR]]</f>
        <v>45147</v>
      </c>
      <c r="I2726" s="51">
        <f>DATE(FactTransaction[[#This Row],['#Year]],FactTransaction[[#This Row],['#Month]],1)</f>
        <v>43647</v>
      </c>
      <c r="J2726" s="48"/>
    </row>
    <row r="2727" spans="1:10" x14ac:dyDescent="0.4">
      <c r="A2727" s="48" t="s">
        <v>85</v>
      </c>
      <c r="B2727" s="48" t="s">
        <v>75</v>
      </c>
      <c r="C2727" s="48">
        <v>2019</v>
      </c>
      <c r="D2727" s="48" t="s">
        <v>7</v>
      </c>
      <c r="E2727" s="48">
        <v>7</v>
      </c>
      <c r="F2727" s="60">
        <v>390</v>
      </c>
      <c r="G2727" s="43">
        <v>95</v>
      </c>
      <c r="H2727" s="58">
        <f>FactTransaction[[#This Row],[RNS]]*FactTransaction[[#This Row],[ADR]]</f>
        <v>37050</v>
      </c>
      <c r="I2727" s="51">
        <f>DATE(FactTransaction[[#This Row],['#Year]],FactTransaction[[#This Row],['#Month]],1)</f>
        <v>43647</v>
      </c>
      <c r="J2727" s="48"/>
    </row>
    <row r="2728" spans="1:10" x14ac:dyDescent="0.4">
      <c r="A2728" s="48" t="s">
        <v>85</v>
      </c>
      <c r="B2728" s="48" t="s">
        <v>75</v>
      </c>
      <c r="C2728" s="48">
        <v>2019</v>
      </c>
      <c r="D2728" s="48" t="s">
        <v>8</v>
      </c>
      <c r="E2728" s="48">
        <v>7</v>
      </c>
      <c r="F2728" s="60">
        <v>446</v>
      </c>
      <c r="G2728" s="43">
        <v>108</v>
      </c>
      <c r="H2728" s="58">
        <f>FactTransaction[[#This Row],[RNS]]*FactTransaction[[#This Row],[ADR]]</f>
        <v>48168</v>
      </c>
      <c r="I2728" s="51">
        <f>DATE(FactTransaction[[#This Row],['#Year]],FactTransaction[[#This Row],['#Month]],1)</f>
        <v>43647</v>
      </c>
      <c r="J2728" s="48"/>
    </row>
    <row r="2729" spans="1:10" x14ac:dyDescent="0.4">
      <c r="A2729" s="48" t="s">
        <v>85</v>
      </c>
      <c r="B2729" s="48" t="s">
        <v>75</v>
      </c>
      <c r="C2729" s="48">
        <v>2019</v>
      </c>
      <c r="D2729" s="48" t="s">
        <v>3</v>
      </c>
      <c r="E2729" s="48">
        <v>7</v>
      </c>
      <c r="F2729" s="60">
        <v>362</v>
      </c>
      <c r="G2729" s="43">
        <v>124</v>
      </c>
      <c r="H2729" s="58">
        <f>FactTransaction[[#This Row],[RNS]]*FactTransaction[[#This Row],[ADR]]</f>
        <v>44888</v>
      </c>
      <c r="I2729" s="51">
        <f>DATE(FactTransaction[[#This Row],['#Year]],FactTransaction[[#This Row],['#Month]],1)</f>
        <v>43647</v>
      </c>
      <c r="J2729" s="48"/>
    </row>
    <row r="2730" spans="1:10" x14ac:dyDescent="0.4">
      <c r="A2730" s="48" t="s">
        <v>85</v>
      </c>
      <c r="B2730" s="48" t="s">
        <v>75</v>
      </c>
      <c r="C2730" s="48">
        <v>2019</v>
      </c>
      <c r="D2730" s="48" t="s">
        <v>6</v>
      </c>
      <c r="E2730" s="48">
        <v>8</v>
      </c>
      <c r="F2730" s="60">
        <v>194</v>
      </c>
      <c r="G2730" s="43">
        <v>105</v>
      </c>
      <c r="H2730" s="58">
        <f>FactTransaction[[#This Row],[RNS]]*FactTransaction[[#This Row],[ADR]]</f>
        <v>20370</v>
      </c>
      <c r="I2730" s="51">
        <f>DATE(FactTransaction[[#This Row],['#Year]],FactTransaction[[#This Row],['#Month]],1)</f>
        <v>43678</v>
      </c>
      <c r="J2730" s="48"/>
    </row>
    <row r="2731" spans="1:10" x14ac:dyDescent="0.4">
      <c r="A2731" s="48" t="s">
        <v>85</v>
      </c>
      <c r="B2731" s="48" t="s">
        <v>75</v>
      </c>
      <c r="C2731" s="48">
        <v>2019</v>
      </c>
      <c r="D2731" s="48" t="s">
        <v>7</v>
      </c>
      <c r="E2731" s="48">
        <v>8</v>
      </c>
      <c r="F2731" s="60">
        <v>260</v>
      </c>
      <c r="G2731" s="43">
        <v>119</v>
      </c>
      <c r="H2731" s="58">
        <f>FactTransaction[[#This Row],[RNS]]*FactTransaction[[#This Row],[ADR]]</f>
        <v>30940</v>
      </c>
      <c r="I2731" s="51">
        <f>DATE(FactTransaction[[#This Row],['#Year]],FactTransaction[[#This Row],['#Month]],1)</f>
        <v>43678</v>
      </c>
      <c r="J2731" s="48"/>
    </row>
    <row r="2732" spans="1:10" x14ac:dyDescent="0.4">
      <c r="A2732" s="48" t="s">
        <v>85</v>
      </c>
      <c r="B2732" s="48" t="s">
        <v>75</v>
      </c>
      <c r="C2732" s="48">
        <v>2019</v>
      </c>
      <c r="D2732" s="48" t="s">
        <v>8</v>
      </c>
      <c r="E2732" s="48">
        <v>8</v>
      </c>
      <c r="F2732" s="60">
        <v>436</v>
      </c>
      <c r="G2732" s="43">
        <v>113</v>
      </c>
      <c r="H2732" s="58">
        <f>FactTransaction[[#This Row],[RNS]]*FactTransaction[[#This Row],[ADR]]</f>
        <v>49268</v>
      </c>
      <c r="I2732" s="51">
        <f>DATE(FactTransaction[[#This Row],['#Year]],FactTransaction[[#This Row],['#Month]],1)</f>
        <v>43678</v>
      </c>
      <c r="J2732" s="48"/>
    </row>
    <row r="2733" spans="1:10" x14ac:dyDescent="0.4">
      <c r="A2733" s="48" t="s">
        <v>85</v>
      </c>
      <c r="B2733" s="48" t="s">
        <v>75</v>
      </c>
      <c r="C2733" s="48">
        <v>2019</v>
      </c>
      <c r="D2733" s="48" t="s">
        <v>3</v>
      </c>
      <c r="E2733" s="48">
        <v>8</v>
      </c>
      <c r="F2733" s="60">
        <v>231</v>
      </c>
      <c r="G2733" s="43">
        <v>112</v>
      </c>
      <c r="H2733" s="58">
        <f>FactTransaction[[#This Row],[RNS]]*FactTransaction[[#This Row],[ADR]]</f>
        <v>25872</v>
      </c>
      <c r="I2733" s="51">
        <f>DATE(FactTransaction[[#This Row],['#Year]],FactTransaction[[#This Row],['#Month]],1)</f>
        <v>43678</v>
      </c>
      <c r="J2733" s="48"/>
    </row>
    <row r="2734" spans="1:10" x14ac:dyDescent="0.4">
      <c r="A2734" s="48" t="s">
        <v>85</v>
      </c>
      <c r="B2734" s="48" t="s">
        <v>75</v>
      </c>
      <c r="C2734" s="48">
        <v>2019</v>
      </c>
      <c r="D2734" s="48" t="s">
        <v>6</v>
      </c>
      <c r="E2734" s="48">
        <v>9</v>
      </c>
      <c r="F2734" s="60">
        <v>423</v>
      </c>
      <c r="G2734" s="43">
        <v>105</v>
      </c>
      <c r="H2734" s="58">
        <f>FactTransaction[[#This Row],[RNS]]*FactTransaction[[#This Row],[ADR]]</f>
        <v>44415</v>
      </c>
      <c r="I2734" s="51">
        <f>DATE(FactTransaction[[#This Row],['#Year]],FactTransaction[[#This Row],['#Month]],1)</f>
        <v>43709</v>
      </c>
      <c r="J2734" s="48"/>
    </row>
    <row r="2735" spans="1:10" x14ac:dyDescent="0.4">
      <c r="A2735" s="48" t="s">
        <v>85</v>
      </c>
      <c r="B2735" s="48" t="s">
        <v>75</v>
      </c>
      <c r="C2735" s="48">
        <v>2019</v>
      </c>
      <c r="D2735" s="48" t="s">
        <v>7</v>
      </c>
      <c r="E2735" s="48">
        <v>9</v>
      </c>
      <c r="F2735" s="60">
        <v>592</v>
      </c>
      <c r="G2735" s="43">
        <v>113</v>
      </c>
      <c r="H2735" s="58">
        <f>FactTransaction[[#This Row],[RNS]]*FactTransaction[[#This Row],[ADR]]</f>
        <v>66896</v>
      </c>
      <c r="I2735" s="51">
        <f>DATE(FactTransaction[[#This Row],['#Year]],FactTransaction[[#This Row],['#Month]],1)</f>
        <v>43709</v>
      </c>
      <c r="J2735" s="48"/>
    </row>
    <row r="2736" spans="1:10" x14ac:dyDescent="0.4">
      <c r="A2736" s="48" t="s">
        <v>85</v>
      </c>
      <c r="B2736" s="48" t="s">
        <v>75</v>
      </c>
      <c r="C2736" s="48">
        <v>2019</v>
      </c>
      <c r="D2736" s="48" t="s">
        <v>8</v>
      </c>
      <c r="E2736" s="48">
        <v>9</v>
      </c>
      <c r="F2736" s="60">
        <v>185</v>
      </c>
      <c r="G2736" s="43">
        <v>112</v>
      </c>
      <c r="H2736" s="58">
        <f>FactTransaction[[#This Row],[RNS]]*FactTransaction[[#This Row],[ADR]]</f>
        <v>20720</v>
      </c>
      <c r="I2736" s="51">
        <f>DATE(FactTransaction[[#This Row],['#Year]],FactTransaction[[#This Row],['#Month]],1)</f>
        <v>43709</v>
      </c>
      <c r="J2736" s="48"/>
    </row>
    <row r="2737" spans="1:10" x14ac:dyDescent="0.4">
      <c r="A2737" s="48" t="s">
        <v>85</v>
      </c>
      <c r="B2737" s="48" t="s">
        <v>75</v>
      </c>
      <c r="C2737" s="48">
        <v>2019</v>
      </c>
      <c r="D2737" s="48" t="s">
        <v>3</v>
      </c>
      <c r="E2737" s="48">
        <v>9</v>
      </c>
      <c r="F2737" s="60">
        <v>451</v>
      </c>
      <c r="G2737" s="43">
        <v>114</v>
      </c>
      <c r="H2737" s="58">
        <f>FactTransaction[[#This Row],[RNS]]*FactTransaction[[#This Row],[ADR]]</f>
        <v>51414</v>
      </c>
      <c r="I2737" s="51">
        <f>DATE(FactTransaction[[#This Row],['#Year]],FactTransaction[[#This Row],['#Month]],1)</f>
        <v>43709</v>
      </c>
      <c r="J2737" s="48"/>
    </row>
    <row r="2738" spans="1:10" x14ac:dyDescent="0.4">
      <c r="A2738" s="48" t="s">
        <v>85</v>
      </c>
      <c r="B2738" s="48" t="s">
        <v>75</v>
      </c>
      <c r="C2738" s="48">
        <v>2019</v>
      </c>
      <c r="D2738" s="48" t="s">
        <v>6</v>
      </c>
      <c r="E2738" s="48">
        <v>10</v>
      </c>
      <c r="F2738" s="60">
        <v>459</v>
      </c>
      <c r="G2738" s="43">
        <v>123</v>
      </c>
      <c r="H2738" s="58">
        <f>FactTransaction[[#This Row],[RNS]]*FactTransaction[[#This Row],[ADR]]</f>
        <v>56457</v>
      </c>
      <c r="I2738" s="51">
        <f>DATE(FactTransaction[[#This Row],['#Year]],FactTransaction[[#This Row],['#Month]],1)</f>
        <v>43739</v>
      </c>
      <c r="J2738" s="48"/>
    </row>
    <row r="2739" spans="1:10" x14ac:dyDescent="0.4">
      <c r="A2739" s="48" t="s">
        <v>85</v>
      </c>
      <c r="B2739" s="48" t="s">
        <v>75</v>
      </c>
      <c r="C2739" s="48">
        <v>2019</v>
      </c>
      <c r="D2739" s="48" t="s">
        <v>7</v>
      </c>
      <c r="E2739" s="48">
        <v>10</v>
      </c>
      <c r="F2739" s="60">
        <v>515</v>
      </c>
      <c r="G2739" s="43">
        <v>122</v>
      </c>
      <c r="H2739" s="58">
        <f>FactTransaction[[#This Row],[RNS]]*FactTransaction[[#This Row],[ADR]]</f>
        <v>62830</v>
      </c>
      <c r="I2739" s="51">
        <f>DATE(FactTransaction[[#This Row],['#Year]],FactTransaction[[#This Row],['#Month]],1)</f>
        <v>43739</v>
      </c>
      <c r="J2739" s="48"/>
    </row>
    <row r="2740" spans="1:10" x14ac:dyDescent="0.4">
      <c r="A2740" s="48" t="s">
        <v>85</v>
      </c>
      <c r="B2740" s="48" t="s">
        <v>75</v>
      </c>
      <c r="C2740" s="48">
        <v>2019</v>
      </c>
      <c r="D2740" s="48" t="s">
        <v>8</v>
      </c>
      <c r="E2740" s="48">
        <v>10</v>
      </c>
      <c r="F2740" s="60">
        <v>232</v>
      </c>
      <c r="G2740" s="43">
        <v>105</v>
      </c>
      <c r="H2740" s="58">
        <f>FactTransaction[[#This Row],[RNS]]*FactTransaction[[#This Row],[ADR]]</f>
        <v>24360</v>
      </c>
      <c r="I2740" s="51">
        <f>DATE(FactTransaction[[#This Row],['#Year]],FactTransaction[[#This Row],['#Month]],1)</f>
        <v>43739</v>
      </c>
      <c r="J2740" s="48"/>
    </row>
    <row r="2741" spans="1:10" x14ac:dyDescent="0.4">
      <c r="A2741" s="48" t="s">
        <v>85</v>
      </c>
      <c r="B2741" s="48" t="s">
        <v>75</v>
      </c>
      <c r="C2741" s="48">
        <v>2019</v>
      </c>
      <c r="D2741" s="48" t="s">
        <v>3</v>
      </c>
      <c r="E2741" s="48">
        <v>10</v>
      </c>
      <c r="F2741" s="60">
        <v>63</v>
      </c>
      <c r="G2741" s="43">
        <v>103</v>
      </c>
      <c r="H2741" s="58">
        <f>FactTransaction[[#This Row],[RNS]]*FactTransaction[[#This Row],[ADR]]</f>
        <v>6489</v>
      </c>
      <c r="I2741" s="51">
        <f>DATE(FactTransaction[[#This Row],['#Year]],FactTransaction[[#This Row],['#Month]],1)</f>
        <v>43739</v>
      </c>
      <c r="J2741" s="48"/>
    </row>
    <row r="2742" spans="1:10" x14ac:dyDescent="0.4">
      <c r="A2742" s="48" t="s">
        <v>85</v>
      </c>
      <c r="B2742" s="48" t="s">
        <v>75</v>
      </c>
      <c r="C2742" s="48">
        <v>2019</v>
      </c>
      <c r="D2742" s="48" t="s">
        <v>6</v>
      </c>
      <c r="E2742" s="48">
        <v>11</v>
      </c>
      <c r="F2742" s="60">
        <v>433</v>
      </c>
      <c r="G2742" s="43">
        <v>104</v>
      </c>
      <c r="H2742" s="58">
        <f>FactTransaction[[#This Row],[RNS]]*FactTransaction[[#This Row],[ADR]]</f>
        <v>45032</v>
      </c>
      <c r="I2742" s="51">
        <f>DATE(FactTransaction[[#This Row],['#Year]],FactTransaction[[#This Row],['#Month]],1)</f>
        <v>43770</v>
      </c>
      <c r="J2742" s="48"/>
    </row>
    <row r="2743" spans="1:10" x14ac:dyDescent="0.4">
      <c r="A2743" s="48" t="s">
        <v>85</v>
      </c>
      <c r="B2743" s="48" t="s">
        <v>75</v>
      </c>
      <c r="C2743" s="48">
        <v>2019</v>
      </c>
      <c r="D2743" s="48" t="s">
        <v>7</v>
      </c>
      <c r="E2743" s="48">
        <v>11</v>
      </c>
      <c r="F2743" s="60">
        <v>278</v>
      </c>
      <c r="G2743" s="43">
        <v>115</v>
      </c>
      <c r="H2743" s="58">
        <f>FactTransaction[[#This Row],[RNS]]*FactTransaction[[#This Row],[ADR]]</f>
        <v>31970</v>
      </c>
      <c r="I2743" s="51">
        <f>DATE(FactTransaction[[#This Row],['#Year]],FactTransaction[[#This Row],['#Month]],1)</f>
        <v>43770</v>
      </c>
      <c r="J2743" s="48"/>
    </row>
    <row r="2744" spans="1:10" x14ac:dyDescent="0.4">
      <c r="A2744" s="48" t="s">
        <v>85</v>
      </c>
      <c r="B2744" s="48" t="s">
        <v>75</v>
      </c>
      <c r="C2744" s="48">
        <v>2019</v>
      </c>
      <c r="D2744" s="48" t="s">
        <v>8</v>
      </c>
      <c r="E2744" s="48">
        <v>11</v>
      </c>
      <c r="F2744" s="60">
        <v>186</v>
      </c>
      <c r="G2744" s="43">
        <v>113</v>
      </c>
      <c r="H2744" s="58">
        <f>FactTransaction[[#This Row],[RNS]]*FactTransaction[[#This Row],[ADR]]</f>
        <v>21018</v>
      </c>
      <c r="I2744" s="51">
        <f>DATE(FactTransaction[[#This Row],['#Year]],FactTransaction[[#This Row],['#Month]],1)</f>
        <v>43770</v>
      </c>
      <c r="J2744" s="48"/>
    </row>
    <row r="2745" spans="1:10" x14ac:dyDescent="0.4">
      <c r="A2745" s="48" t="s">
        <v>85</v>
      </c>
      <c r="B2745" s="48" t="s">
        <v>75</v>
      </c>
      <c r="C2745" s="48">
        <v>2019</v>
      </c>
      <c r="D2745" s="48" t="s">
        <v>3</v>
      </c>
      <c r="E2745" s="48">
        <v>11</v>
      </c>
      <c r="F2745" s="60">
        <v>369</v>
      </c>
      <c r="G2745" s="43">
        <v>117</v>
      </c>
      <c r="H2745" s="58">
        <f>FactTransaction[[#This Row],[RNS]]*FactTransaction[[#This Row],[ADR]]</f>
        <v>43173</v>
      </c>
      <c r="I2745" s="51">
        <f>DATE(FactTransaction[[#This Row],['#Year]],FactTransaction[[#This Row],['#Month]],1)</f>
        <v>43770</v>
      </c>
      <c r="J2745" s="48"/>
    </row>
    <row r="2746" spans="1:10" x14ac:dyDescent="0.4">
      <c r="A2746" s="48" t="s">
        <v>85</v>
      </c>
      <c r="B2746" s="48" t="s">
        <v>75</v>
      </c>
      <c r="C2746" s="48">
        <v>2019</v>
      </c>
      <c r="D2746" s="48" t="s">
        <v>6</v>
      </c>
      <c r="E2746" s="48">
        <v>12</v>
      </c>
      <c r="F2746" s="60">
        <v>309</v>
      </c>
      <c r="G2746" s="43">
        <v>112</v>
      </c>
      <c r="H2746" s="58">
        <f>FactTransaction[[#This Row],[RNS]]*FactTransaction[[#This Row],[ADR]]</f>
        <v>34608</v>
      </c>
      <c r="I2746" s="51">
        <f>DATE(FactTransaction[[#This Row],['#Year]],FactTransaction[[#This Row],['#Month]],1)</f>
        <v>43800</v>
      </c>
      <c r="J2746" s="48"/>
    </row>
    <row r="2747" spans="1:10" x14ac:dyDescent="0.4">
      <c r="A2747" s="48" t="s">
        <v>85</v>
      </c>
      <c r="B2747" s="48" t="s">
        <v>75</v>
      </c>
      <c r="C2747" s="48">
        <v>2019</v>
      </c>
      <c r="D2747" s="48" t="s">
        <v>7</v>
      </c>
      <c r="E2747" s="48">
        <v>12</v>
      </c>
      <c r="F2747" s="60">
        <v>525</v>
      </c>
      <c r="G2747" s="43">
        <v>96</v>
      </c>
      <c r="H2747" s="58">
        <f>FactTransaction[[#This Row],[RNS]]*FactTransaction[[#This Row],[ADR]]</f>
        <v>50400</v>
      </c>
      <c r="I2747" s="51">
        <f>DATE(FactTransaction[[#This Row],['#Year]],FactTransaction[[#This Row],['#Month]],1)</f>
        <v>43800</v>
      </c>
      <c r="J2747" s="48"/>
    </row>
    <row r="2748" spans="1:10" x14ac:dyDescent="0.4">
      <c r="A2748" s="48" t="s">
        <v>85</v>
      </c>
      <c r="B2748" s="48" t="s">
        <v>75</v>
      </c>
      <c r="C2748" s="48">
        <v>2019</v>
      </c>
      <c r="D2748" s="48" t="s">
        <v>8</v>
      </c>
      <c r="E2748" s="48">
        <v>12</v>
      </c>
      <c r="F2748" s="60">
        <v>230</v>
      </c>
      <c r="G2748" s="43">
        <v>100</v>
      </c>
      <c r="H2748" s="58">
        <f>FactTransaction[[#This Row],[RNS]]*FactTransaction[[#This Row],[ADR]]</f>
        <v>23000</v>
      </c>
      <c r="I2748" s="51">
        <f>DATE(FactTransaction[[#This Row],['#Year]],FactTransaction[[#This Row],['#Month]],1)</f>
        <v>43800</v>
      </c>
      <c r="J2748" s="48"/>
    </row>
    <row r="2749" spans="1:10" x14ac:dyDescent="0.4">
      <c r="A2749" s="48" t="s">
        <v>85</v>
      </c>
      <c r="B2749" s="48" t="s">
        <v>75</v>
      </c>
      <c r="C2749" s="48">
        <v>2019</v>
      </c>
      <c r="D2749" s="48" t="s">
        <v>3</v>
      </c>
      <c r="E2749" s="48">
        <v>12</v>
      </c>
      <c r="F2749" s="60">
        <v>283</v>
      </c>
      <c r="G2749" s="43">
        <v>123</v>
      </c>
      <c r="H2749" s="58">
        <f>FactTransaction[[#This Row],[RNS]]*FactTransaction[[#This Row],[ADR]]</f>
        <v>34809</v>
      </c>
      <c r="I2749" s="51">
        <f>DATE(FactTransaction[[#This Row],['#Year]],FactTransaction[[#This Row],['#Month]],1)</f>
        <v>43800</v>
      </c>
      <c r="J2749" s="48"/>
    </row>
    <row r="2750" spans="1:10" x14ac:dyDescent="0.4">
      <c r="A2750" s="48" t="s">
        <v>85</v>
      </c>
      <c r="B2750" s="48" t="s">
        <v>74</v>
      </c>
      <c r="C2750" s="48">
        <v>2019</v>
      </c>
      <c r="D2750" s="48" t="s">
        <v>6</v>
      </c>
      <c r="E2750" s="48">
        <v>1</v>
      </c>
      <c r="F2750" s="60">
        <v>355</v>
      </c>
      <c r="G2750" s="43">
        <v>112</v>
      </c>
      <c r="H2750" s="58">
        <f>FactTransaction[[#This Row],[RNS]]*FactTransaction[[#This Row],[ADR]]</f>
        <v>39760</v>
      </c>
      <c r="I2750" s="51">
        <f>DATE(FactTransaction[[#This Row],['#Year]],FactTransaction[[#This Row],['#Month]],1)</f>
        <v>43466</v>
      </c>
      <c r="J2750" s="48"/>
    </row>
    <row r="2751" spans="1:10" x14ac:dyDescent="0.4">
      <c r="A2751" s="48" t="s">
        <v>85</v>
      </c>
      <c r="B2751" s="48" t="s">
        <v>74</v>
      </c>
      <c r="C2751" s="48">
        <v>2019</v>
      </c>
      <c r="D2751" s="48" t="s">
        <v>7</v>
      </c>
      <c r="E2751" s="48">
        <v>1</v>
      </c>
      <c r="F2751" s="60">
        <v>573</v>
      </c>
      <c r="G2751" s="43">
        <v>101</v>
      </c>
      <c r="H2751" s="58">
        <f>FactTransaction[[#This Row],[RNS]]*FactTransaction[[#This Row],[ADR]]</f>
        <v>57873</v>
      </c>
      <c r="I2751" s="51">
        <f>DATE(FactTransaction[[#This Row],['#Year]],FactTransaction[[#This Row],['#Month]],1)</f>
        <v>43466</v>
      </c>
      <c r="J2751" s="48"/>
    </row>
    <row r="2752" spans="1:10" x14ac:dyDescent="0.4">
      <c r="A2752" s="48" t="s">
        <v>85</v>
      </c>
      <c r="B2752" s="48" t="s">
        <v>74</v>
      </c>
      <c r="C2752" s="48">
        <v>2019</v>
      </c>
      <c r="D2752" s="48" t="s">
        <v>8</v>
      </c>
      <c r="E2752" s="48">
        <v>1</v>
      </c>
      <c r="F2752" s="60">
        <v>416</v>
      </c>
      <c r="G2752" s="43">
        <v>117</v>
      </c>
      <c r="H2752" s="58">
        <f>FactTransaction[[#This Row],[RNS]]*FactTransaction[[#This Row],[ADR]]</f>
        <v>48672</v>
      </c>
      <c r="I2752" s="51">
        <f>DATE(FactTransaction[[#This Row],['#Year]],FactTransaction[[#This Row],['#Month]],1)</f>
        <v>43466</v>
      </c>
      <c r="J2752" s="48"/>
    </row>
    <row r="2753" spans="1:10" x14ac:dyDescent="0.4">
      <c r="A2753" s="48" t="s">
        <v>85</v>
      </c>
      <c r="B2753" s="48" t="s">
        <v>74</v>
      </c>
      <c r="C2753" s="48">
        <v>2019</v>
      </c>
      <c r="D2753" s="48" t="s">
        <v>3</v>
      </c>
      <c r="E2753" s="48">
        <v>1</v>
      </c>
      <c r="F2753" s="60">
        <v>41</v>
      </c>
      <c r="G2753" s="43">
        <v>117</v>
      </c>
      <c r="H2753" s="58">
        <f>FactTransaction[[#This Row],[RNS]]*FactTransaction[[#This Row],[ADR]]</f>
        <v>4797</v>
      </c>
      <c r="I2753" s="51">
        <f>DATE(FactTransaction[[#This Row],['#Year]],FactTransaction[[#This Row],['#Month]],1)</f>
        <v>43466</v>
      </c>
      <c r="J2753" s="48"/>
    </row>
    <row r="2754" spans="1:10" x14ac:dyDescent="0.4">
      <c r="A2754" s="48" t="s">
        <v>85</v>
      </c>
      <c r="B2754" s="48" t="s">
        <v>74</v>
      </c>
      <c r="C2754" s="48">
        <v>2019</v>
      </c>
      <c r="D2754" s="48" t="s">
        <v>6</v>
      </c>
      <c r="E2754" s="48">
        <v>2</v>
      </c>
      <c r="F2754" s="60">
        <v>564</v>
      </c>
      <c r="G2754" s="43">
        <v>111</v>
      </c>
      <c r="H2754" s="58">
        <f>FactTransaction[[#This Row],[RNS]]*FactTransaction[[#This Row],[ADR]]</f>
        <v>62604</v>
      </c>
      <c r="I2754" s="51">
        <f>DATE(FactTransaction[[#This Row],['#Year]],FactTransaction[[#This Row],['#Month]],1)</f>
        <v>43497</v>
      </c>
      <c r="J2754" s="48"/>
    </row>
    <row r="2755" spans="1:10" x14ac:dyDescent="0.4">
      <c r="A2755" s="48" t="s">
        <v>85</v>
      </c>
      <c r="B2755" s="48" t="s">
        <v>74</v>
      </c>
      <c r="C2755" s="48">
        <v>2019</v>
      </c>
      <c r="D2755" s="48" t="s">
        <v>7</v>
      </c>
      <c r="E2755" s="48">
        <v>2</v>
      </c>
      <c r="F2755" s="60">
        <v>475</v>
      </c>
      <c r="G2755" s="43">
        <v>102</v>
      </c>
      <c r="H2755" s="58">
        <f>FactTransaction[[#This Row],[RNS]]*FactTransaction[[#This Row],[ADR]]</f>
        <v>48450</v>
      </c>
      <c r="I2755" s="51">
        <f>DATE(FactTransaction[[#This Row],['#Year]],FactTransaction[[#This Row],['#Month]],1)</f>
        <v>43497</v>
      </c>
      <c r="J2755" s="48"/>
    </row>
    <row r="2756" spans="1:10" x14ac:dyDescent="0.4">
      <c r="A2756" s="48" t="s">
        <v>85</v>
      </c>
      <c r="B2756" s="48" t="s">
        <v>74</v>
      </c>
      <c r="C2756" s="48">
        <v>2019</v>
      </c>
      <c r="D2756" s="48" t="s">
        <v>8</v>
      </c>
      <c r="E2756" s="48">
        <v>2</v>
      </c>
      <c r="F2756" s="60">
        <v>109</v>
      </c>
      <c r="G2756" s="43">
        <v>102</v>
      </c>
      <c r="H2756" s="58">
        <f>FactTransaction[[#This Row],[RNS]]*FactTransaction[[#This Row],[ADR]]</f>
        <v>11118</v>
      </c>
      <c r="I2756" s="51">
        <f>DATE(FactTransaction[[#This Row],['#Year]],FactTransaction[[#This Row],['#Month]],1)</f>
        <v>43497</v>
      </c>
      <c r="J2756" s="48"/>
    </row>
    <row r="2757" spans="1:10" x14ac:dyDescent="0.4">
      <c r="A2757" s="48" t="s">
        <v>85</v>
      </c>
      <c r="B2757" s="48" t="s">
        <v>74</v>
      </c>
      <c r="C2757" s="48">
        <v>2019</v>
      </c>
      <c r="D2757" s="48" t="s">
        <v>3</v>
      </c>
      <c r="E2757" s="48">
        <v>2</v>
      </c>
      <c r="F2757" s="60">
        <v>73</v>
      </c>
      <c r="G2757" s="43">
        <v>111</v>
      </c>
      <c r="H2757" s="58">
        <f>FactTransaction[[#This Row],[RNS]]*FactTransaction[[#This Row],[ADR]]</f>
        <v>8103</v>
      </c>
      <c r="I2757" s="51">
        <f>DATE(FactTransaction[[#This Row],['#Year]],FactTransaction[[#This Row],['#Month]],1)</f>
        <v>43497</v>
      </c>
      <c r="J2757" s="48"/>
    </row>
    <row r="2758" spans="1:10" x14ac:dyDescent="0.4">
      <c r="A2758" s="48" t="s">
        <v>85</v>
      </c>
      <c r="B2758" s="48" t="s">
        <v>74</v>
      </c>
      <c r="C2758" s="48">
        <v>2019</v>
      </c>
      <c r="D2758" s="48" t="s">
        <v>6</v>
      </c>
      <c r="E2758" s="48">
        <v>3</v>
      </c>
      <c r="F2758" s="60">
        <v>84</v>
      </c>
      <c r="G2758" s="43">
        <v>106</v>
      </c>
      <c r="H2758" s="58">
        <f>FactTransaction[[#This Row],[RNS]]*FactTransaction[[#This Row],[ADR]]</f>
        <v>8904</v>
      </c>
      <c r="I2758" s="51">
        <f>DATE(FactTransaction[[#This Row],['#Year]],FactTransaction[[#This Row],['#Month]],1)</f>
        <v>43525</v>
      </c>
      <c r="J2758" s="48"/>
    </row>
    <row r="2759" spans="1:10" x14ac:dyDescent="0.4">
      <c r="A2759" s="48" t="s">
        <v>85</v>
      </c>
      <c r="B2759" s="48" t="s">
        <v>74</v>
      </c>
      <c r="C2759" s="48">
        <v>2019</v>
      </c>
      <c r="D2759" s="48" t="s">
        <v>7</v>
      </c>
      <c r="E2759" s="48">
        <v>3</v>
      </c>
      <c r="F2759" s="60">
        <v>117</v>
      </c>
      <c r="G2759" s="43">
        <v>112</v>
      </c>
      <c r="H2759" s="58">
        <f>FactTransaction[[#This Row],[RNS]]*FactTransaction[[#This Row],[ADR]]</f>
        <v>13104</v>
      </c>
      <c r="I2759" s="51">
        <f>DATE(FactTransaction[[#This Row],['#Year]],FactTransaction[[#This Row],['#Month]],1)</f>
        <v>43525</v>
      </c>
      <c r="J2759" s="48"/>
    </row>
    <row r="2760" spans="1:10" x14ac:dyDescent="0.4">
      <c r="A2760" s="48" t="s">
        <v>85</v>
      </c>
      <c r="B2760" s="48" t="s">
        <v>74</v>
      </c>
      <c r="C2760" s="48">
        <v>2019</v>
      </c>
      <c r="D2760" s="48" t="s">
        <v>8</v>
      </c>
      <c r="E2760" s="48">
        <v>3</v>
      </c>
      <c r="F2760" s="60">
        <v>234</v>
      </c>
      <c r="G2760" s="43">
        <v>116</v>
      </c>
      <c r="H2760" s="58">
        <f>FactTransaction[[#This Row],[RNS]]*FactTransaction[[#This Row],[ADR]]</f>
        <v>27144</v>
      </c>
      <c r="I2760" s="51">
        <f>DATE(FactTransaction[[#This Row],['#Year]],FactTransaction[[#This Row],['#Month]],1)</f>
        <v>43525</v>
      </c>
      <c r="J2760" s="48"/>
    </row>
    <row r="2761" spans="1:10" x14ac:dyDescent="0.4">
      <c r="A2761" s="48" t="s">
        <v>85</v>
      </c>
      <c r="B2761" s="48" t="s">
        <v>74</v>
      </c>
      <c r="C2761" s="48">
        <v>2019</v>
      </c>
      <c r="D2761" s="48" t="s">
        <v>3</v>
      </c>
      <c r="E2761" s="48">
        <v>3</v>
      </c>
      <c r="F2761" s="60">
        <v>299</v>
      </c>
      <c r="G2761" s="43">
        <v>96</v>
      </c>
      <c r="H2761" s="58">
        <f>FactTransaction[[#This Row],[RNS]]*FactTransaction[[#This Row],[ADR]]</f>
        <v>28704</v>
      </c>
      <c r="I2761" s="51">
        <f>DATE(FactTransaction[[#This Row],['#Year]],FactTransaction[[#This Row],['#Month]],1)</f>
        <v>43525</v>
      </c>
      <c r="J2761" s="48"/>
    </row>
    <row r="2762" spans="1:10" x14ac:dyDescent="0.4">
      <c r="A2762" s="48" t="s">
        <v>85</v>
      </c>
      <c r="B2762" s="48" t="s">
        <v>74</v>
      </c>
      <c r="C2762" s="48">
        <v>2019</v>
      </c>
      <c r="D2762" s="48" t="s">
        <v>6</v>
      </c>
      <c r="E2762" s="48">
        <v>4</v>
      </c>
      <c r="F2762" s="60">
        <v>195</v>
      </c>
      <c r="G2762" s="43">
        <v>122</v>
      </c>
      <c r="H2762" s="58">
        <f>FactTransaction[[#This Row],[RNS]]*FactTransaction[[#This Row],[ADR]]</f>
        <v>23790</v>
      </c>
      <c r="I2762" s="51">
        <f>DATE(FactTransaction[[#This Row],['#Year]],FactTransaction[[#This Row],['#Month]],1)</f>
        <v>43556</v>
      </c>
      <c r="J2762" s="48"/>
    </row>
    <row r="2763" spans="1:10" x14ac:dyDescent="0.4">
      <c r="A2763" s="48" t="s">
        <v>85</v>
      </c>
      <c r="B2763" s="48" t="s">
        <v>74</v>
      </c>
      <c r="C2763" s="48">
        <v>2019</v>
      </c>
      <c r="D2763" s="48" t="s">
        <v>7</v>
      </c>
      <c r="E2763" s="48">
        <v>4</v>
      </c>
      <c r="F2763" s="60">
        <v>443</v>
      </c>
      <c r="G2763" s="43">
        <v>104</v>
      </c>
      <c r="H2763" s="58">
        <f>FactTransaction[[#This Row],[RNS]]*FactTransaction[[#This Row],[ADR]]</f>
        <v>46072</v>
      </c>
      <c r="I2763" s="51">
        <f>DATE(FactTransaction[[#This Row],['#Year]],FactTransaction[[#This Row],['#Month]],1)</f>
        <v>43556</v>
      </c>
      <c r="J2763" s="48"/>
    </row>
    <row r="2764" spans="1:10" x14ac:dyDescent="0.4">
      <c r="A2764" s="48" t="s">
        <v>85</v>
      </c>
      <c r="B2764" s="48" t="s">
        <v>74</v>
      </c>
      <c r="C2764" s="48">
        <v>2019</v>
      </c>
      <c r="D2764" s="48" t="s">
        <v>8</v>
      </c>
      <c r="E2764" s="48">
        <v>4</v>
      </c>
      <c r="F2764" s="60">
        <v>503</v>
      </c>
      <c r="G2764" s="43">
        <v>116</v>
      </c>
      <c r="H2764" s="58">
        <f>FactTransaction[[#This Row],[RNS]]*FactTransaction[[#This Row],[ADR]]</f>
        <v>58348</v>
      </c>
      <c r="I2764" s="51">
        <f>DATE(FactTransaction[[#This Row],['#Year]],FactTransaction[[#This Row],['#Month]],1)</f>
        <v>43556</v>
      </c>
      <c r="J2764" s="48"/>
    </row>
    <row r="2765" spans="1:10" x14ac:dyDescent="0.4">
      <c r="A2765" s="48" t="s">
        <v>85</v>
      </c>
      <c r="B2765" s="48" t="s">
        <v>74</v>
      </c>
      <c r="C2765" s="48">
        <v>2019</v>
      </c>
      <c r="D2765" s="48" t="s">
        <v>3</v>
      </c>
      <c r="E2765" s="48">
        <v>4</v>
      </c>
      <c r="F2765" s="60">
        <v>277</v>
      </c>
      <c r="G2765" s="43">
        <v>112</v>
      </c>
      <c r="H2765" s="58">
        <f>FactTransaction[[#This Row],[RNS]]*FactTransaction[[#This Row],[ADR]]</f>
        <v>31024</v>
      </c>
      <c r="I2765" s="51">
        <f>DATE(FactTransaction[[#This Row],['#Year]],FactTransaction[[#This Row],['#Month]],1)</f>
        <v>43556</v>
      </c>
      <c r="J2765" s="48"/>
    </row>
    <row r="2766" spans="1:10" x14ac:dyDescent="0.4">
      <c r="A2766" s="48" t="s">
        <v>85</v>
      </c>
      <c r="B2766" s="48" t="s">
        <v>74</v>
      </c>
      <c r="C2766" s="48">
        <v>2019</v>
      </c>
      <c r="D2766" s="48" t="s">
        <v>6</v>
      </c>
      <c r="E2766" s="48">
        <v>5</v>
      </c>
      <c r="F2766" s="60">
        <v>454</v>
      </c>
      <c r="G2766" s="43">
        <v>125</v>
      </c>
      <c r="H2766" s="58">
        <f>FactTransaction[[#This Row],[RNS]]*FactTransaction[[#This Row],[ADR]]</f>
        <v>56750</v>
      </c>
      <c r="I2766" s="51">
        <f>DATE(FactTransaction[[#This Row],['#Year]],FactTransaction[[#This Row],['#Month]],1)</f>
        <v>43586</v>
      </c>
      <c r="J2766" s="48"/>
    </row>
    <row r="2767" spans="1:10" x14ac:dyDescent="0.4">
      <c r="A2767" s="48" t="s">
        <v>85</v>
      </c>
      <c r="B2767" s="48" t="s">
        <v>74</v>
      </c>
      <c r="C2767" s="48">
        <v>2019</v>
      </c>
      <c r="D2767" s="48" t="s">
        <v>7</v>
      </c>
      <c r="E2767" s="48">
        <v>5</v>
      </c>
      <c r="F2767" s="60">
        <v>539</v>
      </c>
      <c r="G2767" s="43">
        <v>96</v>
      </c>
      <c r="H2767" s="58">
        <f>FactTransaction[[#This Row],[RNS]]*FactTransaction[[#This Row],[ADR]]</f>
        <v>51744</v>
      </c>
      <c r="I2767" s="51">
        <f>DATE(FactTransaction[[#This Row],['#Year]],FactTransaction[[#This Row],['#Month]],1)</f>
        <v>43586</v>
      </c>
      <c r="J2767" s="48"/>
    </row>
    <row r="2768" spans="1:10" x14ac:dyDescent="0.4">
      <c r="A2768" s="48" t="s">
        <v>85</v>
      </c>
      <c r="B2768" s="48" t="s">
        <v>74</v>
      </c>
      <c r="C2768" s="48">
        <v>2019</v>
      </c>
      <c r="D2768" s="48" t="s">
        <v>8</v>
      </c>
      <c r="E2768" s="48">
        <v>5</v>
      </c>
      <c r="F2768" s="60">
        <v>529</v>
      </c>
      <c r="G2768" s="43">
        <v>112</v>
      </c>
      <c r="H2768" s="58">
        <f>FactTransaction[[#This Row],[RNS]]*FactTransaction[[#This Row],[ADR]]</f>
        <v>59248</v>
      </c>
      <c r="I2768" s="51">
        <f>DATE(FactTransaction[[#This Row],['#Year]],FactTransaction[[#This Row],['#Month]],1)</f>
        <v>43586</v>
      </c>
      <c r="J2768" s="48"/>
    </row>
    <row r="2769" spans="1:10" x14ac:dyDescent="0.4">
      <c r="A2769" s="48" t="s">
        <v>85</v>
      </c>
      <c r="B2769" s="48" t="s">
        <v>74</v>
      </c>
      <c r="C2769" s="48">
        <v>2019</v>
      </c>
      <c r="D2769" s="48" t="s">
        <v>3</v>
      </c>
      <c r="E2769" s="48">
        <v>5</v>
      </c>
      <c r="F2769" s="60">
        <v>76</v>
      </c>
      <c r="G2769" s="43">
        <v>122</v>
      </c>
      <c r="H2769" s="58">
        <f>FactTransaction[[#This Row],[RNS]]*FactTransaction[[#This Row],[ADR]]</f>
        <v>9272</v>
      </c>
      <c r="I2769" s="51">
        <f>DATE(FactTransaction[[#This Row],['#Year]],FactTransaction[[#This Row],['#Month]],1)</f>
        <v>43586</v>
      </c>
      <c r="J2769" s="48"/>
    </row>
    <row r="2770" spans="1:10" x14ac:dyDescent="0.4">
      <c r="A2770" s="48" t="s">
        <v>85</v>
      </c>
      <c r="B2770" s="48" t="s">
        <v>74</v>
      </c>
      <c r="C2770" s="48">
        <v>2019</v>
      </c>
      <c r="D2770" s="48" t="s">
        <v>6</v>
      </c>
      <c r="E2770" s="48">
        <v>6</v>
      </c>
      <c r="F2770" s="60">
        <v>82</v>
      </c>
      <c r="G2770" s="43">
        <v>102</v>
      </c>
      <c r="H2770" s="58">
        <f>FactTransaction[[#This Row],[RNS]]*FactTransaction[[#This Row],[ADR]]</f>
        <v>8364</v>
      </c>
      <c r="I2770" s="51">
        <f>DATE(FactTransaction[[#This Row],['#Year]],FactTransaction[[#This Row],['#Month]],1)</f>
        <v>43617</v>
      </c>
      <c r="J2770" s="48"/>
    </row>
    <row r="2771" spans="1:10" x14ac:dyDescent="0.4">
      <c r="A2771" s="48" t="s">
        <v>85</v>
      </c>
      <c r="B2771" s="48" t="s">
        <v>74</v>
      </c>
      <c r="C2771" s="48">
        <v>2019</v>
      </c>
      <c r="D2771" s="48" t="s">
        <v>7</v>
      </c>
      <c r="E2771" s="48">
        <v>6</v>
      </c>
      <c r="F2771" s="60">
        <v>259</v>
      </c>
      <c r="G2771" s="43">
        <v>98</v>
      </c>
      <c r="H2771" s="58">
        <f>FactTransaction[[#This Row],[RNS]]*FactTransaction[[#This Row],[ADR]]</f>
        <v>25382</v>
      </c>
      <c r="I2771" s="51">
        <f>DATE(FactTransaction[[#This Row],['#Year]],FactTransaction[[#This Row],['#Month]],1)</f>
        <v>43617</v>
      </c>
      <c r="J2771" s="48"/>
    </row>
    <row r="2772" spans="1:10" x14ac:dyDescent="0.4">
      <c r="A2772" s="48" t="s">
        <v>85</v>
      </c>
      <c r="B2772" s="48" t="s">
        <v>74</v>
      </c>
      <c r="C2772" s="48">
        <v>2019</v>
      </c>
      <c r="D2772" s="48" t="s">
        <v>8</v>
      </c>
      <c r="E2772" s="48">
        <v>6</v>
      </c>
      <c r="F2772" s="60">
        <v>281</v>
      </c>
      <c r="G2772" s="43">
        <v>115</v>
      </c>
      <c r="H2772" s="58">
        <f>FactTransaction[[#This Row],[RNS]]*FactTransaction[[#This Row],[ADR]]</f>
        <v>32315</v>
      </c>
      <c r="I2772" s="51">
        <f>DATE(FactTransaction[[#This Row],['#Year]],FactTransaction[[#This Row],['#Month]],1)</f>
        <v>43617</v>
      </c>
      <c r="J2772" s="48"/>
    </row>
    <row r="2773" spans="1:10" x14ac:dyDescent="0.4">
      <c r="A2773" s="48" t="s">
        <v>85</v>
      </c>
      <c r="B2773" s="48" t="s">
        <v>74</v>
      </c>
      <c r="C2773" s="48">
        <v>2019</v>
      </c>
      <c r="D2773" s="48" t="s">
        <v>3</v>
      </c>
      <c r="E2773" s="48">
        <v>6</v>
      </c>
      <c r="F2773" s="60">
        <v>551</v>
      </c>
      <c r="G2773" s="43">
        <v>122</v>
      </c>
      <c r="H2773" s="58">
        <f>FactTransaction[[#This Row],[RNS]]*FactTransaction[[#This Row],[ADR]]</f>
        <v>67222</v>
      </c>
      <c r="I2773" s="51">
        <f>DATE(FactTransaction[[#This Row],['#Year]],FactTransaction[[#This Row],['#Month]],1)</f>
        <v>43617</v>
      </c>
      <c r="J2773" s="48"/>
    </row>
    <row r="2774" spans="1:10" x14ac:dyDescent="0.4">
      <c r="A2774" s="48" t="s">
        <v>85</v>
      </c>
      <c r="B2774" s="48" t="s">
        <v>74</v>
      </c>
      <c r="C2774" s="48">
        <v>2019</v>
      </c>
      <c r="D2774" s="48" t="s">
        <v>6</v>
      </c>
      <c r="E2774" s="48">
        <v>7</v>
      </c>
      <c r="F2774" s="60">
        <v>544</v>
      </c>
      <c r="G2774" s="43">
        <v>123</v>
      </c>
      <c r="H2774" s="58">
        <f>FactTransaction[[#This Row],[RNS]]*FactTransaction[[#This Row],[ADR]]</f>
        <v>66912</v>
      </c>
      <c r="I2774" s="51">
        <f>DATE(FactTransaction[[#This Row],['#Year]],FactTransaction[[#This Row],['#Month]],1)</f>
        <v>43647</v>
      </c>
      <c r="J2774" s="48"/>
    </row>
    <row r="2775" spans="1:10" x14ac:dyDescent="0.4">
      <c r="A2775" s="48" t="s">
        <v>85</v>
      </c>
      <c r="B2775" s="48" t="s">
        <v>74</v>
      </c>
      <c r="C2775" s="48">
        <v>2019</v>
      </c>
      <c r="D2775" s="48" t="s">
        <v>7</v>
      </c>
      <c r="E2775" s="48">
        <v>7</v>
      </c>
      <c r="F2775" s="60">
        <v>198</v>
      </c>
      <c r="G2775" s="43">
        <v>124</v>
      </c>
      <c r="H2775" s="58">
        <f>FactTransaction[[#This Row],[RNS]]*FactTransaction[[#This Row],[ADR]]</f>
        <v>24552</v>
      </c>
      <c r="I2775" s="51">
        <f>DATE(FactTransaction[[#This Row],['#Year]],FactTransaction[[#This Row],['#Month]],1)</f>
        <v>43647</v>
      </c>
      <c r="J2775" s="48"/>
    </row>
    <row r="2776" spans="1:10" x14ac:dyDescent="0.4">
      <c r="A2776" s="48" t="s">
        <v>85</v>
      </c>
      <c r="B2776" s="48" t="s">
        <v>74</v>
      </c>
      <c r="C2776" s="48">
        <v>2019</v>
      </c>
      <c r="D2776" s="48" t="s">
        <v>8</v>
      </c>
      <c r="E2776" s="48">
        <v>7</v>
      </c>
      <c r="F2776" s="60">
        <v>250</v>
      </c>
      <c r="G2776" s="43">
        <v>116</v>
      </c>
      <c r="H2776" s="58">
        <f>FactTransaction[[#This Row],[RNS]]*FactTransaction[[#This Row],[ADR]]</f>
        <v>29000</v>
      </c>
      <c r="I2776" s="51">
        <f>DATE(FactTransaction[[#This Row],['#Year]],FactTransaction[[#This Row],['#Month]],1)</f>
        <v>43647</v>
      </c>
      <c r="J2776" s="48"/>
    </row>
    <row r="2777" spans="1:10" x14ac:dyDescent="0.4">
      <c r="A2777" s="48" t="s">
        <v>85</v>
      </c>
      <c r="B2777" s="48" t="s">
        <v>74</v>
      </c>
      <c r="C2777" s="48">
        <v>2019</v>
      </c>
      <c r="D2777" s="48" t="s">
        <v>3</v>
      </c>
      <c r="E2777" s="48">
        <v>7</v>
      </c>
      <c r="F2777" s="60">
        <v>520</v>
      </c>
      <c r="G2777" s="43">
        <v>106</v>
      </c>
      <c r="H2777" s="58">
        <f>FactTransaction[[#This Row],[RNS]]*FactTransaction[[#This Row],[ADR]]</f>
        <v>55120</v>
      </c>
      <c r="I2777" s="51">
        <f>DATE(FactTransaction[[#This Row],['#Year]],FactTransaction[[#This Row],['#Month]],1)</f>
        <v>43647</v>
      </c>
      <c r="J2777" s="48"/>
    </row>
    <row r="2778" spans="1:10" x14ac:dyDescent="0.4">
      <c r="A2778" s="48" t="s">
        <v>85</v>
      </c>
      <c r="B2778" s="48" t="s">
        <v>74</v>
      </c>
      <c r="C2778" s="48">
        <v>2019</v>
      </c>
      <c r="D2778" s="48" t="s">
        <v>6</v>
      </c>
      <c r="E2778" s="48">
        <v>8</v>
      </c>
      <c r="F2778" s="60">
        <v>366</v>
      </c>
      <c r="G2778" s="43">
        <v>121</v>
      </c>
      <c r="H2778" s="58">
        <f>FactTransaction[[#This Row],[RNS]]*FactTransaction[[#This Row],[ADR]]</f>
        <v>44286</v>
      </c>
      <c r="I2778" s="51">
        <f>DATE(FactTransaction[[#This Row],['#Year]],FactTransaction[[#This Row],['#Month]],1)</f>
        <v>43678</v>
      </c>
      <c r="J2778" s="48"/>
    </row>
    <row r="2779" spans="1:10" x14ac:dyDescent="0.4">
      <c r="A2779" s="48" t="s">
        <v>85</v>
      </c>
      <c r="B2779" s="48" t="s">
        <v>74</v>
      </c>
      <c r="C2779" s="48">
        <v>2019</v>
      </c>
      <c r="D2779" s="48" t="s">
        <v>7</v>
      </c>
      <c r="E2779" s="48">
        <v>8</v>
      </c>
      <c r="F2779" s="60">
        <v>140</v>
      </c>
      <c r="G2779" s="43">
        <v>111</v>
      </c>
      <c r="H2779" s="58">
        <f>FactTransaction[[#This Row],[RNS]]*FactTransaction[[#This Row],[ADR]]</f>
        <v>15540</v>
      </c>
      <c r="I2779" s="51">
        <f>DATE(FactTransaction[[#This Row],['#Year]],FactTransaction[[#This Row],['#Month]],1)</f>
        <v>43678</v>
      </c>
      <c r="J2779" s="48"/>
    </row>
    <row r="2780" spans="1:10" x14ac:dyDescent="0.4">
      <c r="A2780" s="48" t="s">
        <v>85</v>
      </c>
      <c r="B2780" s="48" t="s">
        <v>74</v>
      </c>
      <c r="C2780" s="48">
        <v>2019</v>
      </c>
      <c r="D2780" s="48" t="s">
        <v>8</v>
      </c>
      <c r="E2780" s="48">
        <v>8</v>
      </c>
      <c r="F2780" s="60">
        <v>243</v>
      </c>
      <c r="G2780" s="43">
        <v>111</v>
      </c>
      <c r="H2780" s="58">
        <f>FactTransaction[[#This Row],[RNS]]*FactTransaction[[#This Row],[ADR]]</f>
        <v>26973</v>
      </c>
      <c r="I2780" s="51">
        <f>DATE(FactTransaction[[#This Row],['#Year]],FactTransaction[[#This Row],['#Month]],1)</f>
        <v>43678</v>
      </c>
      <c r="J2780" s="48"/>
    </row>
    <row r="2781" spans="1:10" x14ac:dyDescent="0.4">
      <c r="A2781" s="48" t="s">
        <v>85</v>
      </c>
      <c r="B2781" s="48" t="s">
        <v>74</v>
      </c>
      <c r="C2781" s="48">
        <v>2019</v>
      </c>
      <c r="D2781" s="48" t="s">
        <v>3</v>
      </c>
      <c r="E2781" s="48">
        <v>8</v>
      </c>
      <c r="F2781" s="60">
        <v>429</v>
      </c>
      <c r="G2781" s="43">
        <v>109</v>
      </c>
      <c r="H2781" s="58">
        <f>FactTransaction[[#This Row],[RNS]]*FactTransaction[[#This Row],[ADR]]</f>
        <v>46761</v>
      </c>
      <c r="I2781" s="51">
        <f>DATE(FactTransaction[[#This Row],['#Year]],FactTransaction[[#This Row],['#Month]],1)</f>
        <v>43678</v>
      </c>
      <c r="J2781" s="48"/>
    </row>
    <row r="2782" spans="1:10" x14ac:dyDescent="0.4">
      <c r="A2782" s="48" t="s">
        <v>85</v>
      </c>
      <c r="B2782" s="48" t="s">
        <v>74</v>
      </c>
      <c r="C2782" s="48">
        <v>2019</v>
      </c>
      <c r="D2782" s="48" t="s">
        <v>6</v>
      </c>
      <c r="E2782" s="48">
        <v>9</v>
      </c>
      <c r="F2782" s="60">
        <v>42</v>
      </c>
      <c r="G2782" s="43">
        <v>120</v>
      </c>
      <c r="H2782" s="58">
        <f>FactTransaction[[#This Row],[RNS]]*FactTransaction[[#This Row],[ADR]]</f>
        <v>5040</v>
      </c>
      <c r="I2782" s="51">
        <f>DATE(FactTransaction[[#This Row],['#Year]],FactTransaction[[#This Row],['#Month]],1)</f>
        <v>43709</v>
      </c>
      <c r="J2782" s="48"/>
    </row>
    <row r="2783" spans="1:10" x14ac:dyDescent="0.4">
      <c r="A2783" s="48" t="s">
        <v>85</v>
      </c>
      <c r="B2783" s="48" t="s">
        <v>74</v>
      </c>
      <c r="C2783" s="48">
        <v>2019</v>
      </c>
      <c r="D2783" s="48" t="s">
        <v>7</v>
      </c>
      <c r="E2783" s="48">
        <v>9</v>
      </c>
      <c r="F2783" s="60">
        <v>98</v>
      </c>
      <c r="G2783" s="43">
        <v>105</v>
      </c>
      <c r="H2783" s="58">
        <f>FactTransaction[[#This Row],[RNS]]*FactTransaction[[#This Row],[ADR]]</f>
        <v>10290</v>
      </c>
      <c r="I2783" s="51">
        <f>DATE(FactTransaction[[#This Row],['#Year]],FactTransaction[[#This Row],['#Month]],1)</f>
        <v>43709</v>
      </c>
      <c r="J2783" s="48"/>
    </row>
    <row r="2784" spans="1:10" x14ac:dyDescent="0.4">
      <c r="A2784" s="48" t="s">
        <v>85</v>
      </c>
      <c r="B2784" s="48" t="s">
        <v>74</v>
      </c>
      <c r="C2784" s="48">
        <v>2019</v>
      </c>
      <c r="D2784" s="48" t="s">
        <v>8</v>
      </c>
      <c r="E2784" s="48">
        <v>9</v>
      </c>
      <c r="F2784" s="60">
        <v>568</v>
      </c>
      <c r="G2784" s="43">
        <v>105</v>
      </c>
      <c r="H2784" s="58">
        <f>FactTransaction[[#This Row],[RNS]]*FactTransaction[[#This Row],[ADR]]</f>
        <v>59640</v>
      </c>
      <c r="I2784" s="51">
        <f>DATE(FactTransaction[[#This Row],['#Year]],FactTransaction[[#This Row],['#Month]],1)</f>
        <v>43709</v>
      </c>
      <c r="J2784" s="48"/>
    </row>
    <row r="2785" spans="1:10" x14ac:dyDescent="0.4">
      <c r="A2785" s="48" t="s">
        <v>85</v>
      </c>
      <c r="B2785" s="48" t="s">
        <v>74</v>
      </c>
      <c r="C2785" s="48">
        <v>2019</v>
      </c>
      <c r="D2785" s="48" t="s">
        <v>3</v>
      </c>
      <c r="E2785" s="48">
        <v>9</v>
      </c>
      <c r="F2785" s="60">
        <v>271</v>
      </c>
      <c r="G2785" s="43">
        <v>107</v>
      </c>
      <c r="H2785" s="58">
        <f>FactTransaction[[#This Row],[RNS]]*FactTransaction[[#This Row],[ADR]]</f>
        <v>28997</v>
      </c>
      <c r="I2785" s="51">
        <f>DATE(FactTransaction[[#This Row],['#Year]],FactTransaction[[#This Row],['#Month]],1)</f>
        <v>43709</v>
      </c>
      <c r="J2785" s="48"/>
    </row>
    <row r="2786" spans="1:10" x14ac:dyDescent="0.4">
      <c r="A2786" s="48" t="s">
        <v>85</v>
      </c>
      <c r="B2786" s="48" t="s">
        <v>74</v>
      </c>
      <c r="C2786" s="48">
        <v>2019</v>
      </c>
      <c r="D2786" s="48" t="s">
        <v>6</v>
      </c>
      <c r="E2786" s="48">
        <v>10</v>
      </c>
      <c r="F2786" s="60">
        <v>301</v>
      </c>
      <c r="G2786" s="43">
        <v>110</v>
      </c>
      <c r="H2786" s="58">
        <f>FactTransaction[[#This Row],[RNS]]*FactTransaction[[#This Row],[ADR]]</f>
        <v>33110</v>
      </c>
      <c r="I2786" s="51">
        <f>DATE(FactTransaction[[#This Row],['#Year]],FactTransaction[[#This Row],['#Month]],1)</f>
        <v>43739</v>
      </c>
      <c r="J2786" s="48"/>
    </row>
    <row r="2787" spans="1:10" x14ac:dyDescent="0.4">
      <c r="A2787" s="48" t="s">
        <v>85</v>
      </c>
      <c r="B2787" s="48" t="s">
        <v>74</v>
      </c>
      <c r="C2787" s="48">
        <v>2019</v>
      </c>
      <c r="D2787" s="48" t="s">
        <v>7</v>
      </c>
      <c r="E2787" s="48">
        <v>10</v>
      </c>
      <c r="F2787" s="60">
        <v>532</v>
      </c>
      <c r="G2787" s="43">
        <v>95</v>
      </c>
      <c r="H2787" s="58">
        <f>FactTransaction[[#This Row],[RNS]]*FactTransaction[[#This Row],[ADR]]</f>
        <v>50540</v>
      </c>
      <c r="I2787" s="51">
        <f>DATE(FactTransaction[[#This Row],['#Year]],FactTransaction[[#This Row],['#Month]],1)</f>
        <v>43739</v>
      </c>
      <c r="J2787" s="48"/>
    </row>
    <row r="2788" spans="1:10" x14ac:dyDescent="0.4">
      <c r="A2788" s="48" t="s">
        <v>85</v>
      </c>
      <c r="B2788" s="48" t="s">
        <v>74</v>
      </c>
      <c r="C2788" s="48">
        <v>2019</v>
      </c>
      <c r="D2788" s="48" t="s">
        <v>8</v>
      </c>
      <c r="E2788" s="48">
        <v>10</v>
      </c>
      <c r="F2788" s="60">
        <v>141</v>
      </c>
      <c r="G2788" s="43">
        <v>112</v>
      </c>
      <c r="H2788" s="58">
        <f>FactTransaction[[#This Row],[RNS]]*FactTransaction[[#This Row],[ADR]]</f>
        <v>15792</v>
      </c>
      <c r="I2788" s="51">
        <f>DATE(FactTransaction[[#This Row],['#Year]],FactTransaction[[#This Row],['#Month]],1)</f>
        <v>43739</v>
      </c>
      <c r="J2788" s="48"/>
    </row>
    <row r="2789" spans="1:10" x14ac:dyDescent="0.4">
      <c r="A2789" s="48" t="s">
        <v>85</v>
      </c>
      <c r="B2789" s="48" t="s">
        <v>74</v>
      </c>
      <c r="C2789" s="48">
        <v>2019</v>
      </c>
      <c r="D2789" s="48" t="s">
        <v>3</v>
      </c>
      <c r="E2789" s="48">
        <v>10</v>
      </c>
      <c r="F2789" s="60">
        <v>158</v>
      </c>
      <c r="G2789" s="43">
        <v>99</v>
      </c>
      <c r="H2789" s="58">
        <f>FactTransaction[[#This Row],[RNS]]*FactTransaction[[#This Row],[ADR]]</f>
        <v>15642</v>
      </c>
      <c r="I2789" s="51">
        <f>DATE(FactTransaction[[#This Row],['#Year]],FactTransaction[[#This Row],['#Month]],1)</f>
        <v>43739</v>
      </c>
      <c r="J2789" s="48"/>
    </row>
    <row r="2790" spans="1:10" x14ac:dyDescent="0.4">
      <c r="A2790" s="48" t="s">
        <v>85</v>
      </c>
      <c r="B2790" s="48" t="s">
        <v>74</v>
      </c>
      <c r="C2790" s="48">
        <v>2019</v>
      </c>
      <c r="D2790" s="48" t="s">
        <v>6</v>
      </c>
      <c r="E2790" s="48">
        <v>11</v>
      </c>
      <c r="F2790" s="60">
        <v>86</v>
      </c>
      <c r="G2790" s="43">
        <v>120</v>
      </c>
      <c r="H2790" s="58">
        <f>FactTransaction[[#This Row],[RNS]]*FactTransaction[[#This Row],[ADR]]</f>
        <v>10320</v>
      </c>
      <c r="I2790" s="51">
        <f>DATE(FactTransaction[[#This Row],['#Year]],FactTransaction[[#This Row],['#Month]],1)</f>
        <v>43770</v>
      </c>
      <c r="J2790" s="48"/>
    </row>
    <row r="2791" spans="1:10" x14ac:dyDescent="0.4">
      <c r="A2791" s="48" t="s">
        <v>85</v>
      </c>
      <c r="B2791" s="48" t="s">
        <v>74</v>
      </c>
      <c r="C2791" s="48">
        <v>2019</v>
      </c>
      <c r="D2791" s="48" t="s">
        <v>7</v>
      </c>
      <c r="E2791" s="48">
        <v>11</v>
      </c>
      <c r="F2791" s="60">
        <v>404</v>
      </c>
      <c r="G2791" s="43">
        <v>104</v>
      </c>
      <c r="H2791" s="58">
        <f>FactTransaction[[#This Row],[RNS]]*FactTransaction[[#This Row],[ADR]]</f>
        <v>42016</v>
      </c>
      <c r="I2791" s="51">
        <f>DATE(FactTransaction[[#This Row],['#Year]],FactTransaction[[#This Row],['#Month]],1)</f>
        <v>43770</v>
      </c>
      <c r="J2791" s="48"/>
    </row>
    <row r="2792" spans="1:10" x14ac:dyDescent="0.4">
      <c r="A2792" s="48" t="s">
        <v>85</v>
      </c>
      <c r="B2792" s="48" t="s">
        <v>74</v>
      </c>
      <c r="C2792" s="48">
        <v>2019</v>
      </c>
      <c r="D2792" s="48" t="s">
        <v>8</v>
      </c>
      <c r="E2792" s="48">
        <v>11</v>
      </c>
      <c r="F2792" s="60">
        <v>299</v>
      </c>
      <c r="G2792" s="43">
        <v>95</v>
      </c>
      <c r="H2792" s="58">
        <f>FactTransaction[[#This Row],[RNS]]*FactTransaction[[#This Row],[ADR]]</f>
        <v>28405</v>
      </c>
      <c r="I2792" s="51">
        <f>DATE(FactTransaction[[#This Row],['#Year]],FactTransaction[[#This Row],['#Month]],1)</f>
        <v>43770</v>
      </c>
      <c r="J2792" s="48"/>
    </row>
    <row r="2793" spans="1:10" x14ac:dyDescent="0.4">
      <c r="A2793" s="48" t="s">
        <v>85</v>
      </c>
      <c r="B2793" s="48" t="s">
        <v>74</v>
      </c>
      <c r="C2793" s="48">
        <v>2019</v>
      </c>
      <c r="D2793" s="48" t="s">
        <v>3</v>
      </c>
      <c r="E2793" s="48">
        <v>11</v>
      </c>
      <c r="F2793" s="60">
        <v>45</v>
      </c>
      <c r="G2793" s="43">
        <v>122</v>
      </c>
      <c r="H2793" s="58">
        <f>FactTransaction[[#This Row],[RNS]]*FactTransaction[[#This Row],[ADR]]</f>
        <v>5490</v>
      </c>
      <c r="I2793" s="51">
        <f>DATE(FactTransaction[[#This Row],['#Year]],FactTransaction[[#This Row],['#Month]],1)</f>
        <v>43770</v>
      </c>
      <c r="J2793" s="48"/>
    </row>
    <row r="2794" spans="1:10" x14ac:dyDescent="0.4">
      <c r="A2794" s="48" t="s">
        <v>85</v>
      </c>
      <c r="B2794" s="48" t="s">
        <v>74</v>
      </c>
      <c r="C2794" s="48">
        <v>2019</v>
      </c>
      <c r="D2794" s="48" t="s">
        <v>6</v>
      </c>
      <c r="E2794" s="48">
        <v>12</v>
      </c>
      <c r="F2794" s="60">
        <v>78</v>
      </c>
      <c r="G2794" s="43">
        <v>119</v>
      </c>
      <c r="H2794" s="58">
        <f>FactTransaction[[#This Row],[RNS]]*FactTransaction[[#This Row],[ADR]]</f>
        <v>9282</v>
      </c>
      <c r="I2794" s="51">
        <f>DATE(FactTransaction[[#This Row],['#Year]],FactTransaction[[#This Row],['#Month]],1)</f>
        <v>43800</v>
      </c>
      <c r="J2794" s="48"/>
    </row>
    <row r="2795" spans="1:10" x14ac:dyDescent="0.4">
      <c r="A2795" s="48" t="s">
        <v>85</v>
      </c>
      <c r="B2795" s="48" t="s">
        <v>74</v>
      </c>
      <c r="C2795" s="48">
        <v>2019</v>
      </c>
      <c r="D2795" s="48" t="s">
        <v>7</v>
      </c>
      <c r="E2795" s="48">
        <v>12</v>
      </c>
      <c r="F2795" s="60">
        <v>38</v>
      </c>
      <c r="G2795" s="43">
        <v>106</v>
      </c>
      <c r="H2795" s="58">
        <f>FactTransaction[[#This Row],[RNS]]*FactTransaction[[#This Row],[ADR]]</f>
        <v>4028</v>
      </c>
      <c r="I2795" s="51">
        <f>DATE(FactTransaction[[#This Row],['#Year]],FactTransaction[[#This Row],['#Month]],1)</f>
        <v>43800</v>
      </c>
      <c r="J2795" s="48"/>
    </row>
    <row r="2796" spans="1:10" x14ac:dyDescent="0.4">
      <c r="A2796" s="48" t="s">
        <v>85</v>
      </c>
      <c r="B2796" s="48" t="s">
        <v>74</v>
      </c>
      <c r="C2796" s="48">
        <v>2019</v>
      </c>
      <c r="D2796" s="48" t="s">
        <v>8</v>
      </c>
      <c r="E2796" s="48">
        <v>12</v>
      </c>
      <c r="F2796" s="60">
        <v>79</v>
      </c>
      <c r="G2796" s="43">
        <v>111</v>
      </c>
      <c r="H2796" s="58">
        <f>FactTransaction[[#This Row],[RNS]]*FactTransaction[[#This Row],[ADR]]</f>
        <v>8769</v>
      </c>
      <c r="I2796" s="51">
        <f>DATE(FactTransaction[[#This Row],['#Year]],FactTransaction[[#This Row],['#Month]],1)</f>
        <v>43800</v>
      </c>
      <c r="J2796" s="48"/>
    </row>
    <row r="2797" spans="1:10" x14ac:dyDescent="0.4">
      <c r="A2797" s="48" t="s">
        <v>85</v>
      </c>
      <c r="B2797" s="48" t="s">
        <v>74</v>
      </c>
      <c r="C2797" s="48">
        <v>2019</v>
      </c>
      <c r="D2797" s="48" t="s">
        <v>3</v>
      </c>
      <c r="E2797" s="48">
        <v>12</v>
      </c>
      <c r="F2797" s="60">
        <v>285</v>
      </c>
      <c r="G2797" s="43">
        <v>112</v>
      </c>
      <c r="H2797" s="58">
        <f>FactTransaction[[#This Row],[RNS]]*FactTransaction[[#This Row],[ADR]]</f>
        <v>31920</v>
      </c>
      <c r="I2797" s="51">
        <f>DATE(FactTransaction[[#This Row],['#Year]],FactTransaction[[#This Row],['#Month]],1)</f>
        <v>43800</v>
      </c>
      <c r="J2797" s="48"/>
    </row>
    <row r="2798" spans="1:10" x14ac:dyDescent="0.4">
      <c r="A2798" s="48" t="s">
        <v>85</v>
      </c>
      <c r="B2798" s="48" t="s">
        <v>75</v>
      </c>
      <c r="C2798" s="48">
        <v>2020</v>
      </c>
      <c r="D2798" s="48" t="s">
        <v>6</v>
      </c>
      <c r="E2798" s="48">
        <v>1</v>
      </c>
      <c r="F2798" s="60">
        <v>83</v>
      </c>
      <c r="G2798" s="43">
        <v>96</v>
      </c>
      <c r="H2798" s="58">
        <f>FactTransaction[[#This Row],[RNS]]*FactTransaction[[#This Row],[ADR]]</f>
        <v>7968</v>
      </c>
      <c r="I2798" s="51">
        <f>DATE(FactTransaction[[#This Row],['#Year]],FactTransaction[[#This Row],['#Month]],1)</f>
        <v>43831</v>
      </c>
      <c r="J2798" s="48"/>
    </row>
    <row r="2799" spans="1:10" x14ac:dyDescent="0.4">
      <c r="A2799" s="48" t="s">
        <v>85</v>
      </c>
      <c r="B2799" s="48" t="s">
        <v>75</v>
      </c>
      <c r="C2799" s="48">
        <v>2020</v>
      </c>
      <c r="D2799" s="48" t="s">
        <v>7</v>
      </c>
      <c r="E2799" s="48">
        <v>1</v>
      </c>
      <c r="F2799" s="60">
        <v>114</v>
      </c>
      <c r="G2799" s="43">
        <v>101</v>
      </c>
      <c r="H2799" s="58">
        <f>FactTransaction[[#This Row],[RNS]]*FactTransaction[[#This Row],[ADR]]</f>
        <v>11514</v>
      </c>
      <c r="I2799" s="51">
        <f>DATE(FactTransaction[[#This Row],['#Year]],FactTransaction[[#This Row],['#Month]],1)</f>
        <v>43831</v>
      </c>
      <c r="J2799" s="48"/>
    </row>
    <row r="2800" spans="1:10" x14ac:dyDescent="0.4">
      <c r="A2800" s="48" t="s">
        <v>85</v>
      </c>
      <c r="B2800" s="48" t="s">
        <v>75</v>
      </c>
      <c r="C2800" s="48">
        <v>2020</v>
      </c>
      <c r="D2800" s="48" t="s">
        <v>8</v>
      </c>
      <c r="E2800" s="48">
        <v>1</v>
      </c>
      <c r="F2800" s="60">
        <v>476</v>
      </c>
      <c r="G2800" s="43">
        <v>111</v>
      </c>
      <c r="H2800" s="58">
        <f>FactTransaction[[#This Row],[RNS]]*FactTransaction[[#This Row],[ADR]]</f>
        <v>52836</v>
      </c>
      <c r="I2800" s="51">
        <f>DATE(FactTransaction[[#This Row],['#Year]],FactTransaction[[#This Row],['#Month]],1)</f>
        <v>43831</v>
      </c>
      <c r="J2800" s="48"/>
    </row>
    <row r="2801" spans="1:10" x14ac:dyDescent="0.4">
      <c r="A2801" s="48" t="s">
        <v>85</v>
      </c>
      <c r="B2801" s="48" t="s">
        <v>75</v>
      </c>
      <c r="C2801" s="48">
        <v>2020</v>
      </c>
      <c r="D2801" s="48" t="s">
        <v>3</v>
      </c>
      <c r="E2801" s="48">
        <v>1</v>
      </c>
      <c r="F2801" s="60">
        <v>538</v>
      </c>
      <c r="G2801" s="43">
        <v>121</v>
      </c>
      <c r="H2801" s="58">
        <f>FactTransaction[[#This Row],[RNS]]*FactTransaction[[#This Row],[ADR]]</f>
        <v>65098</v>
      </c>
      <c r="I2801" s="51">
        <f>DATE(FactTransaction[[#This Row],['#Year]],FactTransaction[[#This Row],['#Month]],1)</f>
        <v>43831</v>
      </c>
      <c r="J2801" s="48"/>
    </row>
    <row r="2802" spans="1:10" x14ac:dyDescent="0.4">
      <c r="A2802" s="48" t="s">
        <v>85</v>
      </c>
      <c r="B2802" s="48" t="s">
        <v>75</v>
      </c>
      <c r="C2802" s="48">
        <v>2020</v>
      </c>
      <c r="D2802" s="48" t="s">
        <v>6</v>
      </c>
      <c r="E2802" s="48">
        <v>2</v>
      </c>
      <c r="F2802" s="60">
        <v>31</v>
      </c>
      <c r="G2802" s="43">
        <v>123</v>
      </c>
      <c r="H2802" s="58">
        <f>FactTransaction[[#This Row],[RNS]]*FactTransaction[[#This Row],[ADR]]</f>
        <v>3813</v>
      </c>
      <c r="I2802" s="51">
        <f>DATE(FactTransaction[[#This Row],['#Year]],FactTransaction[[#This Row],['#Month]],1)</f>
        <v>43862</v>
      </c>
      <c r="J2802" s="48"/>
    </row>
    <row r="2803" spans="1:10" x14ac:dyDescent="0.4">
      <c r="A2803" s="48" t="s">
        <v>85</v>
      </c>
      <c r="B2803" s="48" t="s">
        <v>75</v>
      </c>
      <c r="C2803" s="48">
        <v>2020</v>
      </c>
      <c r="D2803" s="48" t="s">
        <v>7</v>
      </c>
      <c r="E2803" s="48">
        <v>2</v>
      </c>
      <c r="F2803" s="60">
        <v>567</v>
      </c>
      <c r="G2803" s="43">
        <v>120</v>
      </c>
      <c r="H2803" s="58">
        <f>FactTransaction[[#This Row],[RNS]]*FactTransaction[[#This Row],[ADR]]</f>
        <v>68040</v>
      </c>
      <c r="I2803" s="51">
        <f>DATE(FactTransaction[[#This Row],['#Year]],FactTransaction[[#This Row],['#Month]],1)</f>
        <v>43862</v>
      </c>
      <c r="J2803" s="48"/>
    </row>
    <row r="2804" spans="1:10" x14ac:dyDescent="0.4">
      <c r="A2804" s="48" t="s">
        <v>85</v>
      </c>
      <c r="B2804" s="48" t="s">
        <v>75</v>
      </c>
      <c r="C2804" s="48">
        <v>2020</v>
      </c>
      <c r="D2804" s="48" t="s">
        <v>8</v>
      </c>
      <c r="E2804" s="48">
        <v>2</v>
      </c>
      <c r="F2804" s="60">
        <v>90</v>
      </c>
      <c r="G2804" s="43">
        <v>124</v>
      </c>
      <c r="H2804" s="58">
        <f>FactTransaction[[#This Row],[RNS]]*FactTransaction[[#This Row],[ADR]]</f>
        <v>11160</v>
      </c>
      <c r="I2804" s="51">
        <f>DATE(FactTransaction[[#This Row],['#Year]],FactTransaction[[#This Row],['#Month]],1)</f>
        <v>43862</v>
      </c>
      <c r="J2804" s="48"/>
    </row>
    <row r="2805" spans="1:10" x14ac:dyDescent="0.4">
      <c r="A2805" s="48" t="s">
        <v>85</v>
      </c>
      <c r="B2805" s="48" t="s">
        <v>75</v>
      </c>
      <c r="C2805" s="48">
        <v>2020</v>
      </c>
      <c r="D2805" s="48" t="s">
        <v>3</v>
      </c>
      <c r="E2805" s="48">
        <v>2</v>
      </c>
      <c r="F2805" s="60">
        <v>460</v>
      </c>
      <c r="G2805" s="43">
        <v>102</v>
      </c>
      <c r="H2805" s="58">
        <f>FactTransaction[[#This Row],[RNS]]*FactTransaction[[#This Row],[ADR]]</f>
        <v>46920</v>
      </c>
      <c r="I2805" s="51">
        <f>DATE(FactTransaction[[#This Row],['#Year]],FactTransaction[[#This Row],['#Month]],1)</f>
        <v>43862</v>
      </c>
      <c r="J2805" s="48"/>
    </row>
    <row r="2806" spans="1:10" x14ac:dyDescent="0.4">
      <c r="A2806" s="48" t="s">
        <v>85</v>
      </c>
      <c r="B2806" s="48" t="s">
        <v>75</v>
      </c>
      <c r="C2806" s="48">
        <v>2020</v>
      </c>
      <c r="D2806" s="48" t="s">
        <v>6</v>
      </c>
      <c r="E2806" s="48">
        <v>3</v>
      </c>
      <c r="F2806" s="60">
        <v>69</v>
      </c>
      <c r="G2806" s="43">
        <v>96</v>
      </c>
      <c r="H2806" s="58">
        <f>FactTransaction[[#This Row],[RNS]]*FactTransaction[[#This Row],[ADR]]</f>
        <v>6624</v>
      </c>
      <c r="I2806" s="51">
        <f>DATE(FactTransaction[[#This Row],['#Year]],FactTransaction[[#This Row],['#Month]],1)</f>
        <v>43891</v>
      </c>
      <c r="J2806" s="48"/>
    </row>
    <row r="2807" spans="1:10" x14ac:dyDescent="0.4">
      <c r="A2807" s="48" t="s">
        <v>85</v>
      </c>
      <c r="B2807" s="48" t="s">
        <v>75</v>
      </c>
      <c r="C2807" s="48">
        <v>2020</v>
      </c>
      <c r="D2807" s="48" t="s">
        <v>7</v>
      </c>
      <c r="E2807" s="48">
        <v>3</v>
      </c>
      <c r="F2807" s="60">
        <v>554</v>
      </c>
      <c r="G2807" s="43">
        <v>105</v>
      </c>
      <c r="H2807" s="58">
        <f>FactTransaction[[#This Row],[RNS]]*FactTransaction[[#This Row],[ADR]]</f>
        <v>58170</v>
      </c>
      <c r="I2807" s="51">
        <f>DATE(FactTransaction[[#This Row],['#Year]],FactTransaction[[#This Row],['#Month]],1)</f>
        <v>43891</v>
      </c>
      <c r="J2807" s="48"/>
    </row>
    <row r="2808" spans="1:10" x14ac:dyDescent="0.4">
      <c r="A2808" s="48" t="s">
        <v>85</v>
      </c>
      <c r="B2808" s="48" t="s">
        <v>75</v>
      </c>
      <c r="C2808" s="48">
        <v>2020</v>
      </c>
      <c r="D2808" s="48" t="s">
        <v>8</v>
      </c>
      <c r="E2808" s="48">
        <v>3</v>
      </c>
      <c r="F2808" s="60">
        <v>515</v>
      </c>
      <c r="G2808" s="43">
        <v>116</v>
      </c>
      <c r="H2808" s="58">
        <f>FactTransaction[[#This Row],[RNS]]*FactTransaction[[#This Row],[ADR]]</f>
        <v>59740</v>
      </c>
      <c r="I2808" s="51">
        <f>DATE(FactTransaction[[#This Row],['#Year]],FactTransaction[[#This Row],['#Month]],1)</f>
        <v>43891</v>
      </c>
      <c r="J2808" s="48"/>
    </row>
    <row r="2809" spans="1:10" x14ac:dyDescent="0.4">
      <c r="A2809" s="48" t="s">
        <v>85</v>
      </c>
      <c r="B2809" s="48" t="s">
        <v>75</v>
      </c>
      <c r="C2809" s="48">
        <v>2020</v>
      </c>
      <c r="D2809" s="48" t="s">
        <v>3</v>
      </c>
      <c r="E2809" s="48">
        <v>3</v>
      </c>
      <c r="F2809" s="60">
        <v>411</v>
      </c>
      <c r="G2809" s="43">
        <v>102</v>
      </c>
      <c r="H2809" s="58">
        <f>FactTransaction[[#This Row],[RNS]]*FactTransaction[[#This Row],[ADR]]</f>
        <v>41922</v>
      </c>
      <c r="I2809" s="51">
        <f>DATE(FactTransaction[[#This Row],['#Year]],FactTransaction[[#This Row],['#Month]],1)</f>
        <v>43891</v>
      </c>
      <c r="J2809" s="48"/>
    </row>
    <row r="2810" spans="1:10" x14ac:dyDescent="0.4">
      <c r="A2810" s="48" t="s">
        <v>85</v>
      </c>
      <c r="B2810" s="48" t="s">
        <v>75</v>
      </c>
      <c r="C2810" s="48">
        <v>2020</v>
      </c>
      <c r="D2810" s="48" t="s">
        <v>6</v>
      </c>
      <c r="E2810" s="48">
        <v>4</v>
      </c>
      <c r="F2810" s="60">
        <v>0</v>
      </c>
      <c r="G2810" s="43">
        <v>0</v>
      </c>
      <c r="H2810" s="58">
        <f>FactTransaction[[#This Row],[RNS]]*FactTransaction[[#This Row],[ADR]]</f>
        <v>0</v>
      </c>
      <c r="I2810" s="51">
        <f>DATE(FactTransaction[[#This Row],['#Year]],FactTransaction[[#This Row],['#Month]],1)</f>
        <v>43922</v>
      </c>
      <c r="J2810" s="48"/>
    </row>
    <row r="2811" spans="1:10" x14ac:dyDescent="0.4">
      <c r="A2811" s="48" t="s">
        <v>85</v>
      </c>
      <c r="B2811" s="48" t="s">
        <v>75</v>
      </c>
      <c r="C2811" s="48">
        <v>2020</v>
      </c>
      <c r="D2811" s="48" t="s">
        <v>7</v>
      </c>
      <c r="E2811" s="48">
        <v>4</v>
      </c>
      <c r="F2811" s="60">
        <v>0</v>
      </c>
      <c r="G2811" s="43">
        <v>0</v>
      </c>
      <c r="H2811" s="58">
        <f>FactTransaction[[#This Row],[RNS]]*FactTransaction[[#This Row],[ADR]]</f>
        <v>0</v>
      </c>
      <c r="I2811" s="51">
        <f>DATE(FactTransaction[[#This Row],['#Year]],FactTransaction[[#This Row],['#Month]],1)</f>
        <v>43922</v>
      </c>
      <c r="J2811" s="48"/>
    </row>
    <row r="2812" spans="1:10" x14ac:dyDescent="0.4">
      <c r="A2812" s="48" t="s">
        <v>85</v>
      </c>
      <c r="B2812" s="48" t="s">
        <v>75</v>
      </c>
      <c r="C2812" s="48">
        <v>2020</v>
      </c>
      <c r="D2812" s="48" t="s">
        <v>8</v>
      </c>
      <c r="E2812" s="48">
        <v>4</v>
      </c>
      <c r="F2812" s="60">
        <v>0</v>
      </c>
      <c r="G2812" s="43">
        <v>0</v>
      </c>
      <c r="H2812" s="58">
        <f>FactTransaction[[#This Row],[RNS]]*FactTransaction[[#This Row],[ADR]]</f>
        <v>0</v>
      </c>
      <c r="I2812" s="51">
        <f>DATE(FactTransaction[[#This Row],['#Year]],FactTransaction[[#This Row],['#Month]],1)</f>
        <v>43922</v>
      </c>
      <c r="J2812" s="48"/>
    </row>
    <row r="2813" spans="1:10" x14ac:dyDescent="0.4">
      <c r="A2813" s="48" t="s">
        <v>85</v>
      </c>
      <c r="B2813" s="48" t="s">
        <v>75</v>
      </c>
      <c r="C2813" s="48">
        <v>2020</v>
      </c>
      <c r="D2813" s="48" t="s">
        <v>3</v>
      </c>
      <c r="E2813" s="48">
        <v>4</v>
      </c>
      <c r="F2813" s="60">
        <v>0</v>
      </c>
      <c r="G2813" s="43">
        <v>0</v>
      </c>
      <c r="H2813" s="58">
        <f>FactTransaction[[#This Row],[RNS]]*FactTransaction[[#This Row],[ADR]]</f>
        <v>0</v>
      </c>
      <c r="I2813" s="51">
        <f>DATE(FactTransaction[[#This Row],['#Year]],FactTransaction[[#This Row],['#Month]],1)</f>
        <v>43922</v>
      </c>
      <c r="J2813" s="48"/>
    </row>
    <row r="2814" spans="1:10" x14ac:dyDescent="0.4">
      <c r="A2814" s="48" t="s">
        <v>85</v>
      </c>
      <c r="B2814" s="48" t="s">
        <v>75</v>
      </c>
      <c r="C2814" s="48">
        <v>2020</v>
      </c>
      <c r="D2814" s="48" t="s">
        <v>6</v>
      </c>
      <c r="E2814" s="48">
        <v>5</v>
      </c>
      <c r="F2814" s="60">
        <v>0</v>
      </c>
      <c r="G2814" s="43">
        <v>0</v>
      </c>
      <c r="H2814" s="58">
        <f>FactTransaction[[#This Row],[RNS]]*FactTransaction[[#This Row],[ADR]]</f>
        <v>0</v>
      </c>
      <c r="I2814" s="51">
        <f>DATE(FactTransaction[[#This Row],['#Year]],FactTransaction[[#This Row],['#Month]],1)</f>
        <v>43952</v>
      </c>
      <c r="J2814" s="48"/>
    </row>
    <row r="2815" spans="1:10" x14ac:dyDescent="0.4">
      <c r="A2815" s="48" t="s">
        <v>85</v>
      </c>
      <c r="B2815" s="48" t="s">
        <v>75</v>
      </c>
      <c r="C2815" s="48">
        <v>2020</v>
      </c>
      <c r="D2815" s="48" t="s">
        <v>7</v>
      </c>
      <c r="E2815" s="48">
        <v>5</v>
      </c>
      <c r="F2815" s="60">
        <v>0</v>
      </c>
      <c r="G2815" s="43">
        <v>0</v>
      </c>
      <c r="H2815" s="58">
        <f>FactTransaction[[#This Row],[RNS]]*FactTransaction[[#This Row],[ADR]]</f>
        <v>0</v>
      </c>
      <c r="I2815" s="51">
        <f>DATE(FactTransaction[[#This Row],['#Year]],FactTransaction[[#This Row],['#Month]],1)</f>
        <v>43952</v>
      </c>
      <c r="J2815" s="48"/>
    </row>
    <row r="2816" spans="1:10" x14ac:dyDescent="0.4">
      <c r="A2816" s="48" t="s">
        <v>85</v>
      </c>
      <c r="B2816" s="48" t="s">
        <v>75</v>
      </c>
      <c r="C2816" s="48">
        <v>2020</v>
      </c>
      <c r="D2816" s="48" t="s">
        <v>8</v>
      </c>
      <c r="E2816" s="48">
        <v>5</v>
      </c>
      <c r="F2816" s="60">
        <v>0</v>
      </c>
      <c r="G2816" s="43">
        <v>0</v>
      </c>
      <c r="H2816" s="58">
        <f>FactTransaction[[#This Row],[RNS]]*FactTransaction[[#This Row],[ADR]]</f>
        <v>0</v>
      </c>
      <c r="I2816" s="51">
        <f>DATE(FactTransaction[[#This Row],['#Year]],FactTransaction[[#This Row],['#Month]],1)</f>
        <v>43952</v>
      </c>
      <c r="J2816" s="48"/>
    </row>
    <row r="2817" spans="1:10" x14ac:dyDescent="0.4">
      <c r="A2817" s="48" t="s">
        <v>85</v>
      </c>
      <c r="B2817" s="48" t="s">
        <v>75</v>
      </c>
      <c r="C2817" s="48">
        <v>2020</v>
      </c>
      <c r="D2817" s="48" t="s">
        <v>3</v>
      </c>
      <c r="E2817" s="48">
        <v>5</v>
      </c>
      <c r="F2817" s="60">
        <v>0</v>
      </c>
      <c r="G2817" s="43">
        <v>0</v>
      </c>
      <c r="H2817" s="58">
        <f>FactTransaction[[#This Row],[RNS]]*FactTransaction[[#This Row],[ADR]]</f>
        <v>0</v>
      </c>
      <c r="I2817" s="51">
        <f>DATE(FactTransaction[[#This Row],['#Year]],FactTransaction[[#This Row],['#Month]],1)</f>
        <v>43952</v>
      </c>
      <c r="J2817" s="48"/>
    </row>
    <row r="2818" spans="1:10" x14ac:dyDescent="0.4">
      <c r="A2818" s="48" t="s">
        <v>85</v>
      </c>
      <c r="B2818" s="48" t="s">
        <v>75</v>
      </c>
      <c r="C2818" s="48">
        <v>2020</v>
      </c>
      <c r="D2818" s="48" t="s">
        <v>6</v>
      </c>
      <c r="E2818" s="48">
        <v>6</v>
      </c>
      <c r="F2818" s="60">
        <v>0</v>
      </c>
      <c r="G2818" s="43">
        <v>0</v>
      </c>
      <c r="H2818" s="58">
        <f>FactTransaction[[#This Row],[RNS]]*FactTransaction[[#This Row],[ADR]]</f>
        <v>0</v>
      </c>
      <c r="I2818" s="51">
        <f>DATE(FactTransaction[[#This Row],['#Year]],FactTransaction[[#This Row],['#Month]],1)</f>
        <v>43983</v>
      </c>
      <c r="J2818" s="48"/>
    </row>
    <row r="2819" spans="1:10" x14ac:dyDescent="0.4">
      <c r="A2819" s="48" t="s">
        <v>85</v>
      </c>
      <c r="B2819" s="48" t="s">
        <v>75</v>
      </c>
      <c r="C2819" s="48">
        <v>2020</v>
      </c>
      <c r="D2819" s="48" t="s">
        <v>7</v>
      </c>
      <c r="E2819" s="48">
        <v>6</v>
      </c>
      <c r="F2819" s="60">
        <v>0</v>
      </c>
      <c r="G2819" s="43">
        <v>0</v>
      </c>
      <c r="H2819" s="58">
        <f>FactTransaction[[#This Row],[RNS]]*FactTransaction[[#This Row],[ADR]]</f>
        <v>0</v>
      </c>
      <c r="I2819" s="51">
        <f>DATE(FactTransaction[[#This Row],['#Year]],FactTransaction[[#This Row],['#Month]],1)</f>
        <v>43983</v>
      </c>
      <c r="J2819" s="48"/>
    </row>
    <row r="2820" spans="1:10" x14ac:dyDescent="0.4">
      <c r="A2820" s="48" t="s">
        <v>85</v>
      </c>
      <c r="B2820" s="48" t="s">
        <v>75</v>
      </c>
      <c r="C2820" s="48">
        <v>2020</v>
      </c>
      <c r="D2820" s="48" t="s">
        <v>8</v>
      </c>
      <c r="E2820" s="48">
        <v>6</v>
      </c>
      <c r="F2820" s="60">
        <v>0</v>
      </c>
      <c r="G2820" s="43">
        <v>0</v>
      </c>
      <c r="H2820" s="58">
        <f>FactTransaction[[#This Row],[RNS]]*FactTransaction[[#This Row],[ADR]]</f>
        <v>0</v>
      </c>
      <c r="I2820" s="51">
        <f>DATE(FactTransaction[[#This Row],['#Year]],FactTransaction[[#This Row],['#Month]],1)</f>
        <v>43983</v>
      </c>
      <c r="J2820" s="48"/>
    </row>
    <row r="2821" spans="1:10" x14ac:dyDescent="0.4">
      <c r="A2821" s="48" t="s">
        <v>85</v>
      </c>
      <c r="B2821" s="48" t="s">
        <v>75</v>
      </c>
      <c r="C2821" s="48">
        <v>2020</v>
      </c>
      <c r="D2821" s="48" t="s">
        <v>3</v>
      </c>
      <c r="E2821" s="48">
        <v>6</v>
      </c>
      <c r="F2821" s="60">
        <v>0</v>
      </c>
      <c r="G2821" s="43">
        <v>0</v>
      </c>
      <c r="H2821" s="58">
        <f>FactTransaction[[#This Row],[RNS]]*FactTransaction[[#This Row],[ADR]]</f>
        <v>0</v>
      </c>
      <c r="I2821" s="51">
        <f>DATE(FactTransaction[[#This Row],['#Year]],FactTransaction[[#This Row],['#Month]],1)</f>
        <v>43983</v>
      </c>
      <c r="J2821" s="48"/>
    </row>
    <row r="2822" spans="1:10" x14ac:dyDescent="0.4">
      <c r="A2822" s="48" t="s">
        <v>85</v>
      </c>
      <c r="B2822" s="48" t="s">
        <v>75</v>
      </c>
      <c r="C2822" s="48">
        <v>2020</v>
      </c>
      <c r="D2822" s="48" t="s">
        <v>6</v>
      </c>
      <c r="E2822" s="48">
        <v>7</v>
      </c>
      <c r="F2822" s="60">
        <v>0</v>
      </c>
      <c r="G2822" s="43">
        <v>0</v>
      </c>
      <c r="H2822" s="58">
        <f>FactTransaction[[#This Row],[RNS]]*FactTransaction[[#This Row],[ADR]]</f>
        <v>0</v>
      </c>
      <c r="I2822" s="51">
        <f>DATE(FactTransaction[[#This Row],['#Year]],FactTransaction[[#This Row],['#Month]],1)</f>
        <v>44013</v>
      </c>
      <c r="J2822" s="48"/>
    </row>
    <row r="2823" spans="1:10" x14ac:dyDescent="0.4">
      <c r="A2823" s="48" t="s">
        <v>85</v>
      </c>
      <c r="B2823" s="48" t="s">
        <v>75</v>
      </c>
      <c r="C2823" s="48">
        <v>2020</v>
      </c>
      <c r="D2823" s="48" t="s">
        <v>7</v>
      </c>
      <c r="E2823" s="48">
        <v>7</v>
      </c>
      <c r="F2823" s="60">
        <v>0</v>
      </c>
      <c r="G2823" s="43">
        <v>0</v>
      </c>
      <c r="H2823" s="58">
        <f>FactTransaction[[#This Row],[RNS]]*FactTransaction[[#This Row],[ADR]]</f>
        <v>0</v>
      </c>
      <c r="I2823" s="51">
        <f>DATE(FactTransaction[[#This Row],['#Year]],FactTransaction[[#This Row],['#Month]],1)</f>
        <v>44013</v>
      </c>
      <c r="J2823" s="48"/>
    </row>
    <row r="2824" spans="1:10" x14ac:dyDescent="0.4">
      <c r="A2824" s="48" t="s">
        <v>85</v>
      </c>
      <c r="B2824" s="48" t="s">
        <v>75</v>
      </c>
      <c r="C2824" s="48">
        <v>2020</v>
      </c>
      <c r="D2824" s="48" t="s">
        <v>8</v>
      </c>
      <c r="E2824" s="48">
        <v>7</v>
      </c>
      <c r="F2824" s="60">
        <v>0</v>
      </c>
      <c r="G2824" s="43">
        <v>0</v>
      </c>
      <c r="H2824" s="58">
        <f>FactTransaction[[#This Row],[RNS]]*FactTransaction[[#This Row],[ADR]]</f>
        <v>0</v>
      </c>
      <c r="I2824" s="51">
        <f>DATE(FactTransaction[[#This Row],['#Year]],FactTransaction[[#This Row],['#Month]],1)</f>
        <v>44013</v>
      </c>
      <c r="J2824" s="48"/>
    </row>
    <row r="2825" spans="1:10" x14ac:dyDescent="0.4">
      <c r="A2825" s="48" t="s">
        <v>85</v>
      </c>
      <c r="B2825" s="48" t="s">
        <v>75</v>
      </c>
      <c r="C2825" s="48">
        <v>2020</v>
      </c>
      <c r="D2825" s="48" t="s">
        <v>3</v>
      </c>
      <c r="E2825" s="48">
        <v>7</v>
      </c>
      <c r="F2825" s="60">
        <v>0</v>
      </c>
      <c r="G2825" s="43">
        <v>0</v>
      </c>
      <c r="H2825" s="58">
        <f>FactTransaction[[#This Row],[RNS]]*FactTransaction[[#This Row],[ADR]]</f>
        <v>0</v>
      </c>
      <c r="I2825" s="51">
        <f>DATE(FactTransaction[[#This Row],['#Year]],FactTransaction[[#This Row],['#Month]],1)</f>
        <v>44013</v>
      </c>
      <c r="J2825" s="48"/>
    </row>
    <row r="2826" spans="1:10" x14ac:dyDescent="0.4">
      <c r="A2826" s="48" t="s">
        <v>85</v>
      </c>
      <c r="B2826" s="48" t="s">
        <v>75</v>
      </c>
      <c r="C2826" s="48">
        <v>2020</v>
      </c>
      <c r="D2826" s="48" t="s">
        <v>6</v>
      </c>
      <c r="E2826" s="48">
        <v>8</v>
      </c>
      <c r="F2826" s="60">
        <v>0</v>
      </c>
      <c r="G2826" s="43">
        <v>0</v>
      </c>
      <c r="H2826" s="58">
        <f>FactTransaction[[#This Row],[RNS]]*FactTransaction[[#This Row],[ADR]]</f>
        <v>0</v>
      </c>
      <c r="I2826" s="51">
        <f>DATE(FactTransaction[[#This Row],['#Year]],FactTransaction[[#This Row],['#Month]],1)</f>
        <v>44044</v>
      </c>
      <c r="J2826" s="48"/>
    </row>
    <row r="2827" spans="1:10" x14ac:dyDescent="0.4">
      <c r="A2827" s="48" t="s">
        <v>85</v>
      </c>
      <c r="B2827" s="48" t="s">
        <v>75</v>
      </c>
      <c r="C2827" s="48">
        <v>2020</v>
      </c>
      <c r="D2827" s="48" t="s">
        <v>7</v>
      </c>
      <c r="E2827" s="48">
        <v>8</v>
      </c>
      <c r="F2827" s="60">
        <v>0</v>
      </c>
      <c r="G2827" s="43">
        <v>0</v>
      </c>
      <c r="H2827" s="58">
        <f>FactTransaction[[#This Row],[RNS]]*FactTransaction[[#This Row],[ADR]]</f>
        <v>0</v>
      </c>
      <c r="I2827" s="51">
        <f>DATE(FactTransaction[[#This Row],['#Year]],FactTransaction[[#This Row],['#Month]],1)</f>
        <v>44044</v>
      </c>
      <c r="J2827" s="48"/>
    </row>
    <row r="2828" spans="1:10" x14ac:dyDescent="0.4">
      <c r="A2828" s="48" t="s">
        <v>85</v>
      </c>
      <c r="B2828" s="48" t="s">
        <v>75</v>
      </c>
      <c r="C2828" s="48">
        <v>2020</v>
      </c>
      <c r="D2828" s="48" t="s">
        <v>8</v>
      </c>
      <c r="E2828" s="48">
        <v>8</v>
      </c>
      <c r="F2828" s="60">
        <v>0</v>
      </c>
      <c r="G2828" s="43">
        <v>0</v>
      </c>
      <c r="H2828" s="58">
        <f>FactTransaction[[#This Row],[RNS]]*FactTransaction[[#This Row],[ADR]]</f>
        <v>0</v>
      </c>
      <c r="I2828" s="51">
        <f>DATE(FactTransaction[[#This Row],['#Year]],FactTransaction[[#This Row],['#Month]],1)</f>
        <v>44044</v>
      </c>
      <c r="J2828" s="48"/>
    </row>
    <row r="2829" spans="1:10" x14ac:dyDescent="0.4">
      <c r="A2829" s="48" t="s">
        <v>85</v>
      </c>
      <c r="B2829" s="48" t="s">
        <v>75</v>
      </c>
      <c r="C2829" s="48">
        <v>2020</v>
      </c>
      <c r="D2829" s="48" t="s">
        <v>3</v>
      </c>
      <c r="E2829" s="48">
        <v>8</v>
      </c>
      <c r="F2829" s="60">
        <v>0</v>
      </c>
      <c r="G2829" s="43">
        <v>0</v>
      </c>
      <c r="H2829" s="58">
        <f>FactTransaction[[#This Row],[RNS]]*FactTransaction[[#This Row],[ADR]]</f>
        <v>0</v>
      </c>
      <c r="I2829" s="51">
        <f>DATE(FactTransaction[[#This Row],['#Year]],FactTransaction[[#This Row],['#Month]],1)</f>
        <v>44044</v>
      </c>
      <c r="J2829" s="48"/>
    </row>
    <row r="2830" spans="1:10" x14ac:dyDescent="0.4">
      <c r="A2830" s="48" t="s">
        <v>85</v>
      </c>
      <c r="B2830" s="48" t="s">
        <v>75</v>
      </c>
      <c r="C2830" s="48">
        <v>2020</v>
      </c>
      <c r="D2830" s="48" t="s">
        <v>6</v>
      </c>
      <c r="E2830" s="48">
        <v>9</v>
      </c>
      <c r="F2830" s="60">
        <v>0</v>
      </c>
      <c r="G2830" s="43">
        <v>0</v>
      </c>
      <c r="H2830" s="58">
        <f>FactTransaction[[#This Row],[RNS]]*FactTransaction[[#This Row],[ADR]]</f>
        <v>0</v>
      </c>
      <c r="I2830" s="51">
        <f>DATE(FactTransaction[[#This Row],['#Year]],FactTransaction[[#This Row],['#Month]],1)</f>
        <v>44075</v>
      </c>
      <c r="J2830" s="48"/>
    </row>
    <row r="2831" spans="1:10" x14ac:dyDescent="0.4">
      <c r="A2831" s="48" t="s">
        <v>85</v>
      </c>
      <c r="B2831" s="48" t="s">
        <v>75</v>
      </c>
      <c r="C2831" s="48">
        <v>2020</v>
      </c>
      <c r="D2831" s="48" t="s">
        <v>7</v>
      </c>
      <c r="E2831" s="48">
        <v>9</v>
      </c>
      <c r="F2831" s="60">
        <v>0</v>
      </c>
      <c r="G2831" s="43">
        <v>0</v>
      </c>
      <c r="H2831" s="58">
        <f>FactTransaction[[#This Row],[RNS]]*FactTransaction[[#This Row],[ADR]]</f>
        <v>0</v>
      </c>
      <c r="I2831" s="51">
        <f>DATE(FactTransaction[[#This Row],['#Year]],FactTransaction[[#This Row],['#Month]],1)</f>
        <v>44075</v>
      </c>
      <c r="J2831" s="48"/>
    </row>
    <row r="2832" spans="1:10" x14ac:dyDescent="0.4">
      <c r="A2832" s="48" t="s">
        <v>85</v>
      </c>
      <c r="B2832" s="48" t="s">
        <v>75</v>
      </c>
      <c r="C2832" s="48">
        <v>2020</v>
      </c>
      <c r="D2832" s="48" t="s">
        <v>8</v>
      </c>
      <c r="E2832" s="48">
        <v>9</v>
      </c>
      <c r="F2832" s="60">
        <v>0</v>
      </c>
      <c r="G2832" s="43">
        <v>0</v>
      </c>
      <c r="H2832" s="58">
        <f>FactTransaction[[#This Row],[RNS]]*FactTransaction[[#This Row],[ADR]]</f>
        <v>0</v>
      </c>
      <c r="I2832" s="51">
        <f>DATE(FactTransaction[[#This Row],['#Year]],FactTransaction[[#This Row],['#Month]],1)</f>
        <v>44075</v>
      </c>
      <c r="J2832" s="48"/>
    </row>
    <row r="2833" spans="1:10" x14ac:dyDescent="0.4">
      <c r="A2833" s="48" t="s">
        <v>85</v>
      </c>
      <c r="B2833" s="48" t="s">
        <v>75</v>
      </c>
      <c r="C2833" s="48">
        <v>2020</v>
      </c>
      <c r="D2833" s="48" t="s">
        <v>3</v>
      </c>
      <c r="E2833" s="48">
        <v>9</v>
      </c>
      <c r="F2833" s="60">
        <v>0</v>
      </c>
      <c r="G2833" s="43">
        <v>0</v>
      </c>
      <c r="H2833" s="58">
        <f>FactTransaction[[#This Row],[RNS]]*FactTransaction[[#This Row],[ADR]]</f>
        <v>0</v>
      </c>
      <c r="I2833" s="51">
        <f>DATE(FactTransaction[[#This Row],['#Year]],FactTransaction[[#This Row],['#Month]],1)</f>
        <v>44075</v>
      </c>
      <c r="J2833" s="48"/>
    </row>
    <row r="2834" spans="1:10" x14ac:dyDescent="0.4">
      <c r="A2834" s="48" t="s">
        <v>85</v>
      </c>
      <c r="B2834" s="48" t="s">
        <v>75</v>
      </c>
      <c r="C2834" s="48">
        <v>2020</v>
      </c>
      <c r="D2834" s="48" t="s">
        <v>6</v>
      </c>
      <c r="E2834" s="48">
        <v>10</v>
      </c>
      <c r="F2834" s="60">
        <v>0</v>
      </c>
      <c r="G2834" s="43">
        <v>0</v>
      </c>
      <c r="H2834" s="58">
        <f>FactTransaction[[#This Row],[RNS]]*FactTransaction[[#This Row],[ADR]]</f>
        <v>0</v>
      </c>
      <c r="I2834" s="51">
        <f>DATE(FactTransaction[[#This Row],['#Year]],FactTransaction[[#This Row],['#Month]],1)</f>
        <v>44105</v>
      </c>
      <c r="J2834" s="48"/>
    </row>
    <row r="2835" spans="1:10" x14ac:dyDescent="0.4">
      <c r="A2835" s="48" t="s">
        <v>85</v>
      </c>
      <c r="B2835" s="48" t="s">
        <v>75</v>
      </c>
      <c r="C2835" s="48">
        <v>2020</v>
      </c>
      <c r="D2835" s="48" t="s">
        <v>7</v>
      </c>
      <c r="E2835" s="48">
        <v>10</v>
      </c>
      <c r="F2835" s="60">
        <v>0</v>
      </c>
      <c r="G2835" s="43">
        <v>0</v>
      </c>
      <c r="H2835" s="58">
        <f>FactTransaction[[#This Row],[RNS]]*FactTransaction[[#This Row],[ADR]]</f>
        <v>0</v>
      </c>
      <c r="I2835" s="51">
        <f>DATE(FactTransaction[[#This Row],['#Year]],FactTransaction[[#This Row],['#Month]],1)</f>
        <v>44105</v>
      </c>
      <c r="J2835" s="48"/>
    </row>
    <row r="2836" spans="1:10" x14ac:dyDescent="0.4">
      <c r="A2836" s="48" t="s">
        <v>85</v>
      </c>
      <c r="B2836" s="48" t="s">
        <v>75</v>
      </c>
      <c r="C2836" s="48">
        <v>2020</v>
      </c>
      <c r="D2836" s="48" t="s">
        <v>8</v>
      </c>
      <c r="E2836" s="48">
        <v>10</v>
      </c>
      <c r="F2836" s="60">
        <v>0</v>
      </c>
      <c r="G2836" s="43">
        <v>0</v>
      </c>
      <c r="H2836" s="58">
        <f>FactTransaction[[#This Row],[RNS]]*FactTransaction[[#This Row],[ADR]]</f>
        <v>0</v>
      </c>
      <c r="I2836" s="51">
        <f>DATE(FactTransaction[[#This Row],['#Year]],FactTransaction[[#This Row],['#Month]],1)</f>
        <v>44105</v>
      </c>
      <c r="J2836" s="48"/>
    </row>
    <row r="2837" spans="1:10" x14ac:dyDescent="0.4">
      <c r="A2837" s="48" t="s">
        <v>85</v>
      </c>
      <c r="B2837" s="48" t="s">
        <v>75</v>
      </c>
      <c r="C2837" s="48">
        <v>2020</v>
      </c>
      <c r="D2837" s="48" t="s">
        <v>3</v>
      </c>
      <c r="E2837" s="48">
        <v>10</v>
      </c>
      <c r="F2837" s="60">
        <v>0</v>
      </c>
      <c r="G2837" s="43">
        <v>0</v>
      </c>
      <c r="H2837" s="58">
        <f>FactTransaction[[#This Row],[RNS]]*FactTransaction[[#This Row],[ADR]]</f>
        <v>0</v>
      </c>
      <c r="I2837" s="51">
        <f>DATE(FactTransaction[[#This Row],['#Year]],FactTransaction[[#This Row],['#Month]],1)</f>
        <v>44105</v>
      </c>
      <c r="J2837" s="48"/>
    </row>
    <row r="2838" spans="1:10" x14ac:dyDescent="0.4">
      <c r="A2838" s="48" t="s">
        <v>85</v>
      </c>
      <c r="B2838" s="48" t="s">
        <v>75</v>
      </c>
      <c r="C2838" s="48">
        <v>2020</v>
      </c>
      <c r="D2838" s="48" t="s">
        <v>6</v>
      </c>
      <c r="E2838" s="48">
        <v>11</v>
      </c>
      <c r="F2838" s="60">
        <v>0</v>
      </c>
      <c r="G2838" s="43">
        <v>0</v>
      </c>
      <c r="H2838" s="58">
        <f>FactTransaction[[#This Row],[RNS]]*FactTransaction[[#This Row],[ADR]]</f>
        <v>0</v>
      </c>
      <c r="I2838" s="51">
        <f>DATE(FactTransaction[[#This Row],['#Year]],FactTransaction[[#This Row],['#Month]],1)</f>
        <v>44136</v>
      </c>
      <c r="J2838" s="48"/>
    </row>
    <row r="2839" spans="1:10" x14ac:dyDescent="0.4">
      <c r="A2839" s="48" t="s">
        <v>85</v>
      </c>
      <c r="B2839" s="48" t="s">
        <v>75</v>
      </c>
      <c r="C2839" s="48">
        <v>2020</v>
      </c>
      <c r="D2839" s="48" t="s">
        <v>7</v>
      </c>
      <c r="E2839" s="48">
        <v>11</v>
      </c>
      <c r="F2839" s="60">
        <v>0</v>
      </c>
      <c r="G2839" s="43">
        <v>0</v>
      </c>
      <c r="H2839" s="58">
        <f>FactTransaction[[#This Row],[RNS]]*FactTransaction[[#This Row],[ADR]]</f>
        <v>0</v>
      </c>
      <c r="I2839" s="51">
        <f>DATE(FactTransaction[[#This Row],['#Year]],FactTransaction[[#This Row],['#Month]],1)</f>
        <v>44136</v>
      </c>
      <c r="J2839" s="48"/>
    </row>
    <row r="2840" spans="1:10" x14ac:dyDescent="0.4">
      <c r="A2840" s="48" t="s">
        <v>85</v>
      </c>
      <c r="B2840" s="48" t="s">
        <v>75</v>
      </c>
      <c r="C2840" s="48">
        <v>2020</v>
      </c>
      <c r="D2840" s="48" t="s">
        <v>8</v>
      </c>
      <c r="E2840" s="48">
        <v>11</v>
      </c>
      <c r="F2840" s="60">
        <v>0</v>
      </c>
      <c r="G2840" s="43">
        <v>0</v>
      </c>
      <c r="H2840" s="58">
        <f>FactTransaction[[#This Row],[RNS]]*FactTransaction[[#This Row],[ADR]]</f>
        <v>0</v>
      </c>
      <c r="I2840" s="51">
        <f>DATE(FactTransaction[[#This Row],['#Year]],FactTransaction[[#This Row],['#Month]],1)</f>
        <v>44136</v>
      </c>
      <c r="J2840" s="48"/>
    </row>
    <row r="2841" spans="1:10" x14ac:dyDescent="0.4">
      <c r="A2841" s="48" t="s">
        <v>85</v>
      </c>
      <c r="B2841" s="48" t="s">
        <v>75</v>
      </c>
      <c r="C2841" s="48">
        <v>2020</v>
      </c>
      <c r="D2841" s="48" t="s">
        <v>3</v>
      </c>
      <c r="E2841" s="48">
        <v>11</v>
      </c>
      <c r="F2841" s="60">
        <v>0</v>
      </c>
      <c r="G2841" s="43">
        <v>0</v>
      </c>
      <c r="H2841" s="58">
        <f>FactTransaction[[#This Row],[RNS]]*FactTransaction[[#This Row],[ADR]]</f>
        <v>0</v>
      </c>
      <c r="I2841" s="51">
        <f>DATE(FactTransaction[[#This Row],['#Year]],FactTransaction[[#This Row],['#Month]],1)</f>
        <v>44136</v>
      </c>
      <c r="J2841" s="48"/>
    </row>
    <row r="2842" spans="1:10" x14ac:dyDescent="0.4">
      <c r="A2842" s="48" t="s">
        <v>85</v>
      </c>
      <c r="B2842" s="48" t="s">
        <v>75</v>
      </c>
      <c r="C2842" s="48">
        <v>2020</v>
      </c>
      <c r="D2842" s="48" t="s">
        <v>6</v>
      </c>
      <c r="E2842" s="48">
        <v>12</v>
      </c>
      <c r="F2842" s="60">
        <v>0</v>
      </c>
      <c r="G2842" s="43">
        <v>0</v>
      </c>
      <c r="H2842" s="58">
        <f>FactTransaction[[#This Row],[RNS]]*FactTransaction[[#This Row],[ADR]]</f>
        <v>0</v>
      </c>
      <c r="I2842" s="51">
        <f>DATE(FactTransaction[[#This Row],['#Year]],FactTransaction[[#This Row],['#Month]],1)</f>
        <v>44166</v>
      </c>
      <c r="J2842" s="48"/>
    </row>
    <row r="2843" spans="1:10" x14ac:dyDescent="0.4">
      <c r="A2843" s="48" t="s">
        <v>85</v>
      </c>
      <c r="B2843" s="48" t="s">
        <v>75</v>
      </c>
      <c r="C2843" s="48">
        <v>2020</v>
      </c>
      <c r="D2843" s="48" t="s">
        <v>7</v>
      </c>
      <c r="E2843" s="48">
        <v>12</v>
      </c>
      <c r="F2843" s="60">
        <v>0</v>
      </c>
      <c r="G2843" s="43">
        <v>0</v>
      </c>
      <c r="H2843" s="58">
        <f>FactTransaction[[#This Row],[RNS]]*FactTransaction[[#This Row],[ADR]]</f>
        <v>0</v>
      </c>
      <c r="I2843" s="51">
        <f>DATE(FactTransaction[[#This Row],['#Year]],FactTransaction[[#This Row],['#Month]],1)</f>
        <v>44166</v>
      </c>
      <c r="J2843" s="48"/>
    </row>
    <row r="2844" spans="1:10" x14ac:dyDescent="0.4">
      <c r="A2844" s="48" t="s">
        <v>85</v>
      </c>
      <c r="B2844" s="48" t="s">
        <v>75</v>
      </c>
      <c r="C2844" s="48">
        <v>2020</v>
      </c>
      <c r="D2844" s="48" t="s">
        <v>8</v>
      </c>
      <c r="E2844" s="48">
        <v>12</v>
      </c>
      <c r="F2844" s="60">
        <v>0</v>
      </c>
      <c r="G2844" s="43">
        <v>0</v>
      </c>
      <c r="H2844" s="58">
        <f>FactTransaction[[#This Row],[RNS]]*FactTransaction[[#This Row],[ADR]]</f>
        <v>0</v>
      </c>
      <c r="I2844" s="51">
        <f>DATE(FactTransaction[[#This Row],['#Year]],FactTransaction[[#This Row],['#Month]],1)</f>
        <v>44166</v>
      </c>
      <c r="J2844" s="48"/>
    </row>
    <row r="2845" spans="1:10" x14ac:dyDescent="0.4">
      <c r="A2845" s="48" t="s">
        <v>85</v>
      </c>
      <c r="B2845" s="48" t="s">
        <v>75</v>
      </c>
      <c r="C2845" s="48">
        <v>2020</v>
      </c>
      <c r="D2845" s="48" t="s">
        <v>3</v>
      </c>
      <c r="E2845" s="48">
        <v>12</v>
      </c>
      <c r="F2845" s="60">
        <v>0</v>
      </c>
      <c r="G2845" s="43">
        <v>0</v>
      </c>
      <c r="H2845" s="58">
        <f>FactTransaction[[#This Row],[RNS]]*FactTransaction[[#This Row],[ADR]]</f>
        <v>0</v>
      </c>
      <c r="I2845" s="51">
        <f>DATE(FactTransaction[[#This Row],['#Year]],FactTransaction[[#This Row],['#Month]],1)</f>
        <v>44166</v>
      </c>
      <c r="J2845" s="48"/>
    </row>
    <row r="2846" spans="1:10" x14ac:dyDescent="0.4">
      <c r="A2846" s="48" t="s">
        <v>85</v>
      </c>
      <c r="B2846" s="48" t="s">
        <v>74</v>
      </c>
      <c r="C2846" s="48">
        <v>2020</v>
      </c>
      <c r="D2846" s="48" t="s">
        <v>6</v>
      </c>
      <c r="E2846" s="48">
        <v>1</v>
      </c>
      <c r="F2846" s="60">
        <v>340</v>
      </c>
      <c r="G2846" s="43">
        <v>104</v>
      </c>
      <c r="H2846" s="58">
        <f>FactTransaction[[#This Row],[RNS]]*FactTransaction[[#This Row],[ADR]]</f>
        <v>35360</v>
      </c>
      <c r="I2846" s="51">
        <f>DATE(FactTransaction[[#This Row],['#Year]],FactTransaction[[#This Row],['#Month]],1)</f>
        <v>43831</v>
      </c>
      <c r="J2846" s="48"/>
    </row>
    <row r="2847" spans="1:10" x14ac:dyDescent="0.4">
      <c r="A2847" s="48" t="s">
        <v>85</v>
      </c>
      <c r="B2847" s="48" t="s">
        <v>74</v>
      </c>
      <c r="C2847" s="48">
        <v>2020</v>
      </c>
      <c r="D2847" s="48" t="s">
        <v>7</v>
      </c>
      <c r="E2847" s="48">
        <v>1</v>
      </c>
      <c r="F2847" s="60">
        <v>322</v>
      </c>
      <c r="G2847" s="43">
        <v>106</v>
      </c>
      <c r="H2847" s="58">
        <f>FactTransaction[[#This Row],[RNS]]*FactTransaction[[#This Row],[ADR]]</f>
        <v>34132</v>
      </c>
      <c r="I2847" s="51">
        <f>DATE(FactTransaction[[#This Row],['#Year]],FactTransaction[[#This Row],['#Month]],1)</f>
        <v>43831</v>
      </c>
      <c r="J2847" s="48"/>
    </row>
    <row r="2848" spans="1:10" x14ac:dyDescent="0.4">
      <c r="A2848" s="48" t="s">
        <v>85</v>
      </c>
      <c r="B2848" s="48" t="s">
        <v>74</v>
      </c>
      <c r="C2848" s="48">
        <v>2020</v>
      </c>
      <c r="D2848" s="48" t="s">
        <v>8</v>
      </c>
      <c r="E2848" s="48">
        <v>1</v>
      </c>
      <c r="F2848" s="60">
        <v>71</v>
      </c>
      <c r="G2848" s="43">
        <v>107</v>
      </c>
      <c r="H2848" s="58">
        <f>FactTransaction[[#This Row],[RNS]]*FactTransaction[[#This Row],[ADR]]</f>
        <v>7597</v>
      </c>
      <c r="I2848" s="51">
        <f>DATE(FactTransaction[[#This Row],['#Year]],FactTransaction[[#This Row],['#Month]],1)</f>
        <v>43831</v>
      </c>
      <c r="J2848" s="48"/>
    </row>
    <row r="2849" spans="1:10" x14ac:dyDescent="0.4">
      <c r="A2849" s="48" t="s">
        <v>85</v>
      </c>
      <c r="B2849" s="48" t="s">
        <v>74</v>
      </c>
      <c r="C2849" s="48">
        <v>2020</v>
      </c>
      <c r="D2849" s="48" t="s">
        <v>3</v>
      </c>
      <c r="E2849" s="48">
        <v>1</v>
      </c>
      <c r="F2849" s="60">
        <v>234</v>
      </c>
      <c r="G2849" s="43">
        <v>116</v>
      </c>
      <c r="H2849" s="58">
        <f>FactTransaction[[#This Row],[RNS]]*FactTransaction[[#This Row],[ADR]]</f>
        <v>27144</v>
      </c>
      <c r="I2849" s="51">
        <f>DATE(FactTransaction[[#This Row],['#Year]],FactTransaction[[#This Row],['#Month]],1)</f>
        <v>43831</v>
      </c>
      <c r="J2849" s="48"/>
    </row>
    <row r="2850" spans="1:10" x14ac:dyDescent="0.4">
      <c r="A2850" s="48" t="s">
        <v>85</v>
      </c>
      <c r="B2850" s="48" t="s">
        <v>74</v>
      </c>
      <c r="C2850" s="48">
        <v>2020</v>
      </c>
      <c r="D2850" s="48" t="s">
        <v>6</v>
      </c>
      <c r="E2850" s="48">
        <v>2</v>
      </c>
      <c r="F2850" s="60">
        <v>385</v>
      </c>
      <c r="G2850" s="43">
        <v>106</v>
      </c>
      <c r="H2850" s="58">
        <f>FactTransaction[[#This Row],[RNS]]*FactTransaction[[#This Row],[ADR]]</f>
        <v>40810</v>
      </c>
      <c r="I2850" s="51">
        <f>DATE(FactTransaction[[#This Row],['#Year]],FactTransaction[[#This Row],['#Month]],1)</f>
        <v>43862</v>
      </c>
      <c r="J2850" s="48"/>
    </row>
    <row r="2851" spans="1:10" x14ac:dyDescent="0.4">
      <c r="A2851" s="48" t="s">
        <v>85</v>
      </c>
      <c r="B2851" s="48" t="s">
        <v>74</v>
      </c>
      <c r="C2851" s="48">
        <v>2020</v>
      </c>
      <c r="D2851" s="48" t="s">
        <v>7</v>
      </c>
      <c r="E2851" s="48">
        <v>2</v>
      </c>
      <c r="F2851" s="60">
        <v>493</v>
      </c>
      <c r="G2851" s="43">
        <v>122</v>
      </c>
      <c r="H2851" s="58">
        <f>FactTransaction[[#This Row],[RNS]]*FactTransaction[[#This Row],[ADR]]</f>
        <v>60146</v>
      </c>
      <c r="I2851" s="51">
        <f>DATE(FactTransaction[[#This Row],['#Year]],FactTransaction[[#This Row],['#Month]],1)</f>
        <v>43862</v>
      </c>
      <c r="J2851" s="48"/>
    </row>
    <row r="2852" spans="1:10" x14ac:dyDescent="0.4">
      <c r="A2852" s="48" t="s">
        <v>85</v>
      </c>
      <c r="B2852" s="48" t="s">
        <v>74</v>
      </c>
      <c r="C2852" s="48">
        <v>2020</v>
      </c>
      <c r="D2852" s="48" t="s">
        <v>8</v>
      </c>
      <c r="E2852" s="48">
        <v>2</v>
      </c>
      <c r="F2852" s="60">
        <v>255</v>
      </c>
      <c r="G2852" s="43">
        <v>108</v>
      </c>
      <c r="H2852" s="58">
        <f>FactTransaction[[#This Row],[RNS]]*FactTransaction[[#This Row],[ADR]]</f>
        <v>27540</v>
      </c>
      <c r="I2852" s="51">
        <f>DATE(FactTransaction[[#This Row],['#Year]],FactTransaction[[#This Row],['#Month]],1)</f>
        <v>43862</v>
      </c>
      <c r="J2852" s="48"/>
    </row>
    <row r="2853" spans="1:10" x14ac:dyDescent="0.4">
      <c r="A2853" s="48" t="s">
        <v>85</v>
      </c>
      <c r="B2853" s="48" t="s">
        <v>74</v>
      </c>
      <c r="C2853" s="48">
        <v>2020</v>
      </c>
      <c r="D2853" s="48" t="s">
        <v>3</v>
      </c>
      <c r="E2853" s="48">
        <v>2</v>
      </c>
      <c r="F2853" s="60">
        <v>195</v>
      </c>
      <c r="G2853" s="43">
        <v>110</v>
      </c>
      <c r="H2853" s="58">
        <f>FactTransaction[[#This Row],[RNS]]*FactTransaction[[#This Row],[ADR]]</f>
        <v>21450</v>
      </c>
      <c r="I2853" s="51">
        <f>DATE(FactTransaction[[#This Row],['#Year]],FactTransaction[[#This Row],['#Month]],1)</f>
        <v>43862</v>
      </c>
      <c r="J2853" s="48"/>
    </row>
    <row r="2854" spans="1:10" x14ac:dyDescent="0.4">
      <c r="A2854" s="48" t="s">
        <v>85</v>
      </c>
      <c r="B2854" s="48" t="s">
        <v>74</v>
      </c>
      <c r="C2854" s="48">
        <v>2020</v>
      </c>
      <c r="D2854" s="48" t="s">
        <v>6</v>
      </c>
      <c r="E2854" s="48">
        <v>3</v>
      </c>
      <c r="F2854" s="60">
        <v>421</v>
      </c>
      <c r="G2854" s="43">
        <v>119</v>
      </c>
      <c r="H2854" s="58">
        <f>FactTransaction[[#This Row],[RNS]]*FactTransaction[[#This Row],[ADR]]</f>
        <v>50099</v>
      </c>
      <c r="I2854" s="51">
        <f>DATE(FactTransaction[[#This Row],['#Year]],FactTransaction[[#This Row],['#Month]],1)</f>
        <v>43891</v>
      </c>
      <c r="J2854" s="48"/>
    </row>
    <row r="2855" spans="1:10" x14ac:dyDescent="0.4">
      <c r="A2855" s="48" t="s">
        <v>85</v>
      </c>
      <c r="B2855" s="48" t="s">
        <v>74</v>
      </c>
      <c r="C2855" s="48">
        <v>2020</v>
      </c>
      <c r="D2855" s="48" t="s">
        <v>7</v>
      </c>
      <c r="E2855" s="48">
        <v>3</v>
      </c>
      <c r="F2855" s="60">
        <v>115</v>
      </c>
      <c r="G2855" s="43">
        <v>120</v>
      </c>
      <c r="H2855" s="58">
        <f>FactTransaction[[#This Row],[RNS]]*FactTransaction[[#This Row],[ADR]]</f>
        <v>13800</v>
      </c>
      <c r="I2855" s="51">
        <f>DATE(FactTransaction[[#This Row],['#Year]],FactTransaction[[#This Row],['#Month]],1)</f>
        <v>43891</v>
      </c>
      <c r="J2855" s="48"/>
    </row>
    <row r="2856" spans="1:10" x14ac:dyDescent="0.4">
      <c r="A2856" s="48" t="s">
        <v>85</v>
      </c>
      <c r="B2856" s="48" t="s">
        <v>74</v>
      </c>
      <c r="C2856" s="48">
        <v>2020</v>
      </c>
      <c r="D2856" s="48" t="s">
        <v>8</v>
      </c>
      <c r="E2856" s="48">
        <v>3</v>
      </c>
      <c r="F2856" s="60">
        <v>496</v>
      </c>
      <c r="G2856" s="43">
        <v>119</v>
      </c>
      <c r="H2856" s="58">
        <f>FactTransaction[[#This Row],[RNS]]*FactTransaction[[#This Row],[ADR]]</f>
        <v>59024</v>
      </c>
      <c r="I2856" s="51">
        <f>DATE(FactTransaction[[#This Row],['#Year]],FactTransaction[[#This Row],['#Month]],1)</f>
        <v>43891</v>
      </c>
      <c r="J2856" s="48"/>
    </row>
    <row r="2857" spans="1:10" x14ac:dyDescent="0.4">
      <c r="A2857" s="48" t="s">
        <v>85</v>
      </c>
      <c r="B2857" s="48" t="s">
        <v>74</v>
      </c>
      <c r="C2857" s="48">
        <v>2020</v>
      </c>
      <c r="D2857" s="48" t="s">
        <v>3</v>
      </c>
      <c r="E2857" s="48">
        <v>3</v>
      </c>
      <c r="F2857" s="60">
        <v>129</v>
      </c>
      <c r="G2857" s="43">
        <v>115</v>
      </c>
      <c r="H2857" s="58">
        <f>FactTransaction[[#This Row],[RNS]]*FactTransaction[[#This Row],[ADR]]</f>
        <v>14835</v>
      </c>
      <c r="I2857" s="51">
        <f>DATE(FactTransaction[[#This Row],['#Year]],FactTransaction[[#This Row],['#Month]],1)</f>
        <v>43891</v>
      </c>
      <c r="J2857" s="48"/>
    </row>
    <row r="2858" spans="1:10" x14ac:dyDescent="0.4">
      <c r="A2858" s="48" t="s">
        <v>85</v>
      </c>
      <c r="B2858" s="48" t="s">
        <v>74</v>
      </c>
      <c r="C2858" s="48">
        <v>2020</v>
      </c>
      <c r="D2858" s="48" t="s">
        <v>6</v>
      </c>
      <c r="E2858" s="48">
        <v>4</v>
      </c>
      <c r="F2858" s="60">
        <v>0</v>
      </c>
      <c r="G2858" s="43">
        <v>0</v>
      </c>
      <c r="H2858" s="58">
        <f>FactTransaction[[#This Row],[RNS]]*FactTransaction[[#This Row],[ADR]]</f>
        <v>0</v>
      </c>
      <c r="I2858" s="51">
        <f>DATE(FactTransaction[[#This Row],['#Year]],FactTransaction[[#This Row],['#Month]],1)</f>
        <v>43922</v>
      </c>
      <c r="J2858" s="48"/>
    </row>
    <row r="2859" spans="1:10" x14ac:dyDescent="0.4">
      <c r="A2859" s="48" t="s">
        <v>85</v>
      </c>
      <c r="B2859" s="48" t="s">
        <v>74</v>
      </c>
      <c r="C2859" s="48">
        <v>2020</v>
      </c>
      <c r="D2859" s="48" t="s">
        <v>7</v>
      </c>
      <c r="E2859" s="48">
        <v>4</v>
      </c>
      <c r="F2859" s="60">
        <v>0</v>
      </c>
      <c r="G2859" s="43">
        <v>0</v>
      </c>
      <c r="H2859" s="58">
        <f>FactTransaction[[#This Row],[RNS]]*FactTransaction[[#This Row],[ADR]]</f>
        <v>0</v>
      </c>
      <c r="I2859" s="51">
        <f>DATE(FactTransaction[[#This Row],['#Year]],FactTransaction[[#This Row],['#Month]],1)</f>
        <v>43922</v>
      </c>
      <c r="J2859" s="48"/>
    </row>
    <row r="2860" spans="1:10" x14ac:dyDescent="0.4">
      <c r="A2860" s="48" t="s">
        <v>85</v>
      </c>
      <c r="B2860" s="48" t="s">
        <v>74</v>
      </c>
      <c r="C2860" s="48">
        <v>2020</v>
      </c>
      <c r="D2860" s="48" t="s">
        <v>8</v>
      </c>
      <c r="E2860" s="48">
        <v>4</v>
      </c>
      <c r="F2860" s="60">
        <v>0</v>
      </c>
      <c r="G2860" s="43">
        <v>0</v>
      </c>
      <c r="H2860" s="58">
        <f>FactTransaction[[#This Row],[RNS]]*FactTransaction[[#This Row],[ADR]]</f>
        <v>0</v>
      </c>
      <c r="I2860" s="51">
        <f>DATE(FactTransaction[[#This Row],['#Year]],FactTransaction[[#This Row],['#Month]],1)</f>
        <v>43922</v>
      </c>
      <c r="J2860" s="48"/>
    </row>
    <row r="2861" spans="1:10" x14ac:dyDescent="0.4">
      <c r="A2861" s="48" t="s">
        <v>85</v>
      </c>
      <c r="B2861" s="48" t="s">
        <v>74</v>
      </c>
      <c r="C2861" s="48">
        <v>2020</v>
      </c>
      <c r="D2861" s="48" t="s">
        <v>3</v>
      </c>
      <c r="E2861" s="48">
        <v>4</v>
      </c>
      <c r="F2861" s="60">
        <v>0</v>
      </c>
      <c r="G2861" s="43">
        <v>0</v>
      </c>
      <c r="H2861" s="58">
        <f>FactTransaction[[#This Row],[RNS]]*FactTransaction[[#This Row],[ADR]]</f>
        <v>0</v>
      </c>
      <c r="I2861" s="51">
        <f>DATE(FactTransaction[[#This Row],['#Year]],FactTransaction[[#This Row],['#Month]],1)</f>
        <v>43922</v>
      </c>
      <c r="J2861" s="48"/>
    </row>
    <row r="2862" spans="1:10" x14ac:dyDescent="0.4">
      <c r="A2862" s="48" t="s">
        <v>85</v>
      </c>
      <c r="B2862" s="48" t="s">
        <v>74</v>
      </c>
      <c r="C2862" s="48">
        <v>2020</v>
      </c>
      <c r="D2862" s="48" t="s">
        <v>6</v>
      </c>
      <c r="E2862" s="48">
        <v>5</v>
      </c>
      <c r="F2862" s="60">
        <v>0</v>
      </c>
      <c r="G2862" s="43">
        <v>0</v>
      </c>
      <c r="H2862" s="58">
        <f>FactTransaction[[#This Row],[RNS]]*FactTransaction[[#This Row],[ADR]]</f>
        <v>0</v>
      </c>
      <c r="I2862" s="51">
        <f>DATE(FactTransaction[[#This Row],['#Year]],FactTransaction[[#This Row],['#Month]],1)</f>
        <v>43952</v>
      </c>
      <c r="J2862" s="48"/>
    </row>
    <row r="2863" spans="1:10" x14ac:dyDescent="0.4">
      <c r="A2863" s="48" t="s">
        <v>85</v>
      </c>
      <c r="B2863" s="48" t="s">
        <v>74</v>
      </c>
      <c r="C2863" s="48">
        <v>2020</v>
      </c>
      <c r="D2863" s="48" t="s">
        <v>7</v>
      </c>
      <c r="E2863" s="48">
        <v>5</v>
      </c>
      <c r="F2863" s="60">
        <v>0</v>
      </c>
      <c r="G2863" s="43">
        <v>0</v>
      </c>
      <c r="H2863" s="58">
        <f>FactTransaction[[#This Row],[RNS]]*FactTransaction[[#This Row],[ADR]]</f>
        <v>0</v>
      </c>
      <c r="I2863" s="51">
        <f>DATE(FactTransaction[[#This Row],['#Year]],FactTransaction[[#This Row],['#Month]],1)</f>
        <v>43952</v>
      </c>
      <c r="J2863" s="48"/>
    </row>
    <row r="2864" spans="1:10" x14ac:dyDescent="0.4">
      <c r="A2864" s="48" t="s">
        <v>85</v>
      </c>
      <c r="B2864" s="48" t="s">
        <v>74</v>
      </c>
      <c r="C2864" s="48">
        <v>2020</v>
      </c>
      <c r="D2864" s="48" t="s">
        <v>8</v>
      </c>
      <c r="E2864" s="48">
        <v>5</v>
      </c>
      <c r="F2864" s="60">
        <v>0</v>
      </c>
      <c r="G2864" s="43">
        <v>0</v>
      </c>
      <c r="H2864" s="58">
        <f>FactTransaction[[#This Row],[RNS]]*FactTransaction[[#This Row],[ADR]]</f>
        <v>0</v>
      </c>
      <c r="I2864" s="51">
        <f>DATE(FactTransaction[[#This Row],['#Year]],FactTransaction[[#This Row],['#Month]],1)</f>
        <v>43952</v>
      </c>
      <c r="J2864" s="48"/>
    </row>
    <row r="2865" spans="1:10" x14ac:dyDescent="0.4">
      <c r="A2865" s="48" t="s">
        <v>85</v>
      </c>
      <c r="B2865" s="48" t="s">
        <v>74</v>
      </c>
      <c r="C2865" s="48">
        <v>2020</v>
      </c>
      <c r="D2865" s="48" t="s">
        <v>3</v>
      </c>
      <c r="E2865" s="48">
        <v>5</v>
      </c>
      <c r="F2865" s="60">
        <v>0</v>
      </c>
      <c r="G2865" s="43">
        <v>0</v>
      </c>
      <c r="H2865" s="58">
        <f>FactTransaction[[#This Row],[RNS]]*FactTransaction[[#This Row],[ADR]]</f>
        <v>0</v>
      </c>
      <c r="I2865" s="51">
        <f>DATE(FactTransaction[[#This Row],['#Year]],FactTransaction[[#This Row],['#Month]],1)</f>
        <v>43952</v>
      </c>
      <c r="J2865" s="48"/>
    </row>
    <row r="2866" spans="1:10" x14ac:dyDescent="0.4">
      <c r="A2866" s="48" t="s">
        <v>85</v>
      </c>
      <c r="B2866" s="48" t="s">
        <v>74</v>
      </c>
      <c r="C2866" s="48">
        <v>2020</v>
      </c>
      <c r="D2866" s="48" t="s">
        <v>6</v>
      </c>
      <c r="E2866" s="48">
        <v>6</v>
      </c>
      <c r="F2866" s="60">
        <v>0</v>
      </c>
      <c r="G2866" s="43">
        <v>0</v>
      </c>
      <c r="H2866" s="58">
        <f>FactTransaction[[#This Row],[RNS]]*FactTransaction[[#This Row],[ADR]]</f>
        <v>0</v>
      </c>
      <c r="I2866" s="51">
        <f>DATE(FactTransaction[[#This Row],['#Year]],FactTransaction[[#This Row],['#Month]],1)</f>
        <v>43983</v>
      </c>
      <c r="J2866" s="48"/>
    </row>
    <row r="2867" spans="1:10" x14ac:dyDescent="0.4">
      <c r="A2867" s="48" t="s">
        <v>85</v>
      </c>
      <c r="B2867" s="48" t="s">
        <v>74</v>
      </c>
      <c r="C2867" s="48">
        <v>2020</v>
      </c>
      <c r="D2867" s="48" t="s">
        <v>7</v>
      </c>
      <c r="E2867" s="48">
        <v>6</v>
      </c>
      <c r="F2867" s="60">
        <v>0</v>
      </c>
      <c r="G2867" s="43">
        <v>0</v>
      </c>
      <c r="H2867" s="58">
        <f>FactTransaction[[#This Row],[RNS]]*FactTransaction[[#This Row],[ADR]]</f>
        <v>0</v>
      </c>
      <c r="I2867" s="51">
        <f>DATE(FactTransaction[[#This Row],['#Year]],FactTransaction[[#This Row],['#Month]],1)</f>
        <v>43983</v>
      </c>
      <c r="J2867" s="48"/>
    </row>
    <row r="2868" spans="1:10" x14ac:dyDescent="0.4">
      <c r="A2868" s="48" t="s">
        <v>85</v>
      </c>
      <c r="B2868" s="48" t="s">
        <v>74</v>
      </c>
      <c r="C2868" s="48">
        <v>2020</v>
      </c>
      <c r="D2868" s="48" t="s">
        <v>8</v>
      </c>
      <c r="E2868" s="48">
        <v>6</v>
      </c>
      <c r="F2868" s="60">
        <v>0</v>
      </c>
      <c r="G2868" s="43">
        <v>0</v>
      </c>
      <c r="H2868" s="58">
        <f>FactTransaction[[#This Row],[RNS]]*FactTransaction[[#This Row],[ADR]]</f>
        <v>0</v>
      </c>
      <c r="I2868" s="51">
        <f>DATE(FactTransaction[[#This Row],['#Year]],FactTransaction[[#This Row],['#Month]],1)</f>
        <v>43983</v>
      </c>
      <c r="J2868" s="48"/>
    </row>
    <row r="2869" spans="1:10" x14ac:dyDescent="0.4">
      <c r="A2869" s="48" t="s">
        <v>85</v>
      </c>
      <c r="B2869" s="48" t="s">
        <v>74</v>
      </c>
      <c r="C2869" s="48">
        <v>2020</v>
      </c>
      <c r="D2869" s="48" t="s">
        <v>3</v>
      </c>
      <c r="E2869" s="48">
        <v>6</v>
      </c>
      <c r="F2869" s="60">
        <v>0</v>
      </c>
      <c r="G2869" s="43">
        <v>0</v>
      </c>
      <c r="H2869" s="58">
        <f>FactTransaction[[#This Row],[RNS]]*FactTransaction[[#This Row],[ADR]]</f>
        <v>0</v>
      </c>
      <c r="I2869" s="51">
        <f>DATE(FactTransaction[[#This Row],['#Year]],FactTransaction[[#This Row],['#Month]],1)</f>
        <v>43983</v>
      </c>
      <c r="J2869" s="48"/>
    </row>
    <row r="2870" spans="1:10" x14ac:dyDescent="0.4">
      <c r="A2870" s="48" t="s">
        <v>85</v>
      </c>
      <c r="B2870" s="48" t="s">
        <v>74</v>
      </c>
      <c r="C2870" s="48">
        <v>2020</v>
      </c>
      <c r="D2870" s="48" t="s">
        <v>6</v>
      </c>
      <c r="E2870" s="48">
        <v>7</v>
      </c>
      <c r="F2870" s="60">
        <v>0</v>
      </c>
      <c r="G2870" s="43">
        <v>0</v>
      </c>
      <c r="H2870" s="58">
        <f>FactTransaction[[#This Row],[RNS]]*FactTransaction[[#This Row],[ADR]]</f>
        <v>0</v>
      </c>
      <c r="I2870" s="51">
        <f>DATE(FactTransaction[[#This Row],['#Year]],FactTransaction[[#This Row],['#Month]],1)</f>
        <v>44013</v>
      </c>
      <c r="J2870" s="48"/>
    </row>
    <row r="2871" spans="1:10" x14ac:dyDescent="0.4">
      <c r="A2871" s="48" t="s">
        <v>85</v>
      </c>
      <c r="B2871" s="48" t="s">
        <v>74</v>
      </c>
      <c r="C2871" s="48">
        <v>2020</v>
      </c>
      <c r="D2871" s="48" t="s">
        <v>7</v>
      </c>
      <c r="E2871" s="48">
        <v>7</v>
      </c>
      <c r="F2871" s="60">
        <v>0</v>
      </c>
      <c r="G2871" s="43">
        <v>0</v>
      </c>
      <c r="H2871" s="58">
        <f>FactTransaction[[#This Row],[RNS]]*FactTransaction[[#This Row],[ADR]]</f>
        <v>0</v>
      </c>
      <c r="I2871" s="51">
        <f>DATE(FactTransaction[[#This Row],['#Year]],FactTransaction[[#This Row],['#Month]],1)</f>
        <v>44013</v>
      </c>
      <c r="J2871" s="48"/>
    </row>
    <row r="2872" spans="1:10" x14ac:dyDescent="0.4">
      <c r="A2872" s="48" t="s">
        <v>85</v>
      </c>
      <c r="B2872" s="48" t="s">
        <v>74</v>
      </c>
      <c r="C2872" s="48">
        <v>2020</v>
      </c>
      <c r="D2872" s="48" t="s">
        <v>8</v>
      </c>
      <c r="E2872" s="48">
        <v>7</v>
      </c>
      <c r="F2872" s="60">
        <v>0</v>
      </c>
      <c r="G2872" s="43">
        <v>0</v>
      </c>
      <c r="H2872" s="58">
        <f>FactTransaction[[#This Row],[RNS]]*FactTransaction[[#This Row],[ADR]]</f>
        <v>0</v>
      </c>
      <c r="I2872" s="51">
        <f>DATE(FactTransaction[[#This Row],['#Year]],FactTransaction[[#This Row],['#Month]],1)</f>
        <v>44013</v>
      </c>
      <c r="J2872" s="48"/>
    </row>
    <row r="2873" spans="1:10" x14ac:dyDescent="0.4">
      <c r="A2873" s="48" t="s">
        <v>85</v>
      </c>
      <c r="B2873" s="48" t="s">
        <v>74</v>
      </c>
      <c r="C2873" s="48">
        <v>2020</v>
      </c>
      <c r="D2873" s="48" t="s">
        <v>3</v>
      </c>
      <c r="E2873" s="48">
        <v>7</v>
      </c>
      <c r="F2873" s="60">
        <v>0</v>
      </c>
      <c r="G2873" s="43">
        <v>0</v>
      </c>
      <c r="H2873" s="58">
        <f>FactTransaction[[#This Row],[RNS]]*FactTransaction[[#This Row],[ADR]]</f>
        <v>0</v>
      </c>
      <c r="I2873" s="51">
        <f>DATE(FactTransaction[[#This Row],['#Year]],FactTransaction[[#This Row],['#Month]],1)</f>
        <v>44013</v>
      </c>
      <c r="J2873" s="48"/>
    </row>
    <row r="2874" spans="1:10" x14ac:dyDescent="0.4">
      <c r="A2874" s="48" t="s">
        <v>85</v>
      </c>
      <c r="B2874" s="48" t="s">
        <v>74</v>
      </c>
      <c r="C2874" s="48">
        <v>2020</v>
      </c>
      <c r="D2874" s="48" t="s">
        <v>6</v>
      </c>
      <c r="E2874" s="48">
        <v>8</v>
      </c>
      <c r="F2874" s="60">
        <v>0</v>
      </c>
      <c r="G2874" s="43">
        <v>0</v>
      </c>
      <c r="H2874" s="58">
        <f>FactTransaction[[#This Row],[RNS]]*FactTransaction[[#This Row],[ADR]]</f>
        <v>0</v>
      </c>
      <c r="I2874" s="51">
        <f>DATE(FactTransaction[[#This Row],['#Year]],FactTransaction[[#This Row],['#Month]],1)</f>
        <v>44044</v>
      </c>
      <c r="J2874" s="48"/>
    </row>
    <row r="2875" spans="1:10" x14ac:dyDescent="0.4">
      <c r="A2875" s="48" t="s">
        <v>85</v>
      </c>
      <c r="B2875" s="48" t="s">
        <v>74</v>
      </c>
      <c r="C2875" s="48">
        <v>2020</v>
      </c>
      <c r="D2875" s="48" t="s">
        <v>7</v>
      </c>
      <c r="E2875" s="48">
        <v>8</v>
      </c>
      <c r="F2875" s="60">
        <v>0</v>
      </c>
      <c r="G2875" s="43">
        <v>0</v>
      </c>
      <c r="H2875" s="58">
        <f>FactTransaction[[#This Row],[RNS]]*FactTransaction[[#This Row],[ADR]]</f>
        <v>0</v>
      </c>
      <c r="I2875" s="51">
        <f>DATE(FactTransaction[[#This Row],['#Year]],FactTransaction[[#This Row],['#Month]],1)</f>
        <v>44044</v>
      </c>
      <c r="J2875" s="48"/>
    </row>
    <row r="2876" spans="1:10" x14ac:dyDescent="0.4">
      <c r="A2876" s="48" t="s">
        <v>85</v>
      </c>
      <c r="B2876" s="48" t="s">
        <v>74</v>
      </c>
      <c r="C2876" s="48">
        <v>2020</v>
      </c>
      <c r="D2876" s="48" t="s">
        <v>8</v>
      </c>
      <c r="E2876" s="48">
        <v>8</v>
      </c>
      <c r="F2876" s="60">
        <v>0</v>
      </c>
      <c r="G2876" s="43">
        <v>0</v>
      </c>
      <c r="H2876" s="58">
        <f>FactTransaction[[#This Row],[RNS]]*FactTransaction[[#This Row],[ADR]]</f>
        <v>0</v>
      </c>
      <c r="I2876" s="51">
        <f>DATE(FactTransaction[[#This Row],['#Year]],FactTransaction[[#This Row],['#Month]],1)</f>
        <v>44044</v>
      </c>
      <c r="J2876" s="48"/>
    </row>
    <row r="2877" spans="1:10" x14ac:dyDescent="0.4">
      <c r="A2877" s="48" t="s">
        <v>85</v>
      </c>
      <c r="B2877" s="48" t="s">
        <v>74</v>
      </c>
      <c r="C2877" s="48">
        <v>2020</v>
      </c>
      <c r="D2877" s="48" t="s">
        <v>3</v>
      </c>
      <c r="E2877" s="48">
        <v>8</v>
      </c>
      <c r="F2877" s="60">
        <v>0</v>
      </c>
      <c r="G2877" s="43">
        <v>0</v>
      </c>
      <c r="H2877" s="58">
        <f>FactTransaction[[#This Row],[RNS]]*FactTransaction[[#This Row],[ADR]]</f>
        <v>0</v>
      </c>
      <c r="I2877" s="51">
        <f>DATE(FactTransaction[[#This Row],['#Year]],FactTransaction[[#This Row],['#Month]],1)</f>
        <v>44044</v>
      </c>
      <c r="J2877" s="48"/>
    </row>
    <row r="2878" spans="1:10" x14ac:dyDescent="0.4">
      <c r="A2878" s="48" t="s">
        <v>85</v>
      </c>
      <c r="B2878" s="48" t="s">
        <v>74</v>
      </c>
      <c r="C2878" s="48">
        <v>2020</v>
      </c>
      <c r="D2878" s="48" t="s">
        <v>6</v>
      </c>
      <c r="E2878" s="48">
        <v>9</v>
      </c>
      <c r="F2878" s="60">
        <v>0</v>
      </c>
      <c r="G2878" s="43">
        <v>0</v>
      </c>
      <c r="H2878" s="58">
        <f>FactTransaction[[#This Row],[RNS]]*FactTransaction[[#This Row],[ADR]]</f>
        <v>0</v>
      </c>
      <c r="I2878" s="51">
        <f>DATE(FactTransaction[[#This Row],['#Year]],FactTransaction[[#This Row],['#Month]],1)</f>
        <v>44075</v>
      </c>
      <c r="J2878" s="48"/>
    </row>
    <row r="2879" spans="1:10" x14ac:dyDescent="0.4">
      <c r="A2879" s="48" t="s">
        <v>85</v>
      </c>
      <c r="B2879" s="48" t="s">
        <v>74</v>
      </c>
      <c r="C2879" s="48">
        <v>2020</v>
      </c>
      <c r="D2879" s="48" t="s">
        <v>7</v>
      </c>
      <c r="E2879" s="48">
        <v>9</v>
      </c>
      <c r="F2879" s="60">
        <v>0</v>
      </c>
      <c r="G2879" s="43">
        <v>0</v>
      </c>
      <c r="H2879" s="58">
        <f>FactTransaction[[#This Row],[RNS]]*FactTransaction[[#This Row],[ADR]]</f>
        <v>0</v>
      </c>
      <c r="I2879" s="51">
        <f>DATE(FactTransaction[[#This Row],['#Year]],FactTransaction[[#This Row],['#Month]],1)</f>
        <v>44075</v>
      </c>
      <c r="J2879" s="48"/>
    </row>
    <row r="2880" spans="1:10" x14ac:dyDescent="0.4">
      <c r="A2880" s="48" t="s">
        <v>85</v>
      </c>
      <c r="B2880" s="48" t="s">
        <v>74</v>
      </c>
      <c r="C2880" s="48">
        <v>2020</v>
      </c>
      <c r="D2880" s="48" t="s">
        <v>8</v>
      </c>
      <c r="E2880" s="48">
        <v>9</v>
      </c>
      <c r="F2880" s="60">
        <v>0</v>
      </c>
      <c r="G2880" s="43">
        <v>0</v>
      </c>
      <c r="H2880" s="58">
        <f>FactTransaction[[#This Row],[RNS]]*FactTransaction[[#This Row],[ADR]]</f>
        <v>0</v>
      </c>
      <c r="I2880" s="51">
        <f>DATE(FactTransaction[[#This Row],['#Year]],FactTransaction[[#This Row],['#Month]],1)</f>
        <v>44075</v>
      </c>
      <c r="J2880" s="48"/>
    </row>
    <row r="2881" spans="1:10" x14ac:dyDescent="0.4">
      <c r="A2881" s="48" t="s">
        <v>85</v>
      </c>
      <c r="B2881" s="48" t="s">
        <v>74</v>
      </c>
      <c r="C2881" s="48">
        <v>2020</v>
      </c>
      <c r="D2881" s="48" t="s">
        <v>3</v>
      </c>
      <c r="E2881" s="48">
        <v>9</v>
      </c>
      <c r="F2881" s="60">
        <v>0</v>
      </c>
      <c r="G2881" s="43">
        <v>0</v>
      </c>
      <c r="H2881" s="58">
        <f>FactTransaction[[#This Row],[RNS]]*FactTransaction[[#This Row],[ADR]]</f>
        <v>0</v>
      </c>
      <c r="I2881" s="51">
        <f>DATE(FactTransaction[[#This Row],['#Year]],FactTransaction[[#This Row],['#Month]],1)</f>
        <v>44075</v>
      </c>
      <c r="J2881" s="48"/>
    </row>
    <row r="2882" spans="1:10" x14ac:dyDescent="0.4">
      <c r="A2882" s="48" t="s">
        <v>85</v>
      </c>
      <c r="B2882" s="48" t="s">
        <v>74</v>
      </c>
      <c r="C2882" s="48">
        <v>2020</v>
      </c>
      <c r="D2882" s="48" t="s">
        <v>6</v>
      </c>
      <c r="E2882" s="48">
        <v>10</v>
      </c>
      <c r="F2882" s="60">
        <v>0</v>
      </c>
      <c r="G2882" s="43">
        <v>0</v>
      </c>
      <c r="H2882" s="58">
        <f>FactTransaction[[#This Row],[RNS]]*FactTransaction[[#This Row],[ADR]]</f>
        <v>0</v>
      </c>
      <c r="I2882" s="51">
        <f>DATE(FactTransaction[[#This Row],['#Year]],FactTransaction[[#This Row],['#Month]],1)</f>
        <v>44105</v>
      </c>
      <c r="J2882" s="48"/>
    </row>
    <row r="2883" spans="1:10" x14ac:dyDescent="0.4">
      <c r="A2883" s="48" t="s">
        <v>85</v>
      </c>
      <c r="B2883" s="48" t="s">
        <v>74</v>
      </c>
      <c r="C2883" s="48">
        <v>2020</v>
      </c>
      <c r="D2883" s="48" t="s">
        <v>7</v>
      </c>
      <c r="E2883" s="48">
        <v>10</v>
      </c>
      <c r="F2883" s="60">
        <v>0</v>
      </c>
      <c r="G2883" s="43">
        <v>0</v>
      </c>
      <c r="H2883" s="58">
        <f>FactTransaction[[#This Row],[RNS]]*FactTransaction[[#This Row],[ADR]]</f>
        <v>0</v>
      </c>
      <c r="I2883" s="51">
        <f>DATE(FactTransaction[[#This Row],['#Year]],FactTransaction[[#This Row],['#Month]],1)</f>
        <v>44105</v>
      </c>
      <c r="J2883" s="48"/>
    </row>
    <row r="2884" spans="1:10" x14ac:dyDescent="0.4">
      <c r="A2884" s="48" t="s">
        <v>85</v>
      </c>
      <c r="B2884" s="48" t="s">
        <v>74</v>
      </c>
      <c r="C2884" s="48">
        <v>2020</v>
      </c>
      <c r="D2884" s="48" t="s">
        <v>8</v>
      </c>
      <c r="E2884" s="48">
        <v>10</v>
      </c>
      <c r="F2884" s="60">
        <v>0</v>
      </c>
      <c r="G2884" s="43">
        <v>0</v>
      </c>
      <c r="H2884" s="58">
        <f>FactTransaction[[#This Row],[RNS]]*FactTransaction[[#This Row],[ADR]]</f>
        <v>0</v>
      </c>
      <c r="I2884" s="51">
        <f>DATE(FactTransaction[[#This Row],['#Year]],FactTransaction[[#This Row],['#Month]],1)</f>
        <v>44105</v>
      </c>
      <c r="J2884" s="48"/>
    </row>
    <row r="2885" spans="1:10" x14ac:dyDescent="0.4">
      <c r="A2885" s="48" t="s">
        <v>85</v>
      </c>
      <c r="B2885" s="48" t="s">
        <v>74</v>
      </c>
      <c r="C2885" s="48">
        <v>2020</v>
      </c>
      <c r="D2885" s="48" t="s">
        <v>3</v>
      </c>
      <c r="E2885" s="48">
        <v>10</v>
      </c>
      <c r="F2885" s="60">
        <v>0</v>
      </c>
      <c r="G2885" s="43">
        <v>0</v>
      </c>
      <c r="H2885" s="58">
        <f>FactTransaction[[#This Row],[RNS]]*FactTransaction[[#This Row],[ADR]]</f>
        <v>0</v>
      </c>
      <c r="I2885" s="51">
        <f>DATE(FactTransaction[[#This Row],['#Year]],FactTransaction[[#This Row],['#Month]],1)</f>
        <v>44105</v>
      </c>
      <c r="J2885" s="48"/>
    </row>
    <row r="2886" spans="1:10" x14ac:dyDescent="0.4">
      <c r="A2886" s="48" t="s">
        <v>85</v>
      </c>
      <c r="B2886" s="48" t="s">
        <v>74</v>
      </c>
      <c r="C2886" s="48">
        <v>2020</v>
      </c>
      <c r="D2886" s="48" t="s">
        <v>6</v>
      </c>
      <c r="E2886" s="48">
        <v>11</v>
      </c>
      <c r="F2886" s="60">
        <v>0</v>
      </c>
      <c r="G2886" s="43">
        <v>0</v>
      </c>
      <c r="H2886" s="58">
        <f>FactTransaction[[#This Row],[RNS]]*FactTransaction[[#This Row],[ADR]]</f>
        <v>0</v>
      </c>
      <c r="I2886" s="51">
        <f>DATE(FactTransaction[[#This Row],['#Year]],FactTransaction[[#This Row],['#Month]],1)</f>
        <v>44136</v>
      </c>
      <c r="J2886" s="48"/>
    </row>
    <row r="2887" spans="1:10" x14ac:dyDescent="0.4">
      <c r="A2887" s="48" t="s">
        <v>85</v>
      </c>
      <c r="B2887" s="48" t="s">
        <v>74</v>
      </c>
      <c r="C2887" s="48">
        <v>2020</v>
      </c>
      <c r="D2887" s="48" t="s">
        <v>7</v>
      </c>
      <c r="E2887" s="48">
        <v>11</v>
      </c>
      <c r="F2887" s="60">
        <v>0</v>
      </c>
      <c r="G2887" s="43">
        <v>0</v>
      </c>
      <c r="H2887" s="58">
        <f>FactTransaction[[#This Row],[RNS]]*FactTransaction[[#This Row],[ADR]]</f>
        <v>0</v>
      </c>
      <c r="I2887" s="51">
        <f>DATE(FactTransaction[[#This Row],['#Year]],FactTransaction[[#This Row],['#Month]],1)</f>
        <v>44136</v>
      </c>
      <c r="J2887" s="48"/>
    </row>
    <row r="2888" spans="1:10" x14ac:dyDescent="0.4">
      <c r="A2888" s="48" t="s">
        <v>85</v>
      </c>
      <c r="B2888" s="48" t="s">
        <v>74</v>
      </c>
      <c r="C2888" s="48">
        <v>2020</v>
      </c>
      <c r="D2888" s="48" t="s">
        <v>8</v>
      </c>
      <c r="E2888" s="48">
        <v>11</v>
      </c>
      <c r="F2888" s="60">
        <v>0</v>
      </c>
      <c r="G2888" s="43">
        <v>0</v>
      </c>
      <c r="H2888" s="58">
        <f>FactTransaction[[#This Row],[RNS]]*FactTransaction[[#This Row],[ADR]]</f>
        <v>0</v>
      </c>
      <c r="I2888" s="51">
        <f>DATE(FactTransaction[[#This Row],['#Year]],FactTransaction[[#This Row],['#Month]],1)</f>
        <v>44136</v>
      </c>
      <c r="J2888" s="48"/>
    </row>
    <row r="2889" spans="1:10" x14ac:dyDescent="0.4">
      <c r="A2889" s="48" t="s">
        <v>85</v>
      </c>
      <c r="B2889" s="48" t="s">
        <v>74</v>
      </c>
      <c r="C2889" s="48">
        <v>2020</v>
      </c>
      <c r="D2889" s="48" t="s">
        <v>3</v>
      </c>
      <c r="E2889" s="48">
        <v>11</v>
      </c>
      <c r="F2889" s="60">
        <v>0</v>
      </c>
      <c r="G2889" s="43">
        <v>0</v>
      </c>
      <c r="H2889" s="58">
        <f>FactTransaction[[#This Row],[RNS]]*FactTransaction[[#This Row],[ADR]]</f>
        <v>0</v>
      </c>
      <c r="I2889" s="51">
        <f>DATE(FactTransaction[[#This Row],['#Year]],FactTransaction[[#This Row],['#Month]],1)</f>
        <v>44136</v>
      </c>
      <c r="J2889" s="48"/>
    </row>
    <row r="2890" spans="1:10" x14ac:dyDescent="0.4">
      <c r="A2890" s="48" t="s">
        <v>85</v>
      </c>
      <c r="B2890" s="48" t="s">
        <v>74</v>
      </c>
      <c r="C2890" s="48">
        <v>2020</v>
      </c>
      <c r="D2890" s="48" t="s">
        <v>6</v>
      </c>
      <c r="E2890" s="48">
        <v>12</v>
      </c>
      <c r="F2890" s="60">
        <v>0</v>
      </c>
      <c r="G2890" s="43">
        <v>0</v>
      </c>
      <c r="H2890" s="58">
        <f>FactTransaction[[#This Row],[RNS]]*FactTransaction[[#This Row],[ADR]]</f>
        <v>0</v>
      </c>
      <c r="I2890" s="51">
        <f>DATE(FactTransaction[[#This Row],['#Year]],FactTransaction[[#This Row],['#Month]],1)</f>
        <v>44166</v>
      </c>
      <c r="J2890" s="48"/>
    </row>
    <row r="2891" spans="1:10" x14ac:dyDescent="0.4">
      <c r="A2891" s="48" t="s">
        <v>85</v>
      </c>
      <c r="B2891" s="48" t="s">
        <v>74</v>
      </c>
      <c r="C2891" s="48">
        <v>2020</v>
      </c>
      <c r="D2891" s="48" t="s">
        <v>7</v>
      </c>
      <c r="E2891" s="48">
        <v>12</v>
      </c>
      <c r="F2891" s="60">
        <v>0</v>
      </c>
      <c r="G2891" s="43">
        <v>0</v>
      </c>
      <c r="H2891" s="58">
        <f>FactTransaction[[#This Row],[RNS]]*FactTransaction[[#This Row],[ADR]]</f>
        <v>0</v>
      </c>
      <c r="I2891" s="51">
        <f>DATE(FactTransaction[[#This Row],['#Year]],FactTransaction[[#This Row],['#Month]],1)</f>
        <v>44166</v>
      </c>
      <c r="J2891" s="48"/>
    </row>
    <row r="2892" spans="1:10" x14ac:dyDescent="0.4">
      <c r="A2892" s="48" t="s">
        <v>85</v>
      </c>
      <c r="B2892" s="48" t="s">
        <v>74</v>
      </c>
      <c r="C2892" s="48">
        <v>2020</v>
      </c>
      <c r="D2892" s="48" t="s">
        <v>8</v>
      </c>
      <c r="E2892" s="48">
        <v>12</v>
      </c>
      <c r="F2892" s="60">
        <v>0</v>
      </c>
      <c r="G2892" s="43">
        <v>0</v>
      </c>
      <c r="H2892" s="58">
        <f>FactTransaction[[#This Row],[RNS]]*FactTransaction[[#This Row],[ADR]]</f>
        <v>0</v>
      </c>
      <c r="I2892" s="51">
        <f>DATE(FactTransaction[[#This Row],['#Year]],FactTransaction[[#This Row],['#Month]],1)</f>
        <v>44166</v>
      </c>
      <c r="J2892" s="48"/>
    </row>
    <row r="2893" spans="1:10" x14ac:dyDescent="0.4">
      <c r="A2893" s="48" t="s">
        <v>85</v>
      </c>
      <c r="B2893" s="48" t="s">
        <v>74</v>
      </c>
      <c r="C2893" s="48">
        <v>2020</v>
      </c>
      <c r="D2893" s="48" t="s">
        <v>3</v>
      </c>
      <c r="E2893" s="48">
        <v>12</v>
      </c>
      <c r="F2893" s="60">
        <v>0</v>
      </c>
      <c r="G2893" s="43">
        <v>0</v>
      </c>
      <c r="H2893" s="58">
        <f>FactTransaction[[#This Row],[RNS]]*FactTransaction[[#This Row],[ADR]]</f>
        <v>0</v>
      </c>
      <c r="I2893" s="51">
        <f>DATE(FactTransaction[[#This Row],['#Year]],FactTransaction[[#This Row],['#Month]],1)</f>
        <v>44166</v>
      </c>
      <c r="J2893" s="48"/>
    </row>
    <row r="2894" spans="1:10" x14ac:dyDescent="0.4">
      <c r="A2894" s="48" t="s">
        <v>85</v>
      </c>
      <c r="B2894" s="48" t="s">
        <v>75</v>
      </c>
      <c r="C2894" s="48">
        <v>2021</v>
      </c>
      <c r="D2894" s="48" t="s">
        <v>6</v>
      </c>
      <c r="E2894" s="48">
        <v>1</v>
      </c>
      <c r="F2894" s="60">
        <v>0</v>
      </c>
      <c r="G2894" s="43">
        <v>0</v>
      </c>
      <c r="H2894" s="58">
        <f>FactTransaction[[#This Row],[RNS]]*FactTransaction[[#This Row],[ADR]]</f>
        <v>0</v>
      </c>
      <c r="I2894" s="51">
        <f>DATE(FactTransaction[[#This Row],['#Year]],FactTransaction[[#This Row],['#Month]],1)</f>
        <v>44197</v>
      </c>
      <c r="J2894" s="48"/>
    </row>
    <row r="2895" spans="1:10" x14ac:dyDescent="0.4">
      <c r="A2895" s="48" t="s">
        <v>85</v>
      </c>
      <c r="B2895" s="48" t="s">
        <v>75</v>
      </c>
      <c r="C2895" s="48">
        <v>2021</v>
      </c>
      <c r="D2895" s="48" t="s">
        <v>7</v>
      </c>
      <c r="E2895" s="48">
        <v>1</v>
      </c>
      <c r="F2895" s="60">
        <v>0</v>
      </c>
      <c r="G2895" s="43">
        <v>0</v>
      </c>
      <c r="H2895" s="58">
        <f>FactTransaction[[#This Row],[RNS]]*FactTransaction[[#This Row],[ADR]]</f>
        <v>0</v>
      </c>
      <c r="I2895" s="51">
        <f>DATE(FactTransaction[[#This Row],['#Year]],FactTransaction[[#This Row],['#Month]],1)</f>
        <v>44197</v>
      </c>
      <c r="J2895" s="48"/>
    </row>
    <row r="2896" spans="1:10" x14ac:dyDescent="0.4">
      <c r="A2896" s="48" t="s">
        <v>85</v>
      </c>
      <c r="B2896" s="48" t="s">
        <v>75</v>
      </c>
      <c r="C2896" s="48">
        <v>2021</v>
      </c>
      <c r="D2896" s="48" t="s">
        <v>8</v>
      </c>
      <c r="E2896" s="48">
        <v>1</v>
      </c>
      <c r="F2896" s="60">
        <v>0</v>
      </c>
      <c r="G2896" s="43">
        <v>0</v>
      </c>
      <c r="H2896" s="58">
        <f>FactTransaction[[#This Row],[RNS]]*FactTransaction[[#This Row],[ADR]]</f>
        <v>0</v>
      </c>
      <c r="I2896" s="51">
        <f>DATE(FactTransaction[[#This Row],['#Year]],FactTransaction[[#This Row],['#Month]],1)</f>
        <v>44197</v>
      </c>
      <c r="J2896" s="48"/>
    </row>
    <row r="2897" spans="1:10" x14ac:dyDescent="0.4">
      <c r="A2897" s="48" t="s">
        <v>85</v>
      </c>
      <c r="B2897" s="48" t="s">
        <v>75</v>
      </c>
      <c r="C2897" s="48">
        <v>2021</v>
      </c>
      <c r="D2897" s="48" t="s">
        <v>3</v>
      </c>
      <c r="E2897" s="48">
        <v>1</v>
      </c>
      <c r="F2897" s="60">
        <v>0</v>
      </c>
      <c r="G2897" s="43">
        <v>0</v>
      </c>
      <c r="H2897" s="58">
        <f>FactTransaction[[#This Row],[RNS]]*FactTransaction[[#This Row],[ADR]]</f>
        <v>0</v>
      </c>
      <c r="I2897" s="51">
        <f>DATE(FactTransaction[[#This Row],['#Year]],FactTransaction[[#This Row],['#Month]],1)</f>
        <v>44197</v>
      </c>
      <c r="J2897" s="48"/>
    </row>
    <row r="2898" spans="1:10" x14ac:dyDescent="0.4">
      <c r="A2898" s="48" t="s">
        <v>85</v>
      </c>
      <c r="B2898" s="48" t="s">
        <v>75</v>
      </c>
      <c r="C2898" s="48">
        <v>2021</v>
      </c>
      <c r="D2898" s="48" t="s">
        <v>6</v>
      </c>
      <c r="E2898" s="48">
        <v>2</v>
      </c>
      <c r="F2898" s="60">
        <v>0</v>
      </c>
      <c r="G2898" s="43">
        <v>0</v>
      </c>
      <c r="H2898" s="58">
        <f>FactTransaction[[#This Row],[RNS]]*FactTransaction[[#This Row],[ADR]]</f>
        <v>0</v>
      </c>
      <c r="I2898" s="51">
        <f>DATE(FactTransaction[[#This Row],['#Year]],FactTransaction[[#This Row],['#Month]],1)</f>
        <v>44228</v>
      </c>
      <c r="J2898" s="48"/>
    </row>
    <row r="2899" spans="1:10" x14ac:dyDescent="0.4">
      <c r="A2899" s="48" t="s">
        <v>85</v>
      </c>
      <c r="B2899" s="48" t="s">
        <v>75</v>
      </c>
      <c r="C2899" s="48">
        <v>2021</v>
      </c>
      <c r="D2899" s="48" t="s">
        <v>7</v>
      </c>
      <c r="E2899" s="48">
        <v>2</v>
      </c>
      <c r="F2899" s="60">
        <v>0</v>
      </c>
      <c r="G2899" s="43">
        <v>0</v>
      </c>
      <c r="H2899" s="58">
        <f>FactTransaction[[#This Row],[RNS]]*FactTransaction[[#This Row],[ADR]]</f>
        <v>0</v>
      </c>
      <c r="I2899" s="51">
        <f>DATE(FactTransaction[[#This Row],['#Year]],FactTransaction[[#This Row],['#Month]],1)</f>
        <v>44228</v>
      </c>
      <c r="J2899" s="48"/>
    </row>
    <row r="2900" spans="1:10" x14ac:dyDescent="0.4">
      <c r="A2900" s="48" t="s">
        <v>85</v>
      </c>
      <c r="B2900" s="48" t="s">
        <v>75</v>
      </c>
      <c r="C2900" s="48">
        <v>2021</v>
      </c>
      <c r="D2900" s="48" t="s">
        <v>8</v>
      </c>
      <c r="E2900" s="48">
        <v>2</v>
      </c>
      <c r="F2900" s="60">
        <v>0</v>
      </c>
      <c r="G2900" s="43">
        <v>0</v>
      </c>
      <c r="H2900" s="58">
        <f>FactTransaction[[#This Row],[RNS]]*FactTransaction[[#This Row],[ADR]]</f>
        <v>0</v>
      </c>
      <c r="I2900" s="51">
        <f>DATE(FactTransaction[[#This Row],['#Year]],FactTransaction[[#This Row],['#Month]],1)</f>
        <v>44228</v>
      </c>
      <c r="J2900" s="48"/>
    </row>
    <row r="2901" spans="1:10" x14ac:dyDescent="0.4">
      <c r="A2901" s="48" t="s">
        <v>85</v>
      </c>
      <c r="B2901" s="48" t="s">
        <v>75</v>
      </c>
      <c r="C2901" s="48">
        <v>2021</v>
      </c>
      <c r="D2901" s="48" t="s">
        <v>3</v>
      </c>
      <c r="E2901" s="48">
        <v>2</v>
      </c>
      <c r="F2901" s="60">
        <v>0</v>
      </c>
      <c r="G2901" s="43">
        <v>0</v>
      </c>
      <c r="H2901" s="58">
        <f>FactTransaction[[#This Row],[RNS]]*FactTransaction[[#This Row],[ADR]]</f>
        <v>0</v>
      </c>
      <c r="I2901" s="51">
        <f>DATE(FactTransaction[[#This Row],['#Year]],FactTransaction[[#This Row],['#Month]],1)</f>
        <v>44228</v>
      </c>
      <c r="J2901" s="48"/>
    </row>
    <row r="2902" spans="1:10" x14ac:dyDescent="0.4">
      <c r="A2902" s="48" t="s">
        <v>85</v>
      </c>
      <c r="B2902" s="48" t="s">
        <v>75</v>
      </c>
      <c r="C2902" s="48">
        <v>2021</v>
      </c>
      <c r="D2902" s="48" t="s">
        <v>6</v>
      </c>
      <c r="E2902" s="48">
        <v>3</v>
      </c>
      <c r="F2902" s="60">
        <v>0</v>
      </c>
      <c r="G2902" s="43">
        <v>0</v>
      </c>
      <c r="H2902" s="58">
        <f>FactTransaction[[#This Row],[RNS]]*FactTransaction[[#This Row],[ADR]]</f>
        <v>0</v>
      </c>
      <c r="I2902" s="51">
        <f>DATE(FactTransaction[[#This Row],['#Year]],FactTransaction[[#This Row],['#Month]],1)</f>
        <v>44256</v>
      </c>
      <c r="J2902" s="48"/>
    </row>
    <row r="2903" spans="1:10" x14ac:dyDescent="0.4">
      <c r="A2903" s="48" t="s">
        <v>85</v>
      </c>
      <c r="B2903" s="48" t="s">
        <v>75</v>
      </c>
      <c r="C2903" s="48">
        <v>2021</v>
      </c>
      <c r="D2903" s="48" t="s">
        <v>7</v>
      </c>
      <c r="E2903" s="48">
        <v>3</v>
      </c>
      <c r="F2903" s="60">
        <v>0</v>
      </c>
      <c r="G2903" s="43">
        <v>0</v>
      </c>
      <c r="H2903" s="58">
        <f>FactTransaction[[#This Row],[RNS]]*FactTransaction[[#This Row],[ADR]]</f>
        <v>0</v>
      </c>
      <c r="I2903" s="51">
        <f>DATE(FactTransaction[[#This Row],['#Year]],FactTransaction[[#This Row],['#Month]],1)</f>
        <v>44256</v>
      </c>
      <c r="J2903" s="48"/>
    </row>
    <row r="2904" spans="1:10" x14ac:dyDescent="0.4">
      <c r="A2904" s="48" t="s">
        <v>85</v>
      </c>
      <c r="B2904" s="48" t="s">
        <v>75</v>
      </c>
      <c r="C2904" s="48">
        <v>2021</v>
      </c>
      <c r="D2904" s="48" t="s">
        <v>8</v>
      </c>
      <c r="E2904" s="48">
        <v>3</v>
      </c>
      <c r="F2904" s="60">
        <v>0</v>
      </c>
      <c r="G2904" s="43">
        <v>0</v>
      </c>
      <c r="H2904" s="58">
        <f>FactTransaction[[#This Row],[RNS]]*FactTransaction[[#This Row],[ADR]]</f>
        <v>0</v>
      </c>
      <c r="I2904" s="51">
        <f>DATE(FactTransaction[[#This Row],['#Year]],FactTransaction[[#This Row],['#Month]],1)</f>
        <v>44256</v>
      </c>
      <c r="J2904" s="48"/>
    </row>
    <row r="2905" spans="1:10" x14ac:dyDescent="0.4">
      <c r="A2905" s="48" t="s">
        <v>85</v>
      </c>
      <c r="B2905" s="48" t="s">
        <v>75</v>
      </c>
      <c r="C2905" s="48">
        <v>2021</v>
      </c>
      <c r="D2905" s="48" t="s">
        <v>3</v>
      </c>
      <c r="E2905" s="48">
        <v>3</v>
      </c>
      <c r="F2905" s="60">
        <v>0</v>
      </c>
      <c r="G2905" s="43">
        <v>0</v>
      </c>
      <c r="H2905" s="58">
        <f>FactTransaction[[#This Row],[RNS]]*FactTransaction[[#This Row],[ADR]]</f>
        <v>0</v>
      </c>
      <c r="I2905" s="51">
        <f>DATE(FactTransaction[[#This Row],['#Year]],FactTransaction[[#This Row],['#Month]],1)</f>
        <v>44256</v>
      </c>
      <c r="J2905" s="48"/>
    </row>
    <row r="2906" spans="1:10" x14ac:dyDescent="0.4">
      <c r="A2906" s="48" t="s">
        <v>85</v>
      </c>
      <c r="B2906" s="48" t="s">
        <v>75</v>
      </c>
      <c r="C2906" s="48">
        <v>2021</v>
      </c>
      <c r="D2906" s="48" t="s">
        <v>6</v>
      </c>
      <c r="E2906" s="48">
        <v>4</v>
      </c>
      <c r="F2906" s="60">
        <v>0</v>
      </c>
      <c r="G2906" s="43">
        <v>0</v>
      </c>
      <c r="H2906" s="58">
        <f>FactTransaction[[#This Row],[RNS]]*FactTransaction[[#This Row],[ADR]]</f>
        <v>0</v>
      </c>
      <c r="I2906" s="51">
        <f>DATE(FactTransaction[[#This Row],['#Year]],FactTransaction[[#This Row],['#Month]],1)</f>
        <v>44287</v>
      </c>
      <c r="J2906" s="48"/>
    </row>
    <row r="2907" spans="1:10" x14ac:dyDescent="0.4">
      <c r="A2907" s="48" t="s">
        <v>85</v>
      </c>
      <c r="B2907" s="48" t="s">
        <v>75</v>
      </c>
      <c r="C2907" s="48">
        <v>2021</v>
      </c>
      <c r="D2907" s="48" t="s">
        <v>7</v>
      </c>
      <c r="E2907" s="48">
        <v>4</v>
      </c>
      <c r="F2907" s="60">
        <v>0</v>
      </c>
      <c r="G2907" s="43">
        <v>0</v>
      </c>
      <c r="H2907" s="58">
        <f>FactTransaction[[#This Row],[RNS]]*FactTransaction[[#This Row],[ADR]]</f>
        <v>0</v>
      </c>
      <c r="I2907" s="51">
        <f>DATE(FactTransaction[[#This Row],['#Year]],FactTransaction[[#This Row],['#Month]],1)</f>
        <v>44287</v>
      </c>
      <c r="J2907" s="48"/>
    </row>
    <row r="2908" spans="1:10" x14ac:dyDescent="0.4">
      <c r="A2908" s="48" t="s">
        <v>85</v>
      </c>
      <c r="B2908" s="48" t="s">
        <v>75</v>
      </c>
      <c r="C2908" s="48">
        <v>2021</v>
      </c>
      <c r="D2908" s="48" t="s">
        <v>8</v>
      </c>
      <c r="E2908" s="48">
        <v>4</v>
      </c>
      <c r="F2908" s="60">
        <v>0</v>
      </c>
      <c r="G2908" s="43">
        <v>0</v>
      </c>
      <c r="H2908" s="58">
        <f>FactTransaction[[#This Row],[RNS]]*FactTransaction[[#This Row],[ADR]]</f>
        <v>0</v>
      </c>
      <c r="I2908" s="51">
        <f>DATE(FactTransaction[[#This Row],['#Year]],FactTransaction[[#This Row],['#Month]],1)</f>
        <v>44287</v>
      </c>
      <c r="J2908" s="48"/>
    </row>
    <row r="2909" spans="1:10" x14ac:dyDescent="0.4">
      <c r="A2909" s="48" t="s">
        <v>85</v>
      </c>
      <c r="B2909" s="48" t="s">
        <v>75</v>
      </c>
      <c r="C2909" s="48">
        <v>2021</v>
      </c>
      <c r="D2909" s="48" t="s">
        <v>3</v>
      </c>
      <c r="E2909" s="48">
        <v>4</v>
      </c>
      <c r="F2909" s="60">
        <v>0</v>
      </c>
      <c r="G2909" s="43">
        <v>0</v>
      </c>
      <c r="H2909" s="58">
        <f>FactTransaction[[#This Row],[RNS]]*FactTransaction[[#This Row],[ADR]]</f>
        <v>0</v>
      </c>
      <c r="I2909" s="51">
        <f>DATE(FactTransaction[[#This Row],['#Year]],FactTransaction[[#This Row],['#Month]],1)</f>
        <v>44287</v>
      </c>
      <c r="J2909" s="48"/>
    </row>
    <row r="2910" spans="1:10" x14ac:dyDescent="0.4">
      <c r="A2910" s="48" t="s">
        <v>85</v>
      </c>
      <c r="B2910" s="48" t="s">
        <v>75</v>
      </c>
      <c r="C2910" s="48">
        <v>2021</v>
      </c>
      <c r="D2910" s="48" t="s">
        <v>6</v>
      </c>
      <c r="E2910" s="48">
        <v>5</v>
      </c>
      <c r="F2910" s="60">
        <v>0</v>
      </c>
      <c r="G2910" s="43">
        <v>0</v>
      </c>
      <c r="H2910" s="58">
        <f>FactTransaction[[#This Row],[RNS]]*FactTransaction[[#This Row],[ADR]]</f>
        <v>0</v>
      </c>
      <c r="I2910" s="51">
        <f>DATE(FactTransaction[[#This Row],['#Year]],FactTransaction[[#This Row],['#Month]],1)</f>
        <v>44317</v>
      </c>
      <c r="J2910" s="48"/>
    </row>
    <row r="2911" spans="1:10" x14ac:dyDescent="0.4">
      <c r="A2911" s="48" t="s">
        <v>85</v>
      </c>
      <c r="B2911" s="48" t="s">
        <v>75</v>
      </c>
      <c r="C2911" s="48">
        <v>2021</v>
      </c>
      <c r="D2911" s="48" t="s">
        <v>7</v>
      </c>
      <c r="E2911" s="48">
        <v>5</v>
      </c>
      <c r="F2911" s="60">
        <v>0</v>
      </c>
      <c r="G2911" s="43">
        <v>0</v>
      </c>
      <c r="H2911" s="58">
        <f>FactTransaction[[#This Row],[RNS]]*FactTransaction[[#This Row],[ADR]]</f>
        <v>0</v>
      </c>
      <c r="I2911" s="51">
        <f>DATE(FactTransaction[[#This Row],['#Year]],FactTransaction[[#This Row],['#Month]],1)</f>
        <v>44317</v>
      </c>
      <c r="J2911" s="48"/>
    </row>
    <row r="2912" spans="1:10" x14ac:dyDescent="0.4">
      <c r="A2912" s="48" t="s">
        <v>85</v>
      </c>
      <c r="B2912" s="48" t="s">
        <v>75</v>
      </c>
      <c r="C2912" s="48">
        <v>2021</v>
      </c>
      <c r="D2912" s="48" t="s">
        <v>8</v>
      </c>
      <c r="E2912" s="48">
        <v>5</v>
      </c>
      <c r="F2912" s="60">
        <v>0</v>
      </c>
      <c r="G2912" s="43">
        <v>0</v>
      </c>
      <c r="H2912" s="58">
        <f>FactTransaction[[#This Row],[RNS]]*FactTransaction[[#This Row],[ADR]]</f>
        <v>0</v>
      </c>
      <c r="I2912" s="51">
        <f>DATE(FactTransaction[[#This Row],['#Year]],FactTransaction[[#This Row],['#Month]],1)</f>
        <v>44317</v>
      </c>
      <c r="J2912" s="48"/>
    </row>
    <row r="2913" spans="1:10" x14ac:dyDescent="0.4">
      <c r="A2913" s="48" t="s">
        <v>85</v>
      </c>
      <c r="B2913" s="48" t="s">
        <v>75</v>
      </c>
      <c r="C2913" s="48">
        <v>2021</v>
      </c>
      <c r="D2913" s="48" t="s">
        <v>3</v>
      </c>
      <c r="E2913" s="48">
        <v>5</v>
      </c>
      <c r="F2913" s="60">
        <v>0</v>
      </c>
      <c r="G2913" s="43">
        <v>0</v>
      </c>
      <c r="H2913" s="58">
        <f>FactTransaction[[#This Row],[RNS]]*FactTransaction[[#This Row],[ADR]]</f>
        <v>0</v>
      </c>
      <c r="I2913" s="51">
        <f>DATE(FactTransaction[[#This Row],['#Year]],FactTransaction[[#This Row],['#Month]],1)</f>
        <v>44317</v>
      </c>
      <c r="J2913" s="48"/>
    </row>
    <row r="2914" spans="1:10" x14ac:dyDescent="0.4">
      <c r="A2914" s="48" t="s">
        <v>85</v>
      </c>
      <c r="B2914" s="48" t="s">
        <v>75</v>
      </c>
      <c r="C2914" s="48">
        <v>2021</v>
      </c>
      <c r="D2914" s="48" t="s">
        <v>6</v>
      </c>
      <c r="E2914" s="48">
        <v>6</v>
      </c>
      <c r="F2914" s="60">
        <v>0</v>
      </c>
      <c r="G2914" s="43">
        <v>0</v>
      </c>
      <c r="H2914" s="58">
        <f>FactTransaction[[#This Row],[RNS]]*FactTransaction[[#This Row],[ADR]]</f>
        <v>0</v>
      </c>
      <c r="I2914" s="51">
        <f>DATE(FactTransaction[[#This Row],['#Year]],FactTransaction[[#This Row],['#Month]],1)</f>
        <v>44348</v>
      </c>
      <c r="J2914" s="48"/>
    </row>
    <row r="2915" spans="1:10" x14ac:dyDescent="0.4">
      <c r="A2915" s="48" t="s">
        <v>85</v>
      </c>
      <c r="B2915" s="48" t="s">
        <v>75</v>
      </c>
      <c r="C2915" s="48">
        <v>2021</v>
      </c>
      <c r="D2915" s="48" t="s">
        <v>7</v>
      </c>
      <c r="E2915" s="48">
        <v>6</v>
      </c>
      <c r="F2915" s="60">
        <v>0</v>
      </c>
      <c r="G2915" s="43">
        <v>0</v>
      </c>
      <c r="H2915" s="58">
        <f>FactTransaction[[#This Row],[RNS]]*FactTransaction[[#This Row],[ADR]]</f>
        <v>0</v>
      </c>
      <c r="I2915" s="51">
        <f>DATE(FactTransaction[[#This Row],['#Year]],FactTransaction[[#This Row],['#Month]],1)</f>
        <v>44348</v>
      </c>
      <c r="J2915" s="48"/>
    </row>
    <row r="2916" spans="1:10" x14ac:dyDescent="0.4">
      <c r="A2916" s="48" t="s">
        <v>85</v>
      </c>
      <c r="B2916" s="48" t="s">
        <v>75</v>
      </c>
      <c r="C2916" s="48">
        <v>2021</v>
      </c>
      <c r="D2916" s="48" t="s">
        <v>8</v>
      </c>
      <c r="E2916" s="48">
        <v>6</v>
      </c>
      <c r="F2916" s="60">
        <v>0</v>
      </c>
      <c r="G2916" s="43">
        <v>0</v>
      </c>
      <c r="H2916" s="58">
        <f>FactTransaction[[#This Row],[RNS]]*FactTransaction[[#This Row],[ADR]]</f>
        <v>0</v>
      </c>
      <c r="I2916" s="51">
        <f>DATE(FactTransaction[[#This Row],['#Year]],FactTransaction[[#This Row],['#Month]],1)</f>
        <v>44348</v>
      </c>
      <c r="J2916" s="48"/>
    </row>
    <row r="2917" spans="1:10" x14ac:dyDescent="0.4">
      <c r="A2917" s="48" t="s">
        <v>85</v>
      </c>
      <c r="B2917" s="48" t="s">
        <v>75</v>
      </c>
      <c r="C2917" s="48">
        <v>2021</v>
      </c>
      <c r="D2917" s="48" t="s">
        <v>3</v>
      </c>
      <c r="E2917" s="48">
        <v>6</v>
      </c>
      <c r="F2917" s="60">
        <v>0</v>
      </c>
      <c r="G2917" s="43">
        <v>0</v>
      </c>
      <c r="H2917" s="58">
        <f>FactTransaction[[#This Row],[RNS]]*FactTransaction[[#This Row],[ADR]]</f>
        <v>0</v>
      </c>
      <c r="I2917" s="51">
        <f>DATE(FactTransaction[[#This Row],['#Year]],FactTransaction[[#This Row],['#Month]],1)</f>
        <v>44348</v>
      </c>
      <c r="J2917" s="48"/>
    </row>
    <row r="2918" spans="1:10" x14ac:dyDescent="0.4">
      <c r="A2918" s="48" t="s">
        <v>85</v>
      </c>
      <c r="B2918" s="48" t="s">
        <v>75</v>
      </c>
      <c r="C2918" s="48">
        <v>2021</v>
      </c>
      <c r="D2918" s="48" t="s">
        <v>6</v>
      </c>
      <c r="E2918" s="48">
        <v>7</v>
      </c>
      <c r="F2918" s="60">
        <v>0</v>
      </c>
      <c r="G2918" s="43">
        <v>0</v>
      </c>
      <c r="H2918" s="58">
        <f>FactTransaction[[#This Row],[RNS]]*FactTransaction[[#This Row],[ADR]]</f>
        <v>0</v>
      </c>
      <c r="I2918" s="51">
        <f>DATE(FactTransaction[[#This Row],['#Year]],FactTransaction[[#This Row],['#Month]],1)</f>
        <v>44378</v>
      </c>
      <c r="J2918" s="48"/>
    </row>
    <row r="2919" spans="1:10" x14ac:dyDescent="0.4">
      <c r="A2919" s="48" t="s">
        <v>85</v>
      </c>
      <c r="B2919" s="48" t="s">
        <v>75</v>
      </c>
      <c r="C2919" s="48">
        <v>2021</v>
      </c>
      <c r="D2919" s="48" t="s">
        <v>7</v>
      </c>
      <c r="E2919" s="48">
        <v>7</v>
      </c>
      <c r="F2919" s="60">
        <v>0</v>
      </c>
      <c r="G2919" s="43">
        <v>0</v>
      </c>
      <c r="H2919" s="58">
        <f>FactTransaction[[#This Row],[RNS]]*FactTransaction[[#This Row],[ADR]]</f>
        <v>0</v>
      </c>
      <c r="I2919" s="51">
        <f>DATE(FactTransaction[[#This Row],['#Year]],FactTransaction[[#This Row],['#Month]],1)</f>
        <v>44378</v>
      </c>
      <c r="J2919" s="48"/>
    </row>
    <row r="2920" spans="1:10" x14ac:dyDescent="0.4">
      <c r="A2920" s="48" t="s">
        <v>85</v>
      </c>
      <c r="B2920" s="48" t="s">
        <v>75</v>
      </c>
      <c r="C2920" s="48">
        <v>2021</v>
      </c>
      <c r="D2920" s="48" t="s">
        <v>8</v>
      </c>
      <c r="E2920" s="48">
        <v>7</v>
      </c>
      <c r="F2920" s="60">
        <v>0</v>
      </c>
      <c r="G2920" s="43">
        <v>0</v>
      </c>
      <c r="H2920" s="58">
        <f>FactTransaction[[#This Row],[RNS]]*FactTransaction[[#This Row],[ADR]]</f>
        <v>0</v>
      </c>
      <c r="I2920" s="51">
        <f>DATE(FactTransaction[[#This Row],['#Year]],FactTransaction[[#This Row],['#Month]],1)</f>
        <v>44378</v>
      </c>
      <c r="J2920" s="48"/>
    </row>
    <row r="2921" spans="1:10" x14ac:dyDescent="0.4">
      <c r="A2921" s="48" t="s">
        <v>85</v>
      </c>
      <c r="B2921" s="48" t="s">
        <v>75</v>
      </c>
      <c r="C2921" s="48">
        <v>2021</v>
      </c>
      <c r="D2921" s="48" t="s">
        <v>3</v>
      </c>
      <c r="E2921" s="48">
        <v>7</v>
      </c>
      <c r="F2921" s="60">
        <v>0</v>
      </c>
      <c r="G2921" s="43">
        <v>0</v>
      </c>
      <c r="H2921" s="58">
        <f>FactTransaction[[#This Row],[RNS]]*FactTransaction[[#This Row],[ADR]]</f>
        <v>0</v>
      </c>
      <c r="I2921" s="51">
        <f>DATE(FactTransaction[[#This Row],['#Year]],FactTransaction[[#This Row],['#Month]],1)</f>
        <v>44378</v>
      </c>
      <c r="J2921" s="48"/>
    </row>
    <row r="2922" spans="1:10" x14ac:dyDescent="0.4">
      <c r="A2922" s="48" t="s">
        <v>85</v>
      </c>
      <c r="B2922" s="48" t="s">
        <v>75</v>
      </c>
      <c r="C2922" s="48">
        <v>2021</v>
      </c>
      <c r="D2922" s="48" t="s">
        <v>6</v>
      </c>
      <c r="E2922" s="48">
        <v>8</v>
      </c>
      <c r="F2922" s="60">
        <v>0</v>
      </c>
      <c r="G2922" s="43">
        <v>0</v>
      </c>
      <c r="H2922" s="58">
        <f>FactTransaction[[#This Row],[RNS]]*FactTransaction[[#This Row],[ADR]]</f>
        <v>0</v>
      </c>
      <c r="I2922" s="51">
        <f>DATE(FactTransaction[[#This Row],['#Year]],FactTransaction[[#This Row],['#Month]],1)</f>
        <v>44409</v>
      </c>
      <c r="J2922" s="48"/>
    </row>
    <row r="2923" spans="1:10" x14ac:dyDescent="0.4">
      <c r="A2923" s="48" t="s">
        <v>85</v>
      </c>
      <c r="B2923" s="48" t="s">
        <v>75</v>
      </c>
      <c r="C2923" s="48">
        <v>2021</v>
      </c>
      <c r="D2923" s="48" t="s">
        <v>7</v>
      </c>
      <c r="E2923" s="48">
        <v>8</v>
      </c>
      <c r="F2923" s="60">
        <v>0</v>
      </c>
      <c r="G2923" s="43">
        <v>0</v>
      </c>
      <c r="H2923" s="58">
        <f>FactTransaction[[#This Row],[RNS]]*FactTransaction[[#This Row],[ADR]]</f>
        <v>0</v>
      </c>
      <c r="I2923" s="51">
        <f>DATE(FactTransaction[[#This Row],['#Year]],FactTransaction[[#This Row],['#Month]],1)</f>
        <v>44409</v>
      </c>
      <c r="J2923" s="48"/>
    </row>
    <row r="2924" spans="1:10" x14ac:dyDescent="0.4">
      <c r="A2924" s="48" t="s">
        <v>85</v>
      </c>
      <c r="B2924" s="48" t="s">
        <v>75</v>
      </c>
      <c r="C2924" s="48">
        <v>2021</v>
      </c>
      <c r="D2924" s="48" t="s">
        <v>8</v>
      </c>
      <c r="E2924" s="48">
        <v>8</v>
      </c>
      <c r="F2924" s="60">
        <v>0</v>
      </c>
      <c r="G2924" s="43">
        <v>0</v>
      </c>
      <c r="H2924" s="58">
        <f>FactTransaction[[#This Row],[RNS]]*FactTransaction[[#This Row],[ADR]]</f>
        <v>0</v>
      </c>
      <c r="I2924" s="51">
        <f>DATE(FactTransaction[[#This Row],['#Year]],FactTransaction[[#This Row],['#Month]],1)</f>
        <v>44409</v>
      </c>
      <c r="J2924" s="48"/>
    </row>
    <row r="2925" spans="1:10" x14ac:dyDescent="0.4">
      <c r="A2925" s="48" t="s">
        <v>85</v>
      </c>
      <c r="B2925" s="48" t="s">
        <v>75</v>
      </c>
      <c r="C2925" s="48">
        <v>2021</v>
      </c>
      <c r="D2925" s="48" t="s">
        <v>3</v>
      </c>
      <c r="E2925" s="48">
        <v>8</v>
      </c>
      <c r="F2925" s="60">
        <v>0</v>
      </c>
      <c r="G2925" s="43">
        <v>0</v>
      </c>
      <c r="H2925" s="58">
        <f>FactTransaction[[#This Row],[RNS]]*FactTransaction[[#This Row],[ADR]]</f>
        <v>0</v>
      </c>
      <c r="I2925" s="51">
        <f>DATE(FactTransaction[[#This Row],['#Year]],FactTransaction[[#This Row],['#Month]],1)</f>
        <v>44409</v>
      </c>
      <c r="J2925" s="48"/>
    </row>
    <row r="2926" spans="1:10" x14ac:dyDescent="0.4">
      <c r="A2926" s="48" t="s">
        <v>85</v>
      </c>
      <c r="B2926" s="48" t="s">
        <v>75</v>
      </c>
      <c r="C2926" s="48">
        <v>2021</v>
      </c>
      <c r="D2926" s="48" t="s">
        <v>6</v>
      </c>
      <c r="E2926" s="48">
        <v>9</v>
      </c>
      <c r="F2926" s="60">
        <v>0</v>
      </c>
      <c r="G2926" s="43">
        <v>0</v>
      </c>
      <c r="H2926" s="58">
        <f>FactTransaction[[#This Row],[RNS]]*FactTransaction[[#This Row],[ADR]]</f>
        <v>0</v>
      </c>
      <c r="I2926" s="51">
        <f>DATE(FactTransaction[[#This Row],['#Year]],FactTransaction[[#This Row],['#Month]],1)</f>
        <v>44440</v>
      </c>
      <c r="J2926" s="48"/>
    </row>
    <row r="2927" spans="1:10" x14ac:dyDescent="0.4">
      <c r="A2927" s="48" t="s">
        <v>85</v>
      </c>
      <c r="B2927" s="48" t="s">
        <v>75</v>
      </c>
      <c r="C2927" s="48">
        <v>2021</v>
      </c>
      <c r="D2927" s="48" t="s">
        <v>7</v>
      </c>
      <c r="E2927" s="48">
        <v>9</v>
      </c>
      <c r="F2927" s="60">
        <v>0</v>
      </c>
      <c r="G2927" s="43">
        <v>0</v>
      </c>
      <c r="H2927" s="58">
        <f>FactTransaction[[#This Row],[RNS]]*FactTransaction[[#This Row],[ADR]]</f>
        <v>0</v>
      </c>
      <c r="I2927" s="51">
        <f>DATE(FactTransaction[[#This Row],['#Year]],FactTransaction[[#This Row],['#Month]],1)</f>
        <v>44440</v>
      </c>
      <c r="J2927" s="48"/>
    </row>
    <row r="2928" spans="1:10" x14ac:dyDescent="0.4">
      <c r="A2928" s="48" t="s">
        <v>85</v>
      </c>
      <c r="B2928" s="48" t="s">
        <v>75</v>
      </c>
      <c r="C2928" s="48">
        <v>2021</v>
      </c>
      <c r="D2928" s="48" t="s">
        <v>8</v>
      </c>
      <c r="E2928" s="48">
        <v>9</v>
      </c>
      <c r="F2928" s="60">
        <v>0</v>
      </c>
      <c r="G2928" s="43">
        <v>0</v>
      </c>
      <c r="H2928" s="58">
        <f>FactTransaction[[#This Row],[RNS]]*FactTransaction[[#This Row],[ADR]]</f>
        <v>0</v>
      </c>
      <c r="I2928" s="51">
        <f>DATE(FactTransaction[[#This Row],['#Year]],FactTransaction[[#This Row],['#Month]],1)</f>
        <v>44440</v>
      </c>
      <c r="J2928" s="48"/>
    </row>
    <row r="2929" spans="1:10" x14ac:dyDescent="0.4">
      <c r="A2929" s="48" t="s">
        <v>85</v>
      </c>
      <c r="B2929" s="48" t="s">
        <v>75</v>
      </c>
      <c r="C2929" s="48">
        <v>2021</v>
      </c>
      <c r="D2929" s="48" t="s">
        <v>3</v>
      </c>
      <c r="E2929" s="48">
        <v>9</v>
      </c>
      <c r="F2929" s="60">
        <v>0</v>
      </c>
      <c r="G2929" s="43">
        <v>0</v>
      </c>
      <c r="H2929" s="58">
        <f>FactTransaction[[#This Row],[RNS]]*FactTransaction[[#This Row],[ADR]]</f>
        <v>0</v>
      </c>
      <c r="I2929" s="51">
        <f>DATE(FactTransaction[[#This Row],['#Year]],FactTransaction[[#This Row],['#Month]],1)</f>
        <v>44440</v>
      </c>
      <c r="J2929" s="48"/>
    </row>
    <row r="2930" spans="1:10" x14ac:dyDescent="0.4">
      <c r="A2930" s="48" t="s">
        <v>85</v>
      </c>
      <c r="B2930" s="48" t="s">
        <v>75</v>
      </c>
      <c r="C2930" s="48">
        <v>2021</v>
      </c>
      <c r="D2930" s="48" t="s">
        <v>6</v>
      </c>
      <c r="E2930" s="48">
        <v>10</v>
      </c>
      <c r="F2930" s="60">
        <v>0</v>
      </c>
      <c r="G2930" s="43">
        <v>0</v>
      </c>
      <c r="H2930" s="58">
        <f>FactTransaction[[#This Row],[RNS]]*FactTransaction[[#This Row],[ADR]]</f>
        <v>0</v>
      </c>
      <c r="I2930" s="51">
        <f>DATE(FactTransaction[[#This Row],['#Year]],FactTransaction[[#This Row],['#Month]],1)</f>
        <v>44470</v>
      </c>
      <c r="J2930" s="48"/>
    </row>
    <row r="2931" spans="1:10" x14ac:dyDescent="0.4">
      <c r="A2931" s="48" t="s">
        <v>85</v>
      </c>
      <c r="B2931" s="48" t="s">
        <v>75</v>
      </c>
      <c r="C2931" s="48">
        <v>2021</v>
      </c>
      <c r="D2931" s="48" t="s">
        <v>7</v>
      </c>
      <c r="E2931" s="48">
        <v>10</v>
      </c>
      <c r="F2931" s="60">
        <v>0</v>
      </c>
      <c r="G2931" s="43">
        <v>0</v>
      </c>
      <c r="H2931" s="58">
        <f>FactTransaction[[#This Row],[RNS]]*FactTransaction[[#This Row],[ADR]]</f>
        <v>0</v>
      </c>
      <c r="I2931" s="51">
        <f>DATE(FactTransaction[[#This Row],['#Year]],FactTransaction[[#This Row],['#Month]],1)</f>
        <v>44470</v>
      </c>
      <c r="J2931" s="48"/>
    </row>
    <row r="2932" spans="1:10" x14ac:dyDescent="0.4">
      <c r="A2932" s="48" t="s">
        <v>85</v>
      </c>
      <c r="B2932" s="48" t="s">
        <v>75</v>
      </c>
      <c r="C2932" s="48">
        <v>2021</v>
      </c>
      <c r="D2932" s="48" t="s">
        <v>8</v>
      </c>
      <c r="E2932" s="48">
        <v>10</v>
      </c>
      <c r="F2932" s="60">
        <v>0</v>
      </c>
      <c r="G2932" s="43">
        <v>0</v>
      </c>
      <c r="H2932" s="58">
        <f>FactTransaction[[#This Row],[RNS]]*FactTransaction[[#This Row],[ADR]]</f>
        <v>0</v>
      </c>
      <c r="I2932" s="51">
        <f>DATE(FactTransaction[[#This Row],['#Year]],FactTransaction[[#This Row],['#Month]],1)</f>
        <v>44470</v>
      </c>
      <c r="J2932" s="48"/>
    </row>
    <row r="2933" spans="1:10" x14ac:dyDescent="0.4">
      <c r="A2933" s="48" t="s">
        <v>85</v>
      </c>
      <c r="B2933" s="48" t="s">
        <v>75</v>
      </c>
      <c r="C2933" s="48">
        <v>2021</v>
      </c>
      <c r="D2933" s="48" t="s">
        <v>3</v>
      </c>
      <c r="E2933" s="48">
        <v>10</v>
      </c>
      <c r="F2933" s="60">
        <v>0</v>
      </c>
      <c r="G2933" s="43">
        <v>0</v>
      </c>
      <c r="H2933" s="58">
        <f>FactTransaction[[#This Row],[RNS]]*FactTransaction[[#This Row],[ADR]]</f>
        <v>0</v>
      </c>
      <c r="I2933" s="51">
        <f>DATE(FactTransaction[[#This Row],['#Year]],FactTransaction[[#This Row],['#Month]],1)</f>
        <v>44470</v>
      </c>
      <c r="J2933" s="48"/>
    </row>
    <row r="2934" spans="1:10" x14ac:dyDescent="0.4">
      <c r="A2934" s="48" t="s">
        <v>85</v>
      </c>
      <c r="B2934" s="48" t="s">
        <v>75</v>
      </c>
      <c r="C2934" s="48">
        <v>2021</v>
      </c>
      <c r="D2934" s="48" t="s">
        <v>6</v>
      </c>
      <c r="E2934" s="48">
        <v>11</v>
      </c>
      <c r="F2934" s="60">
        <v>0</v>
      </c>
      <c r="G2934" s="43">
        <v>0</v>
      </c>
      <c r="H2934" s="58">
        <f>FactTransaction[[#This Row],[RNS]]*FactTransaction[[#This Row],[ADR]]</f>
        <v>0</v>
      </c>
      <c r="I2934" s="51">
        <f>DATE(FactTransaction[[#This Row],['#Year]],FactTransaction[[#This Row],['#Month]],1)</f>
        <v>44501</v>
      </c>
      <c r="J2934" s="48"/>
    </row>
    <row r="2935" spans="1:10" x14ac:dyDescent="0.4">
      <c r="A2935" s="48" t="s">
        <v>85</v>
      </c>
      <c r="B2935" s="48" t="s">
        <v>75</v>
      </c>
      <c r="C2935" s="48">
        <v>2021</v>
      </c>
      <c r="D2935" s="48" t="s">
        <v>7</v>
      </c>
      <c r="E2935" s="48">
        <v>11</v>
      </c>
      <c r="F2935" s="60">
        <v>0</v>
      </c>
      <c r="G2935" s="43">
        <v>0</v>
      </c>
      <c r="H2935" s="58">
        <f>FactTransaction[[#This Row],[RNS]]*FactTransaction[[#This Row],[ADR]]</f>
        <v>0</v>
      </c>
      <c r="I2935" s="51">
        <f>DATE(FactTransaction[[#This Row],['#Year]],FactTransaction[[#This Row],['#Month]],1)</f>
        <v>44501</v>
      </c>
      <c r="J2935" s="48"/>
    </row>
    <row r="2936" spans="1:10" x14ac:dyDescent="0.4">
      <c r="A2936" s="48" t="s">
        <v>85</v>
      </c>
      <c r="B2936" s="48" t="s">
        <v>75</v>
      </c>
      <c r="C2936" s="48">
        <v>2021</v>
      </c>
      <c r="D2936" s="48" t="s">
        <v>8</v>
      </c>
      <c r="E2936" s="48">
        <v>11</v>
      </c>
      <c r="F2936" s="60">
        <v>0</v>
      </c>
      <c r="G2936" s="43">
        <v>0</v>
      </c>
      <c r="H2936" s="58">
        <f>FactTransaction[[#This Row],[RNS]]*FactTransaction[[#This Row],[ADR]]</f>
        <v>0</v>
      </c>
      <c r="I2936" s="51">
        <f>DATE(FactTransaction[[#This Row],['#Year]],FactTransaction[[#This Row],['#Month]],1)</f>
        <v>44501</v>
      </c>
      <c r="J2936" s="48"/>
    </row>
    <row r="2937" spans="1:10" x14ac:dyDescent="0.4">
      <c r="A2937" s="48" t="s">
        <v>85</v>
      </c>
      <c r="B2937" s="48" t="s">
        <v>75</v>
      </c>
      <c r="C2937" s="48">
        <v>2021</v>
      </c>
      <c r="D2937" s="48" t="s">
        <v>3</v>
      </c>
      <c r="E2937" s="48">
        <v>11</v>
      </c>
      <c r="F2937" s="60">
        <v>0</v>
      </c>
      <c r="G2937" s="43">
        <v>0</v>
      </c>
      <c r="H2937" s="58">
        <f>FactTransaction[[#This Row],[RNS]]*FactTransaction[[#This Row],[ADR]]</f>
        <v>0</v>
      </c>
      <c r="I2937" s="51">
        <f>DATE(FactTransaction[[#This Row],['#Year]],FactTransaction[[#This Row],['#Month]],1)</f>
        <v>44501</v>
      </c>
      <c r="J2937" s="48"/>
    </row>
    <row r="2938" spans="1:10" x14ac:dyDescent="0.4">
      <c r="A2938" s="48" t="s">
        <v>85</v>
      </c>
      <c r="B2938" s="48" t="s">
        <v>75</v>
      </c>
      <c r="C2938" s="48">
        <v>2021</v>
      </c>
      <c r="D2938" s="48" t="s">
        <v>6</v>
      </c>
      <c r="E2938" s="48">
        <v>12</v>
      </c>
      <c r="F2938" s="60">
        <v>0</v>
      </c>
      <c r="G2938" s="43">
        <v>0</v>
      </c>
      <c r="H2938" s="58">
        <f>FactTransaction[[#This Row],[RNS]]*FactTransaction[[#This Row],[ADR]]</f>
        <v>0</v>
      </c>
      <c r="I2938" s="51">
        <f>DATE(FactTransaction[[#This Row],['#Year]],FactTransaction[[#This Row],['#Month]],1)</f>
        <v>44531</v>
      </c>
      <c r="J2938" s="48"/>
    </row>
    <row r="2939" spans="1:10" x14ac:dyDescent="0.4">
      <c r="A2939" s="48" t="s">
        <v>85</v>
      </c>
      <c r="B2939" s="48" t="s">
        <v>75</v>
      </c>
      <c r="C2939" s="48">
        <v>2021</v>
      </c>
      <c r="D2939" s="48" t="s">
        <v>7</v>
      </c>
      <c r="E2939" s="48">
        <v>12</v>
      </c>
      <c r="F2939" s="60">
        <v>0</v>
      </c>
      <c r="G2939" s="43">
        <v>0</v>
      </c>
      <c r="H2939" s="58">
        <f>FactTransaction[[#This Row],[RNS]]*FactTransaction[[#This Row],[ADR]]</f>
        <v>0</v>
      </c>
      <c r="I2939" s="51">
        <f>DATE(FactTransaction[[#This Row],['#Year]],FactTransaction[[#This Row],['#Month]],1)</f>
        <v>44531</v>
      </c>
      <c r="J2939" s="48"/>
    </row>
    <row r="2940" spans="1:10" x14ac:dyDescent="0.4">
      <c r="A2940" s="48" t="s">
        <v>85</v>
      </c>
      <c r="B2940" s="48" t="s">
        <v>75</v>
      </c>
      <c r="C2940" s="48">
        <v>2021</v>
      </c>
      <c r="D2940" s="48" t="s">
        <v>8</v>
      </c>
      <c r="E2940" s="48">
        <v>12</v>
      </c>
      <c r="F2940" s="60">
        <v>0</v>
      </c>
      <c r="G2940" s="43">
        <v>0</v>
      </c>
      <c r="H2940" s="58">
        <f>FactTransaction[[#This Row],[RNS]]*FactTransaction[[#This Row],[ADR]]</f>
        <v>0</v>
      </c>
      <c r="I2940" s="51">
        <f>DATE(FactTransaction[[#This Row],['#Year]],FactTransaction[[#This Row],['#Month]],1)</f>
        <v>44531</v>
      </c>
      <c r="J2940" s="48"/>
    </row>
    <row r="2941" spans="1:10" x14ac:dyDescent="0.4">
      <c r="A2941" s="48" t="s">
        <v>85</v>
      </c>
      <c r="B2941" s="48" t="s">
        <v>75</v>
      </c>
      <c r="C2941" s="48">
        <v>2021</v>
      </c>
      <c r="D2941" s="48" t="s">
        <v>3</v>
      </c>
      <c r="E2941" s="48">
        <v>12</v>
      </c>
      <c r="F2941" s="60">
        <v>0</v>
      </c>
      <c r="G2941" s="43">
        <v>0</v>
      </c>
      <c r="H2941" s="58">
        <f>FactTransaction[[#This Row],[RNS]]*FactTransaction[[#This Row],[ADR]]</f>
        <v>0</v>
      </c>
      <c r="I2941" s="51">
        <f>DATE(FactTransaction[[#This Row],['#Year]],FactTransaction[[#This Row],['#Month]],1)</f>
        <v>44531</v>
      </c>
      <c r="J2941" s="48"/>
    </row>
    <row r="2942" spans="1:10" x14ac:dyDescent="0.4">
      <c r="A2942" s="48" t="s">
        <v>85</v>
      </c>
      <c r="B2942" s="48" t="s">
        <v>74</v>
      </c>
      <c r="C2942" s="48">
        <v>2021</v>
      </c>
      <c r="D2942" s="48" t="s">
        <v>6</v>
      </c>
      <c r="E2942" s="48">
        <v>1</v>
      </c>
      <c r="F2942" s="60">
        <v>0</v>
      </c>
      <c r="G2942" s="43">
        <v>0</v>
      </c>
      <c r="H2942" s="58">
        <f>FactTransaction[[#This Row],[RNS]]*FactTransaction[[#This Row],[ADR]]</f>
        <v>0</v>
      </c>
      <c r="I2942" s="51">
        <f>DATE(FactTransaction[[#This Row],['#Year]],FactTransaction[[#This Row],['#Month]],1)</f>
        <v>44197</v>
      </c>
      <c r="J2942" s="48"/>
    </row>
    <row r="2943" spans="1:10" x14ac:dyDescent="0.4">
      <c r="A2943" s="48" t="s">
        <v>85</v>
      </c>
      <c r="B2943" s="48" t="s">
        <v>74</v>
      </c>
      <c r="C2943" s="48">
        <v>2021</v>
      </c>
      <c r="D2943" s="48" t="s">
        <v>7</v>
      </c>
      <c r="E2943" s="48">
        <v>1</v>
      </c>
      <c r="F2943" s="60">
        <v>0</v>
      </c>
      <c r="G2943" s="43">
        <v>0</v>
      </c>
      <c r="H2943" s="58">
        <f>FactTransaction[[#This Row],[RNS]]*FactTransaction[[#This Row],[ADR]]</f>
        <v>0</v>
      </c>
      <c r="I2943" s="51">
        <f>DATE(FactTransaction[[#This Row],['#Year]],FactTransaction[[#This Row],['#Month]],1)</f>
        <v>44197</v>
      </c>
      <c r="J2943" s="48"/>
    </row>
    <row r="2944" spans="1:10" x14ac:dyDescent="0.4">
      <c r="A2944" s="48" t="s">
        <v>85</v>
      </c>
      <c r="B2944" s="48" t="s">
        <v>74</v>
      </c>
      <c r="C2944" s="48">
        <v>2021</v>
      </c>
      <c r="D2944" s="48" t="s">
        <v>8</v>
      </c>
      <c r="E2944" s="48">
        <v>1</v>
      </c>
      <c r="F2944" s="60">
        <v>0</v>
      </c>
      <c r="G2944" s="43">
        <v>0</v>
      </c>
      <c r="H2944" s="58">
        <f>FactTransaction[[#This Row],[RNS]]*FactTransaction[[#This Row],[ADR]]</f>
        <v>0</v>
      </c>
      <c r="I2944" s="51">
        <f>DATE(FactTransaction[[#This Row],['#Year]],FactTransaction[[#This Row],['#Month]],1)</f>
        <v>44197</v>
      </c>
      <c r="J2944" s="48"/>
    </row>
    <row r="2945" spans="1:10" x14ac:dyDescent="0.4">
      <c r="A2945" s="48" t="s">
        <v>85</v>
      </c>
      <c r="B2945" s="48" t="s">
        <v>74</v>
      </c>
      <c r="C2945" s="48">
        <v>2021</v>
      </c>
      <c r="D2945" s="48" t="s">
        <v>3</v>
      </c>
      <c r="E2945" s="48">
        <v>1</v>
      </c>
      <c r="F2945" s="60">
        <v>0</v>
      </c>
      <c r="G2945" s="43">
        <v>0</v>
      </c>
      <c r="H2945" s="58">
        <f>FactTransaction[[#This Row],[RNS]]*FactTransaction[[#This Row],[ADR]]</f>
        <v>0</v>
      </c>
      <c r="I2945" s="51">
        <f>DATE(FactTransaction[[#This Row],['#Year]],FactTransaction[[#This Row],['#Month]],1)</f>
        <v>44197</v>
      </c>
      <c r="J2945" s="48"/>
    </row>
    <row r="2946" spans="1:10" x14ac:dyDescent="0.4">
      <c r="A2946" s="48" t="s">
        <v>85</v>
      </c>
      <c r="B2946" s="48" t="s">
        <v>74</v>
      </c>
      <c r="C2946" s="48">
        <v>2021</v>
      </c>
      <c r="D2946" s="48" t="s">
        <v>6</v>
      </c>
      <c r="E2946" s="48">
        <v>2</v>
      </c>
      <c r="F2946" s="60">
        <v>0</v>
      </c>
      <c r="G2946" s="43">
        <v>0</v>
      </c>
      <c r="H2946" s="58">
        <f>FactTransaction[[#This Row],[RNS]]*FactTransaction[[#This Row],[ADR]]</f>
        <v>0</v>
      </c>
      <c r="I2946" s="51">
        <f>DATE(FactTransaction[[#This Row],['#Year]],FactTransaction[[#This Row],['#Month]],1)</f>
        <v>44228</v>
      </c>
      <c r="J2946" s="48"/>
    </row>
    <row r="2947" spans="1:10" x14ac:dyDescent="0.4">
      <c r="A2947" s="48" t="s">
        <v>85</v>
      </c>
      <c r="B2947" s="48" t="s">
        <v>74</v>
      </c>
      <c r="C2947" s="48">
        <v>2021</v>
      </c>
      <c r="D2947" s="48" t="s">
        <v>7</v>
      </c>
      <c r="E2947" s="48">
        <v>2</v>
      </c>
      <c r="F2947" s="60">
        <v>0</v>
      </c>
      <c r="G2947" s="43">
        <v>0</v>
      </c>
      <c r="H2947" s="58">
        <f>FactTransaction[[#This Row],[RNS]]*FactTransaction[[#This Row],[ADR]]</f>
        <v>0</v>
      </c>
      <c r="I2947" s="51">
        <f>DATE(FactTransaction[[#This Row],['#Year]],FactTransaction[[#This Row],['#Month]],1)</f>
        <v>44228</v>
      </c>
      <c r="J2947" s="48"/>
    </row>
    <row r="2948" spans="1:10" x14ac:dyDescent="0.4">
      <c r="A2948" s="48" t="s">
        <v>85</v>
      </c>
      <c r="B2948" s="48" t="s">
        <v>74</v>
      </c>
      <c r="C2948" s="48">
        <v>2021</v>
      </c>
      <c r="D2948" s="48" t="s">
        <v>8</v>
      </c>
      <c r="E2948" s="48">
        <v>2</v>
      </c>
      <c r="F2948" s="60">
        <v>0</v>
      </c>
      <c r="G2948" s="43">
        <v>0</v>
      </c>
      <c r="H2948" s="58">
        <f>FactTransaction[[#This Row],[RNS]]*FactTransaction[[#This Row],[ADR]]</f>
        <v>0</v>
      </c>
      <c r="I2948" s="51">
        <f>DATE(FactTransaction[[#This Row],['#Year]],FactTransaction[[#This Row],['#Month]],1)</f>
        <v>44228</v>
      </c>
      <c r="J2948" s="48"/>
    </row>
    <row r="2949" spans="1:10" x14ac:dyDescent="0.4">
      <c r="A2949" s="48" t="s">
        <v>85</v>
      </c>
      <c r="B2949" s="48" t="s">
        <v>74</v>
      </c>
      <c r="C2949" s="48">
        <v>2021</v>
      </c>
      <c r="D2949" s="48" t="s">
        <v>3</v>
      </c>
      <c r="E2949" s="48">
        <v>2</v>
      </c>
      <c r="F2949" s="60">
        <v>0</v>
      </c>
      <c r="G2949" s="43">
        <v>0</v>
      </c>
      <c r="H2949" s="58">
        <f>FactTransaction[[#This Row],[RNS]]*FactTransaction[[#This Row],[ADR]]</f>
        <v>0</v>
      </c>
      <c r="I2949" s="51">
        <f>DATE(FactTransaction[[#This Row],['#Year]],FactTransaction[[#This Row],['#Month]],1)</f>
        <v>44228</v>
      </c>
      <c r="J2949" s="48"/>
    </row>
    <row r="2950" spans="1:10" x14ac:dyDescent="0.4">
      <c r="A2950" s="48" t="s">
        <v>85</v>
      </c>
      <c r="B2950" s="48" t="s">
        <v>74</v>
      </c>
      <c r="C2950" s="48">
        <v>2021</v>
      </c>
      <c r="D2950" s="48" t="s">
        <v>6</v>
      </c>
      <c r="E2950" s="48">
        <v>3</v>
      </c>
      <c r="F2950" s="60">
        <v>0</v>
      </c>
      <c r="G2950" s="43">
        <v>0</v>
      </c>
      <c r="H2950" s="58">
        <f>FactTransaction[[#This Row],[RNS]]*FactTransaction[[#This Row],[ADR]]</f>
        <v>0</v>
      </c>
      <c r="I2950" s="51">
        <f>DATE(FactTransaction[[#This Row],['#Year]],FactTransaction[[#This Row],['#Month]],1)</f>
        <v>44256</v>
      </c>
      <c r="J2950" s="48"/>
    </row>
    <row r="2951" spans="1:10" x14ac:dyDescent="0.4">
      <c r="A2951" s="48" t="s">
        <v>85</v>
      </c>
      <c r="B2951" s="48" t="s">
        <v>74</v>
      </c>
      <c r="C2951" s="48">
        <v>2021</v>
      </c>
      <c r="D2951" s="48" t="s">
        <v>7</v>
      </c>
      <c r="E2951" s="48">
        <v>3</v>
      </c>
      <c r="F2951" s="60">
        <v>0</v>
      </c>
      <c r="G2951" s="43">
        <v>0</v>
      </c>
      <c r="H2951" s="58">
        <f>FactTransaction[[#This Row],[RNS]]*FactTransaction[[#This Row],[ADR]]</f>
        <v>0</v>
      </c>
      <c r="I2951" s="51">
        <f>DATE(FactTransaction[[#This Row],['#Year]],FactTransaction[[#This Row],['#Month]],1)</f>
        <v>44256</v>
      </c>
      <c r="J2951" s="48"/>
    </row>
    <row r="2952" spans="1:10" x14ac:dyDescent="0.4">
      <c r="A2952" s="48" t="s">
        <v>85</v>
      </c>
      <c r="B2952" s="48" t="s">
        <v>74</v>
      </c>
      <c r="C2952" s="48">
        <v>2021</v>
      </c>
      <c r="D2952" s="48" t="s">
        <v>8</v>
      </c>
      <c r="E2952" s="48">
        <v>3</v>
      </c>
      <c r="F2952" s="60">
        <v>0</v>
      </c>
      <c r="G2952" s="43">
        <v>0</v>
      </c>
      <c r="H2952" s="58">
        <f>FactTransaction[[#This Row],[RNS]]*FactTransaction[[#This Row],[ADR]]</f>
        <v>0</v>
      </c>
      <c r="I2952" s="51">
        <f>DATE(FactTransaction[[#This Row],['#Year]],FactTransaction[[#This Row],['#Month]],1)</f>
        <v>44256</v>
      </c>
      <c r="J2952" s="48"/>
    </row>
    <row r="2953" spans="1:10" x14ac:dyDescent="0.4">
      <c r="A2953" s="48" t="s">
        <v>85</v>
      </c>
      <c r="B2953" s="48" t="s">
        <v>74</v>
      </c>
      <c r="C2953" s="48">
        <v>2021</v>
      </c>
      <c r="D2953" s="48" t="s">
        <v>3</v>
      </c>
      <c r="E2953" s="48">
        <v>3</v>
      </c>
      <c r="F2953" s="60">
        <v>0</v>
      </c>
      <c r="G2953" s="43">
        <v>0</v>
      </c>
      <c r="H2953" s="58">
        <f>FactTransaction[[#This Row],[RNS]]*FactTransaction[[#This Row],[ADR]]</f>
        <v>0</v>
      </c>
      <c r="I2953" s="51">
        <f>DATE(FactTransaction[[#This Row],['#Year]],FactTransaction[[#This Row],['#Month]],1)</f>
        <v>44256</v>
      </c>
      <c r="J2953" s="48"/>
    </row>
    <row r="2954" spans="1:10" x14ac:dyDescent="0.4">
      <c r="A2954" s="48" t="s">
        <v>85</v>
      </c>
      <c r="B2954" s="48" t="s">
        <v>74</v>
      </c>
      <c r="C2954" s="48">
        <v>2021</v>
      </c>
      <c r="D2954" s="48" t="s">
        <v>6</v>
      </c>
      <c r="E2954" s="48">
        <v>4</v>
      </c>
      <c r="F2954" s="60">
        <v>0</v>
      </c>
      <c r="G2954" s="43">
        <v>0</v>
      </c>
      <c r="H2954" s="58">
        <f>FactTransaction[[#This Row],[RNS]]*FactTransaction[[#This Row],[ADR]]</f>
        <v>0</v>
      </c>
      <c r="I2954" s="51">
        <f>DATE(FactTransaction[[#This Row],['#Year]],FactTransaction[[#This Row],['#Month]],1)</f>
        <v>44287</v>
      </c>
      <c r="J2954" s="48"/>
    </row>
    <row r="2955" spans="1:10" x14ac:dyDescent="0.4">
      <c r="A2955" s="48" t="s">
        <v>85</v>
      </c>
      <c r="B2955" s="48" t="s">
        <v>74</v>
      </c>
      <c r="C2955" s="48">
        <v>2021</v>
      </c>
      <c r="D2955" s="48" t="s">
        <v>7</v>
      </c>
      <c r="E2955" s="48">
        <v>4</v>
      </c>
      <c r="F2955" s="60">
        <v>0</v>
      </c>
      <c r="G2955" s="43">
        <v>0</v>
      </c>
      <c r="H2955" s="58">
        <f>FactTransaction[[#This Row],[RNS]]*FactTransaction[[#This Row],[ADR]]</f>
        <v>0</v>
      </c>
      <c r="I2955" s="51">
        <f>DATE(FactTransaction[[#This Row],['#Year]],FactTransaction[[#This Row],['#Month]],1)</f>
        <v>44287</v>
      </c>
      <c r="J2955" s="48"/>
    </row>
    <row r="2956" spans="1:10" x14ac:dyDescent="0.4">
      <c r="A2956" s="48" t="s">
        <v>85</v>
      </c>
      <c r="B2956" s="48" t="s">
        <v>74</v>
      </c>
      <c r="C2956" s="48">
        <v>2021</v>
      </c>
      <c r="D2956" s="48" t="s">
        <v>8</v>
      </c>
      <c r="E2956" s="48">
        <v>4</v>
      </c>
      <c r="F2956" s="60">
        <v>0</v>
      </c>
      <c r="G2956" s="43">
        <v>0</v>
      </c>
      <c r="H2956" s="58">
        <f>FactTransaction[[#This Row],[RNS]]*FactTransaction[[#This Row],[ADR]]</f>
        <v>0</v>
      </c>
      <c r="I2956" s="51">
        <f>DATE(FactTransaction[[#This Row],['#Year]],FactTransaction[[#This Row],['#Month]],1)</f>
        <v>44287</v>
      </c>
      <c r="J2956" s="48"/>
    </row>
    <row r="2957" spans="1:10" x14ac:dyDescent="0.4">
      <c r="A2957" s="48" t="s">
        <v>85</v>
      </c>
      <c r="B2957" s="48" t="s">
        <v>74</v>
      </c>
      <c r="C2957" s="48">
        <v>2021</v>
      </c>
      <c r="D2957" s="48" t="s">
        <v>3</v>
      </c>
      <c r="E2957" s="48">
        <v>4</v>
      </c>
      <c r="F2957" s="60">
        <v>0</v>
      </c>
      <c r="G2957" s="43">
        <v>0</v>
      </c>
      <c r="H2957" s="58">
        <f>FactTransaction[[#This Row],[RNS]]*FactTransaction[[#This Row],[ADR]]</f>
        <v>0</v>
      </c>
      <c r="I2957" s="51">
        <f>DATE(FactTransaction[[#This Row],['#Year]],FactTransaction[[#This Row],['#Month]],1)</f>
        <v>44287</v>
      </c>
      <c r="J2957" s="48"/>
    </row>
    <row r="2958" spans="1:10" x14ac:dyDescent="0.4">
      <c r="A2958" s="48" t="s">
        <v>85</v>
      </c>
      <c r="B2958" s="48" t="s">
        <v>74</v>
      </c>
      <c r="C2958" s="48">
        <v>2021</v>
      </c>
      <c r="D2958" s="48" t="s">
        <v>6</v>
      </c>
      <c r="E2958" s="48">
        <v>5</v>
      </c>
      <c r="F2958" s="60">
        <v>0</v>
      </c>
      <c r="G2958" s="43">
        <v>0</v>
      </c>
      <c r="H2958" s="58">
        <f>FactTransaction[[#This Row],[RNS]]*FactTransaction[[#This Row],[ADR]]</f>
        <v>0</v>
      </c>
      <c r="I2958" s="51">
        <f>DATE(FactTransaction[[#This Row],['#Year]],FactTransaction[[#This Row],['#Month]],1)</f>
        <v>44317</v>
      </c>
      <c r="J2958" s="48"/>
    </row>
    <row r="2959" spans="1:10" x14ac:dyDescent="0.4">
      <c r="A2959" s="48" t="s">
        <v>85</v>
      </c>
      <c r="B2959" s="48" t="s">
        <v>74</v>
      </c>
      <c r="C2959" s="48">
        <v>2021</v>
      </c>
      <c r="D2959" s="48" t="s">
        <v>7</v>
      </c>
      <c r="E2959" s="48">
        <v>5</v>
      </c>
      <c r="F2959" s="60">
        <v>0</v>
      </c>
      <c r="G2959" s="43">
        <v>0</v>
      </c>
      <c r="H2959" s="58">
        <f>FactTransaction[[#This Row],[RNS]]*FactTransaction[[#This Row],[ADR]]</f>
        <v>0</v>
      </c>
      <c r="I2959" s="51">
        <f>DATE(FactTransaction[[#This Row],['#Year]],FactTransaction[[#This Row],['#Month]],1)</f>
        <v>44317</v>
      </c>
      <c r="J2959" s="48"/>
    </row>
    <row r="2960" spans="1:10" x14ac:dyDescent="0.4">
      <c r="A2960" s="48" t="s">
        <v>85</v>
      </c>
      <c r="B2960" s="48" t="s">
        <v>74</v>
      </c>
      <c r="C2960" s="48">
        <v>2021</v>
      </c>
      <c r="D2960" s="48" t="s">
        <v>8</v>
      </c>
      <c r="E2960" s="48">
        <v>5</v>
      </c>
      <c r="F2960" s="60">
        <v>0</v>
      </c>
      <c r="G2960" s="43">
        <v>0</v>
      </c>
      <c r="H2960" s="58">
        <f>FactTransaction[[#This Row],[RNS]]*FactTransaction[[#This Row],[ADR]]</f>
        <v>0</v>
      </c>
      <c r="I2960" s="51">
        <f>DATE(FactTransaction[[#This Row],['#Year]],FactTransaction[[#This Row],['#Month]],1)</f>
        <v>44317</v>
      </c>
      <c r="J2960" s="48"/>
    </row>
    <row r="2961" spans="1:10" x14ac:dyDescent="0.4">
      <c r="A2961" s="48" t="s">
        <v>85</v>
      </c>
      <c r="B2961" s="48" t="s">
        <v>74</v>
      </c>
      <c r="C2961" s="48">
        <v>2021</v>
      </c>
      <c r="D2961" s="48" t="s">
        <v>3</v>
      </c>
      <c r="E2961" s="48">
        <v>5</v>
      </c>
      <c r="F2961" s="60">
        <v>0</v>
      </c>
      <c r="G2961" s="43">
        <v>0</v>
      </c>
      <c r="H2961" s="58">
        <f>FactTransaction[[#This Row],[RNS]]*FactTransaction[[#This Row],[ADR]]</f>
        <v>0</v>
      </c>
      <c r="I2961" s="51">
        <f>DATE(FactTransaction[[#This Row],['#Year]],FactTransaction[[#This Row],['#Month]],1)</f>
        <v>44317</v>
      </c>
      <c r="J2961" s="48"/>
    </row>
    <row r="2962" spans="1:10" x14ac:dyDescent="0.4">
      <c r="A2962" s="48" t="s">
        <v>85</v>
      </c>
      <c r="B2962" s="48" t="s">
        <v>74</v>
      </c>
      <c r="C2962" s="48">
        <v>2021</v>
      </c>
      <c r="D2962" s="48" t="s">
        <v>6</v>
      </c>
      <c r="E2962" s="48">
        <v>6</v>
      </c>
      <c r="F2962" s="60">
        <v>0</v>
      </c>
      <c r="G2962" s="43">
        <v>0</v>
      </c>
      <c r="H2962" s="58">
        <f>FactTransaction[[#This Row],[RNS]]*FactTransaction[[#This Row],[ADR]]</f>
        <v>0</v>
      </c>
      <c r="I2962" s="51">
        <f>DATE(FactTransaction[[#This Row],['#Year]],FactTransaction[[#This Row],['#Month]],1)</f>
        <v>44348</v>
      </c>
      <c r="J2962" s="48"/>
    </row>
    <row r="2963" spans="1:10" x14ac:dyDescent="0.4">
      <c r="A2963" s="48" t="s">
        <v>85</v>
      </c>
      <c r="B2963" s="48" t="s">
        <v>74</v>
      </c>
      <c r="C2963" s="48">
        <v>2021</v>
      </c>
      <c r="D2963" s="48" t="s">
        <v>7</v>
      </c>
      <c r="E2963" s="48">
        <v>6</v>
      </c>
      <c r="F2963" s="60">
        <v>0</v>
      </c>
      <c r="G2963" s="43">
        <v>0</v>
      </c>
      <c r="H2963" s="58">
        <f>FactTransaction[[#This Row],[RNS]]*FactTransaction[[#This Row],[ADR]]</f>
        <v>0</v>
      </c>
      <c r="I2963" s="51">
        <f>DATE(FactTransaction[[#This Row],['#Year]],FactTransaction[[#This Row],['#Month]],1)</f>
        <v>44348</v>
      </c>
      <c r="J2963" s="48"/>
    </row>
    <row r="2964" spans="1:10" x14ac:dyDescent="0.4">
      <c r="A2964" s="48" t="s">
        <v>85</v>
      </c>
      <c r="B2964" s="48" t="s">
        <v>74</v>
      </c>
      <c r="C2964" s="48">
        <v>2021</v>
      </c>
      <c r="D2964" s="48" t="s">
        <v>8</v>
      </c>
      <c r="E2964" s="48">
        <v>6</v>
      </c>
      <c r="F2964" s="60">
        <v>0</v>
      </c>
      <c r="G2964" s="43">
        <v>0</v>
      </c>
      <c r="H2964" s="58">
        <f>FactTransaction[[#This Row],[RNS]]*FactTransaction[[#This Row],[ADR]]</f>
        <v>0</v>
      </c>
      <c r="I2964" s="51">
        <f>DATE(FactTransaction[[#This Row],['#Year]],FactTransaction[[#This Row],['#Month]],1)</f>
        <v>44348</v>
      </c>
      <c r="J2964" s="48"/>
    </row>
    <row r="2965" spans="1:10" x14ac:dyDescent="0.4">
      <c r="A2965" s="48" t="s">
        <v>85</v>
      </c>
      <c r="B2965" s="48" t="s">
        <v>74</v>
      </c>
      <c r="C2965" s="48">
        <v>2021</v>
      </c>
      <c r="D2965" s="48" t="s">
        <v>3</v>
      </c>
      <c r="E2965" s="48">
        <v>6</v>
      </c>
      <c r="F2965" s="60">
        <v>0</v>
      </c>
      <c r="G2965" s="43">
        <v>0</v>
      </c>
      <c r="H2965" s="58">
        <f>FactTransaction[[#This Row],[RNS]]*FactTransaction[[#This Row],[ADR]]</f>
        <v>0</v>
      </c>
      <c r="I2965" s="51">
        <f>DATE(FactTransaction[[#This Row],['#Year]],FactTransaction[[#This Row],['#Month]],1)</f>
        <v>44348</v>
      </c>
      <c r="J2965" s="48"/>
    </row>
    <row r="2966" spans="1:10" x14ac:dyDescent="0.4">
      <c r="A2966" s="48" t="s">
        <v>85</v>
      </c>
      <c r="B2966" s="48" t="s">
        <v>74</v>
      </c>
      <c r="C2966" s="48">
        <v>2021</v>
      </c>
      <c r="D2966" s="48" t="s">
        <v>6</v>
      </c>
      <c r="E2966" s="48">
        <v>7</v>
      </c>
      <c r="F2966" s="60">
        <v>0</v>
      </c>
      <c r="G2966" s="43">
        <v>0</v>
      </c>
      <c r="H2966" s="58">
        <f>FactTransaction[[#This Row],[RNS]]*FactTransaction[[#This Row],[ADR]]</f>
        <v>0</v>
      </c>
      <c r="I2966" s="51">
        <f>DATE(FactTransaction[[#This Row],['#Year]],FactTransaction[[#This Row],['#Month]],1)</f>
        <v>44378</v>
      </c>
      <c r="J2966" s="48"/>
    </row>
    <row r="2967" spans="1:10" x14ac:dyDescent="0.4">
      <c r="A2967" s="48" t="s">
        <v>85</v>
      </c>
      <c r="B2967" s="48" t="s">
        <v>74</v>
      </c>
      <c r="C2967" s="48">
        <v>2021</v>
      </c>
      <c r="D2967" s="48" t="s">
        <v>7</v>
      </c>
      <c r="E2967" s="48">
        <v>7</v>
      </c>
      <c r="F2967" s="60">
        <v>0</v>
      </c>
      <c r="G2967" s="43">
        <v>0</v>
      </c>
      <c r="H2967" s="58">
        <f>FactTransaction[[#This Row],[RNS]]*FactTransaction[[#This Row],[ADR]]</f>
        <v>0</v>
      </c>
      <c r="I2967" s="51">
        <f>DATE(FactTransaction[[#This Row],['#Year]],FactTransaction[[#This Row],['#Month]],1)</f>
        <v>44378</v>
      </c>
      <c r="J2967" s="48"/>
    </row>
    <row r="2968" spans="1:10" x14ac:dyDescent="0.4">
      <c r="A2968" s="48" t="s">
        <v>85</v>
      </c>
      <c r="B2968" s="48" t="s">
        <v>74</v>
      </c>
      <c r="C2968" s="48">
        <v>2021</v>
      </c>
      <c r="D2968" s="48" t="s">
        <v>8</v>
      </c>
      <c r="E2968" s="48">
        <v>7</v>
      </c>
      <c r="F2968" s="60">
        <v>0</v>
      </c>
      <c r="G2968" s="43">
        <v>0</v>
      </c>
      <c r="H2968" s="58">
        <f>FactTransaction[[#This Row],[RNS]]*FactTransaction[[#This Row],[ADR]]</f>
        <v>0</v>
      </c>
      <c r="I2968" s="51">
        <f>DATE(FactTransaction[[#This Row],['#Year]],FactTransaction[[#This Row],['#Month]],1)</f>
        <v>44378</v>
      </c>
      <c r="J2968" s="48"/>
    </row>
    <row r="2969" spans="1:10" x14ac:dyDescent="0.4">
      <c r="A2969" s="48" t="s">
        <v>85</v>
      </c>
      <c r="B2969" s="48" t="s">
        <v>74</v>
      </c>
      <c r="C2969" s="48">
        <v>2021</v>
      </c>
      <c r="D2969" s="48" t="s">
        <v>3</v>
      </c>
      <c r="E2969" s="48">
        <v>7</v>
      </c>
      <c r="F2969" s="60">
        <v>0</v>
      </c>
      <c r="G2969" s="43">
        <v>0</v>
      </c>
      <c r="H2969" s="58">
        <f>FactTransaction[[#This Row],[RNS]]*FactTransaction[[#This Row],[ADR]]</f>
        <v>0</v>
      </c>
      <c r="I2969" s="51">
        <f>DATE(FactTransaction[[#This Row],['#Year]],FactTransaction[[#This Row],['#Month]],1)</f>
        <v>44378</v>
      </c>
      <c r="J2969" s="48"/>
    </row>
    <row r="2970" spans="1:10" x14ac:dyDescent="0.4">
      <c r="A2970" s="48" t="s">
        <v>85</v>
      </c>
      <c r="B2970" s="48" t="s">
        <v>74</v>
      </c>
      <c r="C2970" s="48">
        <v>2021</v>
      </c>
      <c r="D2970" s="48" t="s">
        <v>6</v>
      </c>
      <c r="E2970" s="48">
        <v>8</v>
      </c>
      <c r="F2970" s="60">
        <v>0</v>
      </c>
      <c r="G2970" s="43">
        <v>0</v>
      </c>
      <c r="H2970" s="58">
        <f>FactTransaction[[#This Row],[RNS]]*FactTransaction[[#This Row],[ADR]]</f>
        <v>0</v>
      </c>
      <c r="I2970" s="51">
        <f>DATE(FactTransaction[[#This Row],['#Year]],FactTransaction[[#This Row],['#Month]],1)</f>
        <v>44409</v>
      </c>
      <c r="J2970" s="48"/>
    </row>
    <row r="2971" spans="1:10" x14ac:dyDescent="0.4">
      <c r="A2971" s="48" t="s">
        <v>85</v>
      </c>
      <c r="B2971" s="48" t="s">
        <v>74</v>
      </c>
      <c r="C2971" s="48">
        <v>2021</v>
      </c>
      <c r="D2971" s="48" t="s">
        <v>7</v>
      </c>
      <c r="E2971" s="48">
        <v>8</v>
      </c>
      <c r="F2971" s="60">
        <v>0</v>
      </c>
      <c r="G2971" s="43">
        <v>0</v>
      </c>
      <c r="H2971" s="58">
        <f>FactTransaction[[#This Row],[RNS]]*FactTransaction[[#This Row],[ADR]]</f>
        <v>0</v>
      </c>
      <c r="I2971" s="51">
        <f>DATE(FactTransaction[[#This Row],['#Year]],FactTransaction[[#This Row],['#Month]],1)</f>
        <v>44409</v>
      </c>
      <c r="J2971" s="48"/>
    </row>
    <row r="2972" spans="1:10" x14ac:dyDescent="0.4">
      <c r="A2972" s="48" t="s">
        <v>85</v>
      </c>
      <c r="B2972" s="48" t="s">
        <v>74</v>
      </c>
      <c r="C2972" s="48">
        <v>2021</v>
      </c>
      <c r="D2972" s="48" t="s">
        <v>8</v>
      </c>
      <c r="E2972" s="48">
        <v>8</v>
      </c>
      <c r="F2972" s="60">
        <v>0</v>
      </c>
      <c r="G2972" s="43">
        <v>0</v>
      </c>
      <c r="H2972" s="58">
        <f>FactTransaction[[#This Row],[RNS]]*FactTransaction[[#This Row],[ADR]]</f>
        <v>0</v>
      </c>
      <c r="I2972" s="51">
        <f>DATE(FactTransaction[[#This Row],['#Year]],FactTransaction[[#This Row],['#Month]],1)</f>
        <v>44409</v>
      </c>
      <c r="J2972" s="48"/>
    </row>
    <row r="2973" spans="1:10" x14ac:dyDescent="0.4">
      <c r="A2973" s="48" t="s">
        <v>85</v>
      </c>
      <c r="B2973" s="48" t="s">
        <v>74</v>
      </c>
      <c r="C2973" s="48">
        <v>2021</v>
      </c>
      <c r="D2973" s="48" t="s">
        <v>3</v>
      </c>
      <c r="E2973" s="48">
        <v>8</v>
      </c>
      <c r="F2973" s="60">
        <v>0</v>
      </c>
      <c r="G2973" s="43">
        <v>0</v>
      </c>
      <c r="H2973" s="58">
        <f>FactTransaction[[#This Row],[RNS]]*FactTransaction[[#This Row],[ADR]]</f>
        <v>0</v>
      </c>
      <c r="I2973" s="51">
        <f>DATE(FactTransaction[[#This Row],['#Year]],FactTransaction[[#This Row],['#Month]],1)</f>
        <v>44409</v>
      </c>
      <c r="J2973" s="48"/>
    </row>
    <row r="2974" spans="1:10" x14ac:dyDescent="0.4">
      <c r="A2974" s="48" t="s">
        <v>85</v>
      </c>
      <c r="B2974" s="48" t="s">
        <v>74</v>
      </c>
      <c r="C2974" s="48">
        <v>2021</v>
      </c>
      <c r="D2974" s="48" t="s">
        <v>6</v>
      </c>
      <c r="E2974" s="48">
        <v>9</v>
      </c>
      <c r="F2974" s="60">
        <v>0</v>
      </c>
      <c r="G2974" s="43">
        <v>0</v>
      </c>
      <c r="H2974" s="58">
        <f>FactTransaction[[#This Row],[RNS]]*FactTransaction[[#This Row],[ADR]]</f>
        <v>0</v>
      </c>
      <c r="I2974" s="51">
        <f>DATE(FactTransaction[[#This Row],['#Year]],FactTransaction[[#This Row],['#Month]],1)</f>
        <v>44440</v>
      </c>
      <c r="J2974" s="48"/>
    </row>
    <row r="2975" spans="1:10" x14ac:dyDescent="0.4">
      <c r="A2975" s="48" t="s">
        <v>85</v>
      </c>
      <c r="B2975" s="48" t="s">
        <v>74</v>
      </c>
      <c r="C2975" s="48">
        <v>2021</v>
      </c>
      <c r="D2975" s="48" t="s">
        <v>7</v>
      </c>
      <c r="E2975" s="48">
        <v>9</v>
      </c>
      <c r="F2975" s="60">
        <v>0</v>
      </c>
      <c r="G2975" s="43">
        <v>0</v>
      </c>
      <c r="H2975" s="58">
        <f>FactTransaction[[#This Row],[RNS]]*FactTransaction[[#This Row],[ADR]]</f>
        <v>0</v>
      </c>
      <c r="I2975" s="51">
        <f>DATE(FactTransaction[[#This Row],['#Year]],FactTransaction[[#This Row],['#Month]],1)</f>
        <v>44440</v>
      </c>
      <c r="J2975" s="48"/>
    </row>
    <row r="2976" spans="1:10" x14ac:dyDescent="0.4">
      <c r="A2976" s="48" t="s">
        <v>85</v>
      </c>
      <c r="B2976" s="48" t="s">
        <v>74</v>
      </c>
      <c r="C2976" s="48">
        <v>2021</v>
      </c>
      <c r="D2976" s="48" t="s">
        <v>8</v>
      </c>
      <c r="E2976" s="48">
        <v>9</v>
      </c>
      <c r="F2976" s="60">
        <v>0</v>
      </c>
      <c r="G2976" s="43">
        <v>0</v>
      </c>
      <c r="H2976" s="58">
        <f>FactTransaction[[#This Row],[RNS]]*FactTransaction[[#This Row],[ADR]]</f>
        <v>0</v>
      </c>
      <c r="I2976" s="51">
        <f>DATE(FactTransaction[[#This Row],['#Year]],FactTransaction[[#This Row],['#Month]],1)</f>
        <v>44440</v>
      </c>
      <c r="J2976" s="48"/>
    </row>
    <row r="2977" spans="1:10" x14ac:dyDescent="0.4">
      <c r="A2977" s="48" t="s">
        <v>85</v>
      </c>
      <c r="B2977" s="48" t="s">
        <v>74</v>
      </c>
      <c r="C2977" s="48">
        <v>2021</v>
      </c>
      <c r="D2977" s="48" t="s">
        <v>3</v>
      </c>
      <c r="E2977" s="48">
        <v>9</v>
      </c>
      <c r="F2977" s="60">
        <v>0</v>
      </c>
      <c r="G2977" s="43">
        <v>0</v>
      </c>
      <c r="H2977" s="58">
        <f>FactTransaction[[#This Row],[RNS]]*FactTransaction[[#This Row],[ADR]]</f>
        <v>0</v>
      </c>
      <c r="I2977" s="51">
        <f>DATE(FactTransaction[[#This Row],['#Year]],FactTransaction[[#This Row],['#Month]],1)</f>
        <v>44440</v>
      </c>
      <c r="J2977" s="48"/>
    </row>
    <row r="2978" spans="1:10" x14ac:dyDescent="0.4">
      <c r="A2978" s="48" t="s">
        <v>85</v>
      </c>
      <c r="B2978" s="48" t="s">
        <v>74</v>
      </c>
      <c r="C2978" s="48">
        <v>2021</v>
      </c>
      <c r="D2978" s="48" t="s">
        <v>6</v>
      </c>
      <c r="E2978" s="48">
        <v>10</v>
      </c>
      <c r="F2978" s="60">
        <v>0</v>
      </c>
      <c r="G2978" s="43">
        <v>0</v>
      </c>
      <c r="H2978" s="58">
        <f>FactTransaction[[#This Row],[RNS]]*FactTransaction[[#This Row],[ADR]]</f>
        <v>0</v>
      </c>
      <c r="I2978" s="51">
        <f>DATE(FactTransaction[[#This Row],['#Year]],FactTransaction[[#This Row],['#Month]],1)</f>
        <v>44470</v>
      </c>
      <c r="J2978" s="48"/>
    </row>
    <row r="2979" spans="1:10" x14ac:dyDescent="0.4">
      <c r="A2979" s="48" t="s">
        <v>85</v>
      </c>
      <c r="B2979" s="48" t="s">
        <v>74</v>
      </c>
      <c r="C2979" s="48">
        <v>2021</v>
      </c>
      <c r="D2979" s="48" t="s">
        <v>7</v>
      </c>
      <c r="E2979" s="48">
        <v>10</v>
      </c>
      <c r="F2979" s="60">
        <v>0</v>
      </c>
      <c r="G2979" s="43">
        <v>0</v>
      </c>
      <c r="H2979" s="58">
        <f>FactTransaction[[#This Row],[RNS]]*FactTransaction[[#This Row],[ADR]]</f>
        <v>0</v>
      </c>
      <c r="I2979" s="51">
        <f>DATE(FactTransaction[[#This Row],['#Year]],FactTransaction[[#This Row],['#Month]],1)</f>
        <v>44470</v>
      </c>
      <c r="J2979" s="48"/>
    </row>
    <row r="2980" spans="1:10" x14ac:dyDescent="0.4">
      <c r="A2980" s="48" t="s">
        <v>85</v>
      </c>
      <c r="B2980" s="48" t="s">
        <v>74</v>
      </c>
      <c r="C2980" s="48">
        <v>2021</v>
      </c>
      <c r="D2980" s="48" t="s">
        <v>8</v>
      </c>
      <c r="E2980" s="48">
        <v>10</v>
      </c>
      <c r="F2980" s="60">
        <v>0</v>
      </c>
      <c r="G2980" s="43">
        <v>0</v>
      </c>
      <c r="H2980" s="58">
        <f>FactTransaction[[#This Row],[RNS]]*FactTransaction[[#This Row],[ADR]]</f>
        <v>0</v>
      </c>
      <c r="I2980" s="51">
        <f>DATE(FactTransaction[[#This Row],['#Year]],FactTransaction[[#This Row],['#Month]],1)</f>
        <v>44470</v>
      </c>
      <c r="J2980" s="48"/>
    </row>
    <row r="2981" spans="1:10" x14ac:dyDescent="0.4">
      <c r="A2981" s="48" t="s">
        <v>85</v>
      </c>
      <c r="B2981" s="48" t="s">
        <v>74</v>
      </c>
      <c r="C2981" s="48">
        <v>2021</v>
      </c>
      <c r="D2981" s="48" t="s">
        <v>3</v>
      </c>
      <c r="E2981" s="48">
        <v>10</v>
      </c>
      <c r="F2981" s="60">
        <v>0</v>
      </c>
      <c r="G2981" s="43">
        <v>0</v>
      </c>
      <c r="H2981" s="58">
        <f>FactTransaction[[#This Row],[RNS]]*FactTransaction[[#This Row],[ADR]]</f>
        <v>0</v>
      </c>
      <c r="I2981" s="51">
        <f>DATE(FactTransaction[[#This Row],['#Year]],FactTransaction[[#This Row],['#Month]],1)</f>
        <v>44470</v>
      </c>
      <c r="J2981" s="48"/>
    </row>
    <row r="2982" spans="1:10" x14ac:dyDescent="0.4">
      <c r="A2982" s="48" t="s">
        <v>85</v>
      </c>
      <c r="B2982" s="48" t="s">
        <v>74</v>
      </c>
      <c r="C2982" s="48">
        <v>2021</v>
      </c>
      <c r="D2982" s="48" t="s">
        <v>6</v>
      </c>
      <c r="E2982" s="48">
        <v>11</v>
      </c>
      <c r="F2982" s="60">
        <v>0</v>
      </c>
      <c r="G2982" s="43">
        <v>0</v>
      </c>
      <c r="H2982" s="58">
        <f>FactTransaction[[#This Row],[RNS]]*FactTransaction[[#This Row],[ADR]]</f>
        <v>0</v>
      </c>
      <c r="I2982" s="51">
        <f>DATE(FactTransaction[[#This Row],['#Year]],FactTransaction[[#This Row],['#Month]],1)</f>
        <v>44501</v>
      </c>
      <c r="J2982" s="48"/>
    </row>
    <row r="2983" spans="1:10" x14ac:dyDescent="0.4">
      <c r="A2983" s="48" t="s">
        <v>85</v>
      </c>
      <c r="B2983" s="48" t="s">
        <v>74</v>
      </c>
      <c r="C2983" s="48">
        <v>2021</v>
      </c>
      <c r="D2983" s="48" t="s">
        <v>7</v>
      </c>
      <c r="E2983" s="48">
        <v>11</v>
      </c>
      <c r="F2983" s="60">
        <v>0</v>
      </c>
      <c r="G2983" s="43">
        <v>0</v>
      </c>
      <c r="H2983" s="58">
        <f>FactTransaction[[#This Row],[RNS]]*FactTransaction[[#This Row],[ADR]]</f>
        <v>0</v>
      </c>
      <c r="I2983" s="51">
        <f>DATE(FactTransaction[[#This Row],['#Year]],FactTransaction[[#This Row],['#Month]],1)</f>
        <v>44501</v>
      </c>
      <c r="J2983" s="48"/>
    </row>
    <row r="2984" spans="1:10" x14ac:dyDescent="0.4">
      <c r="A2984" s="48" t="s">
        <v>85</v>
      </c>
      <c r="B2984" s="48" t="s">
        <v>74</v>
      </c>
      <c r="C2984" s="48">
        <v>2021</v>
      </c>
      <c r="D2984" s="48" t="s">
        <v>8</v>
      </c>
      <c r="E2984" s="48">
        <v>11</v>
      </c>
      <c r="F2984" s="60">
        <v>0</v>
      </c>
      <c r="G2984" s="43">
        <v>0</v>
      </c>
      <c r="H2984" s="58">
        <f>FactTransaction[[#This Row],[RNS]]*FactTransaction[[#This Row],[ADR]]</f>
        <v>0</v>
      </c>
      <c r="I2984" s="51">
        <f>DATE(FactTransaction[[#This Row],['#Year]],FactTransaction[[#This Row],['#Month]],1)</f>
        <v>44501</v>
      </c>
      <c r="J2984" s="48"/>
    </row>
    <row r="2985" spans="1:10" x14ac:dyDescent="0.4">
      <c r="A2985" s="48" t="s">
        <v>85</v>
      </c>
      <c r="B2985" s="48" t="s">
        <v>74</v>
      </c>
      <c r="C2985" s="48">
        <v>2021</v>
      </c>
      <c r="D2985" s="48" t="s">
        <v>3</v>
      </c>
      <c r="E2985" s="48">
        <v>11</v>
      </c>
      <c r="F2985" s="60">
        <v>0</v>
      </c>
      <c r="G2985" s="43">
        <v>0</v>
      </c>
      <c r="H2985" s="58">
        <f>FactTransaction[[#This Row],[RNS]]*FactTransaction[[#This Row],[ADR]]</f>
        <v>0</v>
      </c>
      <c r="I2985" s="51">
        <f>DATE(FactTransaction[[#This Row],['#Year]],FactTransaction[[#This Row],['#Month]],1)</f>
        <v>44501</v>
      </c>
      <c r="J2985" s="48"/>
    </row>
    <row r="2986" spans="1:10" x14ac:dyDescent="0.4">
      <c r="A2986" s="48" t="s">
        <v>85</v>
      </c>
      <c r="B2986" s="48" t="s">
        <v>74</v>
      </c>
      <c r="C2986" s="48">
        <v>2021</v>
      </c>
      <c r="D2986" s="48" t="s">
        <v>6</v>
      </c>
      <c r="E2986" s="48">
        <v>12</v>
      </c>
      <c r="F2986" s="60">
        <v>0</v>
      </c>
      <c r="G2986" s="43">
        <v>0</v>
      </c>
      <c r="H2986" s="58">
        <f>FactTransaction[[#This Row],[RNS]]*FactTransaction[[#This Row],[ADR]]</f>
        <v>0</v>
      </c>
      <c r="I2986" s="51">
        <f>DATE(FactTransaction[[#This Row],['#Year]],FactTransaction[[#This Row],['#Month]],1)</f>
        <v>44531</v>
      </c>
      <c r="J2986" s="48"/>
    </row>
    <row r="2987" spans="1:10" x14ac:dyDescent="0.4">
      <c r="A2987" s="48" t="s">
        <v>85</v>
      </c>
      <c r="B2987" s="48" t="s">
        <v>74</v>
      </c>
      <c r="C2987" s="48">
        <v>2021</v>
      </c>
      <c r="D2987" s="48" t="s">
        <v>7</v>
      </c>
      <c r="E2987" s="48">
        <v>12</v>
      </c>
      <c r="F2987" s="60">
        <v>0</v>
      </c>
      <c r="G2987" s="43">
        <v>0</v>
      </c>
      <c r="H2987" s="58">
        <f>FactTransaction[[#This Row],[RNS]]*FactTransaction[[#This Row],[ADR]]</f>
        <v>0</v>
      </c>
      <c r="I2987" s="51">
        <f>DATE(FactTransaction[[#This Row],['#Year]],FactTransaction[[#This Row],['#Month]],1)</f>
        <v>44531</v>
      </c>
      <c r="J2987" s="48"/>
    </row>
    <row r="2988" spans="1:10" x14ac:dyDescent="0.4">
      <c r="A2988" s="48" t="s">
        <v>85</v>
      </c>
      <c r="B2988" s="48" t="s">
        <v>74</v>
      </c>
      <c r="C2988" s="48">
        <v>2021</v>
      </c>
      <c r="D2988" s="48" t="s">
        <v>8</v>
      </c>
      <c r="E2988" s="48">
        <v>12</v>
      </c>
      <c r="F2988" s="60">
        <v>0</v>
      </c>
      <c r="G2988" s="43">
        <v>0</v>
      </c>
      <c r="H2988" s="58">
        <f>FactTransaction[[#This Row],[RNS]]*FactTransaction[[#This Row],[ADR]]</f>
        <v>0</v>
      </c>
      <c r="I2988" s="51">
        <f>DATE(FactTransaction[[#This Row],['#Year]],FactTransaction[[#This Row],['#Month]],1)</f>
        <v>44531</v>
      </c>
      <c r="J2988" s="48"/>
    </row>
    <row r="2989" spans="1:10" x14ac:dyDescent="0.4">
      <c r="A2989" s="48" t="s">
        <v>85</v>
      </c>
      <c r="B2989" s="48" t="s">
        <v>74</v>
      </c>
      <c r="C2989" s="48">
        <v>2021</v>
      </c>
      <c r="D2989" s="48" t="s">
        <v>3</v>
      </c>
      <c r="E2989" s="48">
        <v>12</v>
      </c>
      <c r="F2989" s="60">
        <v>0</v>
      </c>
      <c r="G2989" s="43">
        <v>0</v>
      </c>
      <c r="H2989" s="58">
        <f>FactTransaction[[#This Row],[RNS]]*FactTransaction[[#This Row],[ADR]]</f>
        <v>0</v>
      </c>
      <c r="I2989" s="51">
        <f>DATE(FactTransaction[[#This Row],['#Year]],FactTransaction[[#This Row],['#Month]],1)</f>
        <v>44531</v>
      </c>
      <c r="J2989" s="48"/>
    </row>
    <row r="2990" spans="1:10" x14ac:dyDescent="0.4">
      <c r="A2990" s="48" t="s">
        <v>85</v>
      </c>
      <c r="B2990" s="48" t="s">
        <v>75</v>
      </c>
      <c r="C2990" s="48">
        <v>2022</v>
      </c>
      <c r="D2990" s="48" t="s">
        <v>6</v>
      </c>
      <c r="E2990" s="48">
        <v>1</v>
      </c>
      <c r="F2990" s="60">
        <v>448</v>
      </c>
      <c r="G2990" s="43">
        <v>120</v>
      </c>
      <c r="H2990" s="58">
        <f>FactTransaction[[#This Row],[RNS]]*FactTransaction[[#This Row],[ADR]]</f>
        <v>53760</v>
      </c>
      <c r="I2990" s="51">
        <f>DATE(FactTransaction[[#This Row],['#Year]],FactTransaction[[#This Row],['#Month]],1)</f>
        <v>44562</v>
      </c>
      <c r="J2990" s="48"/>
    </row>
    <row r="2991" spans="1:10" x14ac:dyDescent="0.4">
      <c r="A2991" s="48" t="s">
        <v>85</v>
      </c>
      <c r="B2991" s="48" t="s">
        <v>75</v>
      </c>
      <c r="C2991" s="48">
        <v>2022</v>
      </c>
      <c r="D2991" s="48" t="s">
        <v>7</v>
      </c>
      <c r="E2991" s="48">
        <v>1</v>
      </c>
      <c r="F2991" s="60">
        <v>16</v>
      </c>
      <c r="G2991" s="43">
        <v>104</v>
      </c>
      <c r="H2991" s="58">
        <f>FactTransaction[[#This Row],[RNS]]*FactTransaction[[#This Row],[ADR]]</f>
        <v>1664</v>
      </c>
      <c r="I2991" s="51">
        <f>DATE(FactTransaction[[#This Row],['#Year]],FactTransaction[[#This Row],['#Month]],1)</f>
        <v>44562</v>
      </c>
      <c r="J2991" s="48"/>
    </row>
    <row r="2992" spans="1:10" x14ac:dyDescent="0.4">
      <c r="A2992" s="48" t="s">
        <v>85</v>
      </c>
      <c r="B2992" s="48" t="s">
        <v>75</v>
      </c>
      <c r="C2992" s="48">
        <v>2022</v>
      </c>
      <c r="D2992" s="48" t="s">
        <v>8</v>
      </c>
      <c r="E2992" s="48">
        <v>1</v>
      </c>
      <c r="F2992" s="60">
        <v>211</v>
      </c>
      <c r="G2992" s="43">
        <v>107</v>
      </c>
      <c r="H2992" s="58">
        <f>FactTransaction[[#This Row],[RNS]]*FactTransaction[[#This Row],[ADR]]</f>
        <v>22577</v>
      </c>
      <c r="I2992" s="51">
        <f>DATE(FactTransaction[[#This Row],['#Year]],FactTransaction[[#This Row],['#Month]],1)</f>
        <v>44562</v>
      </c>
      <c r="J2992" s="48"/>
    </row>
    <row r="2993" spans="1:10" x14ac:dyDescent="0.4">
      <c r="A2993" s="48" t="s">
        <v>85</v>
      </c>
      <c r="B2993" s="48" t="s">
        <v>75</v>
      </c>
      <c r="C2993" s="48">
        <v>2022</v>
      </c>
      <c r="D2993" s="48" t="s">
        <v>3</v>
      </c>
      <c r="E2993" s="48">
        <v>1</v>
      </c>
      <c r="F2993" s="60">
        <v>156</v>
      </c>
      <c r="G2993" s="43">
        <v>120</v>
      </c>
      <c r="H2993" s="58">
        <f>FactTransaction[[#This Row],[RNS]]*FactTransaction[[#This Row],[ADR]]</f>
        <v>18720</v>
      </c>
      <c r="I2993" s="51">
        <f>DATE(FactTransaction[[#This Row],['#Year]],FactTransaction[[#This Row],['#Month]],1)</f>
        <v>44562</v>
      </c>
      <c r="J2993" s="48"/>
    </row>
    <row r="2994" spans="1:10" x14ac:dyDescent="0.4">
      <c r="A2994" s="48" t="s">
        <v>85</v>
      </c>
      <c r="B2994" s="48" t="s">
        <v>75</v>
      </c>
      <c r="C2994" s="48">
        <v>2022</v>
      </c>
      <c r="D2994" s="48" t="s">
        <v>6</v>
      </c>
      <c r="E2994" s="48">
        <v>2</v>
      </c>
      <c r="F2994" s="60">
        <v>61</v>
      </c>
      <c r="G2994" s="43">
        <v>102</v>
      </c>
      <c r="H2994" s="58">
        <f>FactTransaction[[#This Row],[RNS]]*FactTransaction[[#This Row],[ADR]]</f>
        <v>6222</v>
      </c>
      <c r="I2994" s="51">
        <f>DATE(FactTransaction[[#This Row],['#Year]],FactTransaction[[#This Row],['#Month]],1)</f>
        <v>44593</v>
      </c>
      <c r="J2994" s="48"/>
    </row>
    <row r="2995" spans="1:10" x14ac:dyDescent="0.4">
      <c r="A2995" s="48" t="s">
        <v>85</v>
      </c>
      <c r="B2995" s="48" t="s">
        <v>75</v>
      </c>
      <c r="C2995" s="48">
        <v>2022</v>
      </c>
      <c r="D2995" s="48" t="s">
        <v>7</v>
      </c>
      <c r="E2995" s="48">
        <v>2</v>
      </c>
      <c r="F2995" s="60">
        <v>585</v>
      </c>
      <c r="G2995" s="43">
        <v>121</v>
      </c>
      <c r="H2995" s="58">
        <f>FactTransaction[[#This Row],[RNS]]*FactTransaction[[#This Row],[ADR]]</f>
        <v>70785</v>
      </c>
      <c r="I2995" s="51">
        <f>DATE(FactTransaction[[#This Row],['#Year]],FactTransaction[[#This Row],['#Month]],1)</f>
        <v>44593</v>
      </c>
      <c r="J2995" s="48"/>
    </row>
    <row r="2996" spans="1:10" x14ac:dyDescent="0.4">
      <c r="A2996" s="48" t="s">
        <v>85</v>
      </c>
      <c r="B2996" s="48" t="s">
        <v>75</v>
      </c>
      <c r="C2996" s="48">
        <v>2022</v>
      </c>
      <c r="D2996" s="48" t="s">
        <v>8</v>
      </c>
      <c r="E2996" s="48">
        <v>2</v>
      </c>
      <c r="F2996" s="60">
        <v>599</v>
      </c>
      <c r="G2996" s="43">
        <v>118</v>
      </c>
      <c r="H2996" s="58">
        <f>FactTransaction[[#This Row],[RNS]]*FactTransaction[[#This Row],[ADR]]</f>
        <v>70682</v>
      </c>
      <c r="I2996" s="51">
        <f>DATE(FactTransaction[[#This Row],['#Year]],FactTransaction[[#This Row],['#Month]],1)</f>
        <v>44593</v>
      </c>
      <c r="J2996" s="48"/>
    </row>
    <row r="2997" spans="1:10" x14ac:dyDescent="0.4">
      <c r="A2997" s="48" t="s">
        <v>85</v>
      </c>
      <c r="B2997" s="48" t="s">
        <v>75</v>
      </c>
      <c r="C2997" s="48">
        <v>2022</v>
      </c>
      <c r="D2997" s="48" t="s">
        <v>3</v>
      </c>
      <c r="E2997" s="48">
        <v>2</v>
      </c>
      <c r="F2997" s="60">
        <v>247</v>
      </c>
      <c r="G2997" s="43">
        <v>101</v>
      </c>
      <c r="H2997" s="58">
        <f>FactTransaction[[#This Row],[RNS]]*FactTransaction[[#This Row],[ADR]]</f>
        <v>24947</v>
      </c>
      <c r="I2997" s="51">
        <f>DATE(FactTransaction[[#This Row],['#Year]],FactTransaction[[#This Row],['#Month]],1)</f>
        <v>44593</v>
      </c>
      <c r="J2997" s="48"/>
    </row>
    <row r="2998" spans="1:10" x14ac:dyDescent="0.4">
      <c r="A2998" s="48" t="s">
        <v>85</v>
      </c>
      <c r="B2998" s="48" t="s">
        <v>75</v>
      </c>
      <c r="C2998" s="48">
        <v>2022</v>
      </c>
      <c r="D2998" s="48" t="s">
        <v>6</v>
      </c>
      <c r="E2998" s="48">
        <v>3</v>
      </c>
      <c r="F2998" s="60">
        <v>62</v>
      </c>
      <c r="G2998" s="43">
        <v>123</v>
      </c>
      <c r="H2998" s="58">
        <f>FactTransaction[[#This Row],[RNS]]*FactTransaction[[#This Row],[ADR]]</f>
        <v>7626</v>
      </c>
      <c r="I2998" s="51">
        <f>DATE(FactTransaction[[#This Row],['#Year]],FactTransaction[[#This Row],['#Month]],1)</f>
        <v>44621</v>
      </c>
      <c r="J2998" s="48"/>
    </row>
    <row r="2999" spans="1:10" x14ac:dyDescent="0.4">
      <c r="A2999" s="48" t="s">
        <v>85</v>
      </c>
      <c r="B2999" s="48" t="s">
        <v>75</v>
      </c>
      <c r="C2999" s="48">
        <v>2022</v>
      </c>
      <c r="D2999" s="48" t="s">
        <v>7</v>
      </c>
      <c r="E2999" s="48">
        <v>3</v>
      </c>
      <c r="F2999" s="60">
        <v>326</v>
      </c>
      <c r="G2999" s="43">
        <v>100</v>
      </c>
      <c r="H2999" s="58">
        <f>FactTransaction[[#This Row],[RNS]]*FactTransaction[[#This Row],[ADR]]</f>
        <v>32600</v>
      </c>
      <c r="I2999" s="51">
        <f>DATE(FactTransaction[[#This Row],['#Year]],FactTransaction[[#This Row],['#Month]],1)</f>
        <v>44621</v>
      </c>
      <c r="J2999" s="48"/>
    </row>
    <row r="3000" spans="1:10" x14ac:dyDescent="0.4">
      <c r="A3000" s="48" t="s">
        <v>85</v>
      </c>
      <c r="B3000" s="48" t="s">
        <v>75</v>
      </c>
      <c r="C3000" s="48">
        <v>2022</v>
      </c>
      <c r="D3000" s="48" t="s">
        <v>8</v>
      </c>
      <c r="E3000" s="48">
        <v>3</v>
      </c>
      <c r="F3000" s="60">
        <v>323</v>
      </c>
      <c r="G3000" s="43">
        <v>100</v>
      </c>
      <c r="H3000" s="58">
        <f>FactTransaction[[#This Row],[RNS]]*FactTransaction[[#This Row],[ADR]]</f>
        <v>32300</v>
      </c>
      <c r="I3000" s="51">
        <f>DATE(FactTransaction[[#This Row],['#Year]],FactTransaction[[#This Row],['#Month]],1)</f>
        <v>44621</v>
      </c>
      <c r="J3000" s="48"/>
    </row>
    <row r="3001" spans="1:10" x14ac:dyDescent="0.4">
      <c r="A3001" s="48" t="s">
        <v>85</v>
      </c>
      <c r="B3001" s="48" t="s">
        <v>75</v>
      </c>
      <c r="C3001" s="48">
        <v>2022</v>
      </c>
      <c r="D3001" s="48" t="s">
        <v>3</v>
      </c>
      <c r="E3001" s="48">
        <v>3</v>
      </c>
      <c r="F3001" s="60">
        <v>598</v>
      </c>
      <c r="G3001" s="43">
        <v>113</v>
      </c>
      <c r="H3001" s="58">
        <f>FactTransaction[[#This Row],[RNS]]*FactTransaction[[#This Row],[ADR]]</f>
        <v>67574</v>
      </c>
      <c r="I3001" s="51">
        <f>DATE(FactTransaction[[#This Row],['#Year]],FactTransaction[[#This Row],['#Month]],1)</f>
        <v>44621</v>
      </c>
      <c r="J3001" s="48"/>
    </row>
    <row r="3002" spans="1:10" x14ac:dyDescent="0.4">
      <c r="A3002" s="48" t="s">
        <v>85</v>
      </c>
      <c r="B3002" s="48" t="s">
        <v>75</v>
      </c>
      <c r="C3002" s="48">
        <v>2022</v>
      </c>
      <c r="D3002" s="48" t="s">
        <v>6</v>
      </c>
      <c r="E3002" s="48">
        <v>4</v>
      </c>
      <c r="F3002" s="60">
        <v>317</v>
      </c>
      <c r="G3002" s="43">
        <v>104</v>
      </c>
      <c r="H3002" s="58">
        <f>FactTransaction[[#This Row],[RNS]]*FactTransaction[[#This Row],[ADR]]</f>
        <v>32968</v>
      </c>
      <c r="I3002" s="51">
        <f>DATE(FactTransaction[[#This Row],['#Year]],FactTransaction[[#This Row],['#Month]],1)</f>
        <v>44652</v>
      </c>
      <c r="J3002" s="48"/>
    </row>
    <row r="3003" spans="1:10" x14ac:dyDescent="0.4">
      <c r="A3003" s="48" t="s">
        <v>85</v>
      </c>
      <c r="B3003" s="48" t="s">
        <v>75</v>
      </c>
      <c r="C3003" s="48">
        <v>2022</v>
      </c>
      <c r="D3003" s="48" t="s">
        <v>7</v>
      </c>
      <c r="E3003" s="48">
        <v>4</v>
      </c>
      <c r="F3003" s="60">
        <v>505</v>
      </c>
      <c r="G3003" s="43">
        <v>125</v>
      </c>
      <c r="H3003" s="58">
        <f>FactTransaction[[#This Row],[RNS]]*FactTransaction[[#This Row],[ADR]]</f>
        <v>63125</v>
      </c>
      <c r="I3003" s="51">
        <f>DATE(FactTransaction[[#This Row],['#Year]],FactTransaction[[#This Row],['#Month]],1)</f>
        <v>44652</v>
      </c>
      <c r="J3003" s="48"/>
    </row>
    <row r="3004" spans="1:10" x14ac:dyDescent="0.4">
      <c r="A3004" s="48" t="s">
        <v>85</v>
      </c>
      <c r="B3004" s="48" t="s">
        <v>75</v>
      </c>
      <c r="C3004" s="48">
        <v>2022</v>
      </c>
      <c r="D3004" s="48" t="s">
        <v>8</v>
      </c>
      <c r="E3004" s="48">
        <v>4</v>
      </c>
      <c r="F3004" s="60">
        <v>294</v>
      </c>
      <c r="G3004" s="43">
        <v>107</v>
      </c>
      <c r="H3004" s="58">
        <f>FactTransaction[[#This Row],[RNS]]*FactTransaction[[#This Row],[ADR]]</f>
        <v>31458</v>
      </c>
      <c r="I3004" s="51">
        <f>DATE(FactTransaction[[#This Row],['#Year]],FactTransaction[[#This Row],['#Month]],1)</f>
        <v>44652</v>
      </c>
      <c r="J3004" s="48"/>
    </row>
    <row r="3005" spans="1:10" x14ac:dyDescent="0.4">
      <c r="A3005" s="48" t="s">
        <v>85</v>
      </c>
      <c r="B3005" s="48" t="s">
        <v>75</v>
      </c>
      <c r="C3005" s="48">
        <v>2022</v>
      </c>
      <c r="D3005" s="48" t="s">
        <v>3</v>
      </c>
      <c r="E3005" s="48">
        <v>4</v>
      </c>
      <c r="F3005" s="60">
        <v>302</v>
      </c>
      <c r="G3005" s="43">
        <v>125</v>
      </c>
      <c r="H3005" s="58">
        <f>FactTransaction[[#This Row],[RNS]]*FactTransaction[[#This Row],[ADR]]</f>
        <v>37750</v>
      </c>
      <c r="I3005" s="51">
        <f>DATE(FactTransaction[[#This Row],['#Year]],FactTransaction[[#This Row],['#Month]],1)</f>
        <v>44652</v>
      </c>
      <c r="J3005" s="48"/>
    </row>
    <row r="3006" spans="1:10" x14ac:dyDescent="0.4">
      <c r="A3006" s="48" t="s">
        <v>85</v>
      </c>
      <c r="B3006" s="48" t="s">
        <v>75</v>
      </c>
      <c r="C3006" s="48">
        <v>2022</v>
      </c>
      <c r="D3006" s="48" t="s">
        <v>6</v>
      </c>
      <c r="E3006" s="48">
        <v>5</v>
      </c>
      <c r="F3006" s="60">
        <v>448</v>
      </c>
      <c r="G3006" s="43">
        <v>107</v>
      </c>
      <c r="H3006" s="58">
        <f>FactTransaction[[#This Row],[RNS]]*FactTransaction[[#This Row],[ADR]]</f>
        <v>47936</v>
      </c>
      <c r="I3006" s="51">
        <f>DATE(FactTransaction[[#This Row],['#Year]],FactTransaction[[#This Row],['#Month]],1)</f>
        <v>44682</v>
      </c>
      <c r="J3006" s="48"/>
    </row>
    <row r="3007" spans="1:10" x14ac:dyDescent="0.4">
      <c r="A3007" s="48" t="s">
        <v>85</v>
      </c>
      <c r="B3007" s="48" t="s">
        <v>75</v>
      </c>
      <c r="C3007" s="48">
        <v>2022</v>
      </c>
      <c r="D3007" s="48" t="s">
        <v>7</v>
      </c>
      <c r="E3007" s="48">
        <v>5</v>
      </c>
      <c r="F3007" s="60">
        <v>199</v>
      </c>
      <c r="G3007" s="43">
        <v>113</v>
      </c>
      <c r="H3007" s="58">
        <f>FactTransaction[[#This Row],[RNS]]*FactTransaction[[#This Row],[ADR]]</f>
        <v>22487</v>
      </c>
      <c r="I3007" s="51">
        <f>DATE(FactTransaction[[#This Row],['#Year]],FactTransaction[[#This Row],['#Month]],1)</f>
        <v>44682</v>
      </c>
      <c r="J3007" s="48"/>
    </row>
    <row r="3008" spans="1:10" x14ac:dyDescent="0.4">
      <c r="A3008" s="48" t="s">
        <v>85</v>
      </c>
      <c r="B3008" s="48" t="s">
        <v>75</v>
      </c>
      <c r="C3008" s="48">
        <v>2022</v>
      </c>
      <c r="D3008" s="48" t="s">
        <v>8</v>
      </c>
      <c r="E3008" s="48">
        <v>5</v>
      </c>
      <c r="F3008" s="60">
        <v>334</v>
      </c>
      <c r="G3008" s="43">
        <v>98</v>
      </c>
      <c r="H3008" s="58">
        <f>FactTransaction[[#This Row],[RNS]]*FactTransaction[[#This Row],[ADR]]</f>
        <v>32732</v>
      </c>
      <c r="I3008" s="51">
        <f>DATE(FactTransaction[[#This Row],['#Year]],FactTransaction[[#This Row],['#Month]],1)</f>
        <v>44682</v>
      </c>
      <c r="J3008" s="48"/>
    </row>
    <row r="3009" spans="1:10" x14ac:dyDescent="0.4">
      <c r="A3009" s="48" t="s">
        <v>85</v>
      </c>
      <c r="B3009" s="48" t="s">
        <v>75</v>
      </c>
      <c r="C3009" s="48">
        <v>2022</v>
      </c>
      <c r="D3009" s="48" t="s">
        <v>3</v>
      </c>
      <c r="E3009" s="48">
        <v>5</v>
      </c>
      <c r="F3009" s="60">
        <v>406</v>
      </c>
      <c r="G3009" s="43">
        <v>116</v>
      </c>
      <c r="H3009" s="58">
        <f>FactTransaction[[#This Row],[RNS]]*FactTransaction[[#This Row],[ADR]]</f>
        <v>47096</v>
      </c>
      <c r="I3009" s="51">
        <f>DATE(FactTransaction[[#This Row],['#Year]],FactTransaction[[#This Row],['#Month]],1)</f>
        <v>44682</v>
      </c>
      <c r="J3009" s="48"/>
    </row>
    <row r="3010" spans="1:10" x14ac:dyDescent="0.4">
      <c r="A3010" s="48" t="s">
        <v>85</v>
      </c>
      <c r="B3010" s="48" t="s">
        <v>75</v>
      </c>
      <c r="C3010" s="48">
        <v>2022</v>
      </c>
      <c r="D3010" s="48" t="s">
        <v>6</v>
      </c>
      <c r="E3010" s="48">
        <v>6</v>
      </c>
      <c r="F3010" s="60">
        <v>514</v>
      </c>
      <c r="G3010" s="43">
        <v>99</v>
      </c>
      <c r="H3010" s="58">
        <f>FactTransaction[[#This Row],[RNS]]*FactTransaction[[#This Row],[ADR]]</f>
        <v>50886</v>
      </c>
      <c r="I3010" s="51">
        <f>DATE(FactTransaction[[#This Row],['#Year]],FactTransaction[[#This Row],['#Month]],1)</f>
        <v>44713</v>
      </c>
      <c r="J3010" s="48"/>
    </row>
    <row r="3011" spans="1:10" x14ac:dyDescent="0.4">
      <c r="A3011" s="48" t="s">
        <v>85</v>
      </c>
      <c r="B3011" s="48" t="s">
        <v>75</v>
      </c>
      <c r="C3011" s="48">
        <v>2022</v>
      </c>
      <c r="D3011" s="48" t="s">
        <v>7</v>
      </c>
      <c r="E3011" s="48">
        <v>6</v>
      </c>
      <c r="F3011" s="60">
        <v>270</v>
      </c>
      <c r="G3011" s="43">
        <v>96</v>
      </c>
      <c r="H3011" s="58">
        <f>FactTransaction[[#This Row],[RNS]]*FactTransaction[[#This Row],[ADR]]</f>
        <v>25920</v>
      </c>
      <c r="I3011" s="51">
        <f>DATE(FactTransaction[[#This Row],['#Year]],FactTransaction[[#This Row],['#Month]],1)</f>
        <v>44713</v>
      </c>
      <c r="J3011" s="48"/>
    </row>
    <row r="3012" spans="1:10" x14ac:dyDescent="0.4">
      <c r="A3012" s="48" t="s">
        <v>85</v>
      </c>
      <c r="B3012" s="48" t="s">
        <v>75</v>
      </c>
      <c r="C3012" s="48">
        <v>2022</v>
      </c>
      <c r="D3012" s="48" t="s">
        <v>8</v>
      </c>
      <c r="E3012" s="48">
        <v>6</v>
      </c>
      <c r="F3012" s="60">
        <v>143</v>
      </c>
      <c r="G3012" s="43">
        <v>119</v>
      </c>
      <c r="H3012" s="58">
        <f>FactTransaction[[#This Row],[RNS]]*FactTransaction[[#This Row],[ADR]]</f>
        <v>17017</v>
      </c>
      <c r="I3012" s="51">
        <f>DATE(FactTransaction[[#This Row],['#Year]],FactTransaction[[#This Row],['#Month]],1)</f>
        <v>44713</v>
      </c>
      <c r="J3012" s="48"/>
    </row>
    <row r="3013" spans="1:10" x14ac:dyDescent="0.4">
      <c r="A3013" s="48" t="s">
        <v>85</v>
      </c>
      <c r="B3013" s="48" t="s">
        <v>75</v>
      </c>
      <c r="C3013" s="48">
        <v>2022</v>
      </c>
      <c r="D3013" s="48" t="s">
        <v>3</v>
      </c>
      <c r="E3013" s="48">
        <v>6</v>
      </c>
      <c r="F3013" s="60">
        <v>241</v>
      </c>
      <c r="G3013" s="43">
        <v>101</v>
      </c>
      <c r="H3013" s="58">
        <f>FactTransaction[[#This Row],[RNS]]*FactTransaction[[#This Row],[ADR]]</f>
        <v>24341</v>
      </c>
      <c r="I3013" s="51">
        <f>DATE(FactTransaction[[#This Row],['#Year]],FactTransaction[[#This Row],['#Month]],1)</f>
        <v>44713</v>
      </c>
      <c r="J3013" s="48"/>
    </row>
    <row r="3014" spans="1:10" x14ac:dyDescent="0.4">
      <c r="A3014" s="48" t="s">
        <v>85</v>
      </c>
      <c r="B3014" s="48" t="s">
        <v>75</v>
      </c>
      <c r="C3014" s="48">
        <v>2022</v>
      </c>
      <c r="D3014" s="48" t="s">
        <v>6</v>
      </c>
      <c r="E3014" s="48">
        <v>7</v>
      </c>
      <c r="F3014" s="60">
        <v>112</v>
      </c>
      <c r="G3014" s="43">
        <v>111</v>
      </c>
      <c r="H3014" s="58">
        <f>FactTransaction[[#This Row],[RNS]]*FactTransaction[[#This Row],[ADR]]</f>
        <v>12432</v>
      </c>
      <c r="I3014" s="51">
        <f>DATE(FactTransaction[[#This Row],['#Year]],FactTransaction[[#This Row],['#Month]],1)</f>
        <v>44743</v>
      </c>
      <c r="J3014" s="48"/>
    </row>
    <row r="3015" spans="1:10" x14ac:dyDescent="0.4">
      <c r="A3015" s="48" t="s">
        <v>85</v>
      </c>
      <c r="B3015" s="48" t="s">
        <v>75</v>
      </c>
      <c r="C3015" s="48">
        <v>2022</v>
      </c>
      <c r="D3015" s="48" t="s">
        <v>7</v>
      </c>
      <c r="E3015" s="48">
        <v>7</v>
      </c>
      <c r="F3015" s="60">
        <v>296</v>
      </c>
      <c r="G3015" s="43">
        <v>114</v>
      </c>
      <c r="H3015" s="58">
        <f>FactTransaction[[#This Row],[RNS]]*FactTransaction[[#This Row],[ADR]]</f>
        <v>33744</v>
      </c>
      <c r="I3015" s="51">
        <f>DATE(FactTransaction[[#This Row],['#Year]],FactTransaction[[#This Row],['#Month]],1)</f>
        <v>44743</v>
      </c>
      <c r="J3015" s="48"/>
    </row>
    <row r="3016" spans="1:10" x14ac:dyDescent="0.4">
      <c r="A3016" s="48" t="s">
        <v>85</v>
      </c>
      <c r="B3016" s="48" t="s">
        <v>75</v>
      </c>
      <c r="C3016" s="48">
        <v>2022</v>
      </c>
      <c r="D3016" s="48" t="s">
        <v>8</v>
      </c>
      <c r="E3016" s="48">
        <v>7</v>
      </c>
      <c r="F3016" s="60">
        <v>546</v>
      </c>
      <c r="G3016" s="43">
        <v>109</v>
      </c>
      <c r="H3016" s="58">
        <f>FactTransaction[[#This Row],[RNS]]*FactTransaction[[#This Row],[ADR]]</f>
        <v>59514</v>
      </c>
      <c r="I3016" s="51">
        <f>DATE(FactTransaction[[#This Row],['#Year]],FactTransaction[[#This Row],['#Month]],1)</f>
        <v>44743</v>
      </c>
      <c r="J3016" s="48"/>
    </row>
    <row r="3017" spans="1:10" x14ac:dyDescent="0.4">
      <c r="A3017" s="48" t="s">
        <v>85</v>
      </c>
      <c r="B3017" s="48" t="s">
        <v>75</v>
      </c>
      <c r="C3017" s="48">
        <v>2022</v>
      </c>
      <c r="D3017" s="48" t="s">
        <v>3</v>
      </c>
      <c r="E3017" s="48">
        <v>7</v>
      </c>
      <c r="F3017" s="60">
        <v>137</v>
      </c>
      <c r="G3017" s="43">
        <v>113</v>
      </c>
      <c r="H3017" s="58">
        <f>FactTransaction[[#This Row],[RNS]]*FactTransaction[[#This Row],[ADR]]</f>
        <v>15481</v>
      </c>
      <c r="I3017" s="51">
        <f>DATE(FactTransaction[[#This Row],['#Year]],FactTransaction[[#This Row],['#Month]],1)</f>
        <v>44743</v>
      </c>
      <c r="J3017" s="48"/>
    </row>
    <row r="3018" spans="1:10" x14ac:dyDescent="0.4">
      <c r="A3018" s="48" t="s">
        <v>85</v>
      </c>
      <c r="B3018" s="48" t="s">
        <v>75</v>
      </c>
      <c r="C3018" s="48">
        <v>2022</v>
      </c>
      <c r="D3018" s="48" t="s">
        <v>6</v>
      </c>
      <c r="E3018" s="48">
        <v>8</v>
      </c>
      <c r="F3018" s="60">
        <v>235</v>
      </c>
      <c r="G3018" s="43">
        <v>99</v>
      </c>
      <c r="H3018" s="58">
        <f>FactTransaction[[#This Row],[RNS]]*FactTransaction[[#This Row],[ADR]]</f>
        <v>23265</v>
      </c>
      <c r="I3018" s="51">
        <f>DATE(FactTransaction[[#This Row],['#Year]],FactTransaction[[#This Row],['#Month]],1)</f>
        <v>44774</v>
      </c>
      <c r="J3018" s="48"/>
    </row>
    <row r="3019" spans="1:10" x14ac:dyDescent="0.4">
      <c r="A3019" s="48" t="s">
        <v>85</v>
      </c>
      <c r="B3019" s="48" t="s">
        <v>75</v>
      </c>
      <c r="C3019" s="48">
        <v>2022</v>
      </c>
      <c r="D3019" s="48" t="s">
        <v>7</v>
      </c>
      <c r="E3019" s="48">
        <v>8</v>
      </c>
      <c r="F3019" s="60">
        <v>308</v>
      </c>
      <c r="G3019" s="43">
        <v>108</v>
      </c>
      <c r="H3019" s="58">
        <f>FactTransaction[[#This Row],[RNS]]*FactTransaction[[#This Row],[ADR]]</f>
        <v>33264</v>
      </c>
      <c r="I3019" s="51">
        <f>DATE(FactTransaction[[#This Row],['#Year]],FactTransaction[[#This Row],['#Month]],1)</f>
        <v>44774</v>
      </c>
      <c r="J3019" s="48"/>
    </row>
    <row r="3020" spans="1:10" x14ac:dyDescent="0.4">
      <c r="A3020" s="48" t="s">
        <v>85</v>
      </c>
      <c r="B3020" s="48" t="s">
        <v>75</v>
      </c>
      <c r="C3020" s="48">
        <v>2022</v>
      </c>
      <c r="D3020" s="48" t="s">
        <v>8</v>
      </c>
      <c r="E3020" s="48">
        <v>8</v>
      </c>
      <c r="F3020" s="60">
        <v>391</v>
      </c>
      <c r="G3020" s="43">
        <v>103</v>
      </c>
      <c r="H3020" s="58">
        <f>FactTransaction[[#This Row],[RNS]]*FactTransaction[[#This Row],[ADR]]</f>
        <v>40273</v>
      </c>
      <c r="I3020" s="51">
        <f>DATE(FactTransaction[[#This Row],['#Year]],FactTransaction[[#This Row],['#Month]],1)</f>
        <v>44774</v>
      </c>
      <c r="J3020" s="48"/>
    </row>
    <row r="3021" spans="1:10" x14ac:dyDescent="0.4">
      <c r="A3021" s="48" t="s">
        <v>85</v>
      </c>
      <c r="B3021" s="48" t="s">
        <v>75</v>
      </c>
      <c r="C3021" s="48">
        <v>2022</v>
      </c>
      <c r="D3021" s="48" t="s">
        <v>3</v>
      </c>
      <c r="E3021" s="48">
        <v>8</v>
      </c>
      <c r="F3021" s="60">
        <v>297</v>
      </c>
      <c r="G3021" s="43">
        <v>114</v>
      </c>
      <c r="H3021" s="58">
        <f>FactTransaction[[#This Row],[RNS]]*FactTransaction[[#This Row],[ADR]]</f>
        <v>33858</v>
      </c>
      <c r="I3021" s="51">
        <f>DATE(FactTransaction[[#This Row],['#Year]],FactTransaction[[#This Row],['#Month]],1)</f>
        <v>44774</v>
      </c>
      <c r="J3021" s="48"/>
    </row>
    <row r="3022" spans="1:10" x14ac:dyDescent="0.4">
      <c r="A3022" s="48" t="s">
        <v>85</v>
      </c>
      <c r="B3022" s="48" t="s">
        <v>75</v>
      </c>
      <c r="C3022" s="48">
        <v>2022</v>
      </c>
      <c r="D3022" s="48" t="s">
        <v>6</v>
      </c>
      <c r="E3022" s="48">
        <v>9</v>
      </c>
      <c r="F3022" s="60">
        <v>457</v>
      </c>
      <c r="G3022" s="43">
        <v>100</v>
      </c>
      <c r="H3022" s="58">
        <f>FactTransaction[[#This Row],[RNS]]*FactTransaction[[#This Row],[ADR]]</f>
        <v>45700</v>
      </c>
      <c r="I3022" s="51">
        <f>DATE(FactTransaction[[#This Row],['#Year]],FactTransaction[[#This Row],['#Month]],1)</f>
        <v>44805</v>
      </c>
      <c r="J3022" s="48"/>
    </row>
    <row r="3023" spans="1:10" x14ac:dyDescent="0.4">
      <c r="A3023" s="48" t="s">
        <v>85</v>
      </c>
      <c r="B3023" s="48" t="s">
        <v>75</v>
      </c>
      <c r="C3023" s="48">
        <v>2022</v>
      </c>
      <c r="D3023" s="48" t="s">
        <v>7</v>
      </c>
      <c r="E3023" s="48">
        <v>9</v>
      </c>
      <c r="F3023" s="60">
        <v>308</v>
      </c>
      <c r="G3023" s="43">
        <v>119</v>
      </c>
      <c r="H3023" s="58">
        <f>FactTransaction[[#This Row],[RNS]]*FactTransaction[[#This Row],[ADR]]</f>
        <v>36652</v>
      </c>
      <c r="I3023" s="51">
        <f>DATE(FactTransaction[[#This Row],['#Year]],FactTransaction[[#This Row],['#Month]],1)</f>
        <v>44805</v>
      </c>
      <c r="J3023" s="48"/>
    </row>
    <row r="3024" spans="1:10" x14ac:dyDescent="0.4">
      <c r="A3024" s="48" t="s">
        <v>85</v>
      </c>
      <c r="B3024" s="48" t="s">
        <v>75</v>
      </c>
      <c r="C3024" s="48">
        <v>2022</v>
      </c>
      <c r="D3024" s="48" t="s">
        <v>8</v>
      </c>
      <c r="E3024" s="48">
        <v>9</v>
      </c>
      <c r="F3024" s="60">
        <v>114</v>
      </c>
      <c r="G3024" s="43">
        <v>97</v>
      </c>
      <c r="H3024" s="58">
        <f>FactTransaction[[#This Row],[RNS]]*FactTransaction[[#This Row],[ADR]]</f>
        <v>11058</v>
      </c>
      <c r="I3024" s="51">
        <f>DATE(FactTransaction[[#This Row],['#Year]],FactTransaction[[#This Row],['#Month]],1)</f>
        <v>44805</v>
      </c>
      <c r="J3024" s="48"/>
    </row>
    <row r="3025" spans="1:10" x14ac:dyDescent="0.4">
      <c r="A3025" s="48" t="s">
        <v>85</v>
      </c>
      <c r="B3025" s="48" t="s">
        <v>75</v>
      </c>
      <c r="C3025" s="48">
        <v>2022</v>
      </c>
      <c r="D3025" s="48" t="s">
        <v>3</v>
      </c>
      <c r="E3025" s="48">
        <v>9</v>
      </c>
      <c r="F3025" s="60">
        <v>324</v>
      </c>
      <c r="G3025" s="43">
        <v>109</v>
      </c>
      <c r="H3025" s="58">
        <f>FactTransaction[[#This Row],[RNS]]*FactTransaction[[#This Row],[ADR]]</f>
        <v>35316</v>
      </c>
      <c r="I3025" s="51">
        <f>DATE(FactTransaction[[#This Row],['#Year]],FactTransaction[[#This Row],['#Month]],1)</f>
        <v>44805</v>
      </c>
      <c r="J3025" s="48"/>
    </row>
    <row r="3026" spans="1:10" x14ac:dyDescent="0.4">
      <c r="A3026" s="48" t="s">
        <v>85</v>
      </c>
      <c r="B3026" s="48" t="s">
        <v>75</v>
      </c>
      <c r="C3026" s="48">
        <v>2022</v>
      </c>
      <c r="D3026" s="48" t="s">
        <v>6</v>
      </c>
      <c r="E3026" s="48">
        <v>10</v>
      </c>
      <c r="F3026" s="60">
        <v>559</v>
      </c>
      <c r="G3026" s="43">
        <v>123</v>
      </c>
      <c r="H3026" s="58">
        <f>FactTransaction[[#This Row],[RNS]]*FactTransaction[[#This Row],[ADR]]</f>
        <v>68757</v>
      </c>
      <c r="I3026" s="51">
        <f>DATE(FactTransaction[[#This Row],['#Year]],FactTransaction[[#This Row],['#Month]],1)</f>
        <v>44835</v>
      </c>
      <c r="J3026" s="48"/>
    </row>
    <row r="3027" spans="1:10" x14ac:dyDescent="0.4">
      <c r="A3027" s="48" t="s">
        <v>85</v>
      </c>
      <c r="B3027" s="48" t="s">
        <v>75</v>
      </c>
      <c r="C3027" s="48">
        <v>2022</v>
      </c>
      <c r="D3027" s="48" t="s">
        <v>7</v>
      </c>
      <c r="E3027" s="48">
        <v>10</v>
      </c>
      <c r="F3027" s="60">
        <v>560</v>
      </c>
      <c r="G3027" s="43">
        <v>103</v>
      </c>
      <c r="H3027" s="58">
        <f>FactTransaction[[#This Row],[RNS]]*FactTransaction[[#This Row],[ADR]]</f>
        <v>57680</v>
      </c>
      <c r="I3027" s="51">
        <f>DATE(FactTransaction[[#This Row],['#Year]],FactTransaction[[#This Row],['#Month]],1)</f>
        <v>44835</v>
      </c>
      <c r="J3027" s="48"/>
    </row>
    <row r="3028" spans="1:10" x14ac:dyDescent="0.4">
      <c r="A3028" s="48" t="s">
        <v>85</v>
      </c>
      <c r="B3028" s="48" t="s">
        <v>75</v>
      </c>
      <c r="C3028" s="48">
        <v>2022</v>
      </c>
      <c r="D3028" s="48" t="s">
        <v>8</v>
      </c>
      <c r="E3028" s="48">
        <v>10</v>
      </c>
      <c r="F3028" s="60">
        <v>301</v>
      </c>
      <c r="G3028" s="43">
        <v>125</v>
      </c>
      <c r="H3028" s="58">
        <f>FactTransaction[[#This Row],[RNS]]*FactTransaction[[#This Row],[ADR]]</f>
        <v>37625</v>
      </c>
      <c r="I3028" s="51">
        <f>DATE(FactTransaction[[#This Row],['#Year]],FactTransaction[[#This Row],['#Month]],1)</f>
        <v>44835</v>
      </c>
      <c r="J3028" s="48"/>
    </row>
    <row r="3029" spans="1:10" x14ac:dyDescent="0.4">
      <c r="A3029" s="48" t="s">
        <v>85</v>
      </c>
      <c r="B3029" s="48" t="s">
        <v>75</v>
      </c>
      <c r="C3029" s="48">
        <v>2022</v>
      </c>
      <c r="D3029" s="48" t="s">
        <v>3</v>
      </c>
      <c r="E3029" s="48">
        <v>10</v>
      </c>
      <c r="F3029" s="60">
        <v>597</v>
      </c>
      <c r="G3029" s="43">
        <v>100</v>
      </c>
      <c r="H3029" s="58">
        <f>FactTransaction[[#This Row],[RNS]]*FactTransaction[[#This Row],[ADR]]</f>
        <v>59700</v>
      </c>
      <c r="I3029" s="51">
        <f>DATE(FactTransaction[[#This Row],['#Year]],FactTransaction[[#This Row],['#Month]],1)</f>
        <v>44835</v>
      </c>
      <c r="J3029" s="48"/>
    </row>
    <row r="3030" spans="1:10" x14ac:dyDescent="0.4">
      <c r="A3030" s="48" t="s">
        <v>85</v>
      </c>
      <c r="B3030" s="48" t="s">
        <v>75</v>
      </c>
      <c r="C3030" s="48">
        <v>2022</v>
      </c>
      <c r="D3030" s="48" t="s">
        <v>6</v>
      </c>
      <c r="E3030" s="48">
        <v>11</v>
      </c>
      <c r="F3030" s="60">
        <v>241</v>
      </c>
      <c r="G3030" s="43">
        <v>97</v>
      </c>
      <c r="H3030" s="58">
        <f>FactTransaction[[#This Row],[RNS]]*FactTransaction[[#This Row],[ADR]]</f>
        <v>23377</v>
      </c>
      <c r="I3030" s="51">
        <f>DATE(FactTransaction[[#This Row],['#Year]],FactTransaction[[#This Row],['#Month]],1)</f>
        <v>44866</v>
      </c>
      <c r="J3030" s="48"/>
    </row>
    <row r="3031" spans="1:10" x14ac:dyDescent="0.4">
      <c r="A3031" s="48" t="s">
        <v>85</v>
      </c>
      <c r="B3031" s="48" t="s">
        <v>75</v>
      </c>
      <c r="C3031" s="48">
        <v>2022</v>
      </c>
      <c r="D3031" s="48" t="s">
        <v>7</v>
      </c>
      <c r="E3031" s="48">
        <v>11</v>
      </c>
      <c r="F3031" s="60">
        <v>225</v>
      </c>
      <c r="G3031" s="43">
        <v>116</v>
      </c>
      <c r="H3031" s="58">
        <f>FactTransaction[[#This Row],[RNS]]*FactTransaction[[#This Row],[ADR]]</f>
        <v>26100</v>
      </c>
      <c r="I3031" s="51">
        <f>DATE(FactTransaction[[#This Row],['#Year]],FactTransaction[[#This Row],['#Month]],1)</f>
        <v>44866</v>
      </c>
      <c r="J3031" s="48"/>
    </row>
    <row r="3032" spans="1:10" x14ac:dyDescent="0.4">
      <c r="A3032" s="48" t="s">
        <v>85</v>
      </c>
      <c r="B3032" s="48" t="s">
        <v>75</v>
      </c>
      <c r="C3032" s="48">
        <v>2022</v>
      </c>
      <c r="D3032" s="48" t="s">
        <v>8</v>
      </c>
      <c r="E3032" s="48">
        <v>11</v>
      </c>
      <c r="F3032" s="60">
        <v>572</v>
      </c>
      <c r="G3032" s="43">
        <v>120</v>
      </c>
      <c r="H3032" s="58">
        <f>FactTransaction[[#This Row],[RNS]]*FactTransaction[[#This Row],[ADR]]</f>
        <v>68640</v>
      </c>
      <c r="I3032" s="51">
        <f>DATE(FactTransaction[[#This Row],['#Year]],FactTransaction[[#This Row],['#Month]],1)</f>
        <v>44866</v>
      </c>
      <c r="J3032" s="48"/>
    </row>
    <row r="3033" spans="1:10" x14ac:dyDescent="0.4">
      <c r="A3033" s="48" t="s">
        <v>85</v>
      </c>
      <c r="B3033" s="48" t="s">
        <v>75</v>
      </c>
      <c r="C3033" s="48">
        <v>2022</v>
      </c>
      <c r="D3033" s="48" t="s">
        <v>3</v>
      </c>
      <c r="E3033" s="48">
        <v>11</v>
      </c>
      <c r="F3033" s="60">
        <v>252</v>
      </c>
      <c r="G3033" s="43">
        <v>119</v>
      </c>
      <c r="H3033" s="58">
        <f>FactTransaction[[#This Row],[RNS]]*FactTransaction[[#This Row],[ADR]]</f>
        <v>29988</v>
      </c>
      <c r="I3033" s="51">
        <f>DATE(FactTransaction[[#This Row],['#Year]],FactTransaction[[#This Row],['#Month]],1)</f>
        <v>44866</v>
      </c>
      <c r="J3033" s="48"/>
    </row>
    <row r="3034" spans="1:10" x14ac:dyDescent="0.4">
      <c r="A3034" s="48" t="s">
        <v>85</v>
      </c>
      <c r="B3034" s="48" t="s">
        <v>75</v>
      </c>
      <c r="C3034" s="48">
        <v>2022</v>
      </c>
      <c r="D3034" s="48" t="s">
        <v>6</v>
      </c>
      <c r="E3034" s="48">
        <v>12</v>
      </c>
      <c r="F3034" s="60">
        <v>107</v>
      </c>
      <c r="G3034" s="43">
        <v>120</v>
      </c>
      <c r="H3034" s="58">
        <f>FactTransaction[[#This Row],[RNS]]*FactTransaction[[#This Row],[ADR]]</f>
        <v>12840</v>
      </c>
      <c r="I3034" s="51">
        <f>DATE(FactTransaction[[#This Row],['#Year]],FactTransaction[[#This Row],['#Month]],1)</f>
        <v>44896</v>
      </c>
      <c r="J3034" s="48"/>
    </row>
    <row r="3035" spans="1:10" x14ac:dyDescent="0.4">
      <c r="A3035" s="48" t="s">
        <v>85</v>
      </c>
      <c r="B3035" s="48" t="s">
        <v>75</v>
      </c>
      <c r="C3035" s="48">
        <v>2022</v>
      </c>
      <c r="D3035" s="48" t="s">
        <v>7</v>
      </c>
      <c r="E3035" s="48">
        <v>12</v>
      </c>
      <c r="F3035" s="60">
        <v>494</v>
      </c>
      <c r="G3035" s="43">
        <v>97</v>
      </c>
      <c r="H3035" s="58">
        <f>FactTransaction[[#This Row],[RNS]]*FactTransaction[[#This Row],[ADR]]</f>
        <v>47918</v>
      </c>
      <c r="I3035" s="51">
        <f>DATE(FactTransaction[[#This Row],['#Year]],FactTransaction[[#This Row],['#Month]],1)</f>
        <v>44896</v>
      </c>
      <c r="J3035" s="48"/>
    </row>
    <row r="3036" spans="1:10" x14ac:dyDescent="0.4">
      <c r="A3036" s="48" t="s">
        <v>85</v>
      </c>
      <c r="B3036" s="48" t="s">
        <v>75</v>
      </c>
      <c r="C3036" s="48">
        <v>2022</v>
      </c>
      <c r="D3036" s="48" t="s">
        <v>8</v>
      </c>
      <c r="E3036" s="48">
        <v>12</v>
      </c>
      <c r="F3036" s="60">
        <v>521</v>
      </c>
      <c r="G3036" s="43">
        <v>121</v>
      </c>
      <c r="H3036" s="58">
        <f>FactTransaction[[#This Row],[RNS]]*FactTransaction[[#This Row],[ADR]]</f>
        <v>63041</v>
      </c>
      <c r="I3036" s="51">
        <f>DATE(FactTransaction[[#This Row],['#Year]],FactTransaction[[#This Row],['#Month]],1)</f>
        <v>44896</v>
      </c>
      <c r="J3036" s="48"/>
    </row>
    <row r="3037" spans="1:10" x14ac:dyDescent="0.4">
      <c r="A3037" s="48" t="s">
        <v>85</v>
      </c>
      <c r="B3037" s="48" t="s">
        <v>75</v>
      </c>
      <c r="C3037" s="48">
        <v>2022</v>
      </c>
      <c r="D3037" s="48" t="s">
        <v>3</v>
      </c>
      <c r="E3037" s="48">
        <v>12</v>
      </c>
      <c r="F3037" s="60">
        <v>65</v>
      </c>
      <c r="G3037" s="43">
        <v>110</v>
      </c>
      <c r="H3037" s="58">
        <f>FactTransaction[[#This Row],[RNS]]*FactTransaction[[#This Row],[ADR]]</f>
        <v>7150</v>
      </c>
      <c r="I3037" s="51">
        <f>DATE(FactTransaction[[#This Row],['#Year]],FactTransaction[[#This Row],['#Month]],1)</f>
        <v>44896</v>
      </c>
      <c r="J3037" s="48"/>
    </row>
    <row r="3038" spans="1:10" x14ac:dyDescent="0.4">
      <c r="A3038" s="48" t="s">
        <v>85</v>
      </c>
      <c r="B3038" s="48" t="s">
        <v>74</v>
      </c>
      <c r="C3038" s="48">
        <v>2022</v>
      </c>
      <c r="D3038" s="48" t="s">
        <v>6</v>
      </c>
      <c r="E3038" s="48">
        <v>1</v>
      </c>
      <c r="F3038" s="60">
        <v>166</v>
      </c>
      <c r="G3038" s="43">
        <v>124</v>
      </c>
      <c r="H3038" s="58">
        <f>FactTransaction[[#This Row],[RNS]]*FactTransaction[[#This Row],[ADR]]</f>
        <v>20584</v>
      </c>
      <c r="I3038" s="51">
        <f>DATE(FactTransaction[[#This Row],['#Year]],FactTransaction[[#This Row],['#Month]],1)</f>
        <v>44562</v>
      </c>
      <c r="J3038" s="48"/>
    </row>
    <row r="3039" spans="1:10" x14ac:dyDescent="0.4">
      <c r="A3039" s="48" t="s">
        <v>85</v>
      </c>
      <c r="B3039" s="48" t="s">
        <v>74</v>
      </c>
      <c r="C3039" s="48">
        <v>2022</v>
      </c>
      <c r="D3039" s="48" t="s">
        <v>7</v>
      </c>
      <c r="E3039" s="48">
        <v>1</v>
      </c>
      <c r="F3039" s="60">
        <v>584</v>
      </c>
      <c r="G3039" s="43">
        <v>118</v>
      </c>
      <c r="H3039" s="58">
        <f>FactTransaction[[#This Row],[RNS]]*FactTransaction[[#This Row],[ADR]]</f>
        <v>68912</v>
      </c>
      <c r="I3039" s="51">
        <f>DATE(FactTransaction[[#This Row],['#Year]],FactTransaction[[#This Row],['#Month]],1)</f>
        <v>44562</v>
      </c>
      <c r="J3039" s="48"/>
    </row>
    <row r="3040" spans="1:10" x14ac:dyDescent="0.4">
      <c r="A3040" s="48" t="s">
        <v>85</v>
      </c>
      <c r="B3040" s="48" t="s">
        <v>74</v>
      </c>
      <c r="C3040" s="48">
        <v>2022</v>
      </c>
      <c r="D3040" s="48" t="s">
        <v>8</v>
      </c>
      <c r="E3040" s="48">
        <v>1</v>
      </c>
      <c r="F3040" s="60">
        <v>361</v>
      </c>
      <c r="G3040" s="43">
        <v>122</v>
      </c>
      <c r="H3040" s="58">
        <f>FactTransaction[[#This Row],[RNS]]*FactTransaction[[#This Row],[ADR]]</f>
        <v>44042</v>
      </c>
      <c r="I3040" s="51">
        <f>DATE(FactTransaction[[#This Row],['#Year]],FactTransaction[[#This Row],['#Month]],1)</f>
        <v>44562</v>
      </c>
      <c r="J3040" s="48"/>
    </row>
    <row r="3041" spans="1:10" x14ac:dyDescent="0.4">
      <c r="A3041" s="48" t="s">
        <v>85</v>
      </c>
      <c r="B3041" s="48" t="s">
        <v>74</v>
      </c>
      <c r="C3041" s="48">
        <v>2022</v>
      </c>
      <c r="D3041" s="48" t="s">
        <v>3</v>
      </c>
      <c r="E3041" s="48">
        <v>1</v>
      </c>
      <c r="F3041" s="60">
        <v>325</v>
      </c>
      <c r="G3041" s="43">
        <v>99</v>
      </c>
      <c r="H3041" s="58">
        <f>FactTransaction[[#This Row],[RNS]]*FactTransaction[[#This Row],[ADR]]</f>
        <v>32175</v>
      </c>
      <c r="I3041" s="51">
        <f>DATE(FactTransaction[[#This Row],['#Year]],FactTransaction[[#This Row],['#Month]],1)</f>
        <v>44562</v>
      </c>
      <c r="J3041" s="48"/>
    </row>
    <row r="3042" spans="1:10" x14ac:dyDescent="0.4">
      <c r="A3042" s="48" t="s">
        <v>85</v>
      </c>
      <c r="B3042" s="48" t="s">
        <v>74</v>
      </c>
      <c r="C3042" s="48">
        <v>2022</v>
      </c>
      <c r="D3042" s="48" t="s">
        <v>6</v>
      </c>
      <c r="E3042" s="48">
        <v>2</v>
      </c>
      <c r="F3042" s="60">
        <v>146</v>
      </c>
      <c r="G3042" s="43">
        <v>100</v>
      </c>
      <c r="H3042" s="58">
        <f>FactTransaction[[#This Row],[RNS]]*FactTransaction[[#This Row],[ADR]]</f>
        <v>14600</v>
      </c>
      <c r="I3042" s="51">
        <f>DATE(FactTransaction[[#This Row],['#Year]],FactTransaction[[#This Row],['#Month]],1)</f>
        <v>44593</v>
      </c>
      <c r="J3042" s="48"/>
    </row>
    <row r="3043" spans="1:10" x14ac:dyDescent="0.4">
      <c r="A3043" s="48" t="s">
        <v>85</v>
      </c>
      <c r="B3043" s="48" t="s">
        <v>74</v>
      </c>
      <c r="C3043" s="48">
        <v>2022</v>
      </c>
      <c r="D3043" s="48" t="s">
        <v>7</v>
      </c>
      <c r="E3043" s="48">
        <v>2</v>
      </c>
      <c r="F3043" s="60">
        <v>142</v>
      </c>
      <c r="G3043" s="43">
        <v>107</v>
      </c>
      <c r="H3043" s="58">
        <f>FactTransaction[[#This Row],[RNS]]*FactTransaction[[#This Row],[ADR]]</f>
        <v>15194</v>
      </c>
      <c r="I3043" s="51">
        <f>DATE(FactTransaction[[#This Row],['#Year]],FactTransaction[[#This Row],['#Month]],1)</f>
        <v>44593</v>
      </c>
      <c r="J3043" s="48"/>
    </row>
    <row r="3044" spans="1:10" x14ac:dyDescent="0.4">
      <c r="A3044" s="48" t="s">
        <v>85</v>
      </c>
      <c r="B3044" s="48" t="s">
        <v>74</v>
      </c>
      <c r="C3044" s="48">
        <v>2022</v>
      </c>
      <c r="D3044" s="48" t="s">
        <v>8</v>
      </c>
      <c r="E3044" s="48">
        <v>2</v>
      </c>
      <c r="F3044" s="60">
        <v>299</v>
      </c>
      <c r="G3044" s="43">
        <v>103</v>
      </c>
      <c r="H3044" s="58">
        <f>FactTransaction[[#This Row],[RNS]]*FactTransaction[[#This Row],[ADR]]</f>
        <v>30797</v>
      </c>
      <c r="I3044" s="51">
        <f>DATE(FactTransaction[[#This Row],['#Year]],FactTransaction[[#This Row],['#Month]],1)</f>
        <v>44593</v>
      </c>
      <c r="J3044" s="48"/>
    </row>
    <row r="3045" spans="1:10" x14ac:dyDescent="0.4">
      <c r="A3045" s="48" t="s">
        <v>85</v>
      </c>
      <c r="B3045" s="48" t="s">
        <v>74</v>
      </c>
      <c r="C3045" s="48">
        <v>2022</v>
      </c>
      <c r="D3045" s="48" t="s">
        <v>3</v>
      </c>
      <c r="E3045" s="48">
        <v>2</v>
      </c>
      <c r="F3045" s="60">
        <v>436</v>
      </c>
      <c r="G3045" s="43">
        <v>98</v>
      </c>
      <c r="H3045" s="58">
        <f>FactTransaction[[#This Row],[RNS]]*FactTransaction[[#This Row],[ADR]]</f>
        <v>42728</v>
      </c>
      <c r="I3045" s="51">
        <f>DATE(FactTransaction[[#This Row],['#Year]],FactTransaction[[#This Row],['#Month]],1)</f>
        <v>44593</v>
      </c>
      <c r="J3045" s="48"/>
    </row>
    <row r="3046" spans="1:10" x14ac:dyDescent="0.4">
      <c r="A3046" s="48" t="s">
        <v>85</v>
      </c>
      <c r="B3046" s="48" t="s">
        <v>74</v>
      </c>
      <c r="C3046" s="48">
        <v>2022</v>
      </c>
      <c r="D3046" s="48" t="s">
        <v>6</v>
      </c>
      <c r="E3046" s="48">
        <v>3</v>
      </c>
      <c r="F3046" s="60">
        <v>139</v>
      </c>
      <c r="G3046" s="43">
        <v>96</v>
      </c>
      <c r="H3046" s="58">
        <f>FactTransaction[[#This Row],[RNS]]*FactTransaction[[#This Row],[ADR]]</f>
        <v>13344</v>
      </c>
      <c r="I3046" s="51">
        <f>DATE(FactTransaction[[#This Row],['#Year]],FactTransaction[[#This Row],['#Month]],1)</f>
        <v>44621</v>
      </c>
      <c r="J3046" s="48"/>
    </row>
    <row r="3047" spans="1:10" x14ac:dyDescent="0.4">
      <c r="A3047" s="48" t="s">
        <v>85</v>
      </c>
      <c r="B3047" s="48" t="s">
        <v>74</v>
      </c>
      <c r="C3047" s="48">
        <v>2022</v>
      </c>
      <c r="D3047" s="48" t="s">
        <v>7</v>
      </c>
      <c r="E3047" s="48">
        <v>3</v>
      </c>
      <c r="F3047" s="60">
        <v>239</v>
      </c>
      <c r="G3047" s="43">
        <v>97</v>
      </c>
      <c r="H3047" s="58">
        <f>FactTransaction[[#This Row],[RNS]]*FactTransaction[[#This Row],[ADR]]</f>
        <v>23183</v>
      </c>
      <c r="I3047" s="51">
        <f>DATE(FactTransaction[[#This Row],['#Year]],FactTransaction[[#This Row],['#Month]],1)</f>
        <v>44621</v>
      </c>
      <c r="J3047" s="48"/>
    </row>
    <row r="3048" spans="1:10" x14ac:dyDescent="0.4">
      <c r="A3048" s="48" t="s">
        <v>85</v>
      </c>
      <c r="B3048" s="48" t="s">
        <v>74</v>
      </c>
      <c r="C3048" s="48">
        <v>2022</v>
      </c>
      <c r="D3048" s="48" t="s">
        <v>8</v>
      </c>
      <c r="E3048" s="48">
        <v>3</v>
      </c>
      <c r="F3048" s="60">
        <v>272</v>
      </c>
      <c r="G3048" s="43">
        <v>103</v>
      </c>
      <c r="H3048" s="58">
        <f>FactTransaction[[#This Row],[RNS]]*FactTransaction[[#This Row],[ADR]]</f>
        <v>28016</v>
      </c>
      <c r="I3048" s="51">
        <f>DATE(FactTransaction[[#This Row],['#Year]],FactTransaction[[#This Row],['#Month]],1)</f>
        <v>44621</v>
      </c>
      <c r="J3048" s="48"/>
    </row>
    <row r="3049" spans="1:10" x14ac:dyDescent="0.4">
      <c r="A3049" s="48" t="s">
        <v>85</v>
      </c>
      <c r="B3049" s="48" t="s">
        <v>74</v>
      </c>
      <c r="C3049" s="48">
        <v>2022</v>
      </c>
      <c r="D3049" s="48" t="s">
        <v>3</v>
      </c>
      <c r="E3049" s="48">
        <v>3</v>
      </c>
      <c r="F3049" s="60">
        <v>328</v>
      </c>
      <c r="G3049" s="43">
        <v>104</v>
      </c>
      <c r="H3049" s="58">
        <f>FactTransaction[[#This Row],[RNS]]*FactTransaction[[#This Row],[ADR]]</f>
        <v>34112</v>
      </c>
      <c r="I3049" s="51">
        <f>DATE(FactTransaction[[#This Row],['#Year]],FactTransaction[[#This Row],['#Month]],1)</f>
        <v>44621</v>
      </c>
      <c r="J3049" s="48"/>
    </row>
    <row r="3050" spans="1:10" x14ac:dyDescent="0.4">
      <c r="A3050" s="48" t="s">
        <v>85</v>
      </c>
      <c r="B3050" s="48" t="s">
        <v>74</v>
      </c>
      <c r="C3050" s="48">
        <v>2022</v>
      </c>
      <c r="D3050" s="48" t="s">
        <v>6</v>
      </c>
      <c r="E3050" s="48">
        <v>4</v>
      </c>
      <c r="F3050" s="60">
        <v>557</v>
      </c>
      <c r="G3050" s="43">
        <v>107</v>
      </c>
      <c r="H3050" s="58">
        <f>FactTransaction[[#This Row],[RNS]]*FactTransaction[[#This Row],[ADR]]</f>
        <v>59599</v>
      </c>
      <c r="I3050" s="51">
        <f>DATE(FactTransaction[[#This Row],['#Year]],FactTransaction[[#This Row],['#Month]],1)</f>
        <v>44652</v>
      </c>
      <c r="J3050" s="48"/>
    </row>
    <row r="3051" spans="1:10" x14ac:dyDescent="0.4">
      <c r="A3051" s="48" t="s">
        <v>85</v>
      </c>
      <c r="B3051" s="48" t="s">
        <v>74</v>
      </c>
      <c r="C3051" s="48">
        <v>2022</v>
      </c>
      <c r="D3051" s="48" t="s">
        <v>7</v>
      </c>
      <c r="E3051" s="48">
        <v>4</v>
      </c>
      <c r="F3051" s="60">
        <v>226</v>
      </c>
      <c r="G3051" s="43">
        <v>108</v>
      </c>
      <c r="H3051" s="58">
        <f>FactTransaction[[#This Row],[RNS]]*FactTransaction[[#This Row],[ADR]]</f>
        <v>24408</v>
      </c>
      <c r="I3051" s="51">
        <f>DATE(FactTransaction[[#This Row],['#Year]],FactTransaction[[#This Row],['#Month]],1)</f>
        <v>44652</v>
      </c>
      <c r="J3051" s="48"/>
    </row>
    <row r="3052" spans="1:10" x14ac:dyDescent="0.4">
      <c r="A3052" s="48" t="s">
        <v>85</v>
      </c>
      <c r="B3052" s="48" t="s">
        <v>74</v>
      </c>
      <c r="C3052" s="48">
        <v>2022</v>
      </c>
      <c r="D3052" s="48" t="s">
        <v>8</v>
      </c>
      <c r="E3052" s="48">
        <v>4</v>
      </c>
      <c r="F3052" s="60">
        <v>464</v>
      </c>
      <c r="G3052" s="43">
        <v>125</v>
      </c>
      <c r="H3052" s="58">
        <f>FactTransaction[[#This Row],[RNS]]*FactTransaction[[#This Row],[ADR]]</f>
        <v>58000</v>
      </c>
      <c r="I3052" s="51">
        <f>DATE(FactTransaction[[#This Row],['#Year]],FactTransaction[[#This Row],['#Month]],1)</f>
        <v>44652</v>
      </c>
      <c r="J3052" s="48"/>
    </row>
    <row r="3053" spans="1:10" x14ac:dyDescent="0.4">
      <c r="A3053" s="48" t="s">
        <v>85</v>
      </c>
      <c r="B3053" s="48" t="s">
        <v>74</v>
      </c>
      <c r="C3053" s="48">
        <v>2022</v>
      </c>
      <c r="D3053" s="48" t="s">
        <v>3</v>
      </c>
      <c r="E3053" s="48">
        <v>4</v>
      </c>
      <c r="F3053" s="60">
        <v>288</v>
      </c>
      <c r="G3053" s="43">
        <v>117</v>
      </c>
      <c r="H3053" s="58">
        <f>FactTransaction[[#This Row],[RNS]]*FactTransaction[[#This Row],[ADR]]</f>
        <v>33696</v>
      </c>
      <c r="I3053" s="51">
        <f>DATE(FactTransaction[[#This Row],['#Year]],FactTransaction[[#This Row],['#Month]],1)</f>
        <v>44652</v>
      </c>
      <c r="J3053" s="48"/>
    </row>
    <row r="3054" spans="1:10" x14ac:dyDescent="0.4">
      <c r="A3054" s="48" t="s">
        <v>85</v>
      </c>
      <c r="B3054" s="48" t="s">
        <v>74</v>
      </c>
      <c r="C3054" s="48">
        <v>2022</v>
      </c>
      <c r="D3054" s="48" t="s">
        <v>6</v>
      </c>
      <c r="E3054" s="48">
        <v>5</v>
      </c>
      <c r="F3054" s="60">
        <v>426</v>
      </c>
      <c r="G3054" s="43">
        <v>111</v>
      </c>
      <c r="H3054" s="58">
        <f>FactTransaction[[#This Row],[RNS]]*FactTransaction[[#This Row],[ADR]]</f>
        <v>47286</v>
      </c>
      <c r="I3054" s="51">
        <f>DATE(FactTransaction[[#This Row],['#Year]],FactTransaction[[#This Row],['#Month]],1)</f>
        <v>44682</v>
      </c>
      <c r="J3054" s="48"/>
    </row>
    <row r="3055" spans="1:10" x14ac:dyDescent="0.4">
      <c r="A3055" s="48" t="s">
        <v>85</v>
      </c>
      <c r="B3055" s="48" t="s">
        <v>74</v>
      </c>
      <c r="C3055" s="48">
        <v>2022</v>
      </c>
      <c r="D3055" s="48" t="s">
        <v>7</v>
      </c>
      <c r="E3055" s="48">
        <v>5</v>
      </c>
      <c r="F3055" s="60">
        <v>386</v>
      </c>
      <c r="G3055" s="43">
        <v>99</v>
      </c>
      <c r="H3055" s="58">
        <f>FactTransaction[[#This Row],[RNS]]*FactTransaction[[#This Row],[ADR]]</f>
        <v>38214</v>
      </c>
      <c r="I3055" s="51">
        <f>DATE(FactTransaction[[#This Row],['#Year]],FactTransaction[[#This Row],['#Month]],1)</f>
        <v>44682</v>
      </c>
      <c r="J3055" s="48"/>
    </row>
    <row r="3056" spans="1:10" x14ac:dyDescent="0.4">
      <c r="A3056" s="48" t="s">
        <v>85</v>
      </c>
      <c r="B3056" s="48" t="s">
        <v>74</v>
      </c>
      <c r="C3056" s="48">
        <v>2022</v>
      </c>
      <c r="D3056" s="48" t="s">
        <v>8</v>
      </c>
      <c r="E3056" s="48">
        <v>5</v>
      </c>
      <c r="F3056" s="60">
        <v>417</v>
      </c>
      <c r="G3056" s="43">
        <v>96</v>
      </c>
      <c r="H3056" s="58">
        <f>FactTransaction[[#This Row],[RNS]]*FactTransaction[[#This Row],[ADR]]</f>
        <v>40032</v>
      </c>
      <c r="I3056" s="51">
        <f>DATE(FactTransaction[[#This Row],['#Year]],FactTransaction[[#This Row],['#Month]],1)</f>
        <v>44682</v>
      </c>
      <c r="J3056" s="48"/>
    </row>
    <row r="3057" spans="1:10" x14ac:dyDescent="0.4">
      <c r="A3057" s="48" t="s">
        <v>85</v>
      </c>
      <c r="B3057" s="48" t="s">
        <v>74</v>
      </c>
      <c r="C3057" s="48">
        <v>2022</v>
      </c>
      <c r="D3057" s="48" t="s">
        <v>3</v>
      </c>
      <c r="E3057" s="48">
        <v>5</v>
      </c>
      <c r="F3057" s="60">
        <v>285</v>
      </c>
      <c r="G3057" s="43">
        <v>107</v>
      </c>
      <c r="H3057" s="58">
        <f>FactTransaction[[#This Row],[RNS]]*FactTransaction[[#This Row],[ADR]]</f>
        <v>30495</v>
      </c>
      <c r="I3057" s="51">
        <f>DATE(FactTransaction[[#This Row],['#Year]],FactTransaction[[#This Row],['#Month]],1)</f>
        <v>44682</v>
      </c>
      <c r="J3057" s="48"/>
    </row>
    <row r="3058" spans="1:10" x14ac:dyDescent="0.4">
      <c r="A3058" s="48" t="s">
        <v>85</v>
      </c>
      <c r="B3058" s="48" t="s">
        <v>74</v>
      </c>
      <c r="C3058" s="48">
        <v>2022</v>
      </c>
      <c r="D3058" s="48" t="s">
        <v>6</v>
      </c>
      <c r="E3058" s="48">
        <v>6</v>
      </c>
      <c r="F3058" s="60">
        <v>415</v>
      </c>
      <c r="G3058" s="43">
        <v>100</v>
      </c>
      <c r="H3058" s="58">
        <f>FactTransaction[[#This Row],[RNS]]*FactTransaction[[#This Row],[ADR]]</f>
        <v>41500</v>
      </c>
      <c r="I3058" s="51">
        <f>DATE(FactTransaction[[#This Row],['#Year]],FactTransaction[[#This Row],['#Month]],1)</f>
        <v>44713</v>
      </c>
      <c r="J3058" s="48"/>
    </row>
    <row r="3059" spans="1:10" x14ac:dyDescent="0.4">
      <c r="A3059" s="48" t="s">
        <v>85</v>
      </c>
      <c r="B3059" s="48" t="s">
        <v>74</v>
      </c>
      <c r="C3059" s="48">
        <v>2022</v>
      </c>
      <c r="D3059" s="48" t="s">
        <v>7</v>
      </c>
      <c r="E3059" s="48">
        <v>6</v>
      </c>
      <c r="F3059" s="60">
        <v>71</v>
      </c>
      <c r="G3059" s="43">
        <v>112</v>
      </c>
      <c r="H3059" s="58">
        <f>FactTransaction[[#This Row],[RNS]]*FactTransaction[[#This Row],[ADR]]</f>
        <v>7952</v>
      </c>
      <c r="I3059" s="51">
        <f>DATE(FactTransaction[[#This Row],['#Year]],FactTransaction[[#This Row],['#Month]],1)</f>
        <v>44713</v>
      </c>
      <c r="J3059" s="48"/>
    </row>
    <row r="3060" spans="1:10" x14ac:dyDescent="0.4">
      <c r="A3060" s="48" t="s">
        <v>85</v>
      </c>
      <c r="B3060" s="48" t="s">
        <v>74</v>
      </c>
      <c r="C3060" s="48">
        <v>2022</v>
      </c>
      <c r="D3060" s="48" t="s">
        <v>8</v>
      </c>
      <c r="E3060" s="48">
        <v>6</v>
      </c>
      <c r="F3060" s="60">
        <v>92</v>
      </c>
      <c r="G3060" s="43">
        <v>115</v>
      </c>
      <c r="H3060" s="58">
        <f>FactTransaction[[#This Row],[RNS]]*FactTransaction[[#This Row],[ADR]]</f>
        <v>10580</v>
      </c>
      <c r="I3060" s="51">
        <f>DATE(FactTransaction[[#This Row],['#Year]],FactTransaction[[#This Row],['#Month]],1)</f>
        <v>44713</v>
      </c>
      <c r="J3060" s="48"/>
    </row>
    <row r="3061" spans="1:10" x14ac:dyDescent="0.4">
      <c r="A3061" s="48" t="s">
        <v>85</v>
      </c>
      <c r="B3061" s="48" t="s">
        <v>74</v>
      </c>
      <c r="C3061" s="48">
        <v>2022</v>
      </c>
      <c r="D3061" s="48" t="s">
        <v>3</v>
      </c>
      <c r="E3061" s="48">
        <v>6</v>
      </c>
      <c r="F3061" s="60">
        <v>174</v>
      </c>
      <c r="G3061" s="43">
        <v>116</v>
      </c>
      <c r="H3061" s="58">
        <f>FactTransaction[[#This Row],[RNS]]*FactTransaction[[#This Row],[ADR]]</f>
        <v>20184</v>
      </c>
      <c r="I3061" s="51">
        <f>DATE(FactTransaction[[#This Row],['#Year]],FactTransaction[[#This Row],['#Month]],1)</f>
        <v>44713</v>
      </c>
      <c r="J3061" s="48"/>
    </row>
    <row r="3062" spans="1:10" x14ac:dyDescent="0.4">
      <c r="A3062" s="48" t="s">
        <v>85</v>
      </c>
      <c r="B3062" s="48" t="s">
        <v>74</v>
      </c>
      <c r="C3062" s="48">
        <v>2022</v>
      </c>
      <c r="D3062" s="48" t="s">
        <v>6</v>
      </c>
      <c r="E3062" s="48">
        <v>7</v>
      </c>
      <c r="F3062" s="60">
        <v>118</v>
      </c>
      <c r="G3062" s="43">
        <v>111</v>
      </c>
      <c r="H3062" s="58">
        <f>FactTransaction[[#This Row],[RNS]]*FactTransaction[[#This Row],[ADR]]</f>
        <v>13098</v>
      </c>
      <c r="I3062" s="51">
        <f>DATE(FactTransaction[[#This Row],['#Year]],FactTransaction[[#This Row],['#Month]],1)</f>
        <v>44743</v>
      </c>
      <c r="J3062" s="48"/>
    </row>
    <row r="3063" spans="1:10" x14ac:dyDescent="0.4">
      <c r="A3063" s="48" t="s">
        <v>85</v>
      </c>
      <c r="B3063" s="48" t="s">
        <v>74</v>
      </c>
      <c r="C3063" s="48">
        <v>2022</v>
      </c>
      <c r="D3063" s="48" t="s">
        <v>7</v>
      </c>
      <c r="E3063" s="48">
        <v>7</v>
      </c>
      <c r="F3063" s="60">
        <v>18</v>
      </c>
      <c r="G3063" s="43">
        <v>95</v>
      </c>
      <c r="H3063" s="58">
        <f>FactTransaction[[#This Row],[RNS]]*FactTransaction[[#This Row],[ADR]]</f>
        <v>1710</v>
      </c>
      <c r="I3063" s="51">
        <f>DATE(FactTransaction[[#This Row],['#Year]],FactTransaction[[#This Row],['#Month]],1)</f>
        <v>44743</v>
      </c>
      <c r="J3063" s="48"/>
    </row>
    <row r="3064" spans="1:10" x14ac:dyDescent="0.4">
      <c r="A3064" s="48" t="s">
        <v>85</v>
      </c>
      <c r="B3064" s="48" t="s">
        <v>74</v>
      </c>
      <c r="C3064" s="48">
        <v>2022</v>
      </c>
      <c r="D3064" s="48" t="s">
        <v>8</v>
      </c>
      <c r="E3064" s="48">
        <v>7</v>
      </c>
      <c r="F3064" s="60">
        <v>454</v>
      </c>
      <c r="G3064" s="43">
        <v>95</v>
      </c>
      <c r="H3064" s="58">
        <f>FactTransaction[[#This Row],[RNS]]*FactTransaction[[#This Row],[ADR]]</f>
        <v>43130</v>
      </c>
      <c r="I3064" s="51">
        <f>DATE(FactTransaction[[#This Row],['#Year]],FactTransaction[[#This Row],['#Month]],1)</f>
        <v>44743</v>
      </c>
      <c r="J3064" s="48"/>
    </row>
    <row r="3065" spans="1:10" x14ac:dyDescent="0.4">
      <c r="A3065" s="48" t="s">
        <v>85</v>
      </c>
      <c r="B3065" s="48" t="s">
        <v>74</v>
      </c>
      <c r="C3065" s="48">
        <v>2022</v>
      </c>
      <c r="D3065" s="48" t="s">
        <v>3</v>
      </c>
      <c r="E3065" s="48">
        <v>7</v>
      </c>
      <c r="F3065" s="60">
        <v>426</v>
      </c>
      <c r="G3065" s="43">
        <v>114</v>
      </c>
      <c r="H3065" s="58">
        <f>FactTransaction[[#This Row],[RNS]]*FactTransaction[[#This Row],[ADR]]</f>
        <v>48564</v>
      </c>
      <c r="I3065" s="51">
        <f>DATE(FactTransaction[[#This Row],['#Year]],FactTransaction[[#This Row],['#Month]],1)</f>
        <v>44743</v>
      </c>
      <c r="J3065" s="48"/>
    </row>
    <row r="3066" spans="1:10" x14ac:dyDescent="0.4">
      <c r="A3066" s="48" t="s">
        <v>85</v>
      </c>
      <c r="B3066" s="48" t="s">
        <v>74</v>
      </c>
      <c r="C3066" s="48">
        <v>2022</v>
      </c>
      <c r="D3066" s="48" t="s">
        <v>6</v>
      </c>
      <c r="E3066" s="48">
        <v>8</v>
      </c>
      <c r="F3066" s="60">
        <v>589</v>
      </c>
      <c r="G3066" s="43">
        <v>113</v>
      </c>
      <c r="H3066" s="58">
        <f>FactTransaction[[#This Row],[RNS]]*FactTransaction[[#This Row],[ADR]]</f>
        <v>66557</v>
      </c>
      <c r="I3066" s="51">
        <f>DATE(FactTransaction[[#This Row],['#Year]],FactTransaction[[#This Row],['#Month]],1)</f>
        <v>44774</v>
      </c>
      <c r="J3066" s="48"/>
    </row>
    <row r="3067" spans="1:10" x14ac:dyDescent="0.4">
      <c r="A3067" s="48" t="s">
        <v>85</v>
      </c>
      <c r="B3067" s="48" t="s">
        <v>74</v>
      </c>
      <c r="C3067" s="48">
        <v>2022</v>
      </c>
      <c r="D3067" s="48" t="s">
        <v>7</v>
      </c>
      <c r="E3067" s="48">
        <v>8</v>
      </c>
      <c r="F3067" s="60">
        <v>233</v>
      </c>
      <c r="G3067" s="43">
        <v>113</v>
      </c>
      <c r="H3067" s="58">
        <f>FactTransaction[[#This Row],[RNS]]*FactTransaction[[#This Row],[ADR]]</f>
        <v>26329</v>
      </c>
      <c r="I3067" s="51">
        <f>DATE(FactTransaction[[#This Row],['#Year]],FactTransaction[[#This Row],['#Month]],1)</f>
        <v>44774</v>
      </c>
      <c r="J3067" s="48"/>
    </row>
    <row r="3068" spans="1:10" x14ac:dyDescent="0.4">
      <c r="A3068" s="48" t="s">
        <v>85</v>
      </c>
      <c r="B3068" s="48" t="s">
        <v>74</v>
      </c>
      <c r="C3068" s="48">
        <v>2022</v>
      </c>
      <c r="D3068" s="48" t="s">
        <v>8</v>
      </c>
      <c r="E3068" s="48">
        <v>8</v>
      </c>
      <c r="F3068" s="60">
        <v>174</v>
      </c>
      <c r="G3068" s="43">
        <v>111</v>
      </c>
      <c r="H3068" s="58">
        <f>FactTransaction[[#This Row],[RNS]]*FactTransaction[[#This Row],[ADR]]</f>
        <v>19314</v>
      </c>
      <c r="I3068" s="51">
        <f>DATE(FactTransaction[[#This Row],['#Year]],FactTransaction[[#This Row],['#Month]],1)</f>
        <v>44774</v>
      </c>
      <c r="J3068" s="48"/>
    </row>
    <row r="3069" spans="1:10" x14ac:dyDescent="0.4">
      <c r="A3069" s="48" t="s">
        <v>85</v>
      </c>
      <c r="B3069" s="48" t="s">
        <v>74</v>
      </c>
      <c r="C3069" s="48">
        <v>2022</v>
      </c>
      <c r="D3069" s="48" t="s">
        <v>3</v>
      </c>
      <c r="E3069" s="48">
        <v>8</v>
      </c>
      <c r="F3069" s="60">
        <v>460</v>
      </c>
      <c r="G3069" s="43">
        <v>101</v>
      </c>
      <c r="H3069" s="58">
        <f>FactTransaction[[#This Row],[RNS]]*FactTransaction[[#This Row],[ADR]]</f>
        <v>46460</v>
      </c>
      <c r="I3069" s="51">
        <f>DATE(FactTransaction[[#This Row],['#Year]],FactTransaction[[#This Row],['#Month]],1)</f>
        <v>44774</v>
      </c>
      <c r="J3069" s="48"/>
    </row>
    <row r="3070" spans="1:10" x14ac:dyDescent="0.4">
      <c r="A3070" s="48" t="s">
        <v>85</v>
      </c>
      <c r="B3070" s="48" t="s">
        <v>74</v>
      </c>
      <c r="C3070" s="48">
        <v>2022</v>
      </c>
      <c r="D3070" s="48" t="s">
        <v>6</v>
      </c>
      <c r="E3070" s="48">
        <v>9</v>
      </c>
      <c r="F3070" s="60">
        <v>85</v>
      </c>
      <c r="G3070" s="43">
        <v>119</v>
      </c>
      <c r="H3070" s="58">
        <f>FactTransaction[[#This Row],[RNS]]*FactTransaction[[#This Row],[ADR]]</f>
        <v>10115</v>
      </c>
      <c r="I3070" s="51">
        <f>DATE(FactTransaction[[#This Row],['#Year]],FactTransaction[[#This Row],['#Month]],1)</f>
        <v>44805</v>
      </c>
      <c r="J3070" s="48"/>
    </row>
    <row r="3071" spans="1:10" x14ac:dyDescent="0.4">
      <c r="A3071" s="48" t="s">
        <v>85</v>
      </c>
      <c r="B3071" s="48" t="s">
        <v>74</v>
      </c>
      <c r="C3071" s="48">
        <v>2022</v>
      </c>
      <c r="D3071" s="48" t="s">
        <v>7</v>
      </c>
      <c r="E3071" s="48">
        <v>9</v>
      </c>
      <c r="F3071" s="60">
        <v>205</v>
      </c>
      <c r="G3071" s="43">
        <v>110</v>
      </c>
      <c r="H3071" s="58">
        <f>FactTransaction[[#This Row],[RNS]]*FactTransaction[[#This Row],[ADR]]</f>
        <v>22550</v>
      </c>
      <c r="I3071" s="51">
        <f>DATE(FactTransaction[[#This Row],['#Year]],FactTransaction[[#This Row],['#Month]],1)</f>
        <v>44805</v>
      </c>
      <c r="J3071" s="48"/>
    </row>
    <row r="3072" spans="1:10" x14ac:dyDescent="0.4">
      <c r="A3072" s="48" t="s">
        <v>85</v>
      </c>
      <c r="B3072" s="48" t="s">
        <v>74</v>
      </c>
      <c r="C3072" s="48">
        <v>2022</v>
      </c>
      <c r="D3072" s="48" t="s">
        <v>8</v>
      </c>
      <c r="E3072" s="48">
        <v>9</v>
      </c>
      <c r="F3072" s="60">
        <v>324</v>
      </c>
      <c r="G3072" s="43">
        <v>105</v>
      </c>
      <c r="H3072" s="58">
        <f>FactTransaction[[#This Row],[RNS]]*FactTransaction[[#This Row],[ADR]]</f>
        <v>34020</v>
      </c>
      <c r="I3072" s="51">
        <f>DATE(FactTransaction[[#This Row],['#Year]],FactTransaction[[#This Row],['#Month]],1)</f>
        <v>44805</v>
      </c>
      <c r="J3072" s="48"/>
    </row>
    <row r="3073" spans="1:10" x14ac:dyDescent="0.4">
      <c r="A3073" s="48" t="s">
        <v>85</v>
      </c>
      <c r="B3073" s="48" t="s">
        <v>74</v>
      </c>
      <c r="C3073" s="48">
        <v>2022</v>
      </c>
      <c r="D3073" s="48" t="s">
        <v>3</v>
      </c>
      <c r="E3073" s="48">
        <v>9</v>
      </c>
      <c r="F3073" s="60">
        <v>188</v>
      </c>
      <c r="G3073" s="43">
        <v>104</v>
      </c>
      <c r="H3073" s="58">
        <f>FactTransaction[[#This Row],[RNS]]*FactTransaction[[#This Row],[ADR]]</f>
        <v>19552</v>
      </c>
      <c r="I3073" s="51">
        <f>DATE(FactTransaction[[#This Row],['#Year]],FactTransaction[[#This Row],['#Month]],1)</f>
        <v>44805</v>
      </c>
      <c r="J3073" s="48"/>
    </row>
    <row r="3074" spans="1:10" x14ac:dyDescent="0.4">
      <c r="A3074" s="48" t="s">
        <v>85</v>
      </c>
      <c r="B3074" s="48" t="s">
        <v>74</v>
      </c>
      <c r="C3074" s="48">
        <v>2022</v>
      </c>
      <c r="D3074" s="48" t="s">
        <v>6</v>
      </c>
      <c r="E3074" s="48">
        <v>10</v>
      </c>
      <c r="F3074" s="60">
        <v>174</v>
      </c>
      <c r="G3074" s="43">
        <v>107</v>
      </c>
      <c r="H3074" s="58">
        <f>FactTransaction[[#This Row],[RNS]]*FactTransaction[[#This Row],[ADR]]</f>
        <v>18618</v>
      </c>
      <c r="I3074" s="51">
        <f>DATE(FactTransaction[[#This Row],['#Year]],FactTransaction[[#This Row],['#Month]],1)</f>
        <v>44835</v>
      </c>
      <c r="J3074" s="48"/>
    </row>
    <row r="3075" spans="1:10" x14ac:dyDescent="0.4">
      <c r="A3075" s="48" t="s">
        <v>85</v>
      </c>
      <c r="B3075" s="48" t="s">
        <v>74</v>
      </c>
      <c r="C3075" s="48">
        <v>2022</v>
      </c>
      <c r="D3075" s="48" t="s">
        <v>7</v>
      </c>
      <c r="E3075" s="48">
        <v>10</v>
      </c>
      <c r="F3075" s="60">
        <v>415</v>
      </c>
      <c r="G3075" s="43">
        <v>105</v>
      </c>
      <c r="H3075" s="58">
        <f>FactTransaction[[#This Row],[RNS]]*FactTransaction[[#This Row],[ADR]]</f>
        <v>43575</v>
      </c>
      <c r="I3075" s="51">
        <f>DATE(FactTransaction[[#This Row],['#Year]],FactTransaction[[#This Row],['#Month]],1)</f>
        <v>44835</v>
      </c>
      <c r="J3075" s="48"/>
    </row>
    <row r="3076" spans="1:10" x14ac:dyDescent="0.4">
      <c r="A3076" s="48" t="s">
        <v>85</v>
      </c>
      <c r="B3076" s="48" t="s">
        <v>74</v>
      </c>
      <c r="C3076" s="48">
        <v>2022</v>
      </c>
      <c r="D3076" s="48" t="s">
        <v>8</v>
      </c>
      <c r="E3076" s="48">
        <v>10</v>
      </c>
      <c r="F3076" s="60">
        <v>431</v>
      </c>
      <c r="G3076" s="43">
        <v>95</v>
      </c>
      <c r="H3076" s="58">
        <f>FactTransaction[[#This Row],[RNS]]*FactTransaction[[#This Row],[ADR]]</f>
        <v>40945</v>
      </c>
      <c r="I3076" s="51">
        <f>DATE(FactTransaction[[#This Row],['#Year]],FactTransaction[[#This Row],['#Month]],1)</f>
        <v>44835</v>
      </c>
      <c r="J3076" s="48"/>
    </row>
    <row r="3077" spans="1:10" x14ac:dyDescent="0.4">
      <c r="A3077" s="48" t="s">
        <v>85</v>
      </c>
      <c r="B3077" s="48" t="s">
        <v>74</v>
      </c>
      <c r="C3077" s="48">
        <v>2022</v>
      </c>
      <c r="D3077" s="48" t="s">
        <v>3</v>
      </c>
      <c r="E3077" s="48">
        <v>10</v>
      </c>
      <c r="F3077" s="60">
        <v>365</v>
      </c>
      <c r="G3077" s="43">
        <v>110</v>
      </c>
      <c r="H3077" s="58">
        <f>FactTransaction[[#This Row],[RNS]]*FactTransaction[[#This Row],[ADR]]</f>
        <v>40150</v>
      </c>
      <c r="I3077" s="51">
        <f>DATE(FactTransaction[[#This Row],['#Year]],FactTransaction[[#This Row],['#Month]],1)</f>
        <v>44835</v>
      </c>
      <c r="J3077" s="48"/>
    </row>
    <row r="3078" spans="1:10" x14ac:dyDescent="0.4">
      <c r="A3078" s="48" t="s">
        <v>85</v>
      </c>
      <c r="B3078" s="48" t="s">
        <v>74</v>
      </c>
      <c r="C3078" s="48">
        <v>2022</v>
      </c>
      <c r="D3078" s="48" t="s">
        <v>6</v>
      </c>
      <c r="E3078" s="48">
        <v>11</v>
      </c>
      <c r="F3078" s="60">
        <v>79</v>
      </c>
      <c r="G3078" s="43">
        <v>110</v>
      </c>
      <c r="H3078" s="58">
        <f>FactTransaction[[#This Row],[RNS]]*FactTransaction[[#This Row],[ADR]]</f>
        <v>8690</v>
      </c>
      <c r="I3078" s="51">
        <f>DATE(FactTransaction[[#This Row],['#Year]],FactTransaction[[#This Row],['#Month]],1)</f>
        <v>44866</v>
      </c>
      <c r="J3078" s="48"/>
    </row>
    <row r="3079" spans="1:10" x14ac:dyDescent="0.4">
      <c r="A3079" s="48" t="s">
        <v>85</v>
      </c>
      <c r="B3079" s="48" t="s">
        <v>74</v>
      </c>
      <c r="C3079" s="48">
        <v>2022</v>
      </c>
      <c r="D3079" s="48" t="s">
        <v>7</v>
      </c>
      <c r="E3079" s="48">
        <v>11</v>
      </c>
      <c r="F3079" s="60">
        <v>522</v>
      </c>
      <c r="G3079" s="43">
        <v>96</v>
      </c>
      <c r="H3079" s="58">
        <f>FactTransaction[[#This Row],[RNS]]*FactTransaction[[#This Row],[ADR]]</f>
        <v>50112</v>
      </c>
      <c r="I3079" s="51">
        <f>DATE(FactTransaction[[#This Row],['#Year]],FactTransaction[[#This Row],['#Month]],1)</f>
        <v>44866</v>
      </c>
      <c r="J3079" s="48"/>
    </row>
    <row r="3080" spans="1:10" x14ac:dyDescent="0.4">
      <c r="A3080" s="48" t="s">
        <v>85</v>
      </c>
      <c r="B3080" s="48" t="s">
        <v>74</v>
      </c>
      <c r="C3080" s="48">
        <v>2022</v>
      </c>
      <c r="D3080" s="48" t="s">
        <v>8</v>
      </c>
      <c r="E3080" s="48">
        <v>11</v>
      </c>
      <c r="F3080" s="60">
        <v>489</v>
      </c>
      <c r="G3080" s="43">
        <v>109</v>
      </c>
      <c r="H3080" s="58">
        <f>FactTransaction[[#This Row],[RNS]]*FactTransaction[[#This Row],[ADR]]</f>
        <v>53301</v>
      </c>
      <c r="I3080" s="51">
        <f>DATE(FactTransaction[[#This Row],['#Year]],FactTransaction[[#This Row],['#Month]],1)</f>
        <v>44866</v>
      </c>
      <c r="J3080" s="48"/>
    </row>
    <row r="3081" spans="1:10" x14ac:dyDescent="0.4">
      <c r="A3081" s="48" t="s">
        <v>85</v>
      </c>
      <c r="B3081" s="48" t="s">
        <v>74</v>
      </c>
      <c r="C3081" s="48">
        <v>2022</v>
      </c>
      <c r="D3081" s="48" t="s">
        <v>3</v>
      </c>
      <c r="E3081" s="48">
        <v>11</v>
      </c>
      <c r="F3081" s="60">
        <v>459</v>
      </c>
      <c r="G3081" s="43">
        <v>118</v>
      </c>
      <c r="H3081" s="58">
        <f>FactTransaction[[#This Row],[RNS]]*FactTransaction[[#This Row],[ADR]]</f>
        <v>54162</v>
      </c>
      <c r="I3081" s="51">
        <f>DATE(FactTransaction[[#This Row],['#Year]],FactTransaction[[#This Row],['#Month]],1)</f>
        <v>44866</v>
      </c>
      <c r="J3081" s="48"/>
    </row>
    <row r="3082" spans="1:10" x14ac:dyDescent="0.4">
      <c r="A3082" s="48" t="s">
        <v>85</v>
      </c>
      <c r="B3082" s="48" t="s">
        <v>74</v>
      </c>
      <c r="C3082" s="48">
        <v>2022</v>
      </c>
      <c r="D3082" s="48" t="s">
        <v>6</v>
      </c>
      <c r="E3082" s="48">
        <v>12</v>
      </c>
      <c r="F3082" s="60">
        <v>221</v>
      </c>
      <c r="G3082" s="43">
        <v>105</v>
      </c>
      <c r="H3082" s="58">
        <f>FactTransaction[[#This Row],[RNS]]*FactTransaction[[#This Row],[ADR]]</f>
        <v>23205</v>
      </c>
      <c r="I3082" s="51">
        <f>DATE(FactTransaction[[#This Row],['#Year]],FactTransaction[[#This Row],['#Month]],1)</f>
        <v>44896</v>
      </c>
      <c r="J3082" s="48"/>
    </row>
    <row r="3083" spans="1:10" x14ac:dyDescent="0.4">
      <c r="A3083" s="48" t="s">
        <v>85</v>
      </c>
      <c r="B3083" s="48" t="s">
        <v>74</v>
      </c>
      <c r="C3083" s="48">
        <v>2022</v>
      </c>
      <c r="D3083" s="48" t="s">
        <v>7</v>
      </c>
      <c r="E3083" s="48">
        <v>12</v>
      </c>
      <c r="F3083" s="60">
        <v>358</v>
      </c>
      <c r="G3083" s="43">
        <v>106</v>
      </c>
      <c r="H3083" s="58">
        <f>FactTransaction[[#This Row],[RNS]]*FactTransaction[[#This Row],[ADR]]</f>
        <v>37948</v>
      </c>
      <c r="I3083" s="51">
        <f>DATE(FactTransaction[[#This Row],['#Year]],FactTransaction[[#This Row],['#Month]],1)</f>
        <v>44896</v>
      </c>
      <c r="J3083" s="48"/>
    </row>
    <row r="3084" spans="1:10" x14ac:dyDescent="0.4">
      <c r="A3084" s="48" t="s">
        <v>85</v>
      </c>
      <c r="B3084" s="48" t="s">
        <v>74</v>
      </c>
      <c r="C3084" s="48">
        <v>2022</v>
      </c>
      <c r="D3084" s="48" t="s">
        <v>8</v>
      </c>
      <c r="E3084" s="48">
        <v>12</v>
      </c>
      <c r="F3084" s="60">
        <v>548</v>
      </c>
      <c r="G3084" s="43">
        <v>121</v>
      </c>
      <c r="H3084" s="58">
        <f>FactTransaction[[#This Row],[RNS]]*FactTransaction[[#This Row],[ADR]]</f>
        <v>66308</v>
      </c>
      <c r="I3084" s="51">
        <f>DATE(FactTransaction[[#This Row],['#Year]],FactTransaction[[#This Row],['#Month]],1)</f>
        <v>44896</v>
      </c>
      <c r="J3084" s="48"/>
    </row>
    <row r="3085" spans="1:10" x14ac:dyDescent="0.4">
      <c r="A3085" s="48" t="s">
        <v>85</v>
      </c>
      <c r="B3085" s="48" t="s">
        <v>74</v>
      </c>
      <c r="C3085" s="48">
        <v>2022</v>
      </c>
      <c r="D3085" s="48" t="s">
        <v>3</v>
      </c>
      <c r="E3085" s="48">
        <v>12</v>
      </c>
      <c r="F3085" s="60">
        <v>158</v>
      </c>
      <c r="G3085" s="43">
        <v>123</v>
      </c>
      <c r="H3085" s="58">
        <f>FactTransaction[[#This Row],[RNS]]*FactTransaction[[#This Row],[ADR]]</f>
        <v>19434</v>
      </c>
      <c r="I3085" s="51">
        <f>DATE(FactTransaction[[#This Row],['#Year]],FactTransaction[[#This Row],['#Month]],1)</f>
        <v>44896</v>
      </c>
      <c r="J3085" s="48"/>
    </row>
    <row r="3086" spans="1:10" x14ac:dyDescent="0.4">
      <c r="A3086" s="48" t="s">
        <v>85</v>
      </c>
      <c r="B3086" s="48" t="s">
        <v>75</v>
      </c>
      <c r="C3086" s="48">
        <v>2023</v>
      </c>
      <c r="D3086" s="48" t="s">
        <v>6</v>
      </c>
      <c r="E3086" s="48">
        <v>1</v>
      </c>
      <c r="F3086" s="60">
        <v>180</v>
      </c>
      <c r="G3086" s="43">
        <v>100</v>
      </c>
      <c r="H3086" s="58">
        <f>FactTransaction[[#This Row],[RNS]]*FactTransaction[[#This Row],[ADR]]</f>
        <v>18000</v>
      </c>
      <c r="I3086" s="51">
        <f>DATE(FactTransaction[[#This Row],['#Year]],FactTransaction[[#This Row],['#Month]],1)</f>
        <v>44927</v>
      </c>
      <c r="J3086" s="48"/>
    </row>
    <row r="3087" spans="1:10" x14ac:dyDescent="0.4">
      <c r="A3087" s="48" t="s">
        <v>85</v>
      </c>
      <c r="B3087" s="48" t="s">
        <v>75</v>
      </c>
      <c r="C3087" s="48">
        <v>2023</v>
      </c>
      <c r="D3087" s="48" t="s">
        <v>7</v>
      </c>
      <c r="E3087" s="48">
        <v>1</v>
      </c>
      <c r="F3087" s="60">
        <v>417</v>
      </c>
      <c r="G3087" s="43">
        <v>97</v>
      </c>
      <c r="H3087" s="58">
        <f>FactTransaction[[#This Row],[RNS]]*FactTransaction[[#This Row],[ADR]]</f>
        <v>40449</v>
      </c>
      <c r="I3087" s="51">
        <f>DATE(FactTransaction[[#This Row],['#Year]],FactTransaction[[#This Row],['#Month]],1)</f>
        <v>44927</v>
      </c>
      <c r="J3087" s="48"/>
    </row>
    <row r="3088" spans="1:10" x14ac:dyDescent="0.4">
      <c r="A3088" s="48" t="s">
        <v>85</v>
      </c>
      <c r="B3088" s="48" t="s">
        <v>75</v>
      </c>
      <c r="C3088" s="48">
        <v>2023</v>
      </c>
      <c r="D3088" s="48" t="s">
        <v>8</v>
      </c>
      <c r="E3088" s="48">
        <v>1</v>
      </c>
      <c r="F3088" s="60">
        <v>105</v>
      </c>
      <c r="G3088" s="43">
        <v>103</v>
      </c>
      <c r="H3088" s="58">
        <f>FactTransaction[[#This Row],[RNS]]*FactTransaction[[#This Row],[ADR]]</f>
        <v>10815</v>
      </c>
      <c r="I3088" s="51">
        <f>DATE(FactTransaction[[#This Row],['#Year]],FactTransaction[[#This Row],['#Month]],1)</f>
        <v>44927</v>
      </c>
      <c r="J3088" s="48"/>
    </row>
    <row r="3089" spans="1:10" x14ac:dyDescent="0.4">
      <c r="A3089" s="48" t="s">
        <v>85</v>
      </c>
      <c r="B3089" s="48" t="s">
        <v>75</v>
      </c>
      <c r="C3089" s="48">
        <v>2023</v>
      </c>
      <c r="D3089" s="48" t="s">
        <v>3</v>
      </c>
      <c r="E3089" s="48">
        <v>1</v>
      </c>
      <c r="F3089" s="60">
        <v>92</v>
      </c>
      <c r="G3089" s="43">
        <v>124</v>
      </c>
      <c r="H3089" s="58">
        <f>FactTransaction[[#This Row],[RNS]]*FactTransaction[[#This Row],[ADR]]</f>
        <v>11408</v>
      </c>
      <c r="I3089" s="51">
        <f>DATE(FactTransaction[[#This Row],['#Year]],FactTransaction[[#This Row],['#Month]],1)</f>
        <v>44927</v>
      </c>
      <c r="J3089" s="48"/>
    </row>
    <row r="3090" spans="1:10" x14ac:dyDescent="0.4">
      <c r="A3090" s="48" t="s">
        <v>85</v>
      </c>
      <c r="B3090" s="48" t="s">
        <v>75</v>
      </c>
      <c r="C3090" s="48">
        <v>2023</v>
      </c>
      <c r="D3090" s="48" t="s">
        <v>6</v>
      </c>
      <c r="E3090" s="48">
        <v>2</v>
      </c>
      <c r="F3090" s="60">
        <v>434</v>
      </c>
      <c r="G3090" s="43">
        <v>123</v>
      </c>
      <c r="H3090" s="58">
        <f>FactTransaction[[#This Row],[RNS]]*FactTransaction[[#This Row],[ADR]]</f>
        <v>53382</v>
      </c>
      <c r="I3090" s="51">
        <f>DATE(FactTransaction[[#This Row],['#Year]],FactTransaction[[#This Row],['#Month]],1)</f>
        <v>44958</v>
      </c>
      <c r="J3090" s="48"/>
    </row>
    <row r="3091" spans="1:10" x14ac:dyDescent="0.4">
      <c r="A3091" s="48" t="s">
        <v>85</v>
      </c>
      <c r="B3091" s="48" t="s">
        <v>75</v>
      </c>
      <c r="C3091" s="48">
        <v>2023</v>
      </c>
      <c r="D3091" s="48" t="s">
        <v>7</v>
      </c>
      <c r="E3091" s="48">
        <v>2</v>
      </c>
      <c r="F3091" s="60">
        <v>11</v>
      </c>
      <c r="G3091" s="43">
        <v>102</v>
      </c>
      <c r="H3091" s="58">
        <f>FactTransaction[[#This Row],[RNS]]*FactTransaction[[#This Row],[ADR]]</f>
        <v>1122</v>
      </c>
      <c r="I3091" s="51">
        <f>DATE(FactTransaction[[#This Row],['#Year]],FactTransaction[[#This Row],['#Month]],1)</f>
        <v>44958</v>
      </c>
      <c r="J3091" s="48"/>
    </row>
    <row r="3092" spans="1:10" x14ac:dyDescent="0.4">
      <c r="A3092" s="48" t="s">
        <v>85</v>
      </c>
      <c r="B3092" s="48" t="s">
        <v>75</v>
      </c>
      <c r="C3092" s="48">
        <v>2023</v>
      </c>
      <c r="D3092" s="48" t="s">
        <v>8</v>
      </c>
      <c r="E3092" s="48">
        <v>2</v>
      </c>
      <c r="F3092" s="60">
        <v>208</v>
      </c>
      <c r="G3092" s="43">
        <v>118</v>
      </c>
      <c r="H3092" s="58">
        <f>FactTransaction[[#This Row],[RNS]]*FactTransaction[[#This Row],[ADR]]</f>
        <v>24544</v>
      </c>
      <c r="I3092" s="51">
        <f>DATE(FactTransaction[[#This Row],['#Year]],FactTransaction[[#This Row],['#Month]],1)</f>
        <v>44958</v>
      </c>
      <c r="J3092" s="48"/>
    </row>
    <row r="3093" spans="1:10" x14ac:dyDescent="0.4">
      <c r="A3093" s="48" t="s">
        <v>85</v>
      </c>
      <c r="B3093" s="48" t="s">
        <v>75</v>
      </c>
      <c r="C3093" s="48">
        <v>2023</v>
      </c>
      <c r="D3093" s="48" t="s">
        <v>3</v>
      </c>
      <c r="E3093" s="48">
        <v>2</v>
      </c>
      <c r="F3093" s="60">
        <v>262</v>
      </c>
      <c r="G3093" s="43">
        <v>107</v>
      </c>
      <c r="H3093" s="58">
        <f>FactTransaction[[#This Row],[RNS]]*FactTransaction[[#This Row],[ADR]]</f>
        <v>28034</v>
      </c>
      <c r="I3093" s="51">
        <f>DATE(FactTransaction[[#This Row],['#Year]],FactTransaction[[#This Row],['#Month]],1)</f>
        <v>44958</v>
      </c>
      <c r="J3093" s="48"/>
    </row>
    <row r="3094" spans="1:10" x14ac:dyDescent="0.4">
      <c r="A3094" s="48" t="s">
        <v>85</v>
      </c>
      <c r="B3094" s="48" t="s">
        <v>75</v>
      </c>
      <c r="C3094" s="48">
        <v>2023</v>
      </c>
      <c r="D3094" s="48" t="s">
        <v>6</v>
      </c>
      <c r="E3094" s="48">
        <v>3</v>
      </c>
      <c r="F3094" s="60">
        <v>366</v>
      </c>
      <c r="G3094" s="43">
        <v>109</v>
      </c>
      <c r="H3094" s="58">
        <f>FactTransaction[[#This Row],[RNS]]*FactTransaction[[#This Row],[ADR]]</f>
        <v>39894</v>
      </c>
      <c r="I3094" s="51">
        <f>DATE(FactTransaction[[#This Row],['#Year]],FactTransaction[[#This Row],['#Month]],1)</f>
        <v>44986</v>
      </c>
      <c r="J3094" s="48"/>
    </row>
    <row r="3095" spans="1:10" x14ac:dyDescent="0.4">
      <c r="A3095" s="48" t="s">
        <v>85</v>
      </c>
      <c r="B3095" s="48" t="s">
        <v>75</v>
      </c>
      <c r="C3095" s="48">
        <v>2023</v>
      </c>
      <c r="D3095" s="48" t="s">
        <v>7</v>
      </c>
      <c r="E3095" s="48">
        <v>3</v>
      </c>
      <c r="F3095" s="60">
        <v>19</v>
      </c>
      <c r="G3095" s="43">
        <v>101</v>
      </c>
      <c r="H3095" s="58">
        <f>FactTransaction[[#This Row],[RNS]]*FactTransaction[[#This Row],[ADR]]</f>
        <v>1919</v>
      </c>
      <c r="I3095" s="51">
        <f>DATE(FactTransaction[[#This Row],['#Year]],FactTransaction[[#This Row],['#Month]],1)</f>
        <v>44986</v>
      </c>
      <c r="J3095" s="48"/>
    </row>
    <row r="3096" spans="1:10" x14ac:dyDescent="0.4">
      <c r="A3096" s="48" t="s">
        <v>85</v>
      </c>
      <c r="B3096" s="48" t="s">
        <v>75</v>
      </c>
      <c r="C3096" s="48">
        <v>2023</v>
      </c>
      <c r="D3096" s="48" t="s">
        <v>8</v>
      </c>
      <c r="E3096" s="48">
        <v>3</v>
      </c>
      <c r="F3096" s="60">
        <v>104</v>
      </c>
      <c r="G3096" s="43">
        <v>100</v>
      </c>
      <c r="H3096" s="58">
        <f>FactTransaction[[#This Row],[RNS]]*FactTransaction[[#This Row],[ADR]]</f>
        <v>10400</v>
      </c>
      <c r="I3096" s="51">
        <f>DATE(FactTransaction[[#This Row],['#Year]],FactTransaction[[#This Row],['#Month]],1)</f>
        <v>44986</v>
      </c>
      <c r="J3096" s="48"/>
    </row>
    <row r="3097" spans="1:10" x14ac:dyDescent="0.4">
      <c r="A3097" s="48" t="s">
        <v>85</v>
      </c>
      <c r="B3097" s="48" t="s">
        <v>75</v>
      </c>
      <c r="C3097" s="48">
        <v>2023</v>
      </c>
      <c r="D3097" s="48" t="s">
        <v>3</v>
      </c>
      <c r="E3097" s="48">
        <v>3</v>
      </c>
      <c r="F3097" s="60">
        <v>333</v>
      </c>
      <c r="G3097" s="43">
        <v>109</v>
      </c>
      <c r="H3097" s="58">
        <f>FactTransaction[[#This Row],[RNS]]*FactTransaction[[#This Row],[ADR]]</f>
        <v>36297</v>
      </c>
      <c r="I3097" s="51">
        <f>DATE(FactTransaction[[#This Row],['#Year]],FactTransaction[[#This Row],['#Month]],1)</f>
        <v>44986</v>
      </c>
      <c r="J3097" s="48"/>
    </row>
    <row r="3098" spans="1:10" x14ac:dyDescent="0.4">
      <c r="A3098" s="48" t="s">
        <v>85</v>
      </c>
      <c r="B3098" s="48" t="s">
        <v>75</v>
      </c>
      <c r="C3098" s="48">
        <v>2023</v>
      </c>
      <c r="D3098" s="48" t="s">
        <v>6</v>
      </c>
      <c r="E3098" s="48">
        <v>4</v>
      </c>
      <c r="F3098" s="60">
        <v>130</v>
      </c>
      <c r="G3098" s="43">
        <v>123</v>
      </c>
      <c r="H3098" s="58">
        <f>FactTransaction[[#This Row],[RNS]]*FactTransaction[[#This Row],[ADR]]</f>
        <v>15990</v>
      </c>
      <c r="I3098" s="51">
        <f>DATE(FactTransaction[[#This Row],['#Year]],FactTransaction[[#This Row],['#Month]],1)</f>
        <v>45017</v>
      </c>
      <c r="J3098" s="48"/>
    </row>
    <row r="3099" spans="1:10" x14ac:dyDescent="0.4">
      <c r="A3099" s="48" t="s">
        <v>85</v>
      </c>
      <c r="B3099" s="48" t="s">
        <v>75</v>
      </c>
      <c r="C3099" s="48">
        <v>2023</v>
      </c>
      <c r="D3099" s="48" t="s">
        <v>7</v>
      </c>
      <c r="E3099" s="48">
        <v>4</v>
      </c>
      <c r="F3099" s="60">
        <v>115</v>
      </c>
      <c r="G3099" s="43">
        <v>101</v>
      </c>
      <c r="H3099" s="58">
        <f>FactTransaction[[#This Row],[RNS]]*FactTransaction[[#This Row],[ADR]]</f>
        <v>11615</v>
      </c>
      <c r="I3099" s="51">
        <f>DATE(FactTransaction[[#This Row],['#Year]],FactTransaction[[#This Row],['#Month]],1)</f>
        <v>45017</v>
      </c>
      <c r="J3099" s="48"/>
    </row>
    <row r="3100" spans="1:10" x14ac:dyDescent="0.4">
      <c r="A3100" s="48" t="s">
        <v>85</v>
      </c>
      <c r="B3100" s="48" t="s">
        <v>75</v>
      </c>
      <c r="C3100" s="48">
        <v>2023</v>
      </c>
      <c r="D3100" s="48" t="s">
        <v>8</v>
      </c>
      <c r="E3100" s="48">
        <v>4</v>
      </c>
      <c r="F3100" s="60">
        <v>560</v>
      </c>
      <c r="G3100" s="43">
        <v>105</v>
      </c>
      <c r="H3100" s="58">
        <f>FactTransaction[[#This Row],[RNS]]*FactTransaction[[#This Row],[ADR]]</f>
        <v>58800</v>
      </c>
      <c r="I3100" s="51">
        <f>DATE(FactTransaction[[#This Row],['#Year]],FactTransaction[[#This Row],['#Month]],1)</f>
        <v>45017</v>
      </c>
      <c r="J3100" s="48"/>
    </row>
    <row r="3101" spans="1:10" x14ac:dyDescent="0.4">
      <c r="A3101" s="48" t="s">
        <v>85</v>
      </c>
      <c r="B3101" s="48" t="s">
        <v>75</v>
      </c>
      <c r="C3101" s="48">
        <v>2023</v>
      </c>
      <c r="D3101" s="48" t="s">
        <v>3</v>
      </c>
      <c r="E3101" s="48">
        <v>4</v>
      </c>
      <c r="F3101" s="60">
        <v>411</v>
      </c>
      <c r="G3101" s="43">
        <v>117</v>
      </c>
      <c r="H3101" s="58">
        <f>FactTransaction[[#This Row],[RNS]]*FactTransaction[[#This Row],[ADR]]</f>
        <v>48087</v>
      </c>
      <c r="I3101" s="51">
        <f>DATE(FactTransaction[[#This Row],['#Year]],FactTransaction[[#This Row],['#Month]],1)</f>
        <v>45017</v>
      </c>
      <c r="J3101" s="48"/>
    </row>
    <row r="3102" spans="1:10" x14ac:dyDescent="0.4">
      <c r="A3102" s="48" t="s">
        <v>85</v>
      </c>
      <c r="B3102" s="48" t="s">
        <v>75</v>
      </c>
      <c r="C3102" s="48">
        <v>2023</v>
      </c>
      <c r="D3102" s="48" t="s">
        <v>6</v>
      </c>
      <c r="E3102" s="48">
        <v>5</v>
      </c>
      <c r="F3102" s="60">
        <v>489</v>
      </c>
      <c r="G3102" s="43">
        <v>125</v>
      </c>
      <c r="H3102" s="58">
        <f>FactTransaction[[#This Row],[RNS]]*FactTransaction[[#This Row],[ADR]]</f>
        <v>61125</v>
      </c>
      <c r="I3102" s="51">
        <f>DATE(FactTransaction[[#This Row],['#Year]],FactTransaction[[#This Row],['#Month]],1)</f>
        <v>45047</v>
      </c>
      <c r="J3102" s="48"/>
    </row>
    <row r="3103" spans="1:10" x14ac:dyDescent="0.4">
      <c r="A3103" s="48" t="s">
        <v>85</v>
      </c>
      <c r="B3103" s="48" t="s">
        <v>75</v>
      </c>
      <c r="C3103" s="48">
        <v>2023</v>
      </c>
      <c r="D3103" s="48" t="s">
        <v>7</v>
      </c>
      <c r="E3103" s="48">
        <v>5</v>
      </c>
      <c r="F3103" s="60">
        <v>543</v>
      </c>
      <c r="G3103" s="43">
        <v>103</v>
      </c>
      <c r="H3103" s="58">
        <f>FactTransaction[[#This Row],[RNS]]*FactTransaction[[#This Row],[ADR]]</f>
        <v>55929</v>
      </c>
      <c r="I3103" s="51">
        <f>DATE(FactTransaction[[#This Row],['#Year]],FactTransaction[[#This Row],['#Month]],1)</f>
        <v>45047</v>
      </c>
      <c r="J3103" s="48"/>
    </row>
    <row r="3104" spans="1:10" x14ac:dyDescent="0.4">
      <c r="A3104" s="48" t="s">
        <v>85</v>
      </c>
      <c r="B3104" s="48" t="s">
        <v>75</v>
      </c>
      <c r="C3104" s="48">
        <v>2023</v>
      </c>
      <c r="D3104" s="48" t="s">
        <v>8</v>
      </c>
      <c r="E3104" s="48">
        <v>5</v>
      </c>
      <c r="F3104" s="60">
        <v>508</v>
      </c>
      <c r="G3104" s="43">
        <v>100</v>
      </c>
      <c r="H3104" s="58">
        <f>FactTransaction[[#This Row],[RNS]]*FactTransaction[[#This Row],[ADR]]</f>
        <v>50800</v>
      </c>
      <c r="I3104" s="51">
        <f>DATE(FactTransaction[[#This Row],['#Year]],FactTransaction[[#This Row],['#Month]],1)</f>
        <v>45047</v>
      </c>
      <c r="J3104" s="48"/>
    </row>
    <row r="3105" spans="1:10" x14ac:dyDescent="0.4">
      <c r="A3105" s="48" t="s">
        <v>85</v>
      </c>
      <c r="B3105" s="48" t="s">
        <v>75</v>
      </c>
      <c r="C3105" s="48">
        <v>2023</v>
      </c>
      <c r="D3105" s="48" t="s">
        <v>3</v>
      </c>
      <c r="E3105" s="48">
        <v>5</v>
      </c>
      <c r="F3105" s="60">
        <v>152</v>
      </c>
      <c r="G3105" s="43">
        <v>107</v>
      </c>
      <c r="H3105" s="58">
        <f>FactTransaction[[#This Row],[RNS]]*FactTransaction[[#This Row],[ADR]]</f>
        <v>16264</v>
      </c>
      <c r="I3105" s="51">
        <f>DATE(FactTransaction[[#This Row],['#Year]],FactTransaction[[#This Row],['#Month]],1)</f>
        <v>45047</v>
      </c>
      <c r="J3105" s="48"/>
    </row>
    <row r="3106" spans="1:10" x14ac:dyDescent="0.4">
      <c r="A3106" s="48" t="s">
        <v>85</v>
      </c>
      <c r="B3106" s="48" t="s">
        <v>75</v>
      </c>
      <c r="C3106" s="48">
        <v>2023</v>
      </c>
      <c r="D3106" s="48" t="s">
        <v>6</v>
      </c>
      <c r="E3106" s="48">
        <v>6</v>
      </c>
      <c r="F3106" s="60">
        <v>523</v>
      </c>
      <c r="G3106" s="43">
        <v>107</v>
      </c>
      <c r="H3106" s="58">
        <f>FactTransaction[[#This Row],[RNS]]*FactTransaction[[#This Row],[ADR]]</f>
        <v>55961</v>
      </c>
      <c r="I3106" s="51">
        <f>DATE(FactTransaction[[#This Row],['#Year]],FactTransaction[[#This Row],['#Month]],1)</f>
        <v>45078</v>
      </c>
      <c r="J3106" s="48"/>
    </row>
    <row r="3107" spans="1:10" x14ac:dyDescent="0.4">
      <c r="A3107" s="48" t="s">
        <v>85</v>
      </c>
      <c r="B3107" s="48" t="s">
        <v>75</v>
      </c>
      <c r="C3107" s="48">
        <v>2023</v>
      </c>
      <c r="D3107" s="48" t="s">
        <v>7</v>
      </c>
      <c r="E3107" s="48">
        <v>6</v>
      </c>
      <c r="F3107" s="60">
        <v>481</v>
      </c>
      <c r="G3107" s="43">
        <v>103</v>
      </c>
      <c r="H3107" s="58">
        <f>FactTransaction[[#This Row],[RNS]]*FactTransaction[[#This Row],[ADR]]</f>
        <v>49543</v>
      </c>
      <c r="I3107" s="51">
        <f>DATE(FactTransaction[[#This Row],['#Year]],FactTransaction[[#This Row],['#Month]],1)</f>
        <v>45078</v>
      </c>
      <c r="J3107" s="48"/>
    </row>
    <row r="3108" spans="1:10" x14ac:dyDescent="0.4">
      <c r="A3108" s="48" t="s">
        <v>85</v>
      </c>
      <c r="B3108" s="48" t="s">
        <v>75</v>
      </c>
      <c r="C3108" s="48">
        <v>2023</v>
      </c>
      <c r="D3108" s="48" t="s">
        <v>8</v>
      </c>
      <c r="E3108" s="48">
        <v>6</v>
      </c>
      <c r="F3108" s="60">
        <v>154</v>
      </c>
      <c r="G3108" s="43">
        <v>112</v>
      </c>
      <c r="H3108" s="58">
        <f>FactTransaction[[#This Row],[RNS]]*FactTransaction[[#This Row],[ADR]]</f>
        <v>17248</v>
      </c>
      <c r="I3108" s="51">
        <f>DATE(FactTransaction[[#This Row],['#Year]],FactTransaction[[#This Row],['#Month]],1)</f>
        <v>45078</v>
      </c>
      <c r="J3108" s="48"/>
    </row>
    <row r="3109" spans="1:10" x14ac:dyDescent="0.4">
      <c r="A3109" s="48" t="s">
        <v>85</v>
      </c>
      <c r="B3109" s="48" t="s">
        <v>75</v>
      </c>
      <c r="C3109" s="48">
        <v>2023</v>
      </c>
      <c r="D3109" s="48" t="s">
        <v>3</v>
      </c>
      <c r="E3109" s="48">
        <v>6</v>
      </c>
      <c r="F3109" s="60">
        <v>63</v>
      </c>
      <c r="G3109" s="43">
        <v>118</v>
      </c>
      <c r="H3109" s="58">
        <f>FactTransaction[[#This Row],[RNS]]*FactTransaction[[#This Row],[ADR]]</f>
        <v>7434</v>
      </c>
      <c r="I3109" s="51">
        <f>DATE(FactTransaction[[#This Row],['#Year]],FactTransaction[[#This Row],['#Month]],1)</f>
        <v>45078</v>
      </c>
      <c r="J3109" s="48"/>
    </row>
    <row r="3110" spans="1:10" x14ac:dyDescent="0.4">
      <c r="A3110" s="48" t="s">
        <v>85</v>
      </c>
      <c r="B3110" s="48" t="s">
        <v>75</v>
      </c>
      <c r="C3110" s="48">
        <v>2023</v>
      </c>
      <c r="D3110" s="48" t="s">
        <v>6</v>
      </c>
      <c r="E3110" s="48">
        <v>7</v>
      </c>
      <c r="F3110" s="60">
        <v>196</v>
      </c>
      <c r="G3110" s="43">
        <v>98</v>
      </c>
      <c r="H3110" s="58">
        <f>FactTransaction[[#This Row],[RNS]]*FactTransaction[[#This Row],[ADR]]</f>
        <v>19208</v>
      </c>
      <c r="I3110" s="51">
        <f>DATE(FactTransaction[[#This Row],['#Year]],FactTransaction[[#This Row],['#Month]],1)</f>
        <v>45108</v>
      </c>
      <c r="J3110" s="48"/>
    </row>
    <row r="3111" spans="1:10" x14ac:dyDescent="0.4">
      <c r="A3111" s="48" t="s">
        <v>85</v>
      </c>
      <c r="B3111" s="48" t="s">
        <v>75</v>
      </c>
      <c r="C3111" s="48">
        <v>2023</v>
      </c>
      <c r="D3111" s="48" t="s">
        <v>7</v>
      </c>
      <c r="E3111" s="48">
        <v>7</v>
      </c>
      <c r="F3111" s="60">
        <v>315</v>
      </c>
      <c r="G3111" s="43">
        <v>104</v>
      </c>
      <c r="H3111" s="58">
        <f>FactTransaction[[#This Row],[RNS]]*FactTransaction[[#This Row],[ADR]]</f>
        <v>32760</v>
      </c>
      <c r="I3111" s="51">
        <f>DATE(FactTransaction[[#This Row],['#Year]],FactTransaction[[#This Row],['#Month]],1)</f>
        <v>45108</v>
      </c>
      <c r="J3111" s="48"/>
    </row>
    <row r="3112" spans="1:10" x14ac:dyDescent="0.4">
      <c r="A3112" s="48" t="s">
        <v>85</v>
      </c>
      <c r="B3112" s="48" t="s">
        <v>75</v>
      </c>
      <c r="C3112" s="48">
        <v>2023</v>
      </c>
      <c r="D3112" s="48" t="s">
        <v>8</v>
      </c>
      <c r="E3112" s="48">
        <v>7</v>
      </c>
      <c r="F3112" s="60">
        <v>574</v>
      </c>
      <c r="G3112" s="43">
        <v>116</v>
      </c>
      <c r="H3112" s="58">
        <f>FactTransaction[[#This Row],[RNS]]*FactTransaction[[#This Row],[ADR]]</f>
        <v>66584</v>
      </c>
      <c r="I3112" s="51">
        <f>DATE(FactTransaction[[#This Row],['#Year]],FactTransaction[[#This Row],['#Month]],1)</f>
        <v>45108</v>
      </c>
      <c r="J3112" s="48"/>
    </row>
    <row r="3113" spans="1:10" x14ac:dyDescent="0.4">
      <c r="A3113" s="48" t="s">
        <v>85</v>
      </c>
      <c r="B3113" s="48" t="s">
        <v>75</v>
      </c>
      <c r="C3113" s="48">
        <v>2023</v>
      </c>
      <c r="D3113" s="48" t="s">
        <v>3</v>
      </c>
      <c r="E3113" s="48">
        <v>7</v>
      </c>
      <c r="F3113" s="60">
        <v>464</v>
      </c>
      <c r="G3113" s="43">
        <v>125</v>
      </c>
      <c r="H3113" s="58">
        <f>FactTransaction[[#This Row],[RNS]]*FactTransaction[[#This Row],[ADR]]</f>
        <v>58000</v>
      </c>
      <c r="I3113" s="51">
        <f>DATE(FactTransaction[[#This Row],['#Year]],FactTransaction[[#This Row],['#Month]],1)</f>
        <v>45108</v>
      </c>
      <c r="J3113" s="48"/>
    </row>
    <row r="3114" spans="1:10" x14ac:dyDescent="0.4">
      <c r="A3114" s="48" t="s">
        <v>85</v>
      </c>
      <c r="B3114" s="48" t="s">
        <v>75</v>
      </c>
      <c r="C3114" s="48">
        <v>2023</v>
      </c>
      <c r="D3114" s="48" t="s">
        <v>6</v>
      </c>
      <c r="E3114" s="48">
        <v>8</v>
      </c>
      <c r="F3114" s="60">
        <v>432</v>
      </c>
      <c r="G3114" s="43">
        <v>123</v>
      </c>
      <c r="H3114" s="58">
        <f>FactTransaction[[#This Row],[RNS]]*FactTransaction[[#This Row],[ADR]]</f>
        <v>53136</v>
      </c>
      <c r="I3114" s="51">
        <f>DATE(FactTransaction[[#This Row],['#Year]],FactTransaction[[#This Row],['#Month]],1)</f>
        <v>45139</v>
      </c>
      <c r="J3114" s="48"/>
    </row>
    <row r="3115" spans="1:10" x14ac:dyDescent="0.4">
      <c r="A3115" s="48" t="s">
        <v>85</v>
      </c>
      <c r="B3115" s="48" t="s">
        <v>75</v>
      </c>
      <c r="C3115" s="48">
        <v>2023</v>
      </c>
      <c r="D3115" s="48" t="s">
        <v>7</v>
      </c>
      <c r="E3115" s="48">
        <v>8</v>
      </c>
      <c r="F3115" s="60">
        <v>392</v>
      </c>
      <c r="G3115" s="43">
        <v>118</v>
      </c>
      <c r="H3115" s="58">
        <f>FactTransaction[[#This Row],[RNS]]*FactTransaction[[#This Row],[ADR]]</f>
        <v>46256</v>
      </c>
      <c r="I3115" s="51">
        <f>DATE(FactTransaction[[#This Row],['#Year]],FactTransaction[[#This Row],['#Month]],1)</f>
        <v>45139</v>
      </c>
      <c r="J3115" s="48"/>
    </row>
    <row r="3116" spans="1:10" x14ac:dyDescent="0.4">
      <c r="A3116" s="48" t="s">
        <v>85</v>
      </c>
      <c r="B3116" s="48" t="s">
        <v>75</v>
      </c>
      <c r="C3116" s="48">
        <v>2023</v>
      </c>
      <c r="D3116" s="48" t="s">
        <v>8</v>
      </c>
      <c r="E3116" s="48">
        <v>8</v>
      </c>
      <c r="F3116" s="60">
        <v>378</v>
      </c>
      <c r="G3116" s="43">
        <v>102</v>
      </c>
      <c r="H3116" s="58">
        <f>FactTransaction[[#This Row],[RNS]]*FactTransaction[[#This Row],[ADR]]</f>
        <v>38556</v>
      </c>
      <c r="I3116" s="51">
        <f>DATE(FactTransaction[[#This Row],['#Year]],FactTransaction[[#This Row],['#Month]],1)</f>
        <v>45139</v>
      </c>
      <c r="J3116" s="48"/>
    </row>
    <row r="3117" spans="1:10" x14ac:dyDescent="0.4">
      <c r="A3117" s="48" t="s">
        <v>85</v>
      </c>
      <c r="B3117" s="48" t="s">
        <v>75</v>
      </c>
      <c r="C3117" s="48">
        <v>2023</v>
      </c>
      <c r="D3117" s="48" t="s">
        <v>3</v>
      </c>
      <c r="E3117" s="48">
        <v>8</v>
      </c>
      <c r="F3117" s="60">
        <v>115</v>
      </c>
      <c r="G3117" s="43">
        <v>120</v>
      </c>
      <c r="H3117" s="58">
        <f>FactTransaction[[#This Row],[RNS]]*FactTransaction[[#This Row],[ADR]]</f>
        <v>13800</v>
      </c>
      <c r="I3117" s="51">
        <f>DATE(FactTransaction[[#This Row],['#Year]],FactTransaction[[#This Row],['#Month]],1)</f>
        <v>45139</v>
      </c>
      <c r="J3117" s="48"/>
    </row>
    <row r="3118" spans="1:10" x14ac:dyDescent="0.4">
      <c r="A3118" s="48" t="s">
        <v>85</v>
      </c>
      <c r="B3118" s="48" t="s">
        <v>75</v>
      </c>
      <c r="C3118" s="48">
        <v>2023</v>
      </c>
      <c r="D3118" s="48" t="s">
        <v>6</v>
      </c>
      <c r="E3118" s="48">
        <v>9</v>
      </c>
      <c r="F3118" s="60">
        <v>199</v>
      </c>
      <c r="G3118" s="43">
        <v>117</v>
      </c>
      <c r="H3118" s="58">
        <f>FactTransaction[[#This Row],[RNS]]*FactTransaction[[#This Row],[ADR]]</f>
        <v>23283</v>
      </c>
      <c r="I3118" s="51">
        <f>DATE(FactTransaction[[#This Row],['#Year]],FactTransaction[[#This Row],['#Month]],1)</f>
        <v>45170</v>
      </c>
      <c r="J3118" s="48"/>
    </row>
    <row r="3119" spans="1:10" x14ac:dyDescent="0.4">
      <c r="A3119" s="48" t="s">
        <v>85</v>
      </c>
      <c r="B3119" s="48" t="s">
        <v>75</v>
      </c>
      <c r="C3119" s="48">
        <v>2023</v>
      </c>
      <c r="D3119" s="48" t="s">
        <v>7</v>
      </c>
      <c r="E3119" s="48">
        <v>9</v>
      </c>
      <c r="F3119" s="60">
        <v>299</v>
      </c>
      <c r="G3119" s="43">
        <v>99</v>
      </c>
      <c r="H3119" s="58">
        <f>FactTransaction[[#This Row],[RNS]]*FactTransaction[[#This Row],[ADR]]</f>
        <v>29601</v>
      </c>
      <c r="I3119" s="51">
        <f>DATE(FactTransaction[[#This Row],['#Year]],FactTransaction[[#This Row],['#Month]],1)</f>
        <v>45170</v>
      </c>
      <c r="J3119" s="48"/>
    </row>
    <row r="3120" spans="1:10" x14ac:dyDescent="0.4">
      <c r="A3120" s="48" t="s">
        <v>85</v>
      </c>
      <c r="B3120" s="48" t="s">
        <v>75</v>
      </c>
      <c r="C3120" s="48">
        <v>2023</v>
      </c>
      <c r="D3120" s="48" t="s">
        <v>8</v>
      </c>
      <c r="E3120" s="48">
        <v>9</v>
      </c>
      <c r="F3120" s="60">
        <v>525</v>
      </c>
      <c r="G3120" s="43">
        <v>115</v>
      </c>
      <c r="H3120" s="58">
        <f>FactTransaction[[#This Row],[RNS]]*FactTransaction[[#This Row],[ADR]]</f>
        <v>60375</v>
      </c>
      <c r="I3120" s="51">
        <f>DATE(FactTransaction[[#This Row],['#Year]],FactTransaction[[#This Row],['#Month]],1)</f>
        <v>45170</v>
      </c>
      <c r="J3120" s="48"/>
    </row>
    <row r="3121" spans="1:10" x14ac:dyDescent="0.4">
      <c r="A3121" s="48" t="s">
        <v>85</v>
      </c>
      <c r="B3121" s="48" t="s">
        <v>75</v>
      </c>
      <c r="C3121" s="48">
        <v>2023</v>
      </c>
      <c r="D3121" s="48" t="s">
        <v>3</v>
      </c>
      <c r="E3121" s="48">
        <v>9</v>
      </c>
      <c r="F3121" s="60">
        <v>223</v>
      </c>
      <c r="G3121" s="43">
        <v>97</v>
      </c>
      <c r="H3121" s="58">
        <f>FactTransaction[[#This Row],[RNS]]*FactTransaction[[#This Row],[ADR]]</f>
        <v>21631</v>
      </c>
      <c r="I3121" s="51">
        <f>DATE(FactTransaction[[#This Row],['#Year]],FactTransaction[[#This Row],['#Month]],1)</f>
        <v>45170</v>
      </c>
      <c r="J3121" s="48"/>
    </row>
    <row r="3122" spans="1:10" x14ac:dyDescent="0.4">
      <c r="A3122" s="48" t="s">
        <v>85</v>
      </c>
      <c r="B3122" s="48" t="s">
        <v>75</v>
      </c>
      <c r="C3122" s="48">
        <v>2023</v>
      </c>
      <c r="D3122" s="48" t="s">
        <v>6</v>
      </c>
      <c r="E3122" s="48">
        <v>10</v>
      </c>
      <c r="F3122" s="60">
        <v>269</v>
      </c>
      <c r="G3122" s="43">
        <v>104</v>
      </c>
      <c r="H3122" s="58">
        <f>FactTransaction[[#This Row],[RNS]]*FactTransaction[[#This Row],[ADR]]</f>
        <v>27976</v>
      </c>
      <c r="I3122" s="51">
        <f>DATE(FactTransaction[[#This Row],['#Year]],FactTransaction[[#This Row],['#Month]],1)</f>
        <v>45200</v>
      </c>
      <c r="J3122" s="48"/>
    </row>
    <row r="3123" spans="1:10" x14ac:dyDescent="0.4">
      <c r="A3123" s="48" t="s">
        <v>85</v>
      </c>
      <c r="B3123" s="48" t="s">
        <v>75</v>
      </c>
      <c r="C3123" s="48">
        <v>2023</v>
      </c>
      <c r="D3123" s="48" t="s">
        <v>7</v>
      </c>
      <c r="E3123" s="48">
        <v>10</v>
      </c>
      <c r="F3123" s="60">
        <v>152</v>
      </c>
      <c r="G3123" s="43">
        <v>97</v>
      </c>
      <c r="H3123" s="58">
        <f>FactTransaction[[#This Row],[RNS]]*FactTransaction[[#This Row],[ADR]]</f>
        <v>14744</v>
      </c>
      <c r="I3123" s="51">
        <f>DATE(FactTransaction[[#This Row],['#Year]],FactTransaction[[#This Row],['#Month]],1)</f>
        <v>45200</v>
      </c>
      <c r="J3123" s="48"/>
    </row>
    <row r="3124" spans="1:10" x14ac:dyDescent="0.4">
      <c r="A3124" s="48" t="s">
        <v>85</v>
      </c>
      <c r="B3124" s="48" t="s">
        <v>75</v>
      </c>
      <c r="C3124" s="48">
        <v>2023</v>
      </c>
      <c r="D3124" s="48" t="s">
        <v>8</v>
      </c>
      <c r="E3124" s="48">
        <v>10</v>
      </c>
      <c r="F3124" s="60">
        <v>216</v>
      </c>
      <c r="G3124" s="43">
        <v>101</v>
      </c>
      <c r="H3124" s="58">
        <f>FactTransaction[[#This Row],[RNS]]*FactTransaction[[#This Row],[ADR]]</f>
        <v>21816</v>
      </c>
      <c r="I3124" s="51">
        <f>DATE(FactTransaction[[#This Row],['#Year]],FactTransaction[[#This Row],['#Month]],1)</f>
        <v>45200</v>
      </c>
      <c r="J3124" s="48"/>
    </row>
    <row r="3125" spans="1:10" x14ac:dyDescent="0.4">
      <c r="A3125" s="48" t="s">
        <v>85</v>
      </c>
      <c r="B3125" s="48" t="s">
        <v>75</v>
      </c>
      <c r="C3125" s="48">
        <v>2023</v>
      </c>
      <c r="D3125" s="48" t="s">
        <v>3</v>
      </c>
      <c r="E3125" s="48">
        <v>10</v>
      </c>
      <c r="F3125" s="60">
        <v>171</v>
      </c>
      <c r="G3125" s="43">
        <v>95</v>
      </c>
      <c r="H3125" s="58">
        <f>FactTransaction[[#This Row],[RNS]]*FactTransaction[[#This Row],[ADR]]</f>
        <v>16245</v>
      </c>
      <c r="I3125" s="51">
        <f>DATE(FactTransaction[[#This Row],['#Year]],FactTransaction[[#This Row],['#Month]],1)</f>
        <v>45200</v>
      </c>
      <c r="J3125" s="48"/>
    </row>
    <row r="3126" spans="1:10" x14ac:dyDescent="0.4">
      <c r="A3126" s="48" t="s">
        <v>85</v>
      </c>
      <c r="B3126" s="48" t="s">
        <v>75</v>
      </c>
      <c r="C3126" s="48">
        <v>2023</v>
      </c>
      <c r="D3126" s="48" t="s">
        <v>6</v>
      </c>
      <c r="E3126" s="48">
        <v>11</v>
      </c>
      <c r="F3126" s="60">
        <v>188</v>
      </c>
      <c r="G3126" s="43">
        <v>108</v>
      </c>
      <c r="H3126" s="58">
        <f>FactTransaction[[#This Row],[RNS]]*FactTransaction[[#This Row],[ADR]]</f>
        <v>20304</v>
      </c>
      <c r="I3126" s="51">
        <f>DATE(FactTransaction[[#This Row],['#Year]],FactTransaction[[#This Row],['#Month]],1)</f>
        <v>45231</v>
      </c>
      <c r="J3126" s="48"/>
    </row>
    <row r="3127" spans="1:10" x14ac:dyDescent="0.4">
      <c r="A3127" s="48" t="s">
        <v>85</v>
      </c>
      <c r="B3127" s="48" t="s">
        <v>75</v>
      </c>
      <c r="C3127" s="48">
        <v>2023</v>
      </c>
      <c r="D3127" s="48" t="s">
        <v>7</v>
      </c>
      <c r="E3127" s="48">
        <v>11</v>
      </c>
      <c r="F3127" s="60">
        <v>155</v>
      </c>
      <c r="G3127" s="43">
        <v>112</v>
      </c>
      <c r="H3127" s="58">
        <f>FactTransaction[[#This Row],[RNS]]*FactTransaction[[#This Row],[ADR]]</f>
        <v>17360</v>
      </c>
      <c r="I3127" s="51">
        <f>DATE(FactTransaction[[#This Row],['#Year]],FactTransaction[[#This Row],['#Month]],1)</f>
        <v>45231</v>
      </c>
      <c r="J3127" s="48"/>
    </row>
    <row r="3128" spans="1:10" x14ac:dyDescent="0.4">
      <c r="A3128" s="48" t="s">
        <v>85</v>
      </c>
      <c r="B3128" s="48" t="s">
        <v>75</v>
      </c>
      <c r="C3128" s="48">
        <v>2023</v>
      </c>
      <c r="D3128" s="48" t="s">
        <v>8</v>
      </c>
      <c r="E3128" s="48">
        <v>11</v>
      </c>
      <c r="F3128" s="60">
        <v>251</v>
      </c>
      <c r="G3128" s="43">
        <v>97</v>
      </c>
      <c r="H3128" s="58">
        <f>FactTransaction[[#This Row],[RNS]]*FactTransaction[[#This Row],[ADR]]</f>
        <v>24347</v>
      </c>
      <c r="I3128" s="51">
        <f>DATE(FactTransaction[[#This Row],['#Year]],FactTransaction[[#This Row],['#Month]],1)</f>
        <v>45231</v>
      </c>
      <c r="J3128" s="48"/>
    </row>
    <row r="3129" spans="1:10" x14ac:dyDescent="0.4">
      <c r="A3129" s="48" t="s">
        <v>85</v>
      </c>
      <c r="B3129" s="48" t="s">
        <v>75</v>
      </c>
      <c r="C3129" s="48">
        <v>2023</v>
      </c>
      <c r="D3129" s="48" t="s">
        <v>3</v>
      </c>
      <c r="E3129" s="48">
        <v>11</v>
      </c>
      <c r="F3129" s="60">
        <v>553</v>
      </c>
      <c r="G3129" s="43">
        <v>123</v>
      </c>
      <c r="H3129" s="58">
        <f>FactTransaction[[#This Row],[RNS]]*FactTransaction[[#This Row],[ADR]]</f>
        <v>68019</v>
      </c>
      <c r="I3129" s="51">
        <f>DATE(FactTransaction[[#This Row],['#Year]],FactTransaction[[#This Row],['#Month]],1)</f>
        <v>45231</v>
      </c>
      <c r="J3129" s="48"/>
    </row>
    <row r="3130" spans="1:10" x14ac:dyDescent="0.4">
      <c r="A3130" s="48" t="s">
        <v>85</v>
      </c>
      <c r="B3130" s="48" t="s">
        <v>75</v>
      </c>
      <c r="C3130" s="48">
        <v>2023</v>
      </c>
      <c r="D3130" s="48" t="s">
        <v>6</v>
      </c>
      <c r="E3130" s="48">
        <v>12</v>
      </c>
      <c r="F3130" s="60">
        <v>126</v>
      </c>
      <c r="G3130" s="43">
        <v>117</v>
      </c>
      <c r="H3130" s="58">
        <f>FactTransaction[[#This Row],[RNS]]*FactTransaction[[#This Row],[ADR]]</f>
        <v>14742</v>
      </c>
      <c r="I3130" s="51">
        <f>DATE(FactTransaction[[#This Row],['#Year]],FactTransaction[[#This Row],['#Month]],1)</f>
        <v>45261</v>
      </c>
      <c r="J3130" s="48"/>
    </row>
    <row r="3131" spans="1:10" x14ac:dyDescent="0.4">
      <c r="A3131" s="48" t="s">
        <v>85</v>
      </c>
      <c r="B3131" s="48" t="s">
        <v>75</v>
      </c>
      <c r="C3131" s="48">
        <v>2023</v>
      </c>
      <c r="D3131" s="48" t="s">
        <v>7</v>
      </c>
      <c r="E3131" s="48">
        <v>12</v>
      </c>
      <c r="F3131" s="60">
        <v>11</v>
      </c>
      <c r="G3131" s="43">
        <v>117</v>
      </c>
      <c r="H3131" s="58">
        <f>FactTransaction[[#This Row],[RNS]]*FactTransaction[[#This Row],[ADR]]</f>
        <v>1287</v>
      </c>
      <c r="I3131" s="51">
        <f>DATE(FactTransaction[[#This Row],['#Year]],FactTransaction[[#This Row],['#Month]],1)</f>
        <v>45261</v>
      </c>
      <c r="J3131" s="48"/>
    </row>
    <row r="3132" spans="1:10" x14ac:dyDescent="0.4">
      <c r="A3132" s="48" t="s">
        <v>85</v>
      </c>
      <c r="B3132" s="48" t="s">
        <v>75</v>
      </c>
      <c r="C3132" s="48">
        <v>2023</v>
      </c>
      <c r="D3132" s="48" t="s">
        <v>8</v>
      </c>
      <c r="E3132" s="48">
        <v>12</v>
      </c>
      <c r="F3132" s="60">
        <v>279</v>
      </c>
      <c r="G3132" s="43">
        <v>121</v>
      </c>
      <c r="H3132" s="58">
        <f>FactTransaction[[#This Row],[RNS]]*FactTransaction[[#This Row],[ADR]]</f>
        <v>33759</v>
      </c>
      <c r="I3132" s="51">
        <f>DATE(FactTransaction[[#This Row],['#Year]],FactTransaction[[#This Row],['#Month]],1)</f>
        <v>45261</v>
      </c>
      <c r="J3132" s="48"/>
    </row>
    <row r="3133" spans="1:10" x14ac:dyDescent="0.4">
      <c r="A3133" s="48" t="s">
        <v>85</v>
      </c>
      <c r="B3133" s="48" t="s">
        <v>75</v>
      </c>
      <c r="C3133" s="48">
        <v>2023</v>
      </c>
      <c r="D3133" s="48" t="s">
        <v>3</v>
      </c>
      <c r="E3133" s="48">
        <v>12</v>
      </c>
      <c r="F3133" s="60">
        <v>477</v>
      </c>
      <c r="G3133" s="43">
        <v>124</v>
      </c>
      <c r="H3133" s="58">
        <f>FactTransaction[[#This Row],[RNS]]*FactTransaction[[#This Row],[ADR]]</f>
        <v>59148</v>
      </c>
      <c r="I3133" s="51">
        <f>DATE(FactTransaction[[#This Row],['#Year]],FactTransaction[[#This Row],['#Month]],1)</f>
        <v>45261</v>
      </c>
      <c r="J3133" s="48"/>
    </row>
    <row r="3134" spans="1:10" x14ac:dyDescent="0.4">
      <c r="A3134" s="48" t="s">
        <v>85</v>
      </c>
      <c r="B3134" s="48" t="s">
        <v>74</v>
      </c>
      <c r="C3134" s="48">
        <v>2023</v>
      </c>
      <c r="D3134" s="48" t="s">
        <v>6</v>
      </c>
      <c r="E3134" s="48">
        <v>1</v>
      </c>
      <c r="F3134" s="60">
        <v>35</v>
      </c>
      <c r="G3134" s="43">
        <v>96</v>
      </c>
      <c r="H3134" s="58">
        <f>FactTransaction[[#This Row],[RNS]]*FactTransaction[[#This Row],[ADR]]</f>
        <v>3360</v>
      </c>
      <c r="I3134" s="51">
        <f>DATE(FactTransaction[[#This Row],['#Year]],FactTransaction[[#This Row],['#Month]],1)</f>
        <v>44927</v>
      </c>
      <c r="J3134" s="48"/>
    </row>
    <row r="3135" spans="1:10" x14ac:dyDescent="0.4">
      <c r="A3135" s="48" t="s">
        <v>85</v>
      </c>
      <c r="B3135" s="48" t="s">
        <v>74</v>
      </c>
      <c r="C3135" s="48">
        <v>2023</v>
      </c>
      <c r="D3135" s="48" t="s">
        <v>7</v>
      </c>
      <c r="E3135" s="48">
        <v>1</v>
      </c>
      <c r="F3135" s="60">
        <v>112</v>
      </c>
      <c r="G3135" s="43">
        <v>115</v>
      </c>
      <c r="H3135" s="58">
        <f>FactTransaction[[#This Row],[RNS]]*FactTransaction[[#This Row],[ADR]]</f>
        <v>12880</v>
      </c>
      <c r="I3135" s="51">
        <f>DATE(FactTransaction[[#This Row],['#Year]],FactTransaction[[#This Row],['#Month]],1)</f>
        <v>44927</v>
      </c>
      <c r="J3135" s="48"/>
    </row>
    <row r="3136" spans="1:10" x14ac:dyDescent="0.4">
      <c r="A3136" s="48" t="s">
        <v>85</v>
      </c>
      <c r="B3136" s="48" t="s">
        <v>74</v>
      </c>
      <c r="C3136" s="48">
        <v>2023</v>
      </c>
      <c r="D3136" s="48" t="s">
        <v>8</v>
      </c>
      <c r="E3136" s="48">
        <v>1</v>
      </c>
      <c r="F3136" s="60">
        <v>488</v>
      </c>
      <c r="G3136" s="43">
        <v>125</v>
      </c>
      <c r="H3136" s="58">
        <f>FactTransaction[[#This Row],[RNS]]*FactTransaction[[#This Row],[ADR]]</f>
        <v>61000</v>
      </c>
      <c r="I3136" s="51">
        <f>DATE(FactTransaction[[#This Row],['#Year]],FactTransaction[[#This Row],['#Month]],1)</f>
        <v>44927</v>
      </c>
      <c r="J3136" s="48"/>
    </row>
    <row r="3137" spans="1:10" x14ac:dyDescent="0.4">
      <c r="A3137" s="48" t="s">
        <v>85</v>
      </c>
      <c r="B3137" s="48" t="s">
        <v>74</v>
      </c>
      <c r="C3137" s="48">
        <v>2023</v>
      </c>
      <c r="D3137" s="48" t="s">
        <v>3</v>
      </c>
      <c r="E3137" s="48">
        <v>1</v>
      </c>
      <c r="F3137" s="60">
        <v>156</v>
      </c>
      <c r="G3137" s="43">
        <v>114</v>
      </c>
      <c r="H3137" s="58">
        <f>FactTransaction[[#This Row],[RNS]]*FactTransaction[[#This Row],[ADR]]</f>
        <v>17784</v>
      </c>
      <c r="I3137" s="51">
        <f>DATE(FactTransaction[[#This Row],['#Year]],FactTransaction[[#This Row],['#Month]],1)</f>
        <v>44927</v>
      </c>
      <c r="J3137" s="48"/>
    </row>
    <row r="3138" spans="1:10" x14ac:dyDescent="0.4">
      <c r="A3138" s="48" t="s">
        <v>85</v>
      </c>
      <c r="B3138" s="48" t="s">
        <v>74</v>
      </c>
      <c r="C3138" s="48">
        <v>2023</v>
      </c>
      <c r="D3138" s="48" t="s">
        <v>6</v>
      </c>
      <c r="E3138" s="48">
        <v>2</v>
      </c>
      <c r="F3138" s="60">
        <v>186</v>
      </c>
      <c r="G3138" s="43">
        <v>119</v>
      </c>
      <c r="H3138" s="58">
        <f>FactTransaction[[#This Row],[RNS]]*FactTransaction[[#This Row],[ADR]]</f>
        <v>22134</v>
      </c>
      <c r="I3138" s="51">
        <f>DATE(FactTransaction[[#This Row],['#Year]],FactTransaction[[#This Row],['#Month]],1)</f>
        <v>44958</v>
      </c>
      <c r="J3138" s="48"/>
    </row>
    <row r="3139" spans="1:10" x14ac:dyDescent="0.4">
      <c r="A3139" s="48" t="s">
        <v>85</v>
      </c>
      <c r="B3139" s="48" t="s">
        <v>74</v>
      </c>
      <c r="C3139" s="48">
        <v>2023</v>
      </c>
      <c r="D3139" s="48" t="s">
        <v>7</v>
      </c>
      <c r="E3139" s="48">
        <v>2</v>
      </c>
      <c r="F3139" s="60">
        <v>476</v>
      </c>
      <c r="G3139" s="43">
        <v>101</v>
      </c>
      <c r="H3139" s="58">
        <f>FactTransaction[[#This Row],[RNS]]*FactTransaction[[#This Row],[ADR]]</f>
        <v>48076</v>
      </c>
      <c r="I3139" s="51">
        <f>DATE(FactTransaction[[#This Row],['#Year]],FactTransaction[[#This Row],['#Month]],1)</f>
        <v>44958</v>
      </c>
      <c r="J3139" s="48"/>
    </row>
    <row r="3140" spans="1:10" x14ac:dyDescent="0.4">
      <c r="A3140" s="48" t="s">
        <v>85</v>
      </c>
      <c r="B3140" s="48" t="s">
        <v>74</v>
      </c>
      <c r="C3140" s="48">
        <v>2023</v>
      </c>
      <c r="D3140" s="48" t="s">
        <v>8</v>
      </c>
      <c r="E3140" s="48">
        <v>2</v>
      </c>
      <c r="F3140" s="60">
        <v>218</v>
      </c>
      <c r="G3140" s="43">
        <v>114</v>
      </c>
      <c r="H3140" s="58">
        <f>FactTransaction[[#This Row],[RNS]]*FactTransaction[[#This Row],[ADR]]</f>
        <v>24852</v>
      </c>
      <c r="I3140" s="51">
        <f>DATE(FactTransaction[[#This Row],['#Year]],FactTransaction[[#This Row],['#Month]],1)</f>
        <v>44958</v>
      </c>
      <c r="J3140" s="48"/>
    </row>
    <row r="3141" spans="1:10" x14ac:dyDescent="0.4">
      <c r="A3141" s="48" t="s">
        <v>85</v>
      </c>
      <c r="B3141" s="48" t="s">
        <v>74</v>
      </c>
      <c r="C3141" s="48">
        <v>2023</v>
      </c>
      <c r="D3141" s="48" t="s">
        <v>3</v>
      </c>
      <c r="E3141" s="48">
        <v>2</v>
      </c>
      <c r="F3141" s="60">
        <v>135</v>
      </c>
      <c r="G3141" s="43">
        <v>100</v>
      </c>
      <c r="H3141" s="58">
        <f>FactTransaction[[#This Row],[RNS]]*FactTransaction[[#This Row],[ADR]]</f>
        <v>13500</v>
      </c>
      <c r="I3141" s="51">
        <f>DATE(FactTransaction[[#This Row],['#Year]],FactTransaction[[#This Row],['#Month]],1)</f>
        <v>44958</v>
      </c>
      <c r="J3141" s="48"/>
    </row>
    <row r="3142" spans="1:10" x14ac:dyDescent="0.4">
      <c r="A3142" s="48" t="s">
        <v>85</v>
      </c>
      <c r="B3142" s="48" t="s">
        <v>74</v>
      </c>
      <c r="C3142" s="48">
        <v>2023</v>
      </c>
      <c r="D3142" s="48" t="s">
        <v>6</v>
      </c>
      <c r="E3142" s="48">
        <v>3</v>
      </c>
      <c r="F3142" s="60">
        <v>172</v>
      </c>
      <c r="G3142" s="43">
        <v>105</v>
      </c>
      <c r="H3142" s="58">
        <f>FactTransaction[[#This Row],[RNS]]*FactTransaction[[#This Row],[ADR]]</f>
        <v>18060</v>
      </c>
      <c r="I3142" s="51">
        <f>DATE(FactTransaction[[#This Row],['#Year]],FactTransaction[[#This Row],['#Month]],1)</f>
        <v>44986</v>
      </c>
      <c r="J3142" s="48"/>
    </row>
    <row r="3143" spans="1:10" x14ac:dyDescent="0.4">
      <c r="A3143" s="48" t="s">
        <v>85</v>
      </c>
      <c r="B3143" s="48" t="s">
        <v>74</v>
      </c>
      <c r="C3143" s="48">
        <v>2023</v>
      </c>
      <c r="D3143" s="48" t="s">
        <v>7</v>
      </c>
      <c r="E3143" s="48">
        <v>3</v>
      </c>
      <c r="F3143" s="60">
        <v>177</v>
      </c>
      <c r="G3143" s="43">
        <v>114</v>
      </c>
      <c r="H3143" s="58">
        <f>FactTransaction[[#This Row],[RNS]]*FactTransaction[[#This Row],[ADR]]</f>
        <v>20178</v>
      </c>
      <c r="I3143" s="51">
        <f>DATE(FactTransaction[[#This Row],['#Year]],FactTransaction[[#This Row],['#Month]],1)</f>
        <v>44986</v>
      </c>
      <c r="J3143" s="48"/>
    </row>
    <row r="3144" spans="1:10" x14ac:dyDescent="0.4">
      <c r="A3144" s="48" t="s">
        <v>85</v>
      </c>
      <c r="B3144" s="48" t="s">
        <v>74</v>
      </c>
      <c r="C3144" s="48">
        <v>2023</v>
      </c>
      <c r="D3144" s="48" t="s">
        <v>8</v>
      </c>
      <c r="E3144" s="48">
        <v>3</v>
      </c>
      <c r="F3144" s="60">
        <v>292</v>
      </c>
      <c r="G3144" s="43">
        <v>125</v>
      </c>
      <c r="H3144" s="58">
        <f>FactTransaction[[#This Row],[RNS]]*FactTransaction[[#This Row],[ADR]]</f>
        <v>36500</v>
      </c>
      <c r="I3144" s="51">
        <f>DATE(FactTransaction[[#This Row],['#Year]],FactTransaction[[#This Row],['#Month]],1)</f>
        <v>44986</v>
      </c>
      <c r="J3144" s="48"/>
    </row>
    <row r="3145" spans="1:10" x14ac:dyDescent="0.4">
      <c r="A3145" s="48" t="s">
        <v>85</v>
      </c>
      <c r="B3145" s="48" t="s">
        <v>74</v>
      </c>
      <c r="C3145" s="48">
        <v>2023</v>
      </c>
      <c r="D3145" s="48" t="s">
        <v>3</v>
      </c>
      <c r="E3145" s="48">
        <v>3</v>
      </c>
      <c r="F3145" s="60">
        <v>138</v>
      </c>
      <c r="G3145" s="43">
        <v>101</v>
      </c>
      <c r="H3145" s="58">
        <f>FactTransaction[[#This Row],[RNS]]*FactTransaction[[#This Row],[ADR]]</f>
        <v>13938</v>
      </c>
      <c r="I3145" s="51">
        <f>DATE(FactTransaction[[#This Row],['#Year]],FactTransaction[[#This Row],['#Month]],1)</f>
        <v>44986</v>
      </c>
      <c r="J3145" s="48"/>
    </row>
    <row r="3146" spans="1:10" x14ac:dyDescent="0.4">
      <c r="A3146" s="48" t="s">
        <v>85</v>
      </c>
      <c r="B3146" s="48" t="s">
        <v>74</v>
      </c>
      <c r="C3146" s="48">
        <v>2023</v>
      </c>
      <c r="D3146" s="48" t="s">
        <v>6</v>
      </c>
      <c r="E3146" s="48">
        <v>4</v>
      </c>
      <c r="F3146" s="60">
        <v>206</v>
      </c>
      <c r="G3146" s="43">
        <v>100</v>
      </c>
      <c r="H3146" s="58">
        <f>FactTransaction[[#This Row],[RNS]]*FactTransaction[[#This Row],[ADR]]</f>
        <v>20600</v>
      </c>
      <c r="I3146" s="51">
        <f>DATE(FactTransaction[[#This Row],['#Year]],FactTransaction[[#This Row],['#Month]],1)</f>
        <v>45017</v>
      </c>
      <c r="J3146" s="48"/>
    </row>
    <row r="3147" spans="1:10" x14ac:dyDescent="0.4">
      <c r="A3147" s="48" t="s">
        <v>85</v>
      </c>
      <c r="B3147" s="48" t="s">
        <v>74</v>
      </c>
      <c r="C3147" s="48">
        <v>2023</v>
      </c>
      <c r="D3147" s="48" t="s">
        <v>7</v>
      </c>
      <c r="E3147" s="48">
        <v>4</v>
      </c>
      <c r="F3147" s="60">
        <v>394</v>
      </c>
      <c r="G3147" s="43">
        <v>124</v>
      </c>
      <c r="H3147" s="58">
        <f>FactTransaction[[#This Row],[RNS]]*FactTransaction[[#This Row],[ADR]]</f>
        <v>48856</v>
      </c>
      <c r="I3147" s="51">
        <f>DATE(FactTransaction[[#This Row],['#Year]],FactTransaction[[#This Row],['#Month]],1)</f>
        <v>45017</v>
      </c>
      <c r="J3147" s="48"/>
    </row>
    <row r="3148" spans="1:10" x14ac:dyDescent="0.4">
      <c r="A3148" s="48" t="s">
        <v>85</v>
      </c>
      <c r="B3148" s="48" t="s">
        <v>74</v>
      </c>
      <c r="C3148" s="48">
        <v>2023</v>
      </c>
      <c r="D3148" s="48" t="s">
        <v>8</v>
      </c>
      <c r="E3148" s="48">
        <v>4</v>
      </c>
      <c r="F3148" s="60">
        <v>436</v>
      </c>
      <c r="G3148" s="43">
        <v>104</v>
      </c>
      <c r="H3148" s="58">
        <f>FactTransaction[[#This Row],[RNS]]*FactTransaction[[#This Row],[ADR]]</f>
        <v>45344</v>
      </c>
      <c r="I3148" s="51">
        <f>DATE(FactTransaction[[#This Row],['#Year]],FactTransaction[[#This Row],['#Month]],1)</f>
        <v>45017</v>
      </c>
      <c r="J3148" s="48"/>
    </row>
    <row r="3149" spans="1:10" x14ac:dyDescent="0.4">
      <c r="A3149" s="48" t="s">
        <v>85</v>
      </c>
      <c r="B3149" s="48" t="s">
        <v>74</v>
      </c>
      <c r="C3149" s="48">
        <v>2023</v>
      </c>
      <c r="D3149" s="48" t="s">
        <v>3</v>
      </c>
      <c r="E3149" s="48">
        <v>4</v>
      </c>
      <c r="F3149" s="60">
        <v>586</v>
      </c>
      <c r="G3149" s="43">
        <v>104</v>
      </c>
      <c r="H3149" s="58">
        <f>FactTransaction[[#This Row],[RNS]]*FactTransaction[[#This Row],[ADR]]</f>
        <v>60944</v>
      </c>
      <c r="I3149" s="51">
        <f>DATE(FactTransaction[[#This Row],['#Year]],FactTransaction[[#This Row],['#Month]],1)</f>
        <v>45017</v>
      </c>
      <c r="J3149" s="48"/>
    </row>
    <row r="3150" spans="1:10" x14ac:dyDescent="0.4">
      <c r="A3150" s="48" t="s">
        <v>85</v>
      </c>
      <c r="B3150" s="48" t="s">
        <v>74</v>
      </c>
      <c r="C3150" s="48">
        <v>2023</v>
      </c>
      <c r="D3150" s="48" t="s">
        <v>6</v>
      </c>
      <c r="E3150" s="48">
        <v>5</v>
      </c>
      <c r="F3150" s="60">
        <v>377</v>
      </c>
      <c r="G3150" s="43">
        <v>119</v>
      </c>
      <c r="H3150" s="58">
        <f>FactTransaction[[#This Row],[RNS]]*FactTransaction[[#This Row],[ADR]]</f>
        <v>44863</v>
      </c>
      <c r="I3150" s="51">
        <f>DATE(FactTransaction[[#This Row],['#Year]],FactTransaction[[#This Row],['#Month]],1)</f>
        <v>45047</v>
      </c>
      <c r="J3150" s="48"/>
    </row>
    <row r="3151" spans="1:10" x14ac:dyDescent="0.4">
      <c r="A3151" s="48" t="s">
        <v>85</v>
      </c>
      <c r="B3151" s="48" t="s">
        <v>74</v>
      </c>
      <c r="C3151" s="48">
        <v>2023</v>
      </c>
      <c r="D3151" s="48" t="s">
        <v>7</v>
      </c>
      <c r="E3151" s="48">
        <v>5</v>
      </c>
      <c r="F3151" s="60">
        <v>247</v>
      </c>
      <c r="G3151" s="43">
        <v>122</v>
      </c>
      <c r="H3151" s="58">
        <f>FactTransaction[[#This Row],[RNS]]*FactTransaction[[#This Row],[ADR]]</f>
        <v>30134</v>
      </c>
      <c r="I3151" s="51">
        <f>DATE(FactTransaction[[#This Row],['#Year]],FactTransaction[[#This Row],['#Month]],1)</f>
        <v>45047</v>
      </c>
      <c r="J3151" s="48"/>
    </row>
    <row r="3152" spans="1:10" x14ac:dyDescent="0.4">
      <c r="A3152" s="48" t="s">
        <v>85</v>
      </c>
      <c r="B3152" s="48" t="s">
        <v>74</v>
      </c>
      <c r="C3152" s="48">
        <v>2023</v>
      </c>
      <c r="D3152" s="48" t="s">
        <v>8</v>
      </c>
      <c r="E3152" s="48">
        <v>5</v>
      </c>
      <c r="F3152" s="60">
        <v>403</v>
      </c>
      <c r="G3152" s="43">
        <v>105</v>
      </c>
      <c r="H3152" s="58">
        <f>FactTransaction[[#This Row],[RNS]]*FactTransaction[[#This Row],[ADR]]</f>
        <v>42315</v>
      </c>
      <c r="I3152" s="51">
        <f>DATE(FactTransaction[[#This Row],['#Year]],FactTransaction[[#This Row],['#Month]],1)</f>
        <v>45047</v>
      </c>
      <c r="J3152" s="48"/>
    </row>
    <row r="3153" spans="1:10" x14ac:dyDescent="0.4">
      <c r="A3153" s="48" t="s">
        <v>85</v>
      </c>
      <c r="B3153" s="48" t="s">
        <v>74</v>
      </c>
      <c r="C3153" s="48">
        <v>2023</v>
      </c>
      <c r="D3153" s="48" t="s">
        <v>3</v>
      </c>
      <c r="E3153" s="48">
        <v>5</v>
      </c>
      <c r="F3153" s="60">
        <v>273</v>
      </c>
      <c r="G3153" s="43">
        <v>120</v>
      </c>
      <c r="H3153" s="58">
        <f>FactTransaction[[#This Row],[RNS]]*FactTransaction[[#This Row],[ADR]]</f>
        <v>32760</v>
      </c>
      <c r="I3153" s="51">
        <f>DATE(FactTransaction[[#This Row],['#Year]],FactTransaction[[#This Row],['#Month]],1)</f>
        <v>45047</v>
      </c>
      <c r="J3153" s="48"/>
    </row>
    <row r="3154" spans="1:10" x14ac:dyDescent="0.4">
      <c r="A3154" s="48" t="s">
        <v>85</v>
      </c>
      <c r="B3154" s="48" t="s">
        <v>74</v>
      </c>
      <c r="C3154" s="48">
        <v>2023</v>
      </c>
      <c r="D3154" s="48" t="s">
        <v>6</v>
      </c>
      <c r="E3154" s="48">
        <v>6</v>
      </c>
      <c r="F3154" s="60">
        <v>513</v>
      </c>
      <c r="G3154" s="43">
        <v>107</v>
      </c>
      <c r="H3154" s="58">
        <f>FactTransaction[[#This Row],[RNS]]*FactTransaction[[#This Row],[ADR]]</f>
        <v>54891</v>
      </c>
      <c r="I3154" s="51">
        <f>DATE(FactTransaction[[#This Row],['#Year]],FactTransaction[[#This Row],['#Month]],1)</f>
        <v>45078</v>
      </c>
      <c r="J3154" s="48"/>
    </row>
    <row r="3155" spans="1:10" x14ac:dyDescent="0.4">
      <c r="A3155" s="48" t="s">
        <v>85</v>
      </c>
      <c r="B3155" s="48" t="s">
        <v>74</v>
      </c>
      <c r="C3155" s="48">
        <v>2023</v>
      </c>
      <c r="D3155" s="48" t="s">
        <v>7</v>
      </c>
      <c r="E3155" s="48">
        <v>6</v>
      </c>
      <c r="F3155" s="60">
        <v>384</v>
      </c>
      <c r="G3155" s="43">
        <v>96</v>
      </c>
      <c r="H3155" s="58">
        <f>FactTransaction[[#This Row],[RNS]]*FactTransaction[[#This Row],[ADR]]</f>
        <v>36864</v>
      </c>
      <c r="I3155" s="51">
        <f>DATE(FactTransaction[[#This Row],['#Year]],FactTransaction[[#This Row],['#Month]],1)</f>
        <v>45078</v>
      </c>
      <c r="J3155" s="48"/>
    </row>
    <row r="3156" spans="1:10" x14ac:dyDescent="0.4">
      <c r="A3156" s="48" t="s">
        <v>85</v>
      </c>
      <c r="B3156" s="48" t="s">
        <v>74</v>
      </c>
      <c r="C3156" s="48">
        <v>2023</v>
      </c>
      <c r="D3156" s="48" t="s">
        <v>8</v>
      </c>
      <c r="E3156" s="48">
        <v>6</v>
      </c>
      <c r="F3156" s="60">
        <v>500</v>
      </c>
      <c r="G3156" s="43">
        <v>122</v>
      </c>
      <c r="H3156" s="58">
        <f>FactTransaction[[#This Row],[RNS]]*FactTransaction[[#This Row],[ADR]]</f>
        <v>61000</v>
      </c>
      <c r="I3156" s="51">
        <f>DATE(FactTransaction[[#This Row],['#Year]],FactTransaction[[#This Row],['#Month]],1)</f>
        <v>45078</v>
      </c>
      <c r="J3156" s="48"/>
    </row>
    <row r="3157" spans="1:10" x14ac:dyDescent="0.4">
      <c r="A3157" s="48" t="s">
        <v>85</v>
      </c>
      <c r="B3157" s="48" t="s">
        <v>74</v>
      </c>
      <c r="C3157" s="48">
        <v>2023</v>
      </c>
      <c r="D3157" s="48" t="s">
        <v>3</v>
      </c>
      <c r="E3157" s="48">
        <v>6</v>
      </c>
      <c r="F3157" s="60">
        <v>133</v>
      </c>
      <c r="G3157" s="43">
        <v>97</v>
      </c>
      <c r="H3157" s="58">
        <f>FactTransaction[[#This Row],[RNS]]*FactTransaction[[#This Row],[ADR]]</f>
        <v>12901</v>
      </c>
      <c r="I3157" s="51">
        <f>DATE(FactTransaction[[#This Row],['#Year]],FactTransaction[[#This Row],['#Month]],1)</f>
        <v>45078</v>
      </c>
      <c r="J3157" s="48"/>
    </row>
    <row r="3158" spans="1:10" x14ac:dyDescent="0.4">
      <c r="A3158" s="48" t="s">
        <v>85</v>
      </c>
      <c r="B3158" s="48" t="s">
        <v>74</v>
      </c>
      <c r="C3158" s="48">
        <v>2023</v>
      </c>
      <c r="D3158" s="48" t="s">
        <v>6</v>
      </c>
      <c r="E3158" s="48">
        <v>7</v>
      </c>
      <c r="F3158" s="60">
        <v>550</v>
      </c>
      <c r="G3158" s="43">
        <v>106</v>
      </c>
      <c r="H3158" s="58">
        <f>FactTransaction[[#This Row],[RNS]]*FactTransaction[[#This Row],[ADR]]</f>
        <v>58300</v>
      </c>
      <c r="I3158" s="51">
        <f>DATE(FactTransaction[[#This Row],['#Year]],FactTransaction[[#This Row],['#Month]],1)</f>
        <v>45108</v>
      </c>
      <c r="J3158" s="48"/>
    </row>
    <row r="3159" spans="1:10" x14ac:dyDescent="0.4">
      <c r="A3159" s="48" t="s">
        <v>85</v>
      </c>
      <c r="B3159" s="48" t="s">
        <v>74</v>
      </c>
      <c r="C3159" s="48">
        <v>2023</v>
      </c>
      <c r="D3159" s="48" t="s">
        <v>7</v>
      </c>
      <c r="E3159" s="48">
        <v>7</v>
      </c>
      <c r="F3159" s="60">
        <v>87</v>
      </c>
      <c r="G3159" s="43">
        <v>121</v>
      </c>
      <c r="H3159" s="58">
        <f>FactTransaction[[#This Row],[RNS]]*FactTransaction[[#This Row],[ADR]]</f>
        <v>10527</v>
      </c>
      <c r="I3159" s="51">
        <f>DATE(FactTransaction[[#This Row],['#Year]],FactTransaction[[#This Row],['#Month]],1)</f>
        <v>45108</v>
      </c>
      <c r="J3159" s="48"/>
    </row>
    <row r="3160" spans="1:10" x14ac:dyDescent="0.4">
      <c r="A3160" s="48" t="s">
        <v>85</v>
      </c>
      <c r="B3160" s="48" t="s">
        <v>74</v>
      </c>
      <c r="C3160" s="48">
        <v>2023</v>
      </c>
      <c r="D3160" s="48" t="s">
        <v>8</v>
      </c>
      <c r="E3160" s="48">
        <v>7</v>
      </c>
      <c r="F3160" s="60">
        <v>384</v>
      </c>
      <c r="G3160" s="43">
        <v>109</v>
      </c>
      <c r="H3160" s="58">
        <f>FactTransaction[[#This Row],[RNS]]*FactTransaction[[#This Row],[ADR]]</f>
        <v>41856</v>
      </c>
      <c r="I3160" s="51">
        <f>DATE(FactTransaction[[#This Row],['#Year]],FactTransaction[[#This Row],['#Month]],1)</f>
        <v>45108</v>
      </c>
      <c r="J3160" s="48"/>
    </row>
    <row r="3161" spans="1:10" x14ac:dyDescent="0.4">
      <c r="A3161" s="48" t="s">
        <v>85</v>
      </c>
      <c r="B3161" s="48" t="s">
        <v>74</v>
      </c>
      <c r="C3161" s="48">
        <v>2023</v>
      </c>
      <c r="D3161" s="48" t="s">
        <v>3</v>
      </c>
      <c r="E3161" s="48">
        <v>7</v>
      </c>
      <c r="F3161" s="60">
        <v>446</v>
      </c>
      <c r="G3161" s="43">
        <v>106</v>
      </c>
      <c r="H3161" s="58">
        <f>FactTransaction[[#This Row],[RNS]]*FactTransaction[[#This Row],[ADR]]</f>
        <v>47276</v>
      </c>
      <c r="I3161" s="51">
        <f>DATE(FactTransaction[[#This Row],['#Year]],FactTransaction[[#This Row],['#Month]],1)</f>
        <v>45108</v>
      </c>
      <c r="J3161" s="48"/>
    </row>
    <row r="3162" spans="1:10" x14ac:dyDescent="0.4">
      <c r="A3162" s="48" t="s">
        <v>85</v>
      </c>
      <c r="B3162" s="48" t="s">
        <v>74</v>
      </c>
      <c r="C3162" s="48">
        <v>2023</v>
      </c>
      <c r="D3162" s="48" t="s">
        <v>6</v>
      </c>
      <c r="E3162" s="48">
        <v>8</v>
      </c>
      <c r="F3162" s="60">
        <v>141</v>
      </c>
      <c r="G3162" s="43">
        <v>102</v>
      </c>
      <c r="H3162" s="58">
        <f>FactTransaction[[#This Row],[RNS]]*FactTransaction[[#This Row],[ADR]]</f>
        <v>14382</v>
      </c>
      <c r="I3162" s="51">
        <f>DATE(FactTransaction[[#This Row],['#Year]],FactTransaction[[#This Row],['#Month]],1)</f>
        <v>45139</v>
      </c>
      <c r="J3162" s="48"/>
    </row>
    <row r="3163" spans="1:10" x14ac:dyDescent="0.4">
      <c r="A3163" s="48" t="s">
        <v>85</v>
      </c>
      <c r="B3163" s="48" t="s">
        <v>74</v>
      </c>
      <c r="C3163" s="48">
        <v>2023</v>
      </c>
      <c r="D3163" s="48" t="s">
        <v>7</v>
      </c>
      <c r="E3163" s="48">
        <v>8</v>
      </c>
      <c r="F3163" s="60">
        <v>447</v>
      </c>
      <c r="G3163" s="43">
        <v>103</v>
      </c>
      <c r="H3163" s="58">
        <f>FactTransaction[[#This Row],[RNS]]*FactTransaction[[#This Row],[ADR]]</f>
        <v>46041</v>
      </c>
      <c r="I3163" s="51">
        <f>DATE(FactTransaction[[#This Row],['#Year]],FactTransaction[[#This Row],['#Month]],1)</f>
        <v>45139</v>
      </c>
      <c r="J3163" s="48"/>
    </row>
    <row r="3164" spans="1:10" x14ac:dyDescent="0.4">
      <c r="A3164" s="48" t="s">
        <v>85</v>
      </c>
      <c r="B3164" s="48" t="s">
        <v>74</v>
      </c>
      <c r="C3164" s="48">
        <v>2023</v>
      </c>
      <c r="D3164" s="48" t="s">
        <v>8</v>
      </c>
      <c r="E3164" s="48">
        <v>8</v>
      </c>
      <c r="F3164" s="60">
        <v>247</v>
      </c>
      <c r="G3164" s="43">
        <v>98</v>
      </c>
      <c r="H3164" s="58">
        <f>FactTransaction[[#This Row],[RNS]]*FactTransaction[[#This Row],[ADR]]</f>
        <v>24206</v>
      </c>
      <c r="I3164" s="51">
        <f>DATE(FactTransaction[[#This Row],['#Year]],FactTransaction[[#This Row],['#Month]],1)</f>
        <v>45139</v>
      </c>
      <c r="J3164" s="48"/>
    </row>
    <row r="3165" spans="1:10" x14ac:dyDescent="0.4">
      <c r="A3165" s="48" t="s">
        <v>85</v>
      </c>
      <c r="B3165" s="48" t="s">
        <v>74</v>
      </c>
      <c r="C3165" s="48">
        <v>2023</v>
      </c>
      <c r="D3165" s="48" t="s">
        <v>3</v>
      </c>
      <c r="E3165" s="48">
        <v>8</v>
      </c>
      <c r="F3165" s="60">
        <v>560</v>
      </c>
      <c r="G3165" s="43">
        <v>103</v>
      </c>
      <c r="H3165" s="58">
        <f>FactTransaction[[#This Row],[RNS]]*FactTransaction[[#This Row],[ADR]]</f>
        <v>57680</v>
      </c>
      <c r="I3165" s="51">
        <f>DATE(FactTransaction[[#This Row],['#Year]],FactTransaction[[#This Row],['#Month]],1)</f>
        <v>45139</v>
      </c>
      <c r="J3165" s="48"/>
    </row>
    <row r="3166" spans="1:10" x14ac:dyDescent="0.4">
      <c r="A3166" s="48" t="s">
        <v>85</v>
      </c>
      <c r="B3166" s="48" t="s">
        <v>74</v>
      </c>
      <c r="C3166" s="48">
        <v>2023</v>
      </c>
      <c r="D3166" s="48" t="s">
        <v>6</v>
      </c>
      <c r="E3166" s="48">
        <v>9</v>
      </c>
      <c r="F3166" s="60">
        <v>300</v>
      </c>
      <c r="G3166" s="43">
        <v>125</v>
      </c>
      <c r="H3166" s="58">
        <f>FactTransaction[[#This Row],[RNS]]*FactTransaction[[#This Row],[ADR]]</f>
        <v>37500</v>
      </c>
      <c r="I3166" s="51">
        <f>DATE(FactTransaction[[#This Row],['#Year]],FactTransaction[[#This Row],['#Month]],1)</f>
        <v>45170</v>
      </c>
      <c r="J3166" s="48"/>
    </row>
    <row r="3167" spans="1:10" x14ac:dyDescent="0.4">
      <c r="A3167" s="48" t="s">
        <v>85</v>
      </c>
      <c r="B3167" s="48" t="s">
        <v>74</v>
      </c>
      <c r="C3167" s="48">
        <v>2023</v>
      </c>
      <c r="D3167" s="48" t="s">
        <v>7</v>
      </c>
      <c r="E3167" s="48">
        <v>9</v>
      </c>
      <c r="F3167" s="60">
        <v>530</v>
      </c>
      <c r="G3167" s="43">
        <v>101</v>
      </c>
      <c r="H3167" s="58">
        <f>FactTransaction[[#This Row],[RNS]]*FactTransaction[[#This Row],[ADR]]</f>
        <v>53530</v>
      </c>
      <c r="I3167" s="51">
        <f>DATE(FactTransaction[[#This Row],['#Year]],FactTransaction[[#This Row],['#Month]],1)</f>
        <v>45170</v>
      </c>
      <c r="J3167" s="48"/>
    </row>
    <row r="3168" spans="1:10" x14ac:dyDescent="0.4">
      <c r="A3168" s="48" t="s">
        <v>85</v>
      </c>
      <c r="B3168" s="48" t="s">
        <v>74</v>
      </c>
      <c r="C3168" s="48">
        <v>2023</v>
      </c>
      <c r="D3168" s="48" t="s">
        <v>8</v>
      </c>
      <c r="E3168" s="48">
        <v>9</v>
      </c>
      <c r="F3168" s="60">
        <v>90</v>
      </c>
      <c r="G3168" s="43">
        <v>108</v>
      </c>
      <c r="H3168" s="58">
        <f>FactTransaction[[#This Row],[RNS]]*FactTransaction[[#This Row],[ADR]]</f>
        <v>9720</v>
      </c>
      <c r="I3168" s="51">
        <f>DATE(FactTransaction[[#This Row],['#Year]],FactTransaction[[#This Row],['#Month]],1)</f>
        <v>45170</v>
      </c>
      <c r="J3168" s="48"/>
    </row>
    <row r="3169" spans="1:10" x14ac:dyDescent="0.4">
      <c r="A3169" s="48" t="s">
        <v>85</v>
      </c>
      <c r="B3169" s="48" t="s">
        <v>74</v>
      </c>
      <c r="C3169" s="48">
        <v>2023</v>
      </c>
      <c r="D3169" s="48" t="s">
        <v>3</v>
      </c>
      <c r="E3169" s="48">
        <v>9</v>
      </c>
      <c r="F3169" s="60">
        <v>183</v>
      </c>
      <c r="G3169" s="43">
        <v>116</v>
      </c>
      <c r="H3169" s="58">
        <f>FactTransaction[[#This Row],[RNS]]*FactTransaction[[#This Row],[ADR]]</f>
        <v>21228</v>
      </c>
      <c r="I3169" s="51">
        <f>DATE(FactTransaction[[#This Row],['#Year]],FactTransaction[[#This Row],['#Month]],1)</f>
        <v>45170</v>
      </c>
      <c r="J3169" s="48"/>
    </row>
    <row r="3170" spans="1:10" x14ac:dyDescent="0.4">
      <c r="A3170" s="48" t="s">
        <v>85</v>
      </c>
      <c r="B3170" s="48" t="s">
        <v>74</v>
      </c>
      <c r="C3170" s="48">
        <v>2023</v>
      </c>
      <c r="D3170" s="48" t="s">
        <v>6</v>
      </c>
      <c r="E3170" s="48">
        <v>10</v>
      </c>
      <c r="F3170" s="60">
        <v>554</v>
      </c>
      <c r="G3170" s="43">
        <v>117</v>
      </c>
      <c r="H3170" s="58">
        <f>FactTransaction[[#This Row],[RNS]]*FactTransaction[[#This Row],[ADR]]</f>
        <v>64818</v>
      </c>
      <c r="I3170" s="51">
        <f>DATE(FactTransaction[[#This Row],['#Year]],FactTransaction[[#This Row],['#Month]],1)</f>
        <v>45200</v>
      </c>
      <c r="J3170" s="48"/>
    </row>
    <row r="3171" spans="1:10" x14ac:dyDescent="0.4">
      <c r="A3171" s="48" t="s">
        <v>85</v>
      </c>
      <c r="B3171" s="48" t="s">
        <v>74</v>
      </c>
      <c r="C3171" s="48">
        <v>2023</v>
      </c>
      <c r="D3171" s="48" t="s">
        <v>7</v>
      </c>
      <c r="E3171" s="48">
        <v>10</v>
      </c>
      <c r="F3171" s="60">
        <v>567</v>
      </c>
      <c r="G3171" s="43">
        <v>121</v>
      </c>
      <c r="H3171" s="58">
        <f>FactTransaction[[#This Row],[RNS]]*FactTransaction[[#This Row],[ADR]]</f>
        <v>68607</v>
      </c>
      <c r="I3171" s="51">
        <f>DATE(FactTransaction[[#This Row],['#Year]],FactTransaction[[#This Row],['#Month]],1)</f>
        <v>45200</v>
      </c>
      <c r="J3171" s="48"/>
    </row>
    <row r="3172" spans="1:10" x14ac:dyDescent="0.4">
      <c r="A3172" s="48" t="s">
        <v>85</v>
      </c>
      <c r="B3172" s="48" t="s">
        <v>74</v>
      </c>
      <c r="C3172" s="48">
        <v>2023</v>
      </c>
      <c r="D3172" s="48" t="s">
        <v>8</v>
      </c>
      <c r="E3172" s="48">
        <v>10</v>
      </c>
      <c r="F3172" s="60">
        <v>482</v>
      </c>
      <c r="G3172" s="43">
        <v>117</v>
      </c>
      <c r="H3172" s="58">
        <f>FactTransaction[[#This Row],[RNS]]*FactTransaction[[#This Row],[ADR]]</f>
        <v>56394</v>
      </c>
      <c r="I3172" s="51">
        <f>DATE(FactTransaction[[#This Row],['#Year]],FactTransaction[[#This Row],['#Month]],1)</f>
        <v>45200</v>
      </c>
      <c r="J3172" s="48"/>
    </row>
    <row r="3173" spans="1:10" x14ac:dyDescent="0.4">
      <c r="A3173" s="48" t="s">
        <v>85</v>
      </c>
      <c r="B3173" s="48" t="s">
        <v>74</v>
      </c>
      <c r="C3173" s="48">
        <v>2023</v>
      </c>
      <c r="D3173" s="48" t="s">
        <v>3</v>
      </c>
      <c r="E3173" s="48">
        <v>10</v>
      </c>
      <c r="F3173" s="60">
        <v>353</v>
      </c>
      <c r="G3173" s="43">
        <v>120</v>
      </c>
      <c r="H3173" s="58">
        <f>FactTransaction[[#This Row],[RNS]]*FactTransaction[[#This Row],[ADR]]</f>
        <v>42360</v>
      </c>
      <c r="I3173" s="51">
        <f>DATE(FactTransaction[[#This Row],['#Year]],FactTransaction[[#This Row],['#Month]],1)</f>
        <v>45200</v>
      </c>
      <c r="J3173" s="48"/>
    </row>
    <row r="3174" spans="1:10" x14ac:dyDescent="0.4">
      <c r="A3174" s="48" t="s">
        <v>85</v>
      </c>
      <c r="B3174" s="48" t="s">
        <v>74</v>
      </c>
      <c r="C3174" s="48">
        <v>2023</v>
      </c>
      <c r="D3174" s="48" t="s">
        <v>6</v>
      </c>
      <c r="E3174" s="48">
        <v>11</v>
      </c>
      <c r="F3174" s="60">
        <v>371</v>
      </c>
      <c r="G3174" s="43">
        <v>114</v>
      </c>
      <c r="H3174" s="58">
        <f>FactTransaction[[#This Row],[RNS]]*FactTransaction[[#This Row],[ADR]]</f>
        <v>42294</v>
      </c>
      <c r="I3174" s="51">
        <f>DATE(FactTransaction[[#This Row],['#Year]],FactTransaction[[#This Row],['#Month]],1)</f>
        <v>45231</v>
      </c>
      <c r="J3174" s="48"/>
    </row>
    <row r="3175" spans="1:10" x14ac:dyDescent="0.4">
      <c r="A3175" s="48" t="s">
        <v>85</v>
      </c>
      <c r="B3175" s="48" t="s">
        <v>74</v>
      </c>
      <c r="C3175" s="48">
        <v>2023</v>
      </c>
      <c r="D3175" s="48" t="s">
        <v>7</v>
      </c>
      <c r="E3175" s="48">
        <v>11</v>
      </c>
      <c r="F3175" s="60">
        <v>237</v>
      </c>
      <c r="G3175" s="43">
        <v>104</v>
      </c>
      <c r="H3175" s="58">
        <f>FactTransaction[[#This Row],[RNS]]*FactTransaction[[#This Row],[ADR]]</f>
        <v>24648</v>
      </c>
      <c r="I3175" s="51">
        <f>DATE(FactTransaction[[#This Row],['#Year]],FactTransaction[[#This Row],['#Month]],1)</f>
        <v>45231</v>
      </c>
      <c r="J3175" s="48"/>
    </row>
    <row r="3176" spans="1:10" x14ac:dyDescent="0.4">
      <c r="A3176" s="48" t="s">
        <v>85</v>
      </c>
      <c r="B3176" s="48" t="s">
        <v>74</v>
      </c>
      <c r="C3176" s="48">
        <v>2023</v>
      </c>
      <c r="D3176" s="48" t="s">
        <v>8</v>
      </c>
      <c r="E3176" s="48">
        <v>11</v>
      </c>
      <c r="F3176" s="60">
        <v>138</v>
      </c>
      <c r="G3176" s="43">
        <v>96</v>
      </c>
      <c r="H3176" s="58">
        <f>FactTransaction[[#This Row],[RNS]]*FactTransaction[[#This Row],[ADR]]</f>
        <v>13248</v>
      </c>
      <c r="I3176" s="51">
        <f>DATE(FactTransaction[[#This Row],['#Year]],FactTransaction[[#This Row],['#Month]],1)</f>
        <v>45231</v>
      </c>
      <c r="J3176" s="48"/>
    </row>
    <row r="3177" spans="1:10" x14ac:dyDescent="0.4">
      <c r="A3177" s="48" t="s">
        <v>85</v>
      </c>
      <c r="B3177" s="48" t="s">
        <v>74</v>
      </c>
      <c r="C3177" s="48">
        <v>2023</v>
      </c>
      <c r="D3177" s="48" t="s">
        <v>3</v>
      </c>
      <c r="E3177" s="48">
        <v>11</v>
      </c>
      <c r="F3177" s="60">
        <v>191</v>
      </c>
      <c r="G3177" s="43">
        <v>95</v>
      </c>
      <c r="H3177" s="58">
        <f>FactTransaction[[#This Row],[RNS]]*FactTransaction[[#This Row],[ADR]]</f>
        <v>18145</v>
      </c>
      <c r="I3177" s="51">
        <f>DATE(FactTransaction[[#This Row],['#Year]],FactTransaction[[#This Row],['#Month]],1)</f>
        <v>45231</v>
      </c>
      <c r="J3177" s="48"/>
    </row>
    <row r="3178" spans="1:10" x14ac:dyDescent="0.4">
      <c r="A3178" s="48" t="s">
        <v>85</v>
      </c>
      <c r="B3178" s="48" t="s">
        <v>74</v>
      </c>
      <c r="C3178" s="48">
        <v>2023</v>
      </c>
      <c r="D3178" s="48" t="s">
        <v>6</v>
      </c>
      <c r="E3178" s="48">
        <v>12</v>
      </c>
      <c r="F3178" s="60">
        <v>340</v>
      </c>
      <c r="G3178" s="43">
        <v>106</v>
      </c>
      <c r="H3178" s="58">
        <f>FactTransaction[[#This Row],[RNS]]*FactTransaction[[#This Row],[ADR]]</f>
        <v>36040</v>
      </c>
      <c r="I3178" s="51">
        <f>DATE(FactTransaction[[#This Row],['#Year]],FactTransaction[[#This Row],['#Month]],1)</f>
        <v>45261</v>
      </c>
      <c r="J3178" s="48"/>
    </row>
    <row r="3179" spans="1:10" x14ac:dyDescent="0.4">
      <c r="A3179" s="48" t="s">
        <v>85</v>
      </c>
      <c r="B3179" s="48" t="s">
        <v>74</v>
      </c>
      <c r="C3179" s="48">
        <v>2023</v>
      </c>
      <c r="D3179" s="48" t="s">
        <v>7</v>
      </c>
      <c r="E3179" s="48">
        <v>12</v>
      </c>
      <c r="F3179" s="60">
        <v>194</v>
      </c>
      <c r="G3179" s="43">
        <v>122</v>
      </c>
      <c r="H3179" s="58">
        <f>FactTransaction[[#This Row],[RNS]]*FactTransaction[[#This Row],[ADR]]</f>
        <v>23668</v>
      </c>
      <c r="I3179" s="51">
        <f>DATE(FactTransaction[[#This Row],['#Year]],FactTransaction[[#This Row],['#Month]],1)</f>
        <v>45261</v>
      </c>
      <c r="J3179" s="48"/>
    </row>
    <row r="3180" spans="1:10" x14ac:dyDescent="0.4">
      <c r="A3180" s="48" t="s">
        <v>85</v>
      </c>
      <c r="B3180" s="48" t="s">
        <v>74</v>
      </c>
      <c r="C3180" s="48">
        <v>2023</v>
      </c>
      <c r="D3180" s="48" t="s">
        <v>8</v>
      </c>
      <c r="E3180" s="48">
        <v>12</v>
      </c>
      <c r="F3180" s="60">
        <v>543</v>
      </c>
      <c r="G3180" s="43">
        <v>106</v>
      </c>
      <c r="H3180" s="58">
        <f>FactTransaction[[#This Row],[RNS]]*FactTransaction[[#This Row],[ADR]]</f>
        <v>57558</v>
      </c>
      <c r="I3180" s="51">
        <f>DATE(FactTransaction[[#This Row],['#Year]],FactTransaction[[#This Row],['#Month]],1)</f>
        <v>45261</v>
      </c>
      <c r="J3180" s="48"/>
    </row>
    <row r="3181" spans="1:10" x14ac:dyDescent="0.4">
      <c r="A3181" s="48" t="s">
        <v>85</v>
      </c>
      <c r="B3181" s="48" t="s">
        <v>74</v>
      </c>
      <c r="C3181" s="48">
        <v>2023</v>
      </c>
      <c r="D3181" s="48" t="s">
        <v>3</v>
      </c>
      <c r="E3181" s="48">
        <v>12</v>
      </c>
      <c r="F3181" s="60">
        <v>84</v>
      </c>
      <c r="G3181" s="43">
        <v>109</v>
      </c>
      <c r="H3181" s="58">
        <f>FactTransaction[[#This Row],[RNS]]*FactTransaction[[#This Row],[ADR]]</f>
        <v>9156</v>
      </c>
      <c r="I3181" s="51">
        <f>DATE(FactTransaction[[#This Row],['#Year]],FactTransaction[[#This Row],['#Month]],1)</f>
        <v>45261</v>
      </c>
      <c r="J3181" s="48"/>
    </row>
    <row r="3182" spans="1:10" x14ac:dyDescent="0.4">
      <c r="A3182" s="48" t="s">
        <v>85</v>
      </c>
      <c r="B3182" s="48" t="s">
        <v>75</v>
      </c>
      <c r="C3182" s="48">
        <v>2024</v>
      </c>
      <c r="D3182" s="48" t="s">
        <v>6</v>
      </c>
      <c r="E3182" s="48">
        <v>1</v>
      </c>
      <c r="F3182" s="60">
        <v>371</v>
      </c>
      <c r="G3182" s="43">
        <v>103</v>
      </c>
      <c r="H3182" s="58">
        <f>FactTransaction[[#This Row],[RNS]]*FactTransaction[[#This Row],[ADR]]</f>
        <v>38213</v>
      </c>
      <c r="I3182" s="51">
        <f>DATE(FactTransaction[[#This Row],['#Year]],FactTransaction[[#This Row],['#Month]],1)</f>
        <v>45292</v>
      </c>
      <c r="J3182" s="48"/>
    </row>
    <row r="3183" spans="1:10" x14ac:dyDescent="0.4">
      <c r="A3183" s="48" t="s">
        <v>85</v>
      </c>
      <c r="B3183" s="48" t="s">
        <v>75</v>
      </c>
      <c r="C3183" s="48">
        <v>2024</v>
      </c>
      <c r="D3183" s="48" t="s">
        <v>7</v>
      </c>
      <c r="E3183" s="48">
        <v>1</v>
      </c>
      <c r="F3183" s="60">
        <v>178</v>
      </c>
      <c r="G3183" s="43">
        <v>124</v>
      </c>
      <c r="H3183" s="58">
        <f>FactTransaction[[#This Row],[RNS]]*FactTransaction[[#This Row],[ADR]]</f>
        <v>22072</v>
      </c>
      <c r="I3183" s="51">
        <f>DATE(FactTransaction[[#This Row],['#Year]],FactTransaction[[#This Row],['#Month]],1)</f>
        <v>45292</v>
      </c>
      <c r="J3183" s="48"/>
    </row>
    <row r="3184" spans="1:10" x14ac:dyDescent="0.4">
      <c r="A3184" s="48" t="s">
        <v>85</v>
      </c>
      <c r="B3184" s="48" t="s">
        <v>75</v>
      </c>
      <c r="C3184" s="48">
        <v>2024</v>
      </c>
      <c r="D3184" s="48" t="s">
        <v>8</v>
      </c>
      <c r="E3184" s="48">
        <v>1</v>
      </c>
      <c r="F3184" s="60">
        <v>369</v>
      </c>
      <c r="G3184" s="43">
        <v>114</v>
      </c>
      <c r="H3184" s="58">
        <f>FactTransaction[[#This Row],[RNS]]*FactTransaction[[#This Row],[ADR]]</f>
        <v>42066</v>
      </c>
      <c r="I3184" s="51">
        <f>DATE(FactTransaction[[#This Row],['#Year]],FactTransaction[[#This Row],['#Month]],1)</f>
        <v>45292</v>
      </c>
      <c r="J3184" s="48"/>
    </row>
    <row r="3185" spans="1:10" x14ac:dyDescent="0.4">
      <c r="A3185" s="48" t="s">
        <v>85</v>
      </c>
      <c r="B3185" s="48" t="s">
        <v>75</v>
      </c>
      <c r="C3185" s="48">
        <v>2024</v>
      </c>
      <c r="D3185" s="48" t="s">
        <v>3</v>
      </c>
      <c r="E3185" s="48">
        <v>1</v>
      </c>
      <c r="F3185" s="60">
        <v>347</v>
      </c>
      <c r="G3185" s="43">
        <v>96</v>
      </c>
      <c r="H3185" s="58">
        <f>FactTransaction[[#This Row],[RNS]]*FactTransaction[[#This Row],[ADR]]</f>
        <v>33312</v>
      </c>
      <c r="I3185" s="51">
        <f>DATE(FactTransaction[[#This Row],['#Year]],FactTransaction[[#This Row],['#Month]],1)</f>
        <v>45292</v>
      </c>
      <c r="J3185" s="48"/>
    </row>
    <row r="3186" spans="1:10" x14ac:dyDescent="0.4">
      <c r="A3186" s="48" t="s">
        <v>85</v>
      </c>
      <c r="B3186" s="48" t="s">
        <v>75</v>
      </c>
      <c r="C3186" s="48">
        <v>2024</v>
      </c>
      <c r="D3186" s="48" t="s">
        <v>6</v>
      </c>
      <c r="E3186" s="48">
        <v>2</v>
      </c>
      <c r="F3186" s="60">
        <v>138</v>
      </c>
      <c r="G3186" s="43">
        <v>114</v>
      </c>
      <c r="H3186" s="58">
        <f>FactTransaction[[#This Row],[RNS]]*FactTransaction[[#This Row],[ADR]]</f>
        <v>15732</v>
      </c>
      <c r="I3186" s="51">
        <f>DATE(FactTransaction[[#This Row],['#Year]],FactTransaction[[#This Row],['#Month]],1)</f>
        <v>45323</v>
      </c>
      <c r="J3186" s="48"/>
    </row>
    <row r="3187" spans="1:10" x14ac:dyDescent="0.4">
      <c r="A3187" s="48" t="s">
        <v>85</v>
      </c>
      <c r="B3187" s="48" t="s">
        <v>75</v>
      </c>
      <c r="C3187" s="48">
        <v>2024</v>
      </c>
      <c r="D3187" s="48" t="s">
        <v>7</v>
      </c>
      <c r="E3187" s="48">
        <v>2</v>
      </c>
      <c r="F3187" s="60">
        <v>122</v>
      </c>
      <c r="G3187" s="43">
        <v>97</v>
      </c>
      <c r="H3187" s="58">
        <f>FactTransaction[[#This Row],[RNS]]*FactTransaction[[#This Row],[ADR]]</f>
        <v>11834</v>
      </c>
      <c r="I3187" s="51">
        <f>DATE(FactTransaction[[#This Row],['#Year]],FactTransaction[[#This Row],['#Month]],1)</f>
        <v>45323</v>
      </c>
      <c r="J3187" s="48"/>
    </row>
    <row r="3188" spans="1:10" x14ac:dyDescent="0.4">
      <c r="A3188" s="48" t="s">
        <v>85</v>
      </c>
      <c r="B3188" s="48" t="s">
        <v>75</v>
      </c>
      <c r="C3188" s="48">
        <v>2024</v>
      </c>
      <c r="D3188" s="48" t="s">
        <v>8</v>
      </c>
      <c r="E3188" s="48">
        <v>2</v>
      </c>
      <c r="F3188" s="60">
        <v>379</v>
      </c>
      <c r="G3188" s="43">
        <v>117</v>
      </c>
      <c r="H3188" s="58">
        <f>FactTransaction[[#This Row],[RNS]]*FactTransaction[[#This Row],[ADR]]</f>
        <v>44343</v>
      </c>
      <c r="I3188" s="51">
        <f>DATE(FactTransaction[[#This Row],['#Year]],FactTransaction[[#This Row],['#Month]],1)</f>
        <v>45323</v>
      </c>
      <c r="J3188" s="48"/>
    </row>
    <row r="3189" spans="1:10" x14ac:dyDescent="0.4">
      <c r="A3189" s="48" t="s">
        <v>85</v>
      </c>
      <c r="B3189" s="48" t="s">
        <v>75</v>
      </c>
      <c r="C3189" s="48">
        <v>2024</v>
      </c>
      <c r="D3189" s="48" t="s">
        <v>3</v>
      </c>
      <c r="E3189" s="48">
        <v>2</v>
      </c>
      <c r="F3189" s="60">
        <v>537</v>
      </c>
      <c r="G3189" s="43">
        <v>118</v>
      </c>
      <c r="H3189" s="58">
        <f>FactTransaction[[#This Row],[RNS]]*FactTransaction[[#This Row],[ADR]]</f>
        <v>63366</v>
      </c>
      <c r="I3189" s="51">
        <f>DATE(FactTransaction[[#This Row],['#Year]],FactTransaction[[#This Row],['#Month]],1)</f>
        <v>45323</v>
      </c>
      <c r="J3189" s="48"/>
    </row>
    <row r="3190" spans="1:10" x14ac:dyDescent="0.4">
      <c r="A3190" s="48" t="s">
        <v>85</v>
      </c>
      <c r="B3190" s="48" t="s">
        <v>75</v>
      </c>
      <c r="C3190" s="48">
        <v>2024</v>
      </c>
      <c r="D3190" s="48" t="s">
        <v>6</v>
      </c>
      <c r="E3190" s="48">
        <v>3</v>
      </c>
      <c r="F3190" s="60">
        <v>246</v>
      </c>
      <c r="G3190" s="43">
        <v>99</v>
      </c>
      <c r="H3190" s="58">
        <f>FactTransaction[[#This Row],[RNS]]*FactTransaction[[#This Row],[ADR]]</f>
        <v>24354</v>
      </c>
      <c r="I3190" s="51">
        <f>DATE(FactTransaction[[#This Row],['#Year]],FactTransaction[[#This Row],['#Month]],1)</f>
        <v>45352</v>
      </c>
      <c r="J3190" s="48"/>
    </row>
    <row r="3191" spans="1:10" x14ac:dyDescent="0.4">
      <c r="A3191" s="48" t="s">
        <v>85</v>
      </c>
      <c r="B3191" s="48" t="s">
        <v>75</v>
      </c>
      <c r="C3191" s="48">
        <v>2024</v>
      </c>
      <c r="D3191" s="48" t="s">
        <v>7</v>
      </c>
      <c r="E3191" s="48">
        <v>3</v>
      </c>
      <c r="F3191" s="60">
        <v>367</v>
      </c>
      <c r="G3191" s="43">
        <v>125</v>
      </c>
      <c r="H3191" s="58">
        <f>FactTransaction[[#This Row],[RNS]]*FactTransaction[[#This Row],[ADR]]</f>
        <v>45875</v>
      </c>
      <c r="I3191" s="51">
        <f>DATE(FactTransaction[[#This Row],['#Year]],FactTransaction[[#This Row],['#Month]],1)</f>
        <v>45352</v>
      </c>
      <c r="J3191" s="48"/>
    </row>
    <row r="3192" spans="1:10" x14ac:dyDescent="0.4">
      <c r="A3192" s="48" t="s">
        <v>85</v>
      </c>
      <c r="B3192" s="48" t="s">
        <v>75</v>
      </c>
      <c r="C3192" s="48">
        <v>2024</v>
      </c>
      <c r="D3192" s="48" t="s">
        <v>8</v>
      </c>
      <c r="E3192" s="48">
        <v>3</v>
      </c>
      <c r="F3192" s="60">
        <v>483</v>
      </c>
      <c r="G3192" s="43">
        <v>108</v>
      </c>
      <c r="H3192" s="58">
        <f>FactTransaction[[#This Row],[RNS]]*FactTransaction[[#This Row],[ADR]]</f>
        <v>52164</v>
      </c>
      <c r="I3192" s="51">
        <f>DATE(FactTransaction[[#This Row],['#Year]],FactTransaction[[#This Row],['#Month]],1)</f>
        <v>45352</v>
      </c>
      <c r="J3192" s="48"/>
    </row>
    <row r="3193" spans="1:10" x14ac:dyDescent="0.4">
      <c r="A3193" s="48" t="s">
        <v>85</v>
      </c>
      <c r="B3193" s="48" t="s">
        <v>75</v>
      </c>
      <c r="C3193" s="48">
        <v>2024</v>
      </c>
      <c r="D3193" s="48" t="s">
        <v>3</v>
      </c>
      <c r="E3193" s="48">
        <v>3</v>
      </c>
      <c r="F3193" s="60">
        <v>468</v>
      </c>
      <c r="G3193" s="43">
        <v>98</v>
      </c>
      <c r="H3193" s="58">
        <f>FactTransaction[[#This Row],[RNS]]*FactTransaction[[#This Row],[ADR]]</f>
        <v>45864</v>
      </c>
      <c r="I3193" s="51">
        <f>DATE(FactTransaction[[#This Row],['#Year]],FactTransaction[[#This Row],['#Month]],1)</f>
        <v>45352</v>
      </c>
      <c r="J3193" s="48"/>
    </row>
    <row r="3194" spans="1:10" x14ac:dyDescent="0.4">
      <c r="A3194" s="48" t="s">
        <v>85</v>
      </c>
      <c r="B3194" s="48" t="s">
        <v>75</v>
      </c>
      <c r="C3194" s="48">
        <v>2024</v>
      </c>
      <c r="D3194" s="48" t="s">
        <v>6</v>
      </c>
      <c r="E3194" s="48">
        <v>4</v>
      </c>
      <c r="F3194" s="60">
        <v>535</v>
      </c>
      <c r="G3194" s="43">
        <v>125</v>
      </c>
      <c r="H3194" s="58">
        <f>FactTransaction[[#This Row],[RNS]]*FactTransaction[[#This Row],[ADR]]</f>
        <v>66875</v>
      </c>
      <c r="I3194" s="51">
        <f>DATE(FactTransaction[[#This Row],['#Year]],FactTransaction[[#This Row],['#Month]],1)</f>
        <v>45383</v>
      </c>
      <c r="J3194" s="48"/>
    </row>
    <row r="3195" spans="1:10" x14ac:dyDescent="0.4">
      <c r="A3195" s="48" t="s">
        <v>85</v>
      </c>
      <c r="B3195" s="48" t="s">
        <v>75</v>
      </c>
      <c r="C3195" s="48">
        <v>2024</v>
      </c>
      <c r="D3195" s="48" t="s">
        <v>7</v>
      </c>
      <c r="E3195" s="48">
        <v>4</v>
      </c>
      <c r="F3195" s="60">
        <v>439</v>
      </c>
      <c r="G3195" s="43">
        <v>120</v>
      </c>
      <c r="H3195" s="58">
        <f>FactTransaction[[#This Row],[RNS]]*FactTransaction[[#This Row],[ADR]]</f>
        <v>52680</v>
      </c>
      <c r="I3195" s="51">
        <f>DATE(FactTransaction[[#This Row],['#Year]],FactTransaction[[#This Row],['#Month]],1)</f>
        <v>45383</v>
      </c>
      <c r="J3195" s="48"/>
    </row>
    <row r="3196" spans="1:10" x14ac:dyDescent="0.4">
      <c r="A3196" s="48" t="s">
        <v>85</v>
      </c>
      <c r="B3196" s="48" t="s">
        <v>75</v>
      </c>
      <c r="C3196" s="48">
        <v>2024</v>
      </c>
      <c r="D3196" s="48" t="s">
        <v>8</v>
      </c>
      <c r="E3196" s="48">
        <v>4</v>
      </c>
      <c r="F3196" s="60">
        <v>61</v>
      </c>
      <c r="G3196" s="43">
        <v>104</v>
      </c>
      <c r="H3196" s="58">
        <f>FactTransaction[[#This Row],[RNS]]*FactTransaction[[#This Row],[ADR]]</f>
        <v>6344</v>
      </c>
      <c r="I3196" s="51">
        <f>DATE(FactTransaction[[#This Row],['#Year]],FactTransaction[[#This Row],['#Month]],1)</f>
        <v>45383</v>
      </c>
      <c r="J3196" s="48"/>
    </row>
    <row r="3197" spans="1:10" x14ac:dyDescent="0.4">
      <c r="A3197" s="48" t="s">
        <v>85</v>
      </c>
      <c r="B3197" s="48" t="s">
        <v>75</v>
      </c>
      <c r="C3197" s="48">
        <v>2024</v>
      </c>
      <c r="D3197" s="48" t="s">
        <v>3</v>
      </c>
      <c r="E3197" s="48">
        <v>4</v>
      </c>
      <c r="F3197" s="60">
        <v>414</v>
      </c>
      <c r="G3197" s="43">
        <v>109</v>
      </c>
      <c r="H3197" s="58">
        <f>FactTransaction[[#This Row],[RNS]]*FactTransaction[[#This Row],[ADR]]</f>
        <v>45126</v>
      </c>
      <c r="I3197" s="51">
        <f>DATE(FactTransaction[[#This Row],['#Year]],FactTransaction[[#This Row],['#Month]],1)</f>
        <v>45383</v>
      </c>
      <c r="J3197" s="48"/>
    </row>
    <row r="3198" spans="1:10" x14ac:dyDescent="0.4">
      <c r="A3198" s="48" t="s">
        <v>85</v>
      </c>
      <c r="B3198" s="48" t="s">
        <v>75</v>
      </c>
      <c r="C3198" s="48">
        <v>2024</v>
      </c>
      <c r="D3198" s="48" t="s">
        <v>6</v>
      </c>
      <c r="E3198" s="48">
        <v>5</v>
      </c>
      <c r="F3198" s="60">
        <v>169</v>
      </c>
      <c r="G3198" s="43">
        <v>105</v>
      </c>
      <c r="H3198" s="58">
        <f>FactTransaction[[#This Row],[RNS]]*FactTransaction[[#This Row],[ADR]]</f>
        <v>17745</v>
      </c>
      <c r="I3198" s="51">
        <f>DATE(FactTransaction[[#This Row],['#Year]],FactTransaction[[#This Row],['#Month]],1)</f>
        <v>45413</v>
      </c>
      <c r="J3198" s="48"/>
    </row>
    <row r="3199" spans="1:10" x14ac:dyDescent="0.4">
      <c r="A3199" s="48" t="s">
        <v>85</v>
      </c>
      <c r="B3199" s="48" t="s">
        <v>75</v>
      </c>
      <c r="C3199" s="48">
        <v>2024</v>
      </c>
      <c r="D3199" s="48" t="s">
        <v>7</v>
      </c>
      <c r="E3199" s="48">
        <v>5</v>
      </c>
      <c r="F3199" s="60">
        <v>443</v>
      </c>
      <c r="G3199" s="43">
        <v>115</v>
      </c>
      <c r="H3199" s="58">
        <f>FactTransaction[[#This Row],[RNS]]*FactTransaction[[#This Row],[ADR]]</f>
        <v>50945</v>
      </c>
      <c r="I3199" s="51">
        <f>DATE(FactTransaction[[#This Row],['#Year]],FactTransaction[[#This Row],['#Month]],1)</f>
        <v>45413</v>
      </c>
      <c r="J3199" s="48"/>
    </row>
    <row r="3200" spans="1:10" x14ac:dyDescent="0.4">
      <c r="A3200" s="48" t="s">
        <v>85</v>
      </c>
      <c r="B3200" s="48" t="s">
        <v>75</v>
      </c>
      <c r="C3200" s="48">
        <v>2024</v>
      </c>
      <c r="D3200" s="48" t="s">
        <v>8</v>
      </c>
      <c r="E3200" s="48">
        <v>5</v>
      </c>
      <c r="F3200" s="60">
        <v>306</v>
      </c>
      <c r="G3200" s="43">
        <v>115</v>
      </c>
      <c r="H3200" s="58">
        <f>FactTransaction[[#This Row],[RNS]]*FactTransaction[[#This Row],[ADR]]</f>
        <v>35190</v>
      </c>
      <c r="I3200" s="51">
        <f>DATE(FactTransaction[[#This Row],['#Year]],FactTransaction[[#This Row],['#Month]],1)</f>
        <v>45413</v>
      </c>
      <c r="J3200" s="48"/>
    </row>
    <row r="3201" spans="1:10" x14ac:dyDescent="0.4">
      <c r="A3201" s="48" t="s">
        <v>85</v>
      </c>
      <c r="B3201" s="48" t="s">
        <v>75</v>
      </c>
      <c r="C3201" s="48">
        <v>2024</v>
      </c>
      <c r="D3201" s="48" t="s">
        <v>3</v>
      </c>
      <c r="E3201" s="48">
        <v>5</v>
      </c>
      <c r="F3201" s="60">
        <v>289</v>
      </c>
      <c r="G3201" s="43">
        <v>125</v>
      </c>
      <c r="H3201" s="58">
        <f>FactTransaction[[#This Row],[RNS]]*FactTransaction[[#This Row],[ADR]]</f>
        <v>36125</v>
      </c>
      <c r="I3201" s="51">
        <f>DATE(FactTransaction[[#This Row],['#Year]],FactTransaction[[#This Row],['#Month]],1)</f>
        <v>45413</v>
      </c>
      <c r="J3201" s="48"/>
    </row>
    <row r="3202" spans="1:10" x14ac:dyDescent="0.4">
      <c r="A3202" s="48" t="s">
        <v>85</v>
      </c>
      <c r="B3202" s="48" t="s">
        <v>75</v>
      </c>
      <c r="C3202" s="48">
        <v>2024</v>
      </c>
      <c r="D3202" s="48" t="s">
        <v>6</v>
      </c>
      <c r="E3202" s="48">
        <v>6</v>
      </c>
      <c r="F3202" s="60">
        <v>69</v>
      </c>
      <c r="G3202" s="43">
        <v>121</v>
      </c>
      <c r="H3202" s="58">
        <f>FactTransaction[[#This Row],[RNS]]*FactTransaction[[#This Row],[ADR]]</f>
        <v>8349</v>
      </c>
      <c r="I3202" s="51">
        <f>DATE(FactTransaction[[#This Row],['#Year]],FactTransaction[[#This Row],['#Month]],1)</f>
        <v>45444</v>
      </c>
      <c r="J3202" s="48"/>
    </row>
    <row r="3203" spans="1:10" x14ac:dyDescent="0.4">
      <c r="A3203" s="48" t="s">
        <v>85</v>
      </c>
      <c r="B3203" s="48" t="s">
        <v>75</v>
      </c>
      <c r="C3203" s="48">
        <v>2024</v>
      </c>
      <c r="D3203" s="48" t="s">
        <v>7</v>
      </c>
      <c r="E3203" s="48">
        <v>6</v>
      </c>
      <c r="F3203" s="60">
        <v>361</v>
      </c>
      <c r="G3203" s="43">
        <v>110</v>
      </c>
      <c r="H3203" s="58">
        <f>FactTransaction[[#This Row],[RNS]]*FactTransaction[[#This Row],[ADR]]</f>
        <v>39710</v>
      </c>
      <c r="I3203" s="51">
        <f>DATE(FactTransaction[[#This Row],['#Year]],FactTransaction[[#This Row],['#Month]],1)</f>
        <v>45444</v>
      </c>
      <c r="J3203" s="48"/>
    </row>
    <row r="3204" spans="1:10" x14ac:dyDescent="0.4">
      <c r="A3204" s="48" t="s">
        <v>85</v>
      </c>
      <c r="B3204" s="48" t="s">
        <v>75</v>
      </c>
      <c r="C3204" s="48">
        <v>2024</v>
      </c>
      <c r="D3204" s="48" t="s">
        <v>8</v>
      </c>
      <c r="E3204" s="48">
        <v>6</v>
      </c>
      <c r="F3204" s="60">
        <v>545</v>
      </c>
      <c r="G3204" s="43">
        <v>97</v>
      </c>
      <c r="H3204" s="58">
        <f>FactTransaction[[#This Row],[RNS]]*FactTransaction[[#This Row],[ADR]]</f>
        <v>52865</v>
      </c>
      <c r="I3204" s="51">
        <f>DATE(FactTransaction[[#This Row],['#Year]],FactTransaction[[#This Row],['#Month]],1)</f>
        <v>45444</v>
      </c>
      <c r="J3204" s="48"/>
    </row>
    <row r="3205" spans="1:10" x14ac:dyDescent="0.4">
      <c r="A3205" s="48" t="s">
        <v>85</v>
      </c>
      <c r="B3205" s="48" t="s">
        <v>75</v>
      </c>
      <c r="C3205" s="48">
        <v>2024</v>
      </c>
      <c r="D3205" s="48" t="s">
        <v>3</v>
      </c>
      <c r="E3205" s="48">
        <v>6</v>
      </c>
      <c r="F3205" s="60">
        <v>447</v>
      </c>
      <c r="G3205" s="43">
        <v>113</v>
      </c>
      <c r="H3205" s="58">
        <f>FactTransaction[[#This Row],[RNS]]*FactTransaction[[#This Row],[ADR]]</f>
        <v>50511</v>
      </c>
      <c r="I3205" s="51">
        <f>DATE(FactTransaction[[#This Row],['#Year]],FactTransaction[[#This Row],['#Month]],1)</f>
        <v>45444</v>
      </c>
      <c r="J3205" s="48"/>
    </row>
    <row r="3206" spans="1:10" x14ac:dyDescent="0.4">
      <c r="A3206" s="48" t="s">
        <v>85</v>
      </c>
      <c r="B3206" s="48" t="s">
        <v>75</v>
      </c>
      <c r="C3206" s="48">
        <v>2024</v>
      </c>
      <c r="D3206" s="48" t="s">
        <v>6</v>
      </c>
      <c r="E3206" s="48">
        <v>7</v>
      </c>
      <c r="F3206" s="60">
        <v>245</v>
      </c>
      <c r="G3206" s="43">
        <v>125</v>
      </c>
      <c r="H3206" s="58">
        <f>FactTransaction[[#This Row],[RNS]]*FactTransaction[[#This Row],[ADR]]</f>
        <v>30625</v>
      </c>
      <c r="I3206" s="51">
        <f>DATE(FactTransaction[[#This Row],['#Year]],FactTransaction[[#This Row],['#Month]],1)</f>
        <v>45474</v>
      </c>
      <c r="J3206" s="48"/>
    </row>
    <row r="3207" spans="1:10" x14ac:dyDescent="0.4">
      <c r="A3207" s="48" t="s">
        <v>85</v>
      </c>
      <c r="B3207" s="48" t="s">
        <v>75</v>
      </c>
      <c r="C3207" s="48">
        <v>2024</v>
      </c>
      <c r="D3207" s="48" t="s">
        <v>7</v>
      </c>
      <c r="E3207" s="48">
        <v>7</v>
      </c>
      <c r="F3207" s="60">
        <v>512</v>
      </c>
      <c r="G3207" s="43">
        <v>99</v>
      </c>
      <c r="H3207" s="58">
        <f>FactTransaction[[#This Row],[RNS]]*FactTransaction[[#This Row],[ADR]]</f>
        <v>50688</v>
      </c>
      <c r="I3207" s="51">
        <f>DATE(FactTransaction[[#This Row],['#Year]],FactTransaction[[#This Row],['#Month]],1)</f>
        <v>45474</v>
      </c>
      <c r="J3207" s="48"/>
    </row>
    <row r="3208" spans="1:10" x14ac:dyDescent="0.4">
      <c r="A3208" s="48" t="s">
        <v>85</v>
      </c>
      <c r="B3208" s="48" t="s">
        <v>75</v>
      </c>
      <c r="C3208" s="48">
        <v>2024</v>
      </c>
      <c r="D3208" s="48" t="s">
        <v>8</v>
      </c>
      <c r="E3208" s="48">
        <v>7</v>
      </c>
      <c r="F3208" s="60">
        <v>269</v>
      </c>
      <c r="G3208" s="43">
        <v>99</v>
      </c>
      <c r="H3208" s="58">
        <f>FactTransaction[[#This Row],[RNS]]*FactTransaction[[#This Row],[ADR]]</f>
        <v>26631</v>
      </c>
      <c r="I3208" s="51">
        <f>DATE(FactTransaction[[#This Row],['#Year]],FactTransaction[[#This Row],['#Month]],1)</f>
        <v>45474</v>
      </c>
      <c r="J3208" s="48"/>
    </row>
    <row r="3209" spans="1:10" x14ac:dyDescent="0.4">
      <c r="A3209" s="48" t="s">
        <v>85</v>
      </c>
      <c r="B3209" s="48" t="s">
        <v>75</v>
      </c>
      <c r="C3209" s="48">
        <v>2024</v>
      </c>
      <c r="D3209" s="48" t="s">
        <v>3</v>
      </c>
      <c r="E3209" s="48">
        <v>7</v>
      </c>
      <c r="F3209" s="60">
        <v>422</v>
      </c>
      <c r="G3209" s="43">
        <v>122</v>
      </c>
      <c r="H3209" s="58">
        <f>FactTransaction[[#This Row],[RNS]]*FactTransaction[[#This Row],[ADR]]</f>
        <v>51484</v>
      </c>
      <c r="I3209" s="51">
        <f>DATE(FactTransaction[[#This Row],['#Year]],FactTransaction[[#This Row],['#Month]],1)</f>
        <v>45474</v>
      </c>
      <c r="J3209" s="48"/>
    </row>
    <row r="3210" spans="1:10" x14ac:dyDescent="0.4">
      <c r="A3210" s="48" t="s">
        <v>85</v>
      </c>
      <c r="B3210" s="48" t="s">
        <v>75</v>
      </c>
      <c r="C3210" s="48">
        <v>2024</v>
      </c>
      <c r="D3210" s="48" t="s">
        <v>6</v>
      </c>
      <c r="E3210" s="48">
        <v>8</v>
      </c>
      <c r="F3210" s="60">
        <v>248</v>
      </c>
      <c r="G3210" s="43">
        <v>98</v>
      </c>
      <c r="H3210" s="58">
        <f>FactTransaction[[#This Row],[RNS]]*FactTransaction[[#This Row],[ADR]]</f>
        <v>24304</v>
      </c>
      <c r="I3210" s="51">
        <f>DATE(FactTransaction[[#This Row],['#Year]],FactTransaction[[#This Row],['#Month]],1)</f>
        <v>45505</v>
      </c>
      <c r="J3210" s="48"/>
    </row>
    <row r="3211" spans="1:10" x14ac:dyDescent="0.4">
      <c r="A3211" s="48" t="s">
        <v>85</v>
      </c>
      <c r="B3211" s="48" t="s">
        <v>75</v>
      </c>
      <c r="C3211" s="48">
        <v>2024</v>
      </c>
      <c r="D3211" s="48" t="s">
        <v>7</v>
      </c>
      <c r="E3211" s="48">
        <v>8</v>
      </c>
      <c r="F3211" s="60">
        <v>405</v>
      </c>
      <c r="G3211" s="43">
        <v>111</v>
      </c>
      <c r="H3211" s="58">
        <f>FactTransaction[[#This Row],[RNS]]*FactTransaction[[#This Row],[ADR]]</f>
        <v>44955</v>
      </c>
      <c r="I3211" s="51">
        <f>DATE(FactTransaction[[#This Row],['#Year]],FactTransaction[[#This Row],['#Month]],1)</f>
        <v>45505</v>
      </c>
      <c r="J3211" s="48"/>
    </row>
    <row r="3212" spans="1:10" x14ac:dyDescent="0.4">
      <c r="A3212" s="48" t="s">
        <v>85</v>
      </c>
      <c r="B3212" s="48" t="s">
        <v>75</v>
      </c>
      <c r="C3212" s="48">
        <v>2024</v>
      </c>
      <c r="D3212" s="48" t="s">
        <v>8</v>
      </c>
      <c r="E3212" s="48">
        <v>8</v>
      </c>
      <c r="F3212" s="60">
        <v>31</v>
      </c>
      <c r="G3212" s="43">
        <v>102</v>
      </c>
      <c r="H3212" s="58">
        <f>FactTransaction[[#This Row],[RNS]]*FactTransaction[[#This Row],[ADR]]</f>
        <v>3162</v>
      </c>
      <c r="I3212" s="51">
        <f>DATE(FactTransaction[[#This Row],['#Year]],FactTransaction[[#This Row],['#Month]],1)</f>
        <v>45505</v>
      </c>
      <c r="J3212" s="48"/>
    </row>
    <row r="3213" spans="1:10" x14ac:dyDescent="0.4">
      <c r="A3213" s="48" t="s">
        <v>85</v>
      </c>
      <c r="B3213" s="48" t="s">
        <v>75</v>
      </c>
      <c r="C3213" s="48">
        <v>2024</v>
      </c>
      <c r="D3213" s="48" t="s">
        <v>3</v>
      </c>
      <c r="E3213" s="48">
        <v>8</v>
      </c>
      <c r="F3213" s="60">
        <v>197</v>
      </c>
      <c r="G3213" s="43">
        <v>110</v>
      </c>
      <c r="H3213" s="58">
        <f>FactTransaction[[#This Row],[RNS]]*FactTransaction[[#This Row],[ADR]]</f>
        <v>21670</v>
      </c>
      <c r="I3213" s="51">
        <f>DATE(FactTransaction[[#This Row],['#Year]],FactTransaction[[#This Row],['#Month]],1)</f>
        <v>45505</v>
      </c>
      <c r="J3213" s="48"/>
    </row>
    <row r="3214" spans="1:10" x14ac:dyDescent="0.4">
      <c r="A3214" s="48" t="s">
        <v>85</v>
      </c>
      <c r="B3214" s="48" t="s">
        <v>75</v>
      </c>
      <c r="C3214" s="48">
        <v>2024</v>
      </c>
      <c r="D3214" s="48" t="s">
        <v>6</v>
      </c>
      <c r="E3214" s="48">
        <v>9</v>
      </c>
      <c r="F3214" s="60">
        <v>398</v>
      </c>
      <c r="G3214" s="43">
        <v>107</v>
      </c>
      <c r="H3214" s="58">
        <f>FactTransaction[[#This Row],[RNS]]*FactTransaction[[#This Row],[ADR]]</f>
        <v>42586</v>
      </c>
      <c r="I3214" s="51">
        <f>DATE(FactTransaction[[#This Row],['#Year]],FactTransaction[[#This Row],['#Month]],1)</f>
        <v>45536</v>
      </c>
      <c r="J3214" s="48"/>
    </row>
    <row r="3215" spans="1:10" x14ac:dyDescent="0.4">
      <c r="A3215" s="48" t="s">
        <v>85</v>
      </c>
      <c r="B3215" s="48" t="s">
        <v>75</v>
      </c>
      <c r="C3215" s="48">
        <v>2024</v>
      </c>
      <c r="D3215" s="48" t="s">
        <v>7</v>
      </c>
      <c r="E3215" s="48">
        <v>9</v>
      </c>
      <c r="F3215" s="60">
        <v>347</v>
      </c>
      <c r="G3215" s="43">
        <v>120</v>
      </c>
      <c r="H3215" s="58">
        <f>FactTransaction[[#This Row],[RNS]]*FactTransaction[[#This Row],[ADR]]</f>
        <v>41640</v>
      </c>
      <c r="I3215" s="51">
        <f>DATE(FactTransaction[[#This Row],['#Year]],FactTransaction[[#This Row],['#Month]],1)</f>
        <v>45536</v>
      </c>
      <c r="J3215" s="48"/>
    </row>
    <row r="3216" spans="1:10" x14ac:dyDescent="0.4">
      <c r="A3216" s="48" t="s">
        <v>85</v>
      </c>
      <c r="B3216" s="48" t="s">
        <v>75</v>
      </c>
      <c r="C3216" s="48">
        <v>2024</v>
      </c>
      <c r="D3216" s="48" t="s">
        <v>8</v>
      </c>
      <c r="E3216" s="48">
        <v>9</v>
      </c>
      <c r="F3216" s="60">
        <v>372</v>
      </c>
      <c r="G3216" s="43">
        <v>111</v>
      </c>
      <c r="H3216" s="58">
        <f>FactTransaction[[#This Row],[RNS]]*FactTransaction[[#This Row],[ADR]]</f>
        <v>41292</v>
      </c>
      <c r="I3216" s="51">
        <f>DATE(FactTransaction[[#This Row],['#Year]],FactTransaction[[#This Row],['#Month]],1)</f>
        <v>45536</v>
      </c>
      <c r="J3216" s="48"/>
    </row>
    <row r="3217" spans="1:10" x14ac:dyDescent="0.4">
      <c r="A3217" s="48" t="s">
        <v>85</v>
      </c>
      <c r="B3217" s="48" t="s">
        <v>75</v>
      </c>
      <c r="C3217" s="48">
        <v>2024</v>
      </c>
      <c r="D3217" s="48" t="s">
        <v>3</v>
      </c>
      <c r="E3217" s="48">
        <v>9</v>
      </c>
      <c r="F3217" s="60">
        <v>297</v>
      </c>
      <c r="G3217" s="43">
        <v>107</v>
      </c>
      <c r="H3217" s="58">
        <f>FactTransaction[[#This Row],[RNS]]*FactTransaction[[#This Row],[ADR]]</f>
        <v>31779</v>
      </c>
      <c r="I3217" s="51">
        <f>DATE(FactTransaction[[#This Row],['#Year]],FactTransaction[[#This Row],['#Month]],1)</f>
        <v>45536</v>
      </c>
      <c r="J3217" s="48"/>
    </row>
    <row r="3218" spans="1:10" x14ac:dyDescent="0.4">
      <c r="A3218" s="48" t="s">
        <v>85</v>
      </c>
      <c r="B3218" s="48" t="s">
        <v>75</v>
      </c>
      <c r="C3218" s="48">
        <v>2024</v>
      </c>
      <c r="D3218" s="48" t="s">
        <v>6</v>
      </c>
      <c r="E3218" s="48">
        <v>10</v>
      </c>
      <c r="F3218" s="60">
        <v>314</v>
      </c>
      <c r="G3218" s="43">
        <v>120</v>
      </c>
      <c r="H3218" s="58">
        <f>FactTransaction[[#This Row],[RNS]]*FactTransaction[[#This Row],[ADR]]</f>
        <v>37680</v>
      </c>
      <c r="I3218" s="51">
        <f>DATE(FactTransaction[[#This Row],['#Year]],FactTransaction[[#This Row],['#Month]],1)</f>
        <v>45566</v>
      </c>
      <c r="J3218" s="48"/>
    </row>
    <row r="3219" spans="1:10" x14ac:dyDescent="0.4">
      <c r="A3219" s="48" t="s">
        <v>85</v>
      </c>
      <c r="B3219" s="48" t="s">
        <v>75</v>
      </c>
      <c r="C3219" s="48">
        <v>2024</v>
      </c>
      <c r="D3219" s="48" t="s">
        <v>7</v>
      </c>
      <c r="E3219" s="48">
        <v>10</v>
      </c>
      <c r="F3219" s="60">
        <v>380</v>
      </c>
      <c r="G3219" s="43">
        <v>98</v>
      </c>
      <c r="H3219" s="58">
        <f>FactTransaction[[#This Row],[RNS]]*FactTransaction[[#This Row],[ADR]]</f>
        <v>37240</v>
      </c>
      <c r="I3219" s="51">
        <f>DATE(FactTransaction[[#This Row],['#Year]],FactTransaction[[#This Row],['#Month]],1)</f>
        <v>45566</v>
      </c>
      <c r="J3219" s="48"/>
    </row>
    <row r="3220" spans="1:10" x14ac:dyDescent="0.4">
      <c r="A3220" s="48" t="s">
        <v>85</v>
      </c>
      <c r="B3220" s="48" t="s">
        <v>75</v>
      </c>
      <c r="C3220" s="48">
        <v>2024</v>
      </c>
      <c r="D3220" s="48" t="s">
        <v>8</v>
      </c>
      <c r="E3220" s="48">
        <v>10</v>
      </c>
      <c r="F3220" s="60">
        <v>418</v>
      </c>
      <c r="G3220" s="43">
        <v>124</v>
      </c>
      <c r="H3220" s="58">
        <f>FactTransaction[[#This Row],[RNS]]*FactTransaction[[#This Row],[ADR]]</f>
        <v>51832</v>
      </c>
      <c r="I3220" s="51">
        <f>DATE(FactTransaction[[#This Row],['#Year]],FactTransaction[[#This Row],['#Month]],1)</f>
        <v>45566</v>
      </c>
      <c r="J3220" s="48"/>
    </row>
    <row r="3221" spans="1:10" x14ac:dyDescent="0.4">
      <c r="A3221" s="48" t="s">
        <v>85</v>
      </c>
      <c r="B3221" s="48" t="s">
        <v>75</v>
      </c>
      <c r="C3221" s="48">
        <v>2024</v>
      </c>
      <c r="D3221" s="48" t="s">
        <v>3</v>
      </c>
      <c r="E3221" s="48">
        <v>10</v>
      </c>
      <c r="F3221" s="60">
        <v>193</v>
      </c>
      <c r="G3221" s="43">
        <v>100</v>
      </c>
      <c r="H3221" s="58">
        <f>FactTransaction[[#This Row],[RNS]]*FactTransaction[[#This Row],[ADR]]</f>
        <v>19300</v>
      </c>
      <c r="I3221" s="51">
        <f>DATE(FactTransaction[[#This Row],['#Year]],FactTransaction[[#This Row],['#Month]],1)</f>
        <v>45566</v>
      </c>
      <c r="J3221" s="48"/>
    </row>
    <row r="3222" spans="1:10" x14ac:dyDescent="0.4">
      <c r="A3222" s="48" t="s">
        <v>85</v>
      </c>
      <c r="B3222" s="48" t="s">
        <v>75</v>
      </c>
      <c r="C3222" s="48">
        <v>2024</v>
      </c>
      <c r="D3222" s="48" t="s">
        <v>6</v>
      </c>
      <c r="E3222" s="48">
        <v>11</v>
      </c>
      <c r="F3222" s="60">
        <v>426</v>
      </c>
      <c r="G3222" s="43">
        <v>102</v>
      </c>
      <c r="H3222" s="58">
        <f>FactTransaction[[#This Row],[RNS]]*FactTransaction[[#This Row],[ADR]]</f>
        <v>43452</v>
      </c>
      <c r="I3222" s="51">
        <f>DATE(FactTransaction[[#This Row],['#Year]],FactTransaction[[#This Row],['#Month]],1)</f>
        <v>45597</v>
      </c>
      <c r="J3222" s="48"/>
    </row>
    <row r="3223" spans="1:10" x14ac:dyDescent="0.4">
      <c r="A3223" s="48" t="s">
        <v>85</v>
      </c>
      <c r="B3223" s="48" t="s">
        <v>75</v>
      </c>
      <c r="C3223" s="48">
        <v>2024</v>
      </c>
      <c r="D3223" s="48" t="s">
        <v>7</v>
      </c>
      <c r="E3223" s="48">
        <v>11</v>
      </c>
      <c r="F3223" s="60">
        <v>48</v>
      </c>
      <c r="G3223" s="43">
        <v>107</v>
      </c>
      <c r="H3223" s="58">
        <f>FactTransaction[[#This Row],[RNS]]*FactTransaction[[#This Row],[ADR]]</f>
        <v>5136</v>
      </c>
      <c r="I3223" s="51">
        <f>DATE(FactTransaction[[#This Row],['#Year]],FactTransaction[[#This Row],['#Month]],1)</f>
        <v>45597</v>
      </c>
      <c r="J3223" s="48"/>
    </row>
    <row r="3224" spans="1:10" x14ac:dyDescent="0.4">
      <c r="A3224" s="48" t="s">
        <v>85</v>
      </c>
      <c r="B3224" s="48" t="s">
        <v>75</v>
      </c>
      <c r="C3224" s="48">
        <v>2024</v>
      </c>
      <c r="D3224" s="48" t="s">
        <v>8</v>
      </c>
      <c r="E3224" s="48">
        <v>11</v>
      </c>
      <c r="F3224" s="60">
        <v>180</v>
      </c>
      <c r="G3224" s="43">
        <v>120</v>
      </c>
      <c r="H3224" s="58">
        <f>FactTransaction[[#This Row],[RNS]]*FactTransaction[[#This Row],[ADR]]</f>
        <v>21600</v>
      </c>
      <c r="I3224" s="51">
        <f>DATE(FactTransaction[[#This Row],['#Year]],FactTransaction[[#This Row],['#Month]],1)</f>
        <v>45597</v>
      </c>
      <c r="J3224" s="48"/>
    </row>
    <row r="3225" spans="1:10" x14ac:dyDescent="0.4">
      <c r="A3225" s="48" t="s">
        <v>85</v>
      </c>
      <c r="B3225" s="48" t="s">
        <v>75</v>
      </c>
      <c r="C3225" s="48">
        <v>2024</v>
      </c>
      <c r="D3225" s="48" t="s">
        <v>3</v>
      </c>
      <c r="E3225" s="48">
        <v>11</v>
      </c>
      <c r="F3225" s="60">
        <v>173</v>
      </c>
      <c r="G3225" s="43">
        <v>107</v>
      </c>
      <c r="H3225" s="58">
        <f>FactTransaction[[#This Row],[RNS]]*FactTransaction[[#This Row],[ADR]]</f>
        <v>18511</v>
      </c>
      <c r="I3225" s="51">
        <f>DATE(FactTransaction[[#This Row],['#Year]],FactTransaction[[#This Row],['#Month]],1)</f>
        <v>45597</v>
      </c>
      <c r="J3225" s="48"/>
    </row>
    <row r="3226" spans="1:10" x14ac:dyDescent="0.4">
      <c r="A3226" s="48" t="s">
        <v>85</v>
      </c>
      <c r="B3226" s="48" t="s">
        <v>75</v>
      </c>
      <c r="C3226" s="48">
        <v>2024</v>
      </c>
      <c r="D3226" s="48" t="s">
        <v>6</v>
      </c>
      <c r="E3226" s="48">
        <v>12</v>
      </c>
      <c r="F3226" s="60">
        <v>290</v>
      </c>
      <c r="G3226" s="43">
        <v>113</v>
      </c>
      <c r="H3226" s="58">
        <f>FactTransaction[[#This Row],[RNS]]*FactTransaction[[#This Row],[ADR]]</f>
        <v>32770</v>
      </c>
      <c r="I3226" s="51">
        <f>DATE(FactTransaction[[#This Row],['#Year]],FactTransaction[[#This Row],['#Month]],1)</f>
        <v>45627</v>
      </c>
      <c r="J3226" s="48"/>
    </row>
    <row r="3227" spans="1:10" x14ac:dyDescent="0.4">
      <c r="A3227" s="48" t="s">
        <v>85</v>
      </c>
      <c r="B3227" s="48" t="s">
        <v>75</v>
      </c>
      <c r="C3227" s="48">
        <v>2024</v>
      </c>
      <c r="D3227" s="48" t="s">
        <v>7</v>
      </c>
      <c r="E3227" s="48">
        <v>12</v>
      </c>
      <c r="F3227" s="60">
        <v>141</v>
      </c>
      <c r="G3227" s="43">
        <v>103</v>
      </c>
      <c r="H3227" s="58">
        <f>FactTransaction[[#This Row],[RNS]]*FactTransaction[[#This Row],[ADR]]</f>
        <v>14523</v>
      </c>
      <c r="I3227" s="51">
        <f>DATE(FactTransaction[[#This Row],['#Year]],FactTransaction[[#This Row],['#Month]],1)</f>
        <v>45627</v>
      </c>
      <c r="J3227" s="48"/>
    </row>
    <row r="3228" spans="1:10" x14ac:dyDescent="0.4">
      <c r="A3228" s="48" t="s">
        <v>85</v>
      </c>
      <c r="B3228" s="48" t="s">
        <v>75</v>
      </c>
      <c r="C3228" s="48">
        <v>2024</v>
      </c>
      <c r="D3228" s="48" t="s">
        <v>8</v>
      </c>
      <c r="E3228" s="48">
        <v>12</v>
      </c>
      <c r="F3228" s="60">
        <v>491</v>
      </c>
      <c r="G3228" s="43">
        <v>114</v>
      </c>
      <c r="H3228" s="58">
        <f>FactTransaction[[#This Row],[RNS]]*FactTransaction[[#This Row],[ADR]]</f>
        <v>55974</v>
      </c>
      <c r="I3228" s="51">
        <f>DATE(FactTransaction[[#This Row],['#Year]],FactTransaction[[#This Row],['#Month]],1)</f>
        <v>45627</v>
      </c>
      <c r="J3228" s="48"/>
    </row>
    <row r="3229" spans="1:10" x14ac:dyDescent="0.4">
      <c r="A3229" s="48" t="s">
        <v>85</v>
      </c>
      <c r="B3229" s="48" t="s">
        <v>75</v>
      </c>
      <c r="C3229" s="48">
        <v>2024</v>
      </c>
      <c r="D3229" s="48" t="s">
        <v>3</v>
      </c>
      <c r="E3229" s="48">
        <v>12</v>
      </c>
      <c r="F3229" s="60">
        <v>473</v>
      </c>
      <c r="G3229" s="43">
        <v>96</v>
      </c>
      <c r="H3229" s="58">
        <f>FactTransaction[[#This Row],[RNS]]*FactTransaction[[#This Row],[ADR]]</f>
        <v>45408</v>
      </c>
      <c r="I3229" s="51">
        <f>DATE(FactTransaction[[#This Row],['#Year]],FactTransaction[[#This Row],['#Month]],1)</f>
        <v>45627</v>
      </c>
      <c r="J3229" s="48"/>
    </row>
    <row r="3230" spans="1:10" x14ac:dyDescent="0.4">
      <c r="A3230" s="48" t="s">
        <v>85</v>
      </c>
      <c r="B3230" s="48" t="s">
        <v>74</v>
      </c>
      <c r="C3230" s="48">
        <v>2024</v>
      </c>
      <c r="D3230" s="48" t="s">
        <v>6</v>
      </c>
      <c r="E3230" s="48">
        <v>1</v>
      </c>
      <c r="F3230" s="60">
        <v>17</v>
      </c>
      <c r="G3230" s="43">
        <v>100</v>
      </c>
      <c r="H3230" s="58">
        <f>FactTransaction[[#This Row],[RNS]]*FactTransaction[[#This Row],[ADR]]</f>
        <v>1700</v>
      </c>
      <c r="I3230" s="51">
        <f>DATE(FactTransaction[[#This Row],['#Year]],FactTransaction[[#This Row],['#Month]],1)</f>
        <v>45292</v>
      </c>
      <c r="J3230" s="48"/>
    </row>
    <row r="3231" spans="1:10" x14ac:dyDescent="0.4">
      <c r="A3231" s="48" t="s">
        <v>85</v>
      </c>
      <c r="B3231" s="48" t="s">
        <v>74</v>
      </c>
      <c r="C3231" s="48">
        <v>2024</v>
      </c>
      <c r="D3231" s="48" t="s">
        <v>7</v>
      </c>
      <c r="E3231" s="48">
        <v>1</v>
      </c>
      <c r="F3231" s="60">
        <v>329</v>
      </c>
      <c r="G3231" s="43">
        <v>106</v>
      </c>
      <c r="H3231" s="58">
        <f>FactTransaction[[#This Row],[RNS]]*FactTransaction[[#This Row],[ADR]]</f>
        <v>34874</v>
      </c>
      <c r="I3231" s="51">
        <f>DATE(FactTransaction[[#This Row],['#Year]],FactTransaction[[#This Row],['#Month]],1)</f>
        <v>45292</v>
      </c>
      <c r="J3231" s="48"/>
    </row>
    <row r="3232" spans="1:10" x14ac:dyDescent="0.4">
      <c r="A3232" s="48" t="s">
        <v>85</v>
      </c>
      <c r="B3232" s="48" t="s">
        <v>74</v>
      </c>
      <c r="C3232" s="48">
        <v>2024</v>
      </c>
      <c r="D3232" s="48" t="s">
        <v>8</v>
      </c>
      <c r="E3232" s="48">
        <v>1</v>
      </c>
      <c r="F3232" s="60">
        <v>148</v>
      </c>
      <c r="G3232" s="43">
        <v>105</v>
      </c>
      <c r="H3232" s="58">
        <f>FactTransaction[[#This Row],[RNS]]*FactTransaction[[#This Row],[ADR]]</f>
        <v>15540</v>
      </c>
      <c r="I3232" s="51">
        <f>DATE(FactTransaction[[#This Row],['#Year]],FactTransaction[[#This Row],['#Month]],1)</f>
        <v>45292</v>
      </c>
      <c r="J3232" s="48"/>
    </row>
    <row r="3233" spans="1:10" x14ac:dyDescent="0.4">
      <c r="A3233" s="48" t="s">
        <v>85</v>
      </c>
      <c r="B3233" s="48" t="s">
        <v>74</v>
      </c>
      <c r="C3233" s="48">
        <v>2024</v>
      </c>
      <c r="D3233" s="48" t="s">
        <v>3</v>
      </c>
      <c r="E3233" s="48">
        <v>1</v>
      </c>
      <c r="F3233" s="60">
        <v>591</v>
      </c>
      <c r="G3233" s="43">
        <v>107</v>
      </c>
      <c r="H3233" s="58">
        <f>FactTransaction[[#This Row],[RNS]]*FactTransaction[[#This Row],[ADR]]</f>
        <v>63237</v>
      </c>
      <c r="I3233" s="51">
        <f>DATE(FactTransaction[[#This Row],['#Year]],FactTransaction[[#This Row],['#Month]],1)</f>
        <v>45292</v>
      </c>
      <c r="J3233" s="48"/>
    </row>
    <row r="3234" spans="1:10" x14ac:dyDescent="0.4">
      <c r="A3234" s="48" t="s">
        <v>85</v>
      </c>
      <c r="B3234" s="48" t="s">
        <v>74</v>
      </c>
      <c r="C3234" s="48">
        <v>2024</v>
      </c>
      <c r="D3234" s="48" t="s">
        <v>6</v>
      </c>
      <c r="E3234" s="48">
        <v>2</v>
      </c>
      <c r="F3234" s="60">
        <v>367</v>
      </c>
      <c r="G3234" s="43">
        <v>115</v>
      </c>
      <c r="H3234" s="58">
        <f>FactTransaction[[#This Row],[RNS]]*FactTransaction[[#This Row],[ADR]]</f>
        <v>42205</v>
      </c>
      <c r="I3234" s="51">
        <f>DATE(FactTransaction[[#This Row],['#Year]],FactTransaction[[#This Row],['#Month]],1)</f>
        <v>45323</v>
      </c>
      <c r="J3234" s="48"/>
    </row>
    <row r="3235" spans="1:10" x14ac:dyDescent="0.4">
      <c r="A3235" s="48" t="s">
        <v>85</v>
      </c>
      <c r="B3235" s="48" t="s">
        <v>74</v>
      </c>
      <c r="C3235" s="48">
        <v>2024</v>
      </c>
      <c r="D3235" s="48" t="s">
        <v>7</v>
      </c>
      <c r="E3235" s="48">
        <v>2</v>
      </c>
      <c r="F3235" s="60">
        <v>313</v>
      </c>
      <c r="G3235" s="43">
        <v>111</v>
      </c>
      <c r="H3235" s="58">
        <f>FactTransaction[[#This Row],[RNS]]*FactTransaction[[#This Row],[ADR]]</f>
        <v>34743</v>
      </c>
      <c r="I3235" s="51">
        <f>DATE(FactTransaction[[#This Row],['#Year]],FactTransaction[[#This Row],['#Month]],1)</f>
        <v>45323</v>
      </c>
      <c r="J3235" s="48"/>
    </row>
    <row r="3236" spans="1:10" x14ac:dyDescent="0.4">
      <c r="A3236" s="48" t="s">
        <v>85</v>
      </c>
      <c r="B3236" s="48" t="s">
        <v>74</v>
      </c>
      <c r="C3236" s="48">
        <v>2024</v>
      </c>
      <c r="D3236" s="48" t="s">
        <v>8</v>
      </c>
      <c r="E3236" s="48">
        <v>2</v>
      </c>
      <c r="F3236" s="60">
        <v>23</v>
      </c>
      <c r="G3236" s="43">
        <v>98</v>
      </c>
      <c r="H3236" s="58">
        <f>FactTransaction[[#This Row],[RNS]]*FactTransaction[[#This Row],[ADR]]</f>
        <v>2254</v>
      </c>
      <c r="I3236" s="51">
        <f>DATE(FactTransaction[[#This Row],['#Year]],FactTransaction[[#This Row],['#Month]],1)</f>
        <v>45323</v>
      </c>
      <c r="J3236" s="48"/>
    </row>
    <row r="3237" spans="1:10" x14ac:dyDescent="0.4">
      <c r="A3237" s="48" t="s">
        <v>85</v>
      </c>
      <c r="B3237" s="48" t="s">
        <v>74</v>
      </c>
      <c r="C3237" s="48">
        <v>2024</v>
      </c>
      <c r="D3237" s="48" t="s">
        <v>3</v>
      </c>
      <c r="E3237" s="48">
        <v>2</v>
      </c>
      <c r="F3237" s="60">
        <v>169</v>
      </c>
      <c r="G3237" s="43">
        <v>103</v>
      </c>
      <c r="H3237" s="58">
        <f>FactTransaction[[#This Row],[RNS]]*FactTransaction[[#This Row],[ADR]]</f>
        <v>17407</v>
      </c>
      <c r="I3237" s="51">
        <f>DATE(FactTransaction[[#This Row],['#Year]],FactTransaction[[#This Row],['#Month]],1)</f>
        <v>45323</v>
      </c>
      <c r="J3237" s="48"/>
    </row>
    <row r="3238" spans="1:10" x14ac:dyDescent="0.4">
      <c r="A3238" s="48" t="s">
        <v>85</v>
      </c>
      <c r="B3238" s="48" t="s">
        <v>74</v>
      </c>
      <c r="C3238" s="48">
        <v>2024</v>
      </c>
      <c r="D3238" s="48" t="s">
        <v>6</v>
      </c>
      <c r="E3238" s="48">
        <v>3</v>
      </c>
      <c r="F3238" s="60">
        <v>523</v>
      </c>
      <c r="G3238" s="43">
        <v>106</v>
      </c>
      <c r="H3238" s="58">
        <f>FactTransaction[[#This Row],[RNS]]*FactTransaction[[#This Row],[ADR]]</f>
        <v>55438</v>
      </c>
      <c r="I3238" s="51">
        <f>DATE(FactTransaction[[#This Row],['#Year]],FactTransaction[[#This Row],['#Month]],1)</f>
        <v>45352</v>
      </c>
      <c r="J3238" s="48"/>
    </row>
    <row r="3239" spans="1:10" x14ac:dyDescent="0.4">
      <c r="A3239" s="48" t="s">
        <v>85</v>
      </c>
      <c r="B3239" s="48" t="s">
        <v>74</v>
      </c>
      <c r="C3239" s="48">
        <v>2024</v>
      </c>
      <c r="D3239" s="48" t="s">
        <v>7</v>
      </c>
      <c r="E3239" s="48">
        <v>3</v>
      </c>
      <c r="F3239" s="60">
        <v>211</v>
      </c>
      <c r="G3239" s="43">
        <v>114</v>
      </c>
      <c r="H3239" s="58">
        <f>FactTransaction[[#This Row],[RNS]]*FactTransaction[[#This Row],[ADR]]</f>
        <v>24054</v>
      </c>
      <c r="I3239" s="51">
        <f>DATE(FactTransaction[[#This Row],['#Year]],FactTransaction[[#This Row],['#Month]],1)</f>
        <v>45352</v>
      </c>
      <c r="J3239" s="48"/>
    </row>
    <row r="3240" spans="1:10" x14ac:dyDescent="0.4">
      <c r="A3240" s="48" t="s">
        <v>85</v>
      </c>
      <c r="B3240" s="48" t="s">
        <v>74</v>
      </c>
      <c r="C3240" s="48">
        <v>2024</v>
      </c>
      <c r="D3240" s="48" t="s">
        <v>8</v>
      </c>
      <c r="E3240" s="48">
        <v>3</v>
      </c>
      <c r="F3240" s="60">
        <v>593</v>
      </c>
      <c r="G3240" s="43">
        <v>119</v>
      </c>
      <c r="H3240" s="58">
        <f>FactTransaction[[#This Row],[RNS]]*FactTransaction[[#This Row],[ADR]]</f>
        <v>70567</v>
      </c>
      <c r="I3240" s="51">
        <f>DATE(FactTransaction[[#This Row],['#Year]],FactTransaction[[#This Row],['#Month]],1)</f>
        <v>45352</v>
      </c>
      <c r="J3240" s="48"/>
    </row>
    <row r="3241" spans="1:10" x14ac:dyDescent="0.4">
      <c r="A3241" s="48" t="s">
        <v>85</v>
      </c>
      <c r="B3241" s="48" t="s">
        <v>74</v>
      </c>
      <c r="C3241" s="48">
        <v>2024</v>
      </c>
      <c r="D3241" s="48" t="s">
        <v>3</v>
      </c>
      <c r="E3241" s="48">
        <v>3</v>
      </c>
      <c r="F3241" s="60">
        <v>326</v>
      </c>
      <c r="G3241" s="43">
        <v>95</v>
      </c>
      <c r="H3241" s="58">
        <f>FactTransaction[[#This Row],[RNS]]*FactTransaction[[#This Row],[ADR]]</f>
        <v>30970</v>
      </c>
      <c r="I3241" s="51">
        <f>DATE(FactTransaction[[#This Row],['#Year]],FactTransaction[[#This Row],['#Month]],1)</f>
        <v>45352</v>
      </c>
      <c r="J3241" s="48"/>
    </row>
    <row r="3242" spans="1:10" x14ac:dyDescent="0.4">
      <c r="A3242" s="48" t="s">
        <v>85</v>
      </c>
      <c r="B3242" s="48" t="s">
        <v>74</v>
      </c>
      <c r="C3242" s="48">
        <v>2024</v>
      </c>
      <c r="D3242" s="48" t="s">
        <v>6</v>
      </c>
      <c r="E3242" s="48">
        <v>4</v>
      </c>
      <c r="F3242" s="60">
        <v>86</v>
      </c>
      <c r="G3242" s="43">
        <v>115</v>
      </c>
      <c r="H3242" s="58">
        <f>FactTransaction[[#This Row],[RNS]]*FactTransaction[[#This Row],[ADR]]</f>
        <v>9890</v>
      </c>
      <c r="I3242" s="51">
        <f>DATE(FactTransaction[[#This Row],['#Year]],FactTransaction[[#This Row],['#Month]],1)</f>
        <v>45383</v>
      </c>
      <c r="J3242" s="48"/>
    </row>
    <row r="3243" spans="1:10" x14ac:dyDescent="0.4">
      <c r="A3243" s="48" t="s">
        <v>85</v>
      </c>
      <c r="B3243" s="48" t="s">
        <v>74</v>
      </c>
      <c r="C3243" s="48">
        <v>2024</v>
      </c>
      <c r="D3243" s="48" t="s">
        <v>7</v>
      </c>
      <c r="E3243" s="48">
        <v>4</v>
      </c>
      <c r="F3243" s="60">
        <v>92</v>
      </c>
      <c r="G3243" s="43">
        <v>97</v>
      </c>
      <c r="H3243" s="58">
        <f>FactTransaction[[#This Row],[RNS]]*FactTransaction[[#This Row],[ADR]]</f>
        <v>8924</v>
      </c>
      <c r="I3243" s="51">
        <f>DATE(FactTransaction[[#This Row],['#Year]],FactTransaction[[#This Row],['#Month]],1)</f>
        <v>45383</v>
      </c>
      <c r="J3243" s="48"/>
    </row>
    <row r="3244" spans="1:10" x14ac:dyDescent="0.4">
      <c r="A3244" s="48" t="s">
        <v>85</v>
      </c>
      <c r="B3244" s="48" t="s">
        <v>74</v>
      </c>
      <c r="C3244" s="48">
        <v>2024</v>
      </c>
      <c r="D3244" s="48" t="s">
        <v>8</v>
      </c>
      <c r="E3244" s="48">
        <v>4</v>
      </c>
      <c r="F3244" s="60">
        <v>375</v>
      </c>
      <c r="G3244" s="43">
        <v>104</v>
      </c>
      <c r="H3244" s="58">
        <f>FactTransaction[[#This Row],[RNS]]*FactTransaction[[#This Row],[ADR]]</f>
        <v>39000</v>
      </c>
      <c r="I3244" s="51">
        <f>DATE(FactTransaction[[#This Row],['#Year]],FactTransaction[[#This Row],['#Month]],1)</f>
        <v>45383</v>
      </c>
      <c r="J3244" s="48"/>
    </row>
    <row r="3245" spans="1:10" x14ac:dyDescent="0.4">
      <c r="A3245" s="48" t="s">
        <v>85</v>
      </c>
      <c r="B3245" s="48" t="s">
        <v>74</v>
      </c>
      <c r="C3245" s="48">
        <v>2024</v>
      </c>
      <c r="D3245" s="48" t="s">
        <v>3</v>
      </c>
      <c r="E3245" s="48">
        <v>4</v>
      </c>
      <c r="F3245" s="60">
        <v>23</v>
      </c>
      <c r="G3245" s="43">
        <v>119</v>
      </c>
      <c r="H3245" s="58">
        <f>FactTransaction[[#This Row],[RNS]]*FactTransaction[[#This Row],[ADR]]</f>
        <v>2737</v>
      </c>
      <c r="I3245" s="51">
        <f>DATE(FactTransaction[[#This Row],['#Year]],FactTransaction[[#This Row],['#Month]],1)</f>
        <v>45383</v>
      </c>
      <c r="J3245" s="48"/>
    </row>
    <row r="3246" spans="1:10" x14ac:dyDescent="0.4">
      <c r="A3246" s="48" t="s">
        <v>85</v>
      </c>
      <c r="B3246" s="48" t="s">
        <v>74</v>
      </c>
      <c r="C3246" s="48">
        <v>2024</v>
      </c>
      <c r="D3246" s="48" t="s">
        <v>6</v>
      </c>
      <c r="E3246" s="48">
        <v>5</v>
      </c>
      <c r="F3246" s="60">
        <v>278</v>
      </c>
      <c r="G3246" s="43">
        <v>118</v>
      </c>
      <c r="H3246" s="58">
        <f>FactTransaction[[#This Row],[RNS]]*FactTransaction[[#This Row],[ADR]]</f>
        <v>32804</v>
      </c>
      <c r="I3246" s="51">
        <f>DATE(FactTransaction[[#This Row],['#Year]],FactTransaction[[#This Row],['#Month]],1)</f>
        <v>45413</v>
      </c>
      <c r="J3246" s="48"/>
    </row>
    <row r="3247" spans="1:10" x14ac:dyDescent="0.4">
      <c r="A3247" s="48" t="s">
        <v>85</v>
      </c>
      <c r="B3247" s="48" t="s">
        <v>74</v>
      </c>
      <c r="C3247" s="48">
        <v>2024</v>
      </c>
      <c r="D3247" s="48" t="s">
        <v>7</v>
      </c>
      <c r="E3247" s="48">
        <v>5</v>
      </c>
      <c r="F3247" s="60">
        <v>341</v>
      </c>
      <c r="G3247" s="43">
        <v>109</v>
      </c>
      <c r="H3247" s="58">
        <f>FactTransaction[[#This Row],[RNS]]*FactTransaction[[#This Row],[ADR]]</f>
        <v>37169</v>
      </c>
      <c r="I3247" s="51">
        <f>DATE(FactTransaction[[#This Row],['#Year]],FactTransaction[[#This Row],['#Month]],1)</f>
        <v>45413</v>
      </c>
      <c r="J3247" s="48"/>
    </row>
    <row r="3248" spans="1:10" x14ac:dyDescent="0.4">
      <c r="A3248" s="48" t="s">
        <v>85</v>
      </c>
      <c r="B3248" s="48" t="s">
        <v>74</v>
      </c>
      <c r="C3248" s="48">
        <v>2024</v>
      </c>
      <c r="D3248" s="48" t="s">
        <v>8</v>
      </c>
      <c r="E3248" s="48">
        <v>5</v>
      </c>
      <c r="F3248" s="60">
        <v>383</v>
      </c>
      <c r="G3248" s="43">
        <v>109</v>
      </c>
      <c r="H3248" s="58">
        <f>FactTransaction[[#This Row],[RNS]]*FactTransaction[[#This Row],[ADR]]</f>
        <v>41747</v>
      </c>
      <c r="I3248" s="51">
        <f>DATE(FactTransaction[[#This Row],['#Year]],FactTransaction[[#This Row],['#Month]],1)</f>
        <v>45413</v>
      </c>
      <c r="J3248" s="48"/>
    </row>
    <row r="3249" spans="1:10" x14ac:dyDescent="0.4">
      <c r="A3249" s="48" t="s">
        <v>85</v>
      </c>
      <c r="B3249" s="48" t="s">
        <v>74</v>
      </c>
      <c r="C3249" s="48">
        <v>2024</v>
      </c>
      <c r="D3249" s="48" t="s">
        <v>3</v>
      </c>
      <c r="E3249" s="48">
        <v>5</v>
      </c>
      <c r="F3249" s="60">
        <v>381</v>
      </c>
      <c r="G3249" s="43">
        <v>118</v>
      </c>
      <c r="H3249" s="58">
        <f>FactTransaction[[#This Row],[RNS]]*FactTransaction[[#This Row],[ADR]]</f>
        <v>44958</v>
      </c>
      <c r="I3249" s="51">
        <f>DATE(FactTransaction[[#This Row],['#Year]],FactTransaction[[#This Row],['#Month]],1)</f>
        <v>45413</v>
      </c>
      <c r="J3249" s="48"/>
    </row>
    <row r="3250" spans="1:10" x14ac:dyDescent="0.4">
      <c r="A3250" s="48" t="s">
        <v>85</v>
      </c>
      <c r="B3250" s="48" t="s">
        <v>74</v>
      </c>
      <c r="C3250" s="48">
        <v>2024</v>
      </c>
      <c r="D3250" s="48" t="s">
        <v>6</v>
      </c>
      <c r="E3250" s="48">
        <v>6</v>
      </c>
      <c r="F3250" s="60">
        <v>390</v>
      </c>
      <c r="G3250" s="43">
        <v>124</v>
      </c>
      <c r="H3250" s="58">
        <f>FactTransaction[[#This Row],[RNS]]*FactTransaction[[#This Row],[ADR]]</f>
        <v>48360</v>
      </c>
      <c r="I3250" s="51">
        <f>DATE(FactTransaction[[#This Row],['#Year]],FactTransaction[[#This Row],['#Month]],1)</f>
        <v>45444</v>
      </c>
      <c r="J3250" s="48"/>
    </row>
    <row r="3251" spans="1:10" x14ac:dyDescent="0.4">
      <c r="A3251" s="48" t="s">
        <v>85</v>
      </c>
      <c r="B3251" s="48" t="s">
        <v>74</v>
      </c>
      <c r="C3251" s="48">
        <v>2024</v>
      </c>
      <c r="D3251" s="48" t="s">
        <v>7</v>
      </c>
      <c r="E3251" s="48">
        <v>6</v>
      </c>
      <c r="F3251" s="60">
        <v>153</v>
      </c>
      <c r="G3251" s="43">
        <v>95</v>
      </c>
      <c r="H3251" s="58">
        <f>FactTransaction[[#This Row],[RNS]]*FactTransaction[[#This Row],[ADR]]</f>
        <v>14535</v>
      </c>
      <c r="I3251" s="51">
        <f>DATE(FactTransaction[[#This Row],['#Year]],FactTransaction[[#This Row],['#Month]],1)</f>
        <v>45444</v>
      </c>
      <c r="J3251" s="48"/>
    </row>
    <row r="3252" spans="1:10" x14ac:dyDescent="0.4">
      <c r="A3252" s="48" t="s">
        <v>85</v>
      </c>
      <c r="B3252" s="48" t="s">
        <v>74</v>
      </c>
      <c r="C3252" s="48">
        <v>2024</v>
      </c>
      <c r="D3252" s="48" t="s">
        <v>8</v>
      </c>
      <c r="E3252" s="48">
        <v>6</v>
      </c>
      <c r="F3252" s="60">
        <v>442</v>
      </c>
      <c r="G3252" s="43">
        <v>119</v>
      </c>
      <c r="H3252" s="58">
        <f>FactTransaction[[#This Row],[RNS]]*FactTransaction[[#This Row],[ADR]]</f>
        <v>52598</v>
      </c>
      <c r="I3252" s="51">
        <f>DATE(FactTransaction[[#This Row],['#Year]],FactTransaction[[#This Row],['#Month]],1)</f>
        <v>45444</v>
      </c>
      <c r="J3252" s="48"/>
    </row>
    <row r="3253" spans="1:10" x14ac:dyDescent="0.4">
      <c r="A3253" s="48" t="s">
        <v>85</v>
      </c>
      <c r="B3253" s="48" t="s">
        <v>74</v>
      </c>
      <c r="C3253" s="48">
        <v>2024</v>
      </c>
      <c r="D3253" s="48" t="s">
        <v>3</v>
      </c>
      <c r="E3253" s="48">
        <v>6</v>
      </c>
      <c r="F3253" s="60">
        <v>396</v>
      </c>
      <c r="G3253" s="43">
        <v>124</v>
      </c>
      <c r="H3253" s="58">
        <f>FactTransaction[[#This Row],[RNS]]*FactTransaction[[#This Row],[ADR]]</f>
        <v>49104</v>
      </c>
      <c r="I3253" s="51">
        <f>DATE(FactTransaction[[#This Row],['#Year]],FactTransaction[[#This Row],['#Month]],1)</f>
        <v>45444</v>
      </c>
      <c r="J3253" s="48"/>
    </row>
    <row r="3254" spans="1:10" x14ac:dyDescent="0.4">
      <c r="A3254" s="48" t="s">
        <v>85</v>
      </c>
      <c r="B3254" s="48" t="s">
        <v>74</v>
      </c>
      <c r="C3254" s="48">
        <v>2024</v>
      </c>
      <c r="D3254" s="48" t="s">
        <v>6</v>
      </c>
      <c r="E3254" s="48">
        <v>7</v>
      </c>
      <c r="F3254" s="60">
        <v>112</v>
      </c>
      <c r="G3254" s="43">
        <v>125</v>
      </c>
      <c r="H3254" s="58">
        <f>FactTransaction[[#This Row],[RNS]]*FactTransaction[[#This Row],[ADR]]</f>
        <v>14000</v>
      </c>
      <c r="I3254" s="51">
        <f>DATE(FactTransaction[[#This Row],['#Year]],FactTransaction[[#This Row],['#Month]],1)</f>
        <v>45474</v>
      </c>
      <c r="J3254" s="48"/>
    </row>
    <row r="3255" spans="1:10" x14ac:dyDescent="0.4">
      <c r="A3255" s="48" t="s">
        <v>85</v>
      </c>
      <c r="B3255" s="48" t="s">
        <v>74</v>
      </c>
      <c r="C3255" s="48">
        <v>2024</v>
      </c>
      <c r="D3255" s="48" t="s">
        <v>7</v>
      </c>
      <c r="E3255" s="48">
        <v>7</v>
      </c>
      <c r="F3255" s="60">
        <v>209</v>
      </c>
      <c r="G3255" s="43">
        <v>112</v>
      </c>
      <c r="H3255" s="58">
        <f>FactTransaction[[#This Row],[RNS]]*FactTransaction[[#This Row],[ADR]]</f>
        <v>23408</v>
      </c>
      <c r="I3255" s="51">
        <f>DATE(FactTransaction[[#This Row],['#Year]],FactTransaction[[#This Row],['#Month]],1)</f>
        <v>45474</v>
      </c>
      <c r="J3255" s="48"/>
    </row>
    <row r="3256" spans="1:10" x14ac:dyDescent="0.4">
      <c r="A3256" s="48" t="s">
        <v>85</v>
      </c>
      <c r="B3256" s="48" t="s">
        <v>74</v>
      </c>
      <c r="C3256" s="48">
        <v>2024</v>
      </c>
      <c r="D3256" s="48" t="s">
        <v>8</v>
      </c>
      <c r="E3256" s="48">
        <v>7</v>
      </c>
      <c r="F3256" s="60">
        <v>583</v>
      </c>
      <c r="G3256" s="43">
        <v>117</v>
      </c>
      <c r="H3256" s="58">
        <f>FactTransaction[[#This Row],[RNS]]*FactTransaction[[#This Row],[ADR]]</f>
        <v>68211</v>
      </c>
      <c r="I3256" s="51">
        <f>DATE(FactTransaction[[#This Row],['#Year]],FactTransaction[[#This Row],['#Month]],1)</f>
        <v>45474</v>
      </c>
      <c r="J3256" s="48"/>
    </row>
    <row r="3257" spans="1:10" x14ac:dyDescent="0.4">
      <c r="A3257" s="48" t="s">
        <v>85</v>
      </c>
      <c r="B3257" s="48" t="s">
        <v>74</v>
      </c>
      <c r="C3257" s="48">
        <v>2024</v>
      </c>
      <c r="D3257" s="48" t="s">
        <v>3</v>
      </c>
      <c r="E3257" s="48">
        <v>7</v>
      </c>
      <c r="F3257" s="60">
        <v>76</v>
      </c>
      <c r="G3257" s="43">
        <v>104</v>
      </c>
      <c r="H3257" s="58">
        <f>FactTransaction[[#This Row],[RNS]]*FactTransaction[[#This Row],[ADR]]</f>
        <v>7904</v>
      </c>
      <c r="I3257" s="51">
        <f>DATE(FactTransaction[[#This Row],['#Year]],FactTransaction[[#This Row],['#Month]],1)</f>
        <v>45474</v>
      </c>
      <c r="J3257" s="48"/>
    </row>
    <row r="3258" spans="1:10" x14ac:dyDescent="0.4">
      <c r="A3258" s="48" t="s">
        <v>85</v>
      </c>
      <c r="B3258" s="48" t="s">
        <v>74</v>
      </c>
      <c r="C3258" s="48">
        <v>2024</v>
      </c>
      <c r="D3258" s="48" t="s">
        <v>6</v>
      </c>
      <c r="E3258" s="48">
        <v>8</v>
      </c>
      <c r="F3258" s="60">
        <v>570</v>
      </c>
      <c r="G3258" s="43">
        <v>99</v>
      </c>
      <c r="H3258" s="58">
        <f>FactTransaction[[#This Row],[RNS]]*FactTransaction[[#This Row],[ADR]]</f>
        <v>56430</v>
      </c>
      <c r="I3258" s="51">
        <f>DATE(FactTransaction[[#This Row],['#Year]],FactTransaction[[#This Row],['#Month]],1)</f>
        <v>45505</v>
      </c>
      <c r="J3258" s="48"/>
    </row>
    <row r="3259" spans="1:10" x14ac:dyDescent="0.4">
      <c r="A3259" s="48" t="s">
        <v>85</v>
      </c>
      <c r="B3259" s="48" t="s">
        <v>74</v>
      </c>
      <c r="C3259" s="48">
        <v>2024</v>
      </c>
      <c r="D3259" s="48" t="s">
        <v>7</v>
      </c>
      <c r="E3259" s="48">
        <v>8</v>
      </c>
      <c r="F3259" s="60">
        <v>534</v>
      </c>
      <c r="G3259" s="43">
        <v>112</v>
      </c>
      <c r="H3259" s="58">
        <f>FactTransaction[[#This Row],[RNS]]*FactTransaction[[#This Row],[ADR]]</f>
        <v>59808</v>
      </c>
      <c r="I3259" s="51">
        <f>DATE(FactTransaction[[#This Row],['#Year]],FactTransaction[[#This Row],['#Month]],1)</f>
        <v>45505</v>
      </c>
      <c r="J3259" s="48"/>
    </row>
    <row r="3260" spans="1:10" x14ac:dyDescent="0.4">
      <c r="A3260" s="48" t="s">
        <v>85</v>
      </c>
      <c r="B3260" s="48" t="s">
        <v>74</v>
      </c>
      <c r="C3260" s="48">
        <v>2024</v>
      </c>
      <c r="D3260" s="48" t="s">
        <v>8</v>
      </c>
      <c r="E3260" s="48">
        <v>8</v>
      </c>
      <c r="F3260" s="60">
        <v>193</v>
      </c>
      <c r="G3260" s="43">
        <v>125</v>
      </c>
      <c r="H3260" s="58">
        <f>FactTransaction[[#This Row],[RNS]]*FactTransaction[[#This Row],[ADR]]</f>
        <v>24125</v>
      </c>
      <c r="I3260" s="51">
        <f>DATE(FactTransaction[[#This Row],['#Year]],FactTransaction[[#This Row],['#Month]],1)</f>
        <v>45505</v>
      </c>
      <c r="J3260" s="48"/>
    </row>
    <row r="3261" spans="1:10" x14ac:dyDescent="0.4">
      <c r="A3261" s="48" t="s">
        <v>85</v>
      </c>
      <c r="B3261" s="48" t="s">
        <v>74</v>
      </c>
      <c r="C3261" s="48">
        <v>2024</v>
      </c>
      <c r="D3261" s="48" t="s">
        <v>3</v>
      </c>
      <c r="E3261" s="48">
        <v>8</v>
      </c>
      <c r="F3261" s="60">
        <v>158</v>
      </c>
      <c r="G3261" s="43">
        <v>98</v>
      </c>
      <c r="H3261" s="58">
        <f>FactTransaction[[#This Row],[RNS]]*FactTransaction[[#This Row],[ADR]]</f>
        <v>15484</v>
      </c>
      <c r="I3261" s="51">
        <f>DATE(FactTransaction[[#This Row],['#Year]],FactTransaction[[#This Row],['#Month]],1)</f>
        <v>45505</v>
      </c>
      <c r="J3261" s="48"/>
    </row>
    <row r="3262" spans="1:10" x14ac:dyDescent="0.4">
      <c r="A3262" s="48" t="s">
        <v>85</v>
      </c>
      <c r="B3262" s="48" t="s">
        <v>74</v>
      </c>
      <c r="C3262" s="48">
        <v>2024</v>
      </c>
      <c r="D3262" s="48" t="s">
        <v>6</v>
      </c>
      <c r="E3262" s="48">
        <v>9</v>
      </c>
      <c r="F3262" s="60">
        <v>159</v>
      </c>
      <c r="G3262" s="43">
        <v>120</v>
      </c>
      <c r="H3262" s="58">
        <f>FactTransaction[[#This Row],[RNS]]*FactTransaction[[#This Row],[ADR]]</f>
        <v>19080</v>
      </c>
      <c r="I3262" s="51">
        <f>DATE(FactTransaction[[#This Row],['#Year]],FactTransaction[[#This Row],['#Month]],1)</f>
        <v>45536</v>
      </c>
      <c r="J3262" s="48"/>
    </row>
    <row r="3263" spans="1:10" x14ac:dyDescent="0.4">
      <c r="A3263" s="48" t="s">
        <v>85</v>
      </c>
      <c r="B3263" s="48" t="s">
        <v>74</v>
      </c>
      <c r="C3263" s="48">
        <v>2024</v>
      </c>
      <c r="D3263" s="48" t="s">
        <v>7</v>
      </c>
      <c r="E3263" s="48">
        <v>9</v>
      </c>
      <c r="F3263" s="60">
        <v>162</v>
      </c>
      <c r="G3263" s="43">
        <v>119</v>
      </c>
      <c r="H3263" s="58">
        <f>FactTransaction[[#This Row],[RNS]]*FactTransaction[[#This Row],[ADR]]</f>
        <v>19278</v>
      </c>
      <c r="I3263" s="51">
        <f>DATE(FactTransaction[[#This Row],['#Year]],FactTransaction[[#This Row],['#Month]],1)</f>
        <v>45536</v>
      </c>
      <c r="J3263" s="48"/>
    </row>
    <row r="3264" spans="1:10" x14ac:dyDescent="0.4">
      <c r="A3264" s="48" t="s">
        <v>85</v>
      </c>
      <c r="B3264" s="48" t="s">
        <v>74</v>
      </c>
      <c r="C3264" s="48">
        <v>2024</v>
      </c>
      <c r="D3264" s="48" t="s">
        <v>8</v>
      </c>
      <c r="E3264" s="48">
        <v>9</v>
      </c>
      <c r="F3264" s="60">
        <v>453</v>
      </c>
      <c r="G3264" s="43">
        <v>112</v>
      </c>
      <c r="H3264" s="58">
        <f>FactTransaction[[#This Row],[RNS]]*FactTransaction[[#This Row],[ADR]]</f>
        <v>50736</v>
      </c>
      <c r="I3264" s="51">
        <f>DATE(FactTransaction[[#This Row],['#Year]],FactTransaction[[#This Row],['#Month]],1)</f>
        <v>45536</v>
      </c>
      <c r="J3264" s="48"/>
    </row>
    <row r="3265" spans="1:10" x14ac:dyDescent="0.4">
      <c r="A3265" s="48" t="s">
        <v>85</v>
      </c>
      <c r="B3265" s="48" t="s">
        <v>74</v>
      </c>
      <c r="C3265" s="48">
        <v>2024</v>
      </c>
      <c r="D3265" s="48" t="s">
        <v>3</v>
      </c>
      <c r="E3265" s="48">
        <v>9</v>
      </c>
      <c r="F3265" s="60">
        <v>118</v>
      </c>
      <c r="G3265" s="43">
        <v>116</v>
      </c>
      <c r="H3265" s="58">
        <f>FactTransaction[[#This Row],[RNS]]*FactTransaction[[#This Row],[ADR]]</f>
        <v>13688</v>
      </c>
      <c r="I3265" s="51">
        <f>DATE(FactTransaction[[#This Row],['#Year]],FactTransaction[[#This Row],['#Month]],1)</f>
        <v>45536</v>
      </c>
      <c r="J3265" s="48"/>
    </row>
    <row r="3266" spans="1:10" x14ac:dyDescent="0.4">
      <c r="A3266" s="48" t="s">
        <v>85</v>
      </c>
      <c r="B3266" s="48" t="s">
        <v>74</v>
      </c>
      <c r="C3266" s="48">
        <v>2024</v>
      </c>
      <c r="D3266" s="48" t="s">
        <v>6</v>
      </c>
      <c r="E3266" s="48">
        <v>10</v>
      </c>
      <c r="F3266" s="60">
        <v>570</v>
      </c>
      <c r="G3266" s="43">
        <v>120</v>
      </c>
      <c r="H3266" s="58">
        <f>FactTransaction[[#This Row],[RNS]]*FactTransaction[[#This Row],[ADR]]</f>
        <v>68400</v>
      </c>
      <c r="I3266" s="51">
        <f>DATE(FactTransaction[[#This Row],['#Year]],FactTransaction[[#This Row],['#Month]],1)</f>
        <v>45566</v>
      </c>
      <c r="J3266" s="48"/>
    </row>
    <row r="3267" spans="1:10" x14ac:dyDescent="0.4">
      <c r="A3267" s="48" t="s">
        <v>85</v>
      </c>
      <c r="B3267" s="48" t="s">
        <v>74</v>
      </c>
      <c r="C3267" s="48">
        <v>2024</v>
      </c>
      <c r="D3267" s="48" t="s">
        <v>7</v>
      </c>
      <c r="E3267" s="48">
        <v>10</v>
      </c>
      <c r="F3267" s="60">
        <v>486</v>
      </c>
      <c r="G3267" s="43">
        <v>124</v>
      </c>
      <c r="H3267" s="58">
        <f>FactTransaction[[#This Row],[RNS]]*FactTransaction[[#This Row],[ADR]]</f>
        <v>60264</v>
      </c>
      <c r="I3267" s="51">
        <f>DATE(FactTransaction[[#This Row],['#Year]],FactTransaction[[#This Row],['#Month]],1)</f>
        <v>45566</v>
      </c>
      <c r="J3267" s="48"/>
    </row>
    <row r="3268" spans="1:10" x14ac:dyDescent="0.4">
      <c r="A3268" s="48" t="s">
        <v>85</v>
      </c>
      <c r="B3268" s="48" t="s">
        <v>74</v>
      </c>
      <c r="C3268" s="48">
        <v>2024</v>
      </c>
      <c r="D3268" s="48" t="s">
        <v>8</v>
      </c>
      <c r="E3268" s="48">
        <v>10</v>
      </c>
      <c r="F3268" s="60">
        <v>412</v>
      </c>
      <c r="G3268" s="43">
        <v>120</v>
      </c>
      <c r="H3268" s="58">
        <f>FactTransaction[[#This Row],[RNS]]*FactTransaction[[#This Row],[ADR]]</f>
        <v>49440</v>
      </c>
      <c r="I3268" s="51">
        <f>DATE(FactTransaction[[#This Row],['#Year]],FactTransaction[[#This Row],['#Month]],1)</f>
        <v>45566</v>
      </c>
      <c r="J3268" s="48"/>
    </row>
    <row r="3269" spans="1:10" x14ac:dyDescent="0.4">
      <c r="A3269" s="48" t="s">
        <v>85</v>
      </c>
      <c r="B3269" s="48" t="s">
        <v>74</v>
      </c>
      <c r="C3269" s="48">
        <v>2024</v>
      </c>
      <c r="D3269" s="48" t="s">
        <v>3</v>
      </c>
      <c r="E3269" s="48">
        <v>10</v>
      </c>
      <c r="F3269" s="60">
        <v>164</v>
      </c>
      <c r="G3269" s="43">
        <v>96</v>
      </c>
      <c r="H3269" s="58">
        <f>FactTransaction[[#This Row],[RNS]]*FactTransaction[[#This Row],[ADR]]</f>
        <v>15744</v>
      </c>
      <c r="I3269" s="51">
        <f>DATE(FactTransaction[[#This Row],['#Year]],FactTransaction[[#This Row],['#Month]],1)</f>
        <v>45566</v>
      </c>
      <c r="J3269" s="48"/>
    </row>
    <row r="3270" spans="1:10" x14ac:dyDescent="0.4">
      <c r="A3270" s="48" t="s">
        <v>85</v>
      </c>
      <c r="B3270" s="48" t="s">
        <v>74</v>
      </c>
      <c r="C3270" s="48">
        <v>2024</v>
      </c>
      <c r="D3270" s="48" t="s">
        <v>6</v>
      </c>
      <c r="E3270" s="48">
        <v>11</v>
      </c>
      <c r="F3270" s="60">
        <v>120</v>
      </c>
      <c r="G3270" s="43">
        <v>119</v>
      </c>
      <c r="H3270" s="58">
        <f>FactTransaction[[#This Row],[RNS]]*FactTransaction[[#This Row],[ADR]]</f>
        <v>14280</v>
      </c>
      <c r="I3270" s="51">
        <f>DATE(FactTransaction[[#This Row],['#Year]],FactTransaction[[#This Row],['#Month]],1)</f>
        <v>45597</v>
      </c>
      <c r="J3270" s="48"/>
    </row>
    <row r="3271" spans="1:10" x14ac:dyDescent="0.4">
      <c r="A3271" s="48" t="s">
        <v>85</v>
      </c>
      <c r="B3271" s="48" t="s">
        <v>74</v>
      </c>
      <c r="C3271" s="48">
        <v>2024</v>
      </c>
      <c r="D3271" s="48" t="s">
        <v>7</v>
      </c>
      <c r="E3271" s="48">
        <v>11</v>
      </c>
      <c r="F3271" s="60">
        <v>22</v>
      </c>
      <c r="G3271" s="43">
        <v>116</v>
      </c>
      <c r="H3271" s="58">
        <f>FactTransaction[[#This Row],[RNS]]*FactTransaction[[#This Row],[ADR]]</f>
        <v>2552</v>
      </c>
      <c r="I3271" s="51">
        <f>DATE(FactTransaction[[#This Row],['#Year]],FactTransaction[[#This Row],['#Month]],1)</f>
        <v>45597</v>
      </c>
      <c r="J3271" s="48"/>
    </row>
    <row r="3272" spans="1:10" x14ac:dyDescent="0.4">
      <c r="A3272" s="48" t="s">
        <v>85</v>
      </c>
      <c r="B3272" s="48" t="s">
        <v>74</v>
      </c>
      <c r="C3272" s="48">
        <v>2024</v>
      </c>
      <c r="D3272" s="48" t="s">
        <v>8</v>
      </c>
      <c r="E3272" s="48">
        <v>11</v>
      </c>
      <c r="F3272" s="60">
        <v>444</v>
      </c>
      <c r="G3272" s="43">
        <v>97</v>
      </c>
      <c r="H3272" s="58">
        <f>FactTransaction[[#This Row],[RNS]]*FactTransaction[[#This Row],[ADR]]</f>
        <v>43068</v>
      </c>
      <c r="I3272" s="51">
        <f>DATE(FactTransaction[[#This Row],['#Year]],FactTransaction[[#This Row],['#Month]],1)</f>
        <v>45597</v>
      </c>
      <c r="J3272" s="48"/>
    </row>
    <row r="3273" spans="1:10" x14ac:dyDescent="0.4">
      <c r="A3273" s="48" t="s">
        <v>85</v>
      </c>
      <c r="B3273" s="48" t="s">
        <v>74</v>
      </c>
      <c r="C3273" s="48">
        <v>2024</v>
      </c>
      <c r="D3273" s="48" t="s">
        <v>3</v>
      </c>
      <c r="E3273" s="48">
        <v>11</v>
      </c>
      <c r="F3273" s="60">
        <v>196</v>
      </c>
      <c r="G3273" s="43">
        <v>122</v>
      </c>
      <c r="H3273" s="58">
        <f>FactTransaction[[#This Row],[RNS]]*FactTransaction[[#This Row],[ADR]]</f>
        <v>23912</v>
      </c>
      <c r="I3273" s="51">
        <f>DATE(FactTransaction[[#This Row],['#Year]],FactTransaction[[#This Row],['#Month]],1)</f>
        <v>45597</v>
      </c>
      <c r="J3273" s="48"/>
    </row>
    <row r="3274" spans="1:10" x14ac:dyDescent="0.4">
      <c r="A3274" s="48" t="s">
        <v>85</v>
      </c>
      <c r="B3274" s="48" t="s">
        <v>74</v>
      </c>
      <c r="C3274" s="48">
        <v>2024</v>
      </c>
      <c r="D3274" s="48" t="s">
        <v>6</v>
      </c>
      <c r="E3274" s="48">
        <v>12</v>
      </c>
      <c r="F3274" s="60">
        <v>489</v>
      </c>
      <c r="G3274" s="43">
        <v>110</v>
      </c>
      <c r="H3274" s="58">
        <f>FactTransaction[[#This Row],[RNS]]*FactTransaction[[#This Row],[ADR]]</f>
        <v>53790</v>
      </c>
      <c r="I3274" s="51">
        <f>DATE(FactTransaction[[#This Row],['#Year]],FactTransaction[[#This Row],['#Month]],1)</f>
        <v>45627</v>
      </c>
      <c r="J3274" s="48"/>
    </row>
    <row r="3275" spans="1:10" x14ac:dyDescent="0.4">
      <c r="A3275" s="48" t="s">
        <v>85</v>
      </c>
      <c r="B3275" s="48" t="s">
        <v>74</v>
      </c>
      <c r="C3275" s="48">
        <v>2024</v>
      </c>
      <c r="D3275" s="48" t="s">
        <v>7</v>
      </c>
      <c r="E3275" s="48">
        <v>12</v>
      </c>
      <c r="F3275" s="60">
        <v>223</v>
      </c>
      <c r="G3275" s="43">
        <v>107</v>
      </c>
      <c r="H3275" s="58">
        <f>FactTransaction[[#This Row],[RNS]]*FactTransaction[[#This Row],[ADR]]</f>
        <v>23861</v>
      </c>
      <c r="I3275" s="51">
        <f>DATE(FactTransaction[[#This Row],['#Year]],FactTransaction[[#This Row],['#Month]],1)</f>
        <v>45627</v>
      </c>
      <c r="J3275" s="48"/>
    </row>
    <row r="3276" spans="1:10" x14ac:dyDescent="0.4">
      <c r="A3276" s="48" t="s">
        <v>85</v>
      </c>
      <c r="B3276" s="48" t="s">
        <v>74</v>
      </c>
      <c r="C3276" s="48">
        <v>2024</v>
      </c>
      <c r="D3276" s="48" t="s">
        <v>8</v>
      </c>
      <c r="E3276" s="48">
        <v>12</v>
      </c>
      <c r="F3276" s="60">
        <v>30</v>
      </c>
      <c r="G3276" s="43">
        <v>116</v>
      </c>
      <c r="H3276" s="58">
        <f>FactTransaction[[#This Row],[RNS]]*FactTransaction[[#This Row],[ADR]]</f>
        <v>3480</v>
      </c>
      <c r="I3276" s="51">
        <f>DATE(FactTransaction[[#This Row],['#Year]],FactTransaction[[#This Row],['#Month]],1)</f>
        <v>45627</v>
      </c>
      <c r="J3276" s="48"/>
    </row>
    <row r="3277" spans="1:10" x14ac:dyDescent="0.4">
      <c r="A3277" s="48" t="s">
        <v>85</v>
      </c>
      <c r="B3277" s="48" t="s">
        <v>74</v>
      </c>
      <c r="C3277" s="48">
        <v>2024</v>
      </c>
      <c r="D3277" s="48" t="s">
        <v>3</v>
      </c>
      <c r="E3277" s="48">
        <v>12</v>
      </c>
      <c r="F3277" s="60">
        <v>283</v>
      </c>
      <c r="G3277" s="43">
        <v>113</v>
      </c>
      <c r="H3277" s="58">
        <f>FactTransaction[[#This Row],[RNS]]*FactTransaction[[#This Row],[ADR]]</f>
        <v>31979</v>
      </c>
      <c r="I3277" s="51">
        <f>DATE(FactTransaction[[#This Row],['#Year]],FactTransaction[[#This Row],['#Month]],1)</f>
        <v>45627</v>
      </c>
      <c r="J3277" s="48"/>
    </row>
    <row r="3278" spans="1:10" x14ac:dyDescent="0.4">
      <c r="A3278" s="48" t="s">
        <v>85</v>
      </c>
      <c r="B3278" s="48" t="s">
        <v>75</v>
      </c>
      <c r="C3278" s="48">
        <v>2025</v>
      </c>
      <c r="D3278" s="48" t="s">
        <v>6</v>
      </c>
      <c r="E3278" s="48">
        <v>1</v>
      </c>
      <c r="F3278" s="60">
        <v>216</v>
      </c>
      <c r="G3278" s="43">
        <v>101</v>
      </c>
      <c r="H3278" s="58">
        <f>FactTransaction[[#This Row],[RNS]]*FactTransaction[[#This Row],[ADR]]</f>
        <v>21816</v>
      </c>
      <c r="I3278" s="51">
        <f>DATE(FactTransaction[[#This Row],['#Year]],FactTransaction[[#This Row],['#Month]],1)</f>
        <v>45658</v>
      </c>
      <c r="J3278" s="48"/>
    </row>
    <row r="3279" spans="1:10" x14ac:dyDescent="0.4">
      <c r="A3279" s="48" t="s">
        <v>85</v>
      </c>
      <c r="B3279" s="48" t="s">
        <v>75</v>
      </c>
      <c r="C3279" s="48">
        <v>2025</v>
      </c>
      <c r="D3279" s="48" t="s">
        <v>7</v>
      </c>
      <c r="E3279" s="48">
        <v>1</v>
      </c>
      <c r="F3279" s="60">
        <v>217</v>
      </c>
      <c r="G3279" s="43">
        <v>119</v>
      </c>
      <c r="H3279" s="58">
        <f>FactTransaction[[#This Row],[RNS]]*FactTransaction[[#This Row],[ADR]]</f>
        <v>25823</v>
      </c>
      <c r="I3279" s="51">
        <f>DATE(FactTransaction[[#This Row],['#Year]],FactTransaction[[#This Row],['#Month]],1)</f>
        <v>45658</v>
      </c>
      <c r="J3279" s="48"/>
    </row>
    <row r="3280" spans="1:10" x14ac:dyDescent="0.4">
      <c r="A3280" s="48" t="s">
        <v>85</v>
      </c>
      <c r="B3280" s="48" t="s">
        <v>75</v>
      </c>
      <c r="C3280" s="48">
        <v>2025</v>
      </c>
      <c r="D3280" s="48" t="s">
        <v>8</v>
      </c>
      <c r="E3280" s="48">
        <v>1</v>
      </c>
      <c r="F3280" s="60">
        <v>369</v>
      </c>
      <c r="G3280" s="43">
        <v>117</v>
      </c>
      <c r="H3280" s="58">
        <f>FactTransaction[[#This Row],[RNS]]*FactTransaction[[#This Row],[ADR]]</f>
        <v>43173</v>
      </c>
      <c r="I3280" s="51">
        <f>DATE(FactTransaction[[#This Row],['#Year]],FactTransaction[[#This Row],['#Month]],1)</f>
        <v>45658</v>
      </c>
      <c r="J3280" s="48"/>
    </row>
    <row r="3281" spans="1:10" x14ac:dyDescent="0.4">
      <c r="A3281" s="48" t="s">
        <v>85</v>
      </c>
      <c r="B3281" s="48" t="s">
        <v>75</v>
      </c>
      <c r="C3281" s="48">
        <v>2025</v>
      </c>
      <c r="D3281" s="48" t="s">
        <v>3</v>
      </c>
      <c r="E3281" s="48">
        <v>1</v>
      </c>
      <c r="F3281" s="60">
        <v>22</v>
      </c>
      <c r="G3281" s="43">
        <v>107</v>
      </c>
      <c r="H3281" s="58">
        <f>FactTransaction[[#This Row],[RNS]]*FactTransaction[[#This Row],[ADR]]</f>
        <v>2354</v>
      </c>
      <c r="I3281" s="51">
        <f>DATE(FactTransaction[[#This Row],['#Year]],FactTransaction[[#This Row],['#Month]],1)</f>
        <v>45658</v>
      </c>
      <c r="J3281" s="48"/>
    </row>
    <row r="3282" spans="1:10" x14ac:dyDescent="0.4">
      <c r="A3282" s="48" t="s">
        <v>85</v>
      </c>
      <c r="B3282" s="48" t="s">
        <v>75</v>
      </c>
      <c r="C3282" s="48">
        <v>2025</v>
      </c>
      <c r="D3282" s="48" t="s">
        <v>6</v>
      </c>
      <c r="E3282" s="48">
        <v>2</v>
      </c>
      <c r="F3282" s="60">
        <v>386</v>
      </c>
      <c r="G3282" s="43">
        <v>124</v>
      </c>
      <c r="H3282" s="58">
        <f>FactTransaction[[#This Row],[RNS]]*FactTransaction[[#This Row],[ADR]]</f>
        <v>47864</v>
      </c>
      <c r="I3282" s="51">
        <f>DATE(FactTransaction[[#This Row],['#Year]],FactTransaction[[#This Row],['#Month]],1)</f>
        <v>45689</v>
      </c>
      <c r="J3282" s="48"/>
    </row>
    <row r="3283" spans="1:10" x14ac:dyDescent="0.4">
      <c r="A3283" s="48" t="s">
        <v>85</v>
      </c>
      <c r="B3283" s="48" t="s">
        <v>75</v>
      </c>
      <c r="C3283" s="48">
        <v>2025</v>
      </c>
      <c r="D3283" s="48" t="s">
        <v>7</v>
      </c>
      <c r="E3283" s="48">
        <v>2</v>
      </c>
      <c r="F3283" s="60">
        <v>231</v>
      </c>
      <c r="G3283" s="43">
        <v>102</v>
      </c>
      <c r="H3283" s="58">
        <f>FactTransaction[[#This Row],[RNS]]*FactTransaction[[#This Row],[ADR]]</f>
        <v>23562</v>
      </c>
      <c r="I3283" s="51">
        <f>DATE(FactTransaction[[#This Row],['#Year]],FactTransaction[[#This Row],['#Month]],1)</f>
        <v>45689</v>
      </c>
      <c r="J3283" s="48"/>
    </row>
    <row r="3284" spans="1:10" x14ac:dyDescent="0.4">
      <c r="A3284" s="48" t="s">
        <v>85</v>
      </c>
      <c r="B3284" s="48" t="s">
        <v>75</v>
      </c>
      <c r="C3284" s="48">
        <v>2025</v>
      </c>
      <c r="D3284" s="48" t="s">
        <v>8</v>
      </c>
      <c r="E3284" s="48">
        <v>2</v>
      </c>
      <c r="F3284" s="60">
        <v>396</v>
      </c>
      <c r="G3284" s="43">
        <v>110</v>
      </c>
      <c r="H3284" s="58">
        <f>FactTransaction[[#This Row],[RNS]]*FactTransaction[[#This Row],[ADR]]</f>
        <v>43560</v>
      </c>
      <c r="I3284" s="51">
        <f>DATE(FactTransaction[[#This Row],['#Year]],FactTransaction[[#This Row],['#Month]],1)</f>
        <v>45689</v>
      </c>
      <c r="J3284" s="48"/>
    </row>
    <row r="3285" spans="1:10" x14ac:dyDescent="0.4">
      <c r="A3285" s="48" t="s">
        <v>85</v>
      </c>
      <c r="B3285" s="48" t="s">
        <v>75</v>
      </c>
      <c r="C3285" s="48">
        <v>2025</v>
      </c>
      <c r="D3285" s="48" t="s">
        <v>3</v>
      </c>
      <c r="E3285" s="48">
        <v>2</v>
      </c>
      <c r="F3285" s="60">
        <v>237</v>
      </c>
      <c r="G3285" s="43">
        <v>125</v>
      </c>
      <c r="H3285" s="58">
        <f>FactTransaction[[#This Row],[RNS]]*FactTransaction[[#This Row],[ADR]]</f>
        <v>29625</v>
      </c>
      <c r="I3285" s="51">
        <f>DATE(FactTransaction[[#This Row],['#Year]],FactTransaction[[#This Row],['#Month]],1)</f>
        <v>45689</v>
      </c>
      <c r="J3285" s="48"/>
    </row>
    <row r="3286" spans="1:10" x14ac:dyDescent="0.4">
      <c r="A3286" s="48" t="s">
        <v>85</v>
      </c>
      <c r="B3286" s="48" t="s">
        <v>75</v>
      </c>
      <c r="C3286" s="48">
        <v>2025</v>
      </c>
      <c r="D3286" s="48" t="s">
        <v>6</v>
      </c>
      <c r="E3286" s="48">
        <v>3</v>
      </c>
      <c r="F3286" s="60">
        <v>80</v>
      </c>
      <c r="G3286" s="43">
        <v>120</v>
      </c>
      <c r="H3286" s="58">
        <f>FactTransaction[[#This Row],[RNS]]*FactTransaction[[#This Row],[ADR]]</f>
        <v>9600</v>
      </c>
      <c r="I3286" s="51">
        <f>DATE(FactTransaction[[#This Row],['#Year]],FactTransaction[[#This Row],['#Month]],1)</f>
        <v>45717</v>
      </c>
      <c r="J3286" s="48"/>
    </row>
    <row r="3287" spans="1:10" x14ac:dyDescent="0.4">
      <c r="A3287" s="48" t="s">
        <v>85</v>
      </c>
      <c r="B3287" s="48" t="s">
        <v>75</v>
      </c>
      <c r="C3287" s="48">
        <v>2025</v>
      </c>
      <c r="D3287" s="48" t="s">
        <v>7</v>
      </c>
      <c r="E3287" s="48">
        <v>3</v>
      </c>
      <c r="F3287" s="60">
        <v>599</v>
      </c>
      <c r="G3287" s="43">
        <v>112</v>
      </c>
      <c r="H3287" s="58">
        <f>FactTransaction[[#This Row],[RNS]]*FactTransaction[[#This Row],[ADR]]</f>
        <v>67088</v>
      </c>
      <c r="I3287" s="51">
        <f>DATE(FactTransaction[[#This Row],['#Year]],FactTransaction[[#This Row],['#Month]],1)</f>
        <v>45717</v>
      </c>
      <c r="J3287" s="48"/>
    </row>
    <row r="3288" spans="1:10" x14ac:dyDescent="0.4">
      <c r="A3288" s="48" t="s">
        <v>85</v>
      </c>
      <c r="B3288" s="48" t="s">
        <v>75</v>
      </c>
      <c r="C3288" s="48">
        <v>2025</v>
      </c>
      <c r="D3288" s="48" t="s">
        <v>8</v>
      </c>
      <c r="E3288" s="48">
        <v>3</v>
      </c>
      <c r="F3288" s="60">
        <v>600</v>
      </c>
      <c r="G3288" s="43">
        <v>119</v>
      </c>
      <c r="H3288" s="58">
        <f>FactTransaction[[#This Row],[RNS]]*FactTransaction[[#This Row],[ADR]]</f>
        <v>71400</v>
      </c>
      <c r="I3288" s="51">
        <f>DATE(FactTransaction[[#This Row],['#Year]],FactTransaction[[#This Row],['#Month]],1)</f>
        <v>45717</v>
      </c>
      <c r="J3288" s="48"/>
    </row>
    <row r="3289" spans="1:10" x14ac:dyDescent="0.4">
      <c r="A3289" s="48" t="s">
        <v>85</v>
      </c>
      <c r="B3289" s="48" t="s">
        <v>75</v>
      </c>
      <c r="C3289" s="48">
        <v>2025</v>
      </c>
      <c r="D3289" s="48" t="s">
        <v>3</v>
      </c>
      <c r="E3289" s="48">
        <v>3</v>
      </c>
      <c r="F3289" s="60">
        <v>445</v>
      </c>
      <c r="G3289" s="43">
        <v>95</v>
      </c>
      <c r="H3289" s="58">
        <f>FactTransaction[[#This Row],[RNS]]*FactTransaction[[#This Row],[ADR]]</f>
        <v>42275</v>
      </c>
      <c r="I3289" s="51">
        <f>DATE(FactTransaction[[#This Row],['#Year]],FactTransaction[[#This Row],['#Month]],1)</f>
        <v>45717</v>
      </c>
      <c r="J3289" s="48"/>
    </row>
    <row r="3290" spans="1:10" x14ac:dyDescent="0.4">
      <c r="A3290" s="48" t="s">
        <v>85</v>
      </c>
      <c r="B3290" s="48" t="s">
        <v>75</v>
      </c>
      <c r="C3290" s="48">
        <v>2025</v>
      </c>
      <c r="D3290" s="48" t="s">
        <v>6</v>
      </c>
      <c r="E3290" s="48">
        <v>4</v>
      </c>
      <c r="F3290" s="60">
        <v>504</v>
      </c>
      <c r="G3290" s="43">
        <v>114</v>
      </c>
      <c r="H3290" s="58">
        <f>FactTransaction[[#This Row],[RNS]]*FactTransaction[[#This Row],[ADR]]</f>
        <v>57456</v>
      </c>
      <c r="I3290" s="51">
        <f>DATE(FactTransaction[[#This Row],['#Year]],FactTransaction[[#This Row],['#Month]],1)</f>
        <v>45748</v>
      </c>
      <c r="J3290" s="48"/>
    </row>
    <row r="3291" spans="1:10" x14ac:dyDescent="0.4">
      <c r="A3291" s="48" t="s">
        <v>85</v>
      </c>
      <c r="B3291" s="48" t="s">
        <v>75</v>
      </c>
      <c r="C3291" s="48">
        <v>2025</v>
      </c>
      <c r="D3291" s="48" t="s">
        <v>7</v>
      </c>
      <c r="E3291" s="48">
        <v>4</v>
      </c>
      <c r="F3291" s="60">
        <v>240</v>
      </c>
      <c r="G3291" s="43">
        <v>99</v>
      </c>
      <c r="H3291" s="58">
        <f>FactTransaction[[#This Row],[RNS]]*FactTransaction[[#This Row],[ADR]]</f>
        <v>23760</v>
      </c>
      <c r="I3291" s="51">
        <f>DATE(FactTransaction[[#This Row],['#Year]],FactTransaction[[#This Row],['#Month]],1)</f>
        <v>45748</v>
      </c>
      <c r="J3291" s="48"/>
    </row>
    <row r="3292" spans="1:10" x14ac:dyDescent="0.4">
      <c r="A3292" s="48" t="s">
        <v>85</v>
      </c>
      <c r="B3292" s="48" t="s">
        <v>75</v>
      </c>
      <c r="C3292" s="48">
        <v>2025</v>
      </c>
      <c r="D3292" s="48" t="s">
        <v>8</v>
      </c>
      <c r="E3292" s="48">
        <v>4</v>
      </c>
      <c r="F3292" s="60">
        <v>185</v>
      </c>
      <c r="G3292" s="43">
        <v>106</v>
      </c>
      <c r="H3292" s="58">
        <f>FactTransaction[[#This Row],[RNS]]*FactTransaction[[#This Row],[ADR]]</f>
        <v>19610</v>
      </c>
      <c r="I3292" s="51">
        <f>DATE(FactTransaction[[#This Row],['#Year]],FactTransaction[[#This Row],['#Month]],1)</f>
        <v>45748</v>
      </c>
      <c r="J3292" s="48"/>
    </row>
    <row r="3293" spans="1:10" x14ac:dyDescent="0.4">
      <c r="A3293" s="48" t="s">
        <v>85</v>
      </c>
      <c r="B3293" s="48" t="s">
        <v>75</v>
      </c>
      <c r="C3293" s="48">
        <v>2025</v>
      </c>
      <c r="D3293" s="48" t="s">
        <v>3</v>
      </c>
      <c r="E3293" s="48">
        <v>4</v>
      </c>
      <c r="F3293" s="60">
        <v>431</v>
      </c>
      <c r="G3293" s="43">
        <v>123</v>
      </c>
      <c r="H3293" s="58">
        <f>FactTransaction[[#This Row],[RNS]]*FactTransaction[[#This Row],[ADR]]</f>
        <v>53013</v>
      </c>
      <c r="I3293" s="51">
        <f>DATE(FactTransaction[[#This Row],['#Year]],FactTransaction[[#This Row],['#Month]],1)</f>
        <v>45748</v>
      </c>
      <c r="J3293" s="48"/>
    </row>
    <row r="3294" spans="1:10" x14ac:dyDescent="0.4">
      <c r="A3294" s="48" t="s">
        <v>85</v>
      </c>
      <c r="B3294" s="48" t="s">
        <v>75</v>
      </c>
      <c r="C3294" s="48">
        <v>2025</v>
      </c>
      <c r="D3294" s="48" t="s">
        <v>6</v>
      </c>
      <c r="E3294" s="48">
        <v>5</v>
      </c>
      <c r="F3294" s="60">
        <v>255</v>
      </c>
      <c r="G3294" s="43">
        <v>114</v>
      </c>
      <c r="H3294" s="58">
        <f>FactTransaction[[#This Row],[RNS]]*FactTransaction[[#This Row],[ADR]]</f>
        <v>29070</v>
      </c>
      <c r="I3294" s="51">
        <f>DATE(FactTransaction[[#This Row],['#Year]],FactTransaction[[#This Row],['#Month]],1)</f>
        <v>45778</v>
      </c>
      <c r="J3294" s="48"/>
    </row>
    <row r="3295" spans="1:10" x14ac:dyDescent="0.4">
      <c r="A3295" s="48" t="s">
        <v>85</v>
      </c>
      <c r="B3295" s="48" t="s">
        <v>75</v>
      </c>
      <c r="C3295" s="48">
        <v>2025</v>
      </c>
      <c r="D3295" s="48" t="s">
        <v>7</v>
      </c>
      <c r="E3295" s="48">
        <v>5</v>
      </c>
      <c r="F3295" s="60">
        <v>279</v>
      </c>
      <c r="G3295" s="43">
        <v>120</v>
      </c>
      <c r="H3295" s="58">
        <f>FactTransaction[[#This Row],[RNS]]*FactTransaction[[#This Row],[ADR]]</f>
        <v>33480</v>
      </c>
      <c r="I3295" s="51">
        <f>DATE(FactTransaction[[#This Row],['#Year]],FactTransaction[[#This Row],['#Month]],1)</f>
        <v>45778</v>
      </c>
      <c r="J3295" s="48"/>
    </row>
    <row r="3296" spans="1:10" x14ac:dyDescent="0.4">
      <c r="A3296" s="48" t="s">
        <v>85</v>
      </c>
      <c r="B3296" s="48" t="s">
        <v>75</v>
      </c>
      <c r="C3296" s="48">
        <v>2025</v>
      </c>
      <c r="D3296" s="48" t="s">
        <v>8</v>
      </c>
      <c r="E3296" s="48">
        <v>5</v>
      </c>
      <c r="F3296" s="60">
        <v>190</v>
      </c>
      <c r="G3296" s="43">
        <v>104</v>
      </c>
      <c r="H3296" s="58">
        <f>FactTransaction[[#This Row],[RNS]]*FactTransaction[[#This Row],[ADR]]</f>
        <v>19760</v>
      </c>
      <c r="I3296" s="51">
        <f>DATE(FactTransaction[[#This Row],['#Year]],FactTransaction[[#This Row],['#Month]],1)</f>
        <v>45778</v>
      </c>
      <c r="J3296" s="48"/>
    </row>
    <row r="3297" spans="1:10" x14ac:dyDescent="0.4">
      <c r="A3297" s="48" t="s">
        <v>85</v>
      </c>
      <c r="B3297" s="48" t="s">
        <v>75</v>
      </c>
      <c r="C3297" s="48">
        <v>2025</v>
      </c>
      <c r="D3297" s="48" t="s">
        <v>3</v>
      </c>
      <c r="E3297" s="48">
        <v>5</v>
      </c>
      <c r="F3297" s="60">
        <v>240</v>
      </c>
      <c r="G3297" s="43">
        <v>124</v>
      </c>
      <c r="H3297" s="58">
        <f>FactTransaction[[#This Row],[RNS]]*FactTransaction[[#This Row],[ADR]]</f>
        <v>29760</v>
      </c>
      <c r="I3297" s="51">
        <f>DATE(FactTransaction[[#This Row],['#Year]],FactTransaction[[#This Row],['#Month]],1)</f>
        <v>45778</v>
      </c>
      <c r="J3297" s="48"/>
    </row>
    <row r="3298" spans="1:10" x14ac:dyDescent="0.4">
      <c r="A3298" s="48" t="s">
        <v>85</v>
      </c>
      <c r="B3298" s="48" t="s">
        <v>75</v>
      </c>
      <c r="C3298" s="48">
        <v>2025</v>
      </c>
      <c r="D3298" s="48" t="s">
        <v>6</v>
      </c>
      <c r="E3298" s="48">
        <v>6</v>
      </c>
      <c r="F3298" s="60">
        <v>418</v>
      </c>
      <c r="G3298" s="43">
        <v>118</v>
      </c>
      <c r="H3298" s="58">
        <f>FactTransaction[[#This Row],[RNS]]*FactTransaction[[#This Row],[ADR]]</f>
        <v>49324</v>
      </c>
      <c r="I3298" s="51">
        <f>DATE(FactTransaction[[#This Row],['#Year]],FactTransaction[[#This Row],['#Month]],1)</f>
        <v>45809</v>
      </c>
      <c r="J3298" s="48"/>
    </row>
    <row r="3299" spans="1:10" x14ac:dyDescent="0.4">
      <c r="A3299" s="48" t="s">
        <v>85</v>
      </c>
      <c r="B3299" s="48" t="s">
        <v>75</v>
      </c>
      <c r="C3299" s="48">
        <v>2025</v>
      </c>
      <c r="D3299" s="48" t="s">
        <v>7</v>
      </c>
      <c r="E3299" s="48">
        <v>6</v>
      </c>
      <c r="F3299" s="60">
        <v>174</v>
      </c>
      <c r="G3299" s="43">
        <v>106</v>
      </c>
      <c r="H3299" s="58">
        <f>FactTransaction[[#This Row],[RNS]]*FactTransaction[[#This Row],[ADR]]</f>
        <v>18444</v>
      </c>
      <c r="I3299" s="51">
        <f>DATE(FactTransaction[[#This Row],['#Year]],FactTransaction[[#This Row],['#Month]],1)</f>
        <v>45809</v>
      </c>
      <c r="J3299" s="48"/>
    </row>
    <row r="3300" spans="1:10" x14ac:dyDescent="0.4">
      <c r="A3300" s="48" t="s">
        <v>85</v>
      </c>
      <c r="B3300" s="48" t="s">
        <v>75</v>
      </c>
      <c r="C3300" s="48">
        <v>2025</v>
      </c>
      <c r="D3300" s="48" t="s">
        <v>8</v>
      </c>
      <c r="E3300" s="48">
        <v>6</v>
      </c>
      <c r="F3300" s="60">
        <v>420</v>
      </c>
      <c r="G3300" s="43">
        <v>113</v>
      </c>
      <c r="H3300" s="58">
        <f>FactTransaction[[#This Row],[RNS]]*FactTransaction[[#This Row],[ADR]]</f>
        <v>47460</v>
      </c>
      <c r="I3300" s="51">
        <f>DATE(FactTransaction[[#This Row],['#Year]],FactTransaction[[#This Row],['#Month]],1)</f>
        <v>45809</v>
      </c>
      <c r="J3300" s="48"/>
    </row>
    <row r="3301" spans="1:10" x14ac:dyDescent="0.4">
      <c r="A3301" s="48" t="s">
        <v>85</v>
      </c>
      <c r="B3301" s="48" t="s">
        <v>75</v>
      </c>
      <c r="C3301" s="48">
        <v>2025</v>
      </c>
      <c r="D3301" s="48" t="s">
        <v>3</v>
      </c>
      <c r="E3301" s="48">
        <v>6</v>
      </c>
      <c r="F3301" s="60">
        <v>269</v>
      </c>
      <c r="G3301" s="43">
        <v>99</v>
      </c>
      <c r="H3301" s="58">
        <f>FactTransaction[[#This Row],[RNS]]*FactTransaction[[#This Row],[ADR]]</f>
        <v>26631</v>
      </c>
      <c r="I3301" s="51">
        <f>DATE(FactTransaction[[#This Row],['#Year]],FactTransaction[[#This Row],['#Month]],1)</f>
        <v>45809</v>
      </c>
      <c r="J3301" s="48"/>
    </row>
    <row r="3302" spans="1:10" x14ac:dyDescent="0.4">
      <c r="A3302" s="48" t="s">
        <v>85</v>
      </c>
      <c r="B3302" s="48" t="s">
        <v>75</v>
      </c>
      <c r="C3302" s="48">
        <v>2025</v>
      </c>
      <c r="D3302" s="48" t="s">
        <v>6</v>
      </c>
      <c r="E3302" s="48">
        <v>7</v>
      </c>
      <c r="F3302" s="60">
        <v>408</v>
      </c>
      <c r="G3302" s="43">
        <v>97</v>
      </c>
      <c r="H3302" s="58">
        <f>FactTransaction[[#This Row],[RNS]]*FactTransaction[[#This Row],[ADR]]</f>
        <v>39576</v>
      </c>
      <c r="I3302" s="51">
        <f>DATE(FactTransaction[[#This Row],['#Year]],FactTransaction[[#This Row],['#Month]],1)</f>
        <v>45839</v>
      </c>
      <c r="J3302" s="48"/>
    </row>
    <row r="3303" spans="1:10" x14ac:dyDescent="0.4">
      <c r="A3303" s="48" t="s">
        <v>85</v>
      </c>
      <c r="B3303" s="48" t="s">
        <v>75</v>
      </c>
      <c r="C3303" s="48">
        <v>2025</v>
      </c>
      <c r="D3303" s="48" t="s">
        <v>7</v>
      </c>
      <c r="E3303" s="48">
        <v>7</v>
      </c>
      <c r="F3303" s="60">
        <v>72</v>
      </c>
      <c r="G3303" s="43">
        <v>113</v>
      </c>
      <c r="H3303" s="58">
        <f>FactTransaction[[#This Row],[RNS]]*FactTransaction[[#This Row],[ADR]]</f>
        <v>8136</v>
      </c>
      <c r="I3303" s="51">
        <f>DATE(FactTransaction[[#This Row],['#Year]],FactTransaction[[#This Row],['#Month]],1)</f>
        <v>45839</v>
      </c>
      <c r="J3303" s="48"/>
    </row>
    <row r="3304" spans="1:10" x14ac:dyDescent="0.4">
      <c r="A3304" s="48" t="s">
        <v>85</v>
      </c>
      <c r="B3304" s="48" t="s">
        <v>75</v>
      </c>
      <c r="C3304" s="48">
        <v>2025</v>
      </c>
      <c r="D3304" s="48" t="s">
        <v>8</v>
      </c>
      <c r="E3304" s="48">
        <v>7</v>
      </c>
      <c r="F3304" s="60">
        <v>448</v>
      </c>
      <c r="G3304" s="43">
        <v>98</v>
      </c>
      <c r="H3304" s="58">
        <f>FactTransaction[[#This Row],[RNS]]*FactTransaction[[#This Row],[ADR]]</f>
        <v>43904</v>
      </c>
      <c r="I3304" s="51">
        <f>DATE(FactTransaction[[#This Row],['#Year]],FactTransaction[[#This Row],['#Month]],1)</f>
        <v>45839</v>
      </c>
      <c r="J3304" s="48"/>
    </row>
    <row r="3305" spans="1:10" x14ac:dyDescent="0.4">
      <c r="A3305" s="48" t="s">
        <v>85</v>
      </c>
      <c r="B3305" s="48" t="s">
        <v>75</v>
      </c>
      <c r="C3305" s="48">
        <v>2025</v>
      </c>
      <c r="D3305" s="48" t="s">
        <v>3</v>
      </c>
      <c r="E3305" s="48">
        <v>7</v>
      </c>
      <c r="F3305" s="60">
        <v>270</v>
      </c>
      <c r="G3305" s="43">
        <v>98</v>
      </c>
      <c r="H3305" s="58">
        <f>FactTransaction[[#This Row],[RNS]]*FactTransaction[[#This Row],[ADR]]</f>
        <v>26460</v>
      </c>
      <c r="I3305" s="51">
        <f>DATE(FactTransaction[[#This Row],['#Year]],FactTransaction[[#This Row],['#Month]],1)</f>
        <v>45839</v>
      </c>
      <c r="J3305" s="48"/>
    </row>
    <row r="3306" spans="1:10" x14ac:dyDescent="0.4">
      <c r="A3306" s="48" t="s">
        <v>85</v>
      </c>
      <c r="B3306" s="48" t="s">
        <v>75</v>
      </c>
      <c r="C3306" s="48">
        <v>2025</v>
      </c>
      <c r="D3306" s="48" t="s">
        <v>6</v>
      </c>
      <c r="E3306" s="48">
        <v>8</v>
      </c>
      <c r="F3306" s="60">
        <v>588</v>
      </c>
      <c r="G3306" s="43">
        <v>115</v>
      </c>
      <c r="H3306" s="58">
        <f>FactTransaction[[#This Row],[RNS]]*FactTransaction[[#This Row],[ADR]]</f>
        <v>67620</v>
      </c>
      <c r="I3306" s="51">
        <f>DATE(FactTransaction[[#This Row],['#Year]],FactTransaction[[#This Row],['#Month]],1)</f>
        <v>45870</v>
      </c>
      <c r="J3306" s="48"/>
    </row>
    <row r="3307" spans="1:10" x14ac:dyDescent="0.4">
      <c r="A3307" s="48" t="s">
        <v>85</v>
      </c>
      <c r="B3307" s="48" t="s">
        <v>75</v>
      </c>
      <c r="C3307" s="48">
        <v>2025</v>
      </c>
      <c r="D3307" s="48" t="s">
        <v>7</v>
      </c>
      <c r="E3307" s="48">
        <v>8</v>
      </c>
      <c r="F3307" s="60">
        <v>368</v>
      </c>
      <c r="G3307" s="43">
        <v>96</v>
      </c>
      <c r="H3307" s="58">
        <f>FactTransaction[[#This Row],[RNS]]*FactTransaction[[#This Row],[ADR]]</f>
        <v>35328</v>
      </c>
      <c r="I3307" s="51">
        <f>DATE(FactTransaction[[#This Row],['#Year]],FactTransaction[[#This Row],['#Month]],1)</f>
        <v>45870</v>
      </c>
      <c r="J3307" s="48"/>
    </row>
    <row r="3308" spans="1:10" x14ac:dyDescent="0.4">
      <c r="A3308" s="48" t="s">
        <v>85</v>
      </c>
      <c r="B3308" s="48" t="s">
        <v>75</v>
      </c>
      <c r="C3308" s="48">
        <v>2025</v>
      </c>
      <c r="D3308" s="48" t="s">
        <v>8</v>
      </c>
      <c r="E3308" s="48">
        <v>8</v>
      </c>
      <c r="F3308" s="60">
        <v>225</v>
      </c>
      <c r="G3308" s="43">
        <v>123</v>
      </c>
      <c r="H3308" s="58">
        <f>FactTransaction[[#This Row],[RNS]]*FactTransaction[[#This Row],[ADR]]</f>
        <v>27675</v>
      </c>
      <c r="I3308" s="51">
        <f>DATE(FactTransaction[[#This Row],['#Year]],FactTransaction[[#This Row],['#Month]],1)</f>
        <v>45870</v>
      </c>
      <c r="J3308" s="48"/>
    </row>
    <row r="3309" spans="1:10" x14ac:dyDescent="0.4">
      <c r="A3309" s="48" t="s">
        <v>85</v>
      </c>
      <c r="B3309" s="48" t="s">
        <v>75</v>
      </c>
      <c r="C3309" s="48">
        <v>2025</v>
      </c>
      <c r="D3309" s="48" t="s">
        <v>3</v>
      </c>
      <c r="E3309" s="48">
        <v>8</v>
      </c>
      <c r="F3309" s="60">
        <v>120</v>
      </c>
      <c r="G3309" s="43">
        <v>95</v>
      </c>
      <c r="H3309" s="58">
        <f>FactTransaction[[#This Row],[RNS]]*FactTransaction[[#This Row],[ADR]]</f>
        <v>11400</v>
      </c>
      <c r="I3309" s="51">
        <f>DATE(FactTransaction[[#This Row],['#Year]],FactTransaction[[#This Row],['#Month]],1)</f>
        <v>45870</v>
      </c>
      <c r="J3309" s="48"/>
    </row>
    <row r="3310" spans="1:10" x14ac:dyDescent="0.4">
      <c r="A3310" s="48" t="s">
        <v>85</v>
      </c>
      <c r="B3310" s="48" t="s">
        <v>75</v>
      </c>
      <c r="C3310" s="48">
        <v>2025</v>
      </c>
      <c r="D3310" s="48" t="s">
        <v>6</v>
      </c>
      <c r="E3310" s="48">
        <v>9</v>
      </c>
      <c r="F3310" s="60">
        <v>309</v>
      </c>
      <c r="G3310" s="43">
        <v>95</v>
      </c>
      <c r="H3310" s="58">
        <f>FactTransaction[[#This Row],[RNS]]*FactTransaction[[#This Row],[ADR]]</f>
        <v>29355</v>
      </c>
      <c r="I3310" s="51">
        <f>DATE(FactTransaction[[#This Row],['#Year]],FactTransaction[[#This Row],['#Month]],1)</f>
        <v>45901</v>
      </c>
      <c r="J3310" s="48"/>
    </row>
    <row r="3311" spans="1:10" x14ac:dyDescent="0.4">
      <c r="A3311" s="48" t="s">
        <v>85</v>
      </c>
      <c r="B3311" s="48" t="s">
        <v>75</v>
      </c>
      <c r="C3311" s="48">
        <v>2025</v>
      </c>
      <c r="D3311" s="48" t="s">
        <v>7</v>
      </c>
      <c r="E3311" s="48">
        <v>9</v>
      </c>
      <c r="F3311" s="60">
        <v>527</v>
      </c>
      <c r="G3311" s="43">
        <v>116</v>
      </c>
      <c r="H3311" s="58">
        <f>FactTransaction[[#This Row],[RNS]]*FactTransaction[[#This Row],[ADR]]</f>
        <v>61132</v>
      </c>
      <c r="I3311" s="51">
        <f>DATE(FactTransaction[[#This Row],['#Year]],FactTransaction[[#This Row],['#Month]],1)</f>
        <v>45901</v>
      </c>
      <c r="J3311" s="48"/>
    </row>
    <row r="3312" spans="1:10" x14ac:dyDescent="0.4">
      <c r="A3312" s="48" t="s">
        <v>85</v>
      </c>
      <c r="B3312" s="48" t="s">
        <v>75</v>
      </c>
      <c r="C3312" s="48">
        <v>2025</v>
      </c>
      <c r="D3312" s="48" t="s">
        <v>8</v>
      </c>
      <c r="E3312" s="48">
        <v>9</v>
      </c>
      <c r="F3312" s="60">
        <v>280</v>
      </c>
      <c r="G3312" s="43">
        <v>99</v>
      </c>
      <c r="H3312" s="58">
        <f>FactTransaction[[#This Row],[RNS]]*FactTransaction[[#This Row],[ADR]]</f>
        <v>27720</v>
      </c>
      <c r="I3312" s="51">
        <f>DATE(FactTransaction[[#This Row],['#Year]],FactTransaction[[#This Row],['#Month]],1)</f>
        <v>45901</v>
      </c>
      <c r="J3312" s="48"/>
    </row>
    <row r="3313" spans="1:10" x14ac:dyDescent="0.4">
      <c r="A3313" s="48" t="s">
        <v>85</v>
      </c>
      <c r="B3313" s="48" t="s">
        <v>75</v>
      </c>
      <c r="C3313" s="48">
        <v>2025</v>
      </c>
      <c r="D3313" s="48" t="s">
        <v>3</v>
      </c>
      <c r="E3313" s="48">
        <v>9</v>
      </c>
      <c r="F3313" s="60">
        <v>316</v>
      </c>
      <c r="G3313" s="43">
        <v>95</v>
      </c>
      <c r="H3313" s="58">
        <f>FactTransaction[[#This Row],[RNS]]*FactTransaction[[#This Row],[ADR]]</f>
        <v>30020</v>
      </c>
      <c r="I3313" s="51">
        <f>DATE(FactTransaction[[#This Row],['#Year]],FactTransaction[[#This Row],['#Month]],1)</f>
        <v>45901</v>
      </c>
      <c r="J3313" s="48"/>
    </row>
    <row r="3314" spans="1:10" x14ac:dyDescent="0.4">
      <c r="A3314" s="48" t="s">
        <v>85</v>
      </c>
      <c r="B3314" s="48" t="s">
        <v>75</v>
      </c>
      <c r="C3314" s="48">
        <v>2025</v>
      </c>
      <c r="D3314" s="48" t="s">
        <v>6</v>
      </c>
      <c r="E3314" s="48">
        <v>10</v>
      </c>
      <c r="F3314" s="60">
        <v>370</v>
      </c>
      <c r="G3314" s="43">
        <v>118</v>
      </c>
      <c r="H3314" s="58">
        <f>FactTransaction[[#This Row],[RNS]]*FactTransaction[[#This Row],[ADR]]</f>
        <v>43660</v>
      </c>
      <c r="I3314" s="51">
        <f>DATE(FactTransaction[[#This Row],['#Year]],FactTransaction[[#This Row],['#Month]],1)</f>
        <v>45931</v>
      </c>
      <c r="J3314" s="48"/>
    </row>
    <row r="3315" spans="1:10" x14ac:dyDescent="0.4">
      <c r="A3315" s="48" t="s">
        <v>85</v>
      </c>
      <c r="B3315" s="48" t="s">
        <v>75</v>
      </c>
      <c r="C3315" s="48">
        <v>2025</v>
      </c>
      <c r="D3315" s="48" t="s">
        <v>7</v>
      </c>
      <c r="E3315" s="48">
        <v>10</v>
      </c>
      <c r="F3315" s="60">
        <v>383</v>
      </c>
      <c r="G3315" s="43">
        <v>111</v>
      </c>
      <c r="H3315" s="58">
        <f>FactTransaction[[#This Row],[RNS]]*FactTransaction[[#This Row],[ADR]]</f>
        <v>42513</v>
      </c>
      <c r="I3315" s="51">
        <f>DATE(FactTransaction[[#This Row],['#Year]],FactTransaction[[#This Row],['#Month]],1)</f>
        <v>45931</v>
      </c>
      <c r="J3315" s="48"/>
    </row>
    <row r="3316" spans="1:10" x14ac:dyDescent="0.4">
      <c r="A3316" s="48" t="s">
        <v>85</v>
      </c>
      <c r="B3316" s="48" t="s">
        <v>75</v>
      </c>
      <c r="C3316" s="48">
        <v>2025</v>
      </c>
      <c r="D3316" s="48" t="s">
        <v>8</v>
      </c>
      <c r="E3316" s="48">
        <v>10</v>
      </c>
      <c r="F3316" s="60">
        <v>71</v>
      </c>
      <c r="G3316" s="43">
        <v>116</v>
      </c>
      <c r="H3316" s="58">
        <f>FactTransaction[[#This Row],[RNS]]*FactTransaction[[#This Row],[ADR]]</f>
        <v>8236</v>
      </c>
      <c r="I3316" s="51">
        <f>DATE(FactTransaction[[#This Row],['#Year]],FactTransaction[[#This Row],['#Month]],1)</f>
        <v>45931</v>
      </c>
      <c r="J3316" s="48"/>
    </row>
    <row r="3317" spans="1:10" x14ac:dyDescent="0.4">
      <c r="A3317" s="48" t="s">
        <v>85</v>
      </c>
      <c r="B3317" s="48" t="s">
        <v>75</v>
      </c>
      <c r="C3317" s="48">
        <v>2025</v>
      </c>
      <c r="D3317" s="48" t="s">
        <v>3</v>
      </c>
      <c r="E3317" s="48">
        <v>10</v>
      </c>
      <c r="F3317" s="60">
        <v>177</v>
      </c>
      <c r="G3317" s="43">
        <v>116</v>
      </c>
      <c r="H3317" s="58">
        <f>FactTransaction[[#This Row],[RNS]]*FactTransaction[[#This Row],[ADR]]</f>
        <v>20532</v>
      </c>
      <c r="I3317" s="51">
        <f>DATE(FactTransaction[[#This Row],['#Year]],FactTransaction[[#This Row],['#Month]],1)</f>
        <v>45931</v>
      </c>
      <c r="J3317" s="48"/>
    </row>
    <row r="3318" spans="1:10" x14ac:dyDescent="0.4">
      <c r="A3318" s="48" t="s">
        <v>85</v>
      </c>
      <c r="B3318" s="48" t="s">
        <v>75</v>
      </c>
      <c r="C3318" s="48">
        <v>2025</v>
      </c>
      <c r="D3318" s="48" t="s">
        <v>6</v>
      </c>
      <c r="E3318" s="48">
        <v>11</v>
      </c>
      <c r="F3318" s="60">
        <v>447</v>
      </c>
      <c r="G3318" s="43">
        <v>98</v>
      </c>
      <c r="H3318" s="58">
        <f>FactTransaction[[#This Row],[RNS]]*FactTransaction[[#This Row],[ADR]]</f>
        <v>43806</v>
      </c>
      <c r="I3318" s="51">
        <f>DATE(FactTransaction[[#This Row],['#Year]],FactTransaction[[#This Row],['#Month]],1)</f>
        <v>45962</v>
      </c>
      <c r="J3318" s="48"/>
    </row>
    <row r="3319" spans="1:10" x14ac:dyDescent="0.4">
      <c r="A3319" s="48" t="s">
        <v>85</v>
      </c>
      <c r="B3319" s="48" t="s">
        <v>75</v>
      </c>
      <c r="C3319" s="48">
        <v>2025</v>
      </c>
      <c r="D3319" s="48" t="s">
        <v>7</v>
      </c>
      <c r="E3319" s="48">
        <v>11</v>
      </c>
      <c r="F3319" s="60">
        <v>295</v>
      </c>
      <c r="G3319" s="43">
        <v>96</v>
      </c>
      <c r="H3319" s="58">
        <f>FactTransaction[[#This Row],[RNS]]*FactTransaction[[#This Row],[ADR]]</f>
        <v>28320</v>
      </c>
      <c r="I3319" s="51">
        <f>DATE(FactTransaction[[#This Row],['#Year]],FactTransaction[[#This Row],['#Month]],1)</f>
        <v>45962</v>
      </c>
      <c r="J3319" s="48"/>
    </row>
    <row r="3320" spans="1:10" x14ac:dyDescent="0.4">
      <c r="A3320" s="48" t="s">
        <v>85</v>
      </c>
      <c r="B3320" s="48" t="s">
        <v>75</v>
      </c>
      <c r="C3320" s="48">
        <v>2025</v>
      </c>
      <c r="D3320" s="48" t="s">
        <v>8</v>
      </c>
      <c r="E3320" s="48">
        <v>11</v>
      </c>
      <c r="F3320" s="60">
        <v>526</v>
      </c>
      <c r="G3320" s="43">
        <v>123</v>
      </c>
      <c r="H3320" s="58">
        <f>FactTransaction[[#This Row],[RNS]]*FactTransaction[[#This Row],[ADR]]</f>
        <v>64698</v>
      </c>
      <c r="I3320" s="51">
        <f>DATE(FactTransaction[[#This Row],['#Year]],FactTransaction[[#This Row],['#Month]],1)</f>
        <v>45962</v>
      </c>
      <c r="J3320" s="48"/>
    </row>
    <row r="3321" spans="1:10" x14ac:dyDescent="0.4">
      <c r="A3321" s="48" t="s">
        <v>85</v>
      </c>
      <c r="B3321" s="48" t="s">
        <v>75</v>
      </c>
      <c r="C3321" s="48">
        <v>2025</v>
      </c>
      <c r="D3321" s="48" t="s">
        <v>3</v>
      </c>
      <c r="E3321" s="48">
        <v>11</v>
      </c>
      <c r="F3321" s="60">
        <v>547</v>
      </c>
      <c r="G3321" s="43">
        <v>96</v>
      </c>
      <c r="H3321" s="58">
        <f>FactTransaction[[#This Row],[RNS]]*FactTransaction[[#This Row],[ADR]]</f>
        <v>52512</v>
      </c>
      <c r="I3321" s="51">
        <f>DATE(FactTransaction[[#This Row],['#Year]],FactTransaction[[#This Row],['#Month]],1)</f>
        <v>45962</v>
      </c>
      <c r="J3321" s="48"/>
    </row>
    <row r="3322" spans="1:10" x14ac:dyDescent="0.4">
      <c r="A3322" s="48" t="s">
        <v>85</v>
      </c>
      <c r="B3322" s="48" t="s">
        <v>75</v>
      </c>
      <c r="C3322" s="48">
        <v>2025</v>
      </c>
      <c r="D3322" s="48" t="s">
        <v>6</v>
      </c>
      <c r="E3322" s="48">
        <v>12</v>
      </c>
      <c r="F3322" s="60">
        <v>394</v>
      </c>
      <c r="G3322" s="43">
        <v>112</v>
      </c>
      <c r="H3322" s="58">
        <f>FactTransaction[[#This Row],[RNS]]*FactTransaction[[#This Row],[ADR]]</f>
        <v>44128</v>
      </c>
      <c r="I3322" s="51">
        <f>DATE(FactTransaction[[#This Row],['#Year]],FactTransaction[[#This Row],['#Month]],1)</f>
        <v>45992</v>
      </c>
      <c r="J3322" s="48"/>
    </row>
    <row r="3323" spans="1:10" x14ac:dyDescent="0.4">
      <c r="A3323" s="48" t="s">
        <v>85</v>
      </c>
      <c r="B3323" s="48" t="s">
        <v>75</v>
      </c>
      <c r="C3323" s="48">
        <v>2025</v>
      </c>
      <c r="D3323" s="48" t="s">
        <v>7</v>
      </c>
      <c r="E3323" s="48">
        <v>12</v>
      </c>
      <c r="F3323" s="60">
        <v>351</v>
      </c>
      <c r="G3323" s="43">
        <v>107</v>
      </c>
      <c r="H3323" s="58">
        <f>FactTransaction[[#This Row],[RNS]]*FactTransaction[[#This Row],[ADR]]</f>
        <v>37557</v>
      </c>
      <c r="I3323" s="51">
        <f>DATE(FactTransaction[[#This Row],['#Year]],FactTransaction[[#This Row],['#Month]],1)</f>
        <v>45992</v>
      </c>
      <c r="J3323" s="48"/>
    </row>
    <row r="3324" spans="1:10" x14ac:dyDescent="0.4">
      <c r="A3324" s="48" t="s">
        <v>85</v>
      </c>
      <c r="B3324" s="48" t="s">
        <v>75</v>
      </c>
      <c r="C3324" s="48">
        <v>2025</v>
      </c>
      <c r="D3324" s="48" t="s">
        <v>8</v>
      </c>
      <c r="E3324" s="48">
        <v>12</v>
      </c>
      <c r="F3324" s="60">
        <v>141</v>
      </c>
      <c r="G3324" s="43">
        <v>102</v>
      </c>
      <c r="H3324" s="58">
        <f>FactTransaction[[#This Row],[RNS]]*FactTransaction[[#This Row],[ADR]]</f>
        <v>14382</v>
      </c>
      <c r="I3324" s="51">
        <f>DATE(FactTransaction[[#This Row],['#Year]],FactTransaction[[#This Row],['#Month]],1)</f>
        <v>45992</v>
      </c>
      <c r="J3324" s="48"/>
    </row>
    <row r="3325" spans="1:10" x14ac:dyDescent="0.4">
      <c r="A3325" s="48" t="s">
        <v>85</v>
      </c>
      <c r="B3325" s="48" t="s">
        <v>75</v>
      </c>
      <c r="C3325" s="48">
        <v>2025</v>
      </c>
      <c r="D3325" s="48" t="s">
        <v>3</v>
      </c>
      <c r="E3325" s="48">
        <v>12</v>
      </c>
      <c r="F3325" s="60">
        <v>32</v>
      </c>
      <c r="G3325" s="43">
        <v>115</v>
      </c>
      <c r="H3325" s="58">
        <f>FactTransaction[[#This Row],[RNS]]*FactTransaction[[#This Row],[ADR]]</f>
        <v>3680</v>
      </c>
      <c r="I3325" s="51">
        <f>DATE(FactTransaction[[#This Row],['#Year]],FactTransaction[[#This Row],['#Month]],1)</f>
        <v>45992</v>
      </c>
      <c r="J3325" s="48"/>
    </row>
    <row r="3326" spans="1:10" x14ac:dyDescent="0.4">
      <c r="A3326" s="48" t="s">
        <v>85</v>
      </c>
      <c r="B3326" s="48" t="s">
        <v>74</v>
      </c>
      <c r="C3326" s="48">
        <v>2025</v>
      </c>
      <c r="D3326" s="48" t="s">
        <v>6</v>
      </c>
      <c r="E3326" s="48">
        <v>1</v>
      </c>
      <c r="F3326" s="60">
        <v>43</v>
      </c>
      <c r="G3326" s="43">
        <v>118</v>
      </c>
      <c r="H3326" s="58">
        <f>FactTransaction[[#This Row],[RNS]]*FactTransaction[[#This Row],[ADR]]</f>
        <v>5074</v>
      </c>
      <c r="I3326" s="51">
        <f>DATE(FactTransaction[[#This Row],['#Year]],FactTransaction[[#This Row],['#Month]],1)</f>
        <v>45658</v>
      </c>
      <c r="J3326" s="48"/>
    </row>
    <row r="3327" spans="1:10" x14ac:dyDescent="0.4">
      <c r="A3327" s="48" t="s">
        <v>85</v>
      </c>
      <c r="B3327" s="48" t="s">
        <v>74</v>
      </c>
      <c r="C3327" s="48">
        <v>2025</v>
      </c>
      <c r="D3327" s="48" t="s">
        <v>7</v>
      </c>
      <c r="E3327" s="48">
        <v>1</v>
      </c>
      <c r="F3327" s="60">
        <v>475</v>
      </c>
      <c r="G3327" s="43">
        <v>114</v>
      </c>
      <c r="H3327" s="58">
        <f>FactTransaction[[#This Row],[RNS]]*FactTransaction[[#This Row],[ADR]]</f>
        <v>54150</v>
      </c>
      <c r="I3327" s="51">
        <f>DATE(FactTransaction[[#This Row],['#Year]],FactTransaction[[#This Row],['#Month]],1)</f>
        <v>45658</v>
      </c>
      <c r="J3327" s="48"/>
    </row>
    <row r="3328" spans="1:10" x14ac:dyDescent="0.4">
      <c r="A3328" s="48" t="s">
        <v>85</v>
      </c>
      <c r="B3328" s="48" t="s">
        <v>74</v>
      </c>
      <c r="C3328" s="48">
        <v>2025</v>
      </c>
      <c r="D3328" s="48" t="s">
        <v>8</v>
      </c>
      <c r="E3328" s="48">
        <v>1</v>
      </c>
      <c r="F3328" s="60">
        <v>255</v>
      </c>
      <c r="G3328" s="43">
        <v>113</v>
      </c>
      <c r="H3328" s="58">
        <f>FactTransaction[[#This Row],[RNS]]*FactTransaction[[#This Row],[ADR]]</f>
        <v>28815</v>
      </c>
      <c r="I3328" s="51">
        <f>DATE(FactTransaction[[#This Row],['#Year]],FactTransaction[[#This Row],['#Month]],1)</f>
        <v>45658</v>
      </c>
      <c r="J3328" s="48"/>
    </row>
    <row r="3329" spans="1:10" x14ac:dyDescent="0.4">
      <c r="A3329" s="48" t="s">
        <v>85</v>
      </c>
      <c r="B3329" s="48" t="s">
        <v>74</v>
      </c>
      <c r="C3329" s="48">
        <v>2025</v>
      </c>
      <c r="D3329" s="48" t="s">
        <v>3</v>
      </c>
      <c r="E3329" s="48">
        <v>1</v>
      </c>
      <c r="F3329" s="60">
        <v>262</v>
      </c>
      <c r="G3329" s="43">
        <v>99</v>
      </c>
      <c r="H3329" s="58">
        <f>FactTransaction[[#This Row],[RNS]]*FactTransaction[[#This Row],[ADR]]</f>
        <v>25938</v>
      </c>
      <c r="I3329" s="51">
        <f>DATE(FactTransaction[[#This Row],['#Year]],FactTransaction[[#This Row],['#Month]],1)</f>
        <v>45658</v>
      </c>
      <c r="J3329" s="48"/>
    </row>
    <row r="3330" spans="1:10" x14ac:dyDescent="0.4">
      <c r="A3330" s="48" t="s">
        <v>85</v>
      </c>
      <c r="B3330" s="48" t="s">
        <v>74</v>
      </c>
      <c r="C3330" s="48">
        <v>2025</v>
      </c>
      <c r="D3330" s="48" t="s">
        <v>6</v>
      </c>
      <c r="E3330" s="48">
        <v>2</v>
      </c>
      <c r="F3330" s="60">
        <v>295</v>
      </c>
      <c r="G3330" s="43">
        <v>99</v>
      </c>
      <c r="H3330" s="58">
        <f>FactTransaction[[#This Row],[RNS]]*FactTransaction[[#This Row],[ADR]]</f>
        <v>29205</v>
      </c>
      <c r="I3330" s="51">
        <f>DATE(FactTransaction[[#This Row],['#Year]],FactTransaction[[#This Row],['#Month]],1)</f>
        <v>45689</v>
      </c>
      <c r="J3330" s="48"/>
    </row>
    <row r="3331" spans="1:10" x14ac:dyDescent="0.4">
      <c r="A3331" s="48" t="s">
        <v>85</v>
      </c>
      <c r="B3331" s="48" t="s">
        <v>74</v>
      </c>
      <c r="C3331" s="48">
        <v>2025</v>
      </c>
      <c r="D3331" s="48" t="s">
        <v>7</v>
      </c>
      <c r="E3331" s="48">
        <v>2</v>
      </c>
      <c r="F3331" s="60">
        <v>267</v>
      </c>
      <c r="G3331" s="43">
        <v>118</v>
      </c>
      <c r="H3331" s="58">
        <f>FactTransaction[[#This Row],[RNS]]*FactTransaction[[#This Row],[ADR]]</f>
        <v>31506</v>
      </c>
      <c r="I3331" s="51">
        <f>DATE(FactTransaction[[#This Row],['#Year]],FactTransaction[[#This Row],['#Month]],1)</f>
        <v>45689</v>
      </c>
      <c r="J3331" s="48"/>
    </row>
    <row r="3332" spans="1:10" x14ac:dyDescent="0.4">
      <c r="A3332" s="48" t="s">
        <v>85</v>
      </c>
      <c r="B3332" s="48" t="s">
        <v>74</v>
      </c>
      <c r="C3332" s="48">
        <v>2025</v>
      </c>
      <c r="D3332" s="48" t="s">
        <v>8</v>
      </c>
      <c r="E3332" s="48">
        <v>2</v>
      </c>
      <c r="F3332" s="60">
        <v>119</v>
      </c>
      <c r="G3332" s="43">
        <v>125</v>
      </c>
      <c r="H3332" s="58">
        <f>FactTransaction[[#This Row],[RNS]]*FactTransaction[[#This Row],[ADR]]</f>
        <v>14875</v>
      </c>
      <c r="I3332" s="51">
        <f>DATE(FactTransaction[[#This Row],['#Year]],FactTransaction[[#This Row],['#Month]],1)</f>
        <v>45689</v>
      </c>
      <c r="J3332" s="48"/>
    </row>
    <row r="3333" spans="1:10" x14ac:dyDescent="0.4">
      <c r="A3333" s="48" t="s">
        <v>85</v>
      </c>
      <c r="B3333" s="48" t="s">
        <v>74</v>
      </c>
      <c r="C3333" s="48">
        <v>2025</v>
      </c>
      <c r="D3333" s="48" t="s">
        <v>3</v>
      </c>
      <c r="E3333" s="48">
        <v>2</v>
      </c>
      <c r="F3333" s="60">
        <v>582</v>
      </c>
      <c r="G3333" s="43">
        <v>124</v>
      </c>
      <c r="H3333" s="58">
        <f>FactTransaction[[#This Row],[RNS]]*FactTransaction[[#This Row],[ADR]]</f>
        <v>72168</v>
      </c>
      <c r="I3333" s="51">
        <f>DATE(FactTransaction[[#This Row],['#Year]],FactTransaction[[#This Row],['#Month]],1)</f>
        <v>45689</v>
      </c>
      <c r="J3333" s="48"/>
    </row>
    <row r="3334" spans="1:10" x14ac:dyDescent="0.4">
      <c r="A3334" s="48" t="s">
        <v>85</v>
      </c>
      <c r="B3334" s="48" t="s">
        <v>74</v>
      </c>
      <c r="C3334" s="48">
        <v>2025</v>
      </c>
      <c r="D3334" s="48" t="s">
        <v>6</v>
      </c>
      <c r="E3334" s="48">
        <v>3</v>
      </c>
      <c r="F3334" s="60">
        <v>292</v>
      </c>
      <c r="G3334" s="43">
        <v>96</v>
      </c>
      <c r="H3334" s="58">
        <f>FactTransaction[[#This Row],[RNS]]*FactTransaction[[#This Row],[ADR]]</f>
        <v>28032</v>
      </c>
      <c r="I3334" s="51">
        <f>DATE(FactTransaction[[#This Row],['#Year]],FactTransaction[[#This Row],['#Month]],1)</f>
        <v>45717</v>
      </c>
      <c r="J3334" s="48"/>
    </row>
    <row r="3335" spans="1:10" x14ac:dyDescent="0.4">
      <c r="A3335" s="48" t="s">
        <v>85</v>
      </c>
      <c r="B3335" s="48" t="s">
        <v>74</v>
      </c>
      <c r="C3335" s="48">
        <v>2025</v>
      </c>
      <c r="D3335" s="48" t="s">
        <v>7</v>
      </c>
      <c r="E3335" s="48">
        <v>3</v>
      </c>
      <c r="F3335" s="60">
        <v>65</v>
      </c>
      <c r="G3335" s="43">
        <v>100</v>
      </c>
      <c r="H3335" s="58">
        <f>FactTransaction[[#This Row],[RNS]]*FactTransaction[[#This Row],[ADR]]</f>
        <v>6500</v>
      </c>
      <c r="I3335" s="51">
        <f>DATE(FactTransaction[[#This Row],['#Year]],FactTransaction[[#This Row],['#Month]],1)</f>
        <v>45717</v>
      </c>
      <c r="J3335" s="48"/>
    </row>
    <row r="3336" spans="1:10" x14ac:dyDescent="0.4">
      <c r="A3336" s="48" t="s">
        <v>85</v>
      </c>
      <c r="B3336" s="48" t="s">
        <v>74</v>
      </c>
      <c r="C3336" s="48">
        <v>2025</v>
      </c>
      <c r="D3336" s="48" t="s">
        <v>8</v>
      </c>
      <c r="E3336" s="48">
        <v>3</v>
      </c>
      <c r="F3336" s="60">
        <v>200</v>
      </c>
      <c r="G3336" s="43">
        <v>111</v>
      </c>
      <c r="H3336" s="58">
        <f>FactTransaction[[#This Row],[RNS]]*FactTransaction[[#This Row],[ADR]]</f>
        <v>22200</v>
      </c>
      <c r="I3336" s="51">
        <f>DATE(FactTransaction[[#This Row],['#Year]],FactTransaction[[#This Row],['#Month]],1)</f>
        <v>45717</v>
      </c>
      <c r="J3336" s="48"/>
    </row>
    <row r="3337" spans="1:10" x14ac:dyDescent="0.4">
      <c r="A3337" s="48" t="s">
        <v>85</v>
      </c>
      <c r="B3337" s="48" t="s">
        <v>74</v>
      </c>
      <c r="C3337" s="48">
        <v>2025</v>
      </c>
      <c r="D3337" s="48" t="s">
        <v>3</v>
      </c>
      <c r="E3337" s="48">
        <v>3</v>
      </c>
      <c r="F3337" s="60">
        <v>26</v>
      </c>
      <c r="G3337" s="43">
        <v>114</v>
      </c>
      <c r="H3337" s="58">
        <f>FactTransaction[[#This Row],[RNS]]*FactTransaction[[#This Row],[ADR]]</f>
        <v>2964</v>
      </c>
      <c r="I3337" s="51">
        <f>DATE(FactTransaction[[#This Row],['#Year]],FactTransaction[[#This Row],['#Month]],1)</f>
        <v>45717</v>
      </c>
      <c r="J3337" s="48"/>
    </row>
    <row r="3338" spans="1:10" x14ac:dyDescent="0.4">
      <c r="A3338" s="48" t="s">
        <v>85</v>
      </c>
      <c r="B3338" s="48" t="s">
        <v>74</v>
      </c>
      <c r="C3338" s="48">
        <v>2025</v>
      </c>
      <c r="D3338" s="48" t="s">
        <v>6</v>
      </c>
      <c r="E3338" s="48">
        <v>4</v>
      </c>
      <c r="F3338" s="60">
        <v>281</v>
      </c>
      <c r="G3338" s="43">
        <v>98</v>
      </c>
      <c r="H3338" s="58">
        <f>FactTransaction[[#This Row],[RNS]]*FactTransaction[[#This Row],[ADR]]</f>
        <v>27538</v>
      </c>
      <c r="I3338" s="51">
        <f>DATE(FactTransaction[[#This Row],['#Year]],FactTransaction[[#This Row],['#Month]],1)</f>
        <v>45748</v>
      </c>
      <c r="J3338" s="48"/>
    </row>
    <row r="3339" spans="1:10" x14ac:dyDescent="0.4">
      <c r="A3339" s="48" t="s">
        <v>85</v>
      </c>
      <c r="B3339" s="48" t="s">
        <v>74</v>
      </c>
      <c r="C3339" s="48">
        <v>2025</v>
      </c>
      <c r="D3339" s="48" t="s">
        <v>7</v>
      </c>
      <c r="E3339" s="48">
        <v>4</v>
      </c>
      <c r="F3339" s="60">
        <v>447</v>
      </c>
      <c r="G3339" s="43">
        <v>99</v>
      </c>
      <c r="H3339" s="58">
        <f>FactTransaction[[#This Row],[RNS]]*FactTransaction[[#This Row],[ADR]]</f>
        <v>44253</v>
      </c>
      <c r="I3339" s="51">
        <f>DATE(FactTransaction[[#This Row],['#Year]],FactTransaction[[#This Row],['#Month]],1)</f>
        <v>45748</v>
      </c>
      <c r="J3339" s="48"/>
    </row>
    <row r="3340" spans="1:10" x14ac:dyDescent="0.4">
      <c r="A3340" s="48" t="s">
        <v>85</v>
      </c>
      <c r="B3340" s="48" t="s">
        <v>74</v>
      </c>
      <c r="C3340" s="48">
        <v>2025</v>
      </c>
      <c r="D3340" s="48" t="s">
        <v>8</v>
      </c>
      <c r="E3340" s="48">
        <v>4</v>
      </c>
      <c r="F3340" s="60">
        <v>555</v>
      </c>
      <c r="G3340" s="43">
        <v>124</v>
      </c>
      <c r="H3340" s="58">
        <f>FactTransaction[[#This Row],[RNS]]*FactTransaction[[#This Row],[ADR]]</f>
        <v>68820</v>
      </c>
      <c r="I3340" s="51">
        <f>DATE(FactTransaction[[#This Row],['#Year]],FactTransaction[[#This Row],['#Month]],1)</f>
        <v>45748</v>
      </c>
      <c r="J3340" s="48"/>
    </row>
    <row r="3341" spans="1:10" x14ac:dyDescent="0.4">
      <c r="A3341" s="48" t="s">
        <v>85</v>
      </c>
      <c r="B3341" s="48" t="s">
        <v>74</v>
      </c>
      <c r="C3341" s="48">
        <v>2025</v>
      </c>
      <c r="D3341" s="48" t="s">
        <v>3</v>
      </c>
      <c r="E3341" s="48">
        <v>4</v>
      </c>
      <c r="F3341" s="60">
        <v>212</v>
      </c>
      <c r="G3341" s="43">
        <v>98</v>
      </c>
      <c r="H3341" s="58">
        <f>FactTransaction[[#This Row],[RNS]]*FactTransaction[[#This Row],[ADR]]</f>
        <v>20776</v>
      </c>
      <c r="I3341" s="51">
        <f>DATE(FactTransaction[[#This Row],['#Year]],FactTransaction[[#This Row],['#Month]],1)</f>
        <v>45748</v>
      </c>
      <c r="J3341" s="48"/>
    </row>
    <row r="3342" spans="1:10" x14ac:dyDescent="0.4">
      <c r="A3342" s="48" t="s">
        <v>85</v>
      </c>
      <c r="B3342" s="48" t="s">
        <v>74</v>
      </c>
      <c r="C3342" s="48">
        <v>2025</v>
      </c>
      <c r="D3342" s="48" t="s">
        <v>6</v>
      </c>
      <c r="E3342" s="48">
        <v>5</v>
      </c>
      <c r="F3342" s="60">
        <v>72</v>
      </c>
      <c r="G3342" s="43">
        <v>102</v>
      </c>
      <c r="H3342" s="58">
        <f>FactTransaction[[#This Row],[RNS]]*FactTransaction[[#This Row],[ADR]]</f>
        <v>7344</v>
      </c>
      <c r="I3342" s="51">
        <f>DATE(FactTransaction[[#This Row],['#Year]],FactTransaction[[#This Row],['#Month]],1)</f>
        <v>45778</v>
      </c>
      <c r="J3342" s="48"/>
    </row>
    <row r="3343" spans="1:10" x14ac:dyDescent="0.4">
      <c r="A3343" s="48" t="s">
        <v>85</v>
      </c>
      <c r="B3343" s="48" t="s">
        <v>74</v>
      </c>
      <c r="C3343" s="48">
        <v>2025</v>
      </c>
      <c r="D3343" s="48" t="s">
        <v>7</v>
      </c>
      <c r="E3343" s="48">
        <v>5</v>
      </c>
      <c r="F3343" s="60">
        <v>149</v>
      </c>
      <c r="G3343" s="43">
        <v>125</v>
      </c>
      <c r="H3343" s="58">
        <f>FactTransaction[[#This Row],[RNS]]*FactTransaction[[#This Row],[ADR]]</f>
        <v>18625</v>
      </c>
      <c r="I3343" s="51">
        <f>DATE(FactTransaction[[#This Row],['#Year]],FactTransaction[[#This Row],['#Month]],1)</f>
        <v>45778</v>
      </c>
      <c r="J3343" s="48"/>
    </row>
    <row r="3344" spans="1:10" x14ac:dyDescent="0.4">
      <c r="A3344" s="48" t="s">
        <v>85</v>
      </c>
      <c r="B3344" s="48" t="s">
        <v>74</v>
      </c>
      <c r="C3344" s="48">
        <v>2025</v>
      </c>
      <c r="D3344" s="48" t="s">
        <v>8</v>
      </c>
      <c r="E3344" s="48">
        <v>5</v>
      </c>
      <c r="F3344" s="60">
        <v>153</v>
      </c>
      <c r="G3344" s="43">
        <v>120</v>
      </c>
      <c r="H3344" s="58">
        <f>FactTransaction[[#This Row],[RNS]]*FactTransaction[[#This Row],[ADR]]</f>
        <v>18360</v>
      </c>
      <c r="I3344" s="51">
        <f>DATE(FactTransaction[[#This Row],['#Year]],FactTransaction[[#This Row],['#Month]],1)</f>
        <v>45778</v>
      </c>
      <c r="J3344" s="48"/>
    </row>
    <row r="3345" spans="1:10" x14ac:dyDescent="0.4">
      <c r="A3345" s="48" t="s">
        <v>85</v>
      </c>
      <c r="B3345" s="48" t="s">
        <v>74</v>
      </c>
      <c r="C3345" s="48">
        <v>2025</v>
      </c>
      <c r="D3345" s="48" t="s">
        <v>3</v>
      </c>
      <c r="E3345" s="48">
        <v>5</v>
      </c>
      <c r="F3345" s="60">
        <v>85</v>
      </c>
      <c r="G3345" s="43">
        <v>109</v>
      </c>
      <c r="H3345" s="58">
        <f>FactTransaction[[#This Row],[RNS]]*FactTransaction[[#This Row],[ADR]]</f>
        <v>9265</v>
      </c>
      <c r="I3345" s="51">
        <f>DATE(FactTransaction[[#This Row],['#Year]],FactTransaction[[#This Row],['#Month]],1)</f>
        <v>45778</v>
      </c>
      <c r="J3345" s="48"/>
    </row>
    <row r="3346" spans="1:10" x14ac:dyDescent="0.4">
      <c r="A3346" s="48" t="s">
        <v>85</v>
      </c>
      <c r="B3346" s="48" t="s">
        <v>74</v>
      </c>
      <c r="C3346" s="48">
        <v>2025</v>
      </c>
      <c r="D3346" s="48" t="s">
        <v>6</v>
      </c>
      <c r="E3346" s="48">
        <v>6</v>
      </c>
      <c r="F3346" s="60">
        <v>592</v>
      </c>
      <c r="G3346" s="43">
        <v>109</v>
      </c>
      <c r="H3346" s="58">
        <f>FactTransaction[[#This Row],[RNS]]*FactTransaction[[#This Row],[ADR]]</f>
        <v>64528</v>
      </c>
      <c r="I3346" s="51">
        <f>DATE(FactTransaction[[#This Row],['#Year]],FactTransaction[[#This Row],['#Month]],1)</f>
        <v>45809</v>
      </c>
      <c r="J3346" s="48"/>
    </row>
    <row r="3347" spans="1:10" x14ac:dyDescent="0.4">
      <c r="A3347" s="48" t="s">
        <v>85</v>
      </c>
      <c r="B3347" s="48" t="s">
        <v>74</v>
      </c>
      <c r="C3347" s="48">
        <v>2025</v>
      </c>
      <c r="D3347" s="48" t="s">
        <v>7</v>
      </c>
      <c r="E3347" s="48">
        <v>6</v>
      </c>
      <c r="F3347" s="60">
        <v>310</v>
      </c>
      <c r="G3347" s="43">
        <v>125</v>
      </c>
      <c r="H3347" s="58">
        <f>FactTransaction[[#This Row],[RNS]]*FactTransaction[[#This Row],[ADR]]</f>
        <v>38750</v>
      </c>
      <c r="I3347" s="51">
        <f>DATE(FactTransaction[[#This Row],['#Year]],FactTransaction[[#This Row],['#Month]],1)</f>
        <v>45809</v>
      </c>
      <c r="J3347" s="48"/>
    </row>
    <row r="3348" spans="1:10" x14ac:dyDescent="0.4">
      <c r="A3348" s="48" t="s">
        <v>85</v>
      </c>
      <c r="B3348" s="48" t="s">
        <v>74</v>
      </c>
      <c r="C3348" s="48">
        <v>2025</v>
      </c>
      <c r="D3348" s="48" t="s">
        <v>8</v>
      </c>
      <c r="E3348" s="48">
        <v>6</v>
      </c>
      <c r="F3348" s="60">
        <v>111</v>
      </c>
      <c r="G3348" s="43">
        <v>110</v>
      </c>
      <c r="H3348" s="58">
        <f>FactTransaction[[#This Row],[RNS]]*FactTransaction[[#This Row],[ADR]]</f>
        <v>12210</v>
      </c>
      <c r="I3348" s="51">
        <f>DATE(FactTransaction[[#This Row],['#Year]],FactTransaction[[#This Row],['#Month]],1)</f>
        <v>45809</v>
      </c>
      <c r="J3348" s="48"/>
    </row>
    <row r="3349" spans="1:10" x14ac:dyDescent="0.4">
      <c r="A3349" s="48" t="s">
        <v>85</v>
      </c>
      <c r="B3349" s="48" t="s">
        <v>74</v>
      </c>
      <c r="C3349" s="48">
        <v>2025</v>
      </c>
      <c r="D3349" s="48" t="s">
        <v>3</v>
      </c>
      <c r="E3349" s="48">
        <v>6</v>
      </c>
      <c r="F3349" s="60">
        <v>140</v>
      </c>
      <c r="G3349" s="43">
        <v>113</v>
      </c>
      <c r="H3349" s="58">
        <f>FactTransaction[[#This Row],[RNS]]*FactTransaction[[#This Row],[ADR]]</f>
        <v>15820</v>
      </c>
      <c r="I3349" s="51">
        <f>DATE(FactTransaction[[#This Row],['#Year]],FactTransaction[[#This Row],['#Month]],1)</f>
        <v>45809</v>
      </c>
      <c r="J3349" s="48"/>
    </row>
    <row r="3350" spans="1:10" x14ac:dyDescent="0.4">
      <c r="A3350" s="48" t="s">
        <v>85</v>
      </c>
      <c r="B3350" s="48" t="s">
        <v>74</v>
      </c>
      <c r="C3350" s="48">
        <v>2025</v>
      </c>
      <c r="D3350" s="48" t="s">
        <v>6</v>
      </c>
      <c r="E3350" s="48">
        <v>7</v>
      </c>
      <c r="F3350" s="60">
        <v>179</v>
      </c>
      <c r="G3350" s="43">
        <v>101</v>
      </c>
      <c r="H3350" s="58">
        <f>FactTransaction[[#This Row],[RNS]]*FactTransaction[[#This Row],[ADR]]</f>
        <v>18079</v>
      </c>
      <c r="I3350" s="51">
        <f>DATE(FactTransaction[[#This Row],['#Year]],FactTransaction[[#This Row],['#Month]],1)</f>
        <v>45839</v>
      </c>
      <c r="J3350" s="48"/>
    </row>
    <row r="3351" spans="1:10" x14ac:dyDescent="0.4">
      <c r="A3351" s="48" t="s">
        <v>85</v>
      </c>
      <c r="B3351" s="48" t="s">
        <v>74</v>
      </c>
      <c r="C3351" s="48">
        <v>2025</v>
      </c>
      <c r="D3351" s="48" t="s">
        <v>7</v>
      </c>
      <c r="E3351" s="48">
        <v>7</v>
      </c>
      <c r="F3351" s="60">
        <v>356</v>
      </c>
      <c r="G3351" s="43">
        <v>106</v>
      </c>
      <c r="H3351" s="58">
        <f>FactTransaction[[#This Row],[RNS]]*FactTransaction[[#This Row],[ADR]]</f>
        <v>37736</v>
      </c>
      <c r="I3351" s="51">
        <f>DATE(FactTransaction[[#This Row],['#Year]],FactTransaction[[#This Row],['#Month]],1)</f>
        <v>45839</v>
      </c>
      <c r="J3351" s="48"/>
    </row>
    <row r="3352" spans="1:10" x14ac:dyDescent="0.4">
      <c r="A3352" s="48" t="s">
        <v>85</v>
      </c>
      <c r="B3352" s="48" t="s">
        <v>74</v>
      </c>
      <c r="C3352" s="48">
        <v>2025</v>
      </c>
      <c r="D3352" s="48" t="s">
        <v>8</v>
      </c>
      <c r="E3352" s="48">
        <v>7</v>
      </c>
      <c r="F3352" s="60">
        <v>297</v>
      </c>
      <c r="G3352" s="43">
        <v>119</v>
      </c>
      <c r="H3352" s="58">
        <f>FactTransaction[[#This Row],[RNS]]*FactTransaction[[#This Row],[ADR]]</f>
        <v>35343</v>
      </c>
      <c r="I3352" s="51">
        <f>DATE(FactTransaction[[#This Row],['#Year]],FactTransaction[[#This Row],['#Month]],1)</f>
        <v>45839</v>
      </c>
      <c r="J3352" s="48"/>
    </row>
    <row r="3353" spans="1:10" x14ac:dyDescent="0.4">
      <c r="A3353" s="48" t="s">
        <v>85</v>
      </c>
      <c r="B3353" s="48" t="s">
        <v>74</v>
      </c>
      <c r="C3353" s="48">
        <v>2025</v>
      </c>
      <c r="D3353" s="48" t="s">
        <v>3</v>
      </c>
      <c r="E3353" s="48">
        <v>7</v>
      </c>
      <c r="F3353" s="60">
        <v>236</v>
      </c>
      <c r="G3353" s="43">
        <v>111</v>
      </c>
      <c r="H3353" s="58">
        <f>FactTransaction[[#This Row],[RNS]]*FactTransaction[[#This Row],[ADR]]</f>
        <v>26196</v>
      </c>
      <c r="I3353" s="51">
        <f>DATE(FactTransaction[[#This Row],['#Year]],FactTransaction[[#This Row],['#Month]],1)</f>
        <v>45839</v>
      </c>
      <c r="J3353" s="48"/>
    </row>
    <row r="3354" spans="1:10" x14ac:dyDescent="0.4">
      <c r="A3354" s="48" t="s">
        <v>85</v>
      </c>
      <c r="B3354" s="48" t="s">
        <v>74</v>
      </c>
      <c r="C3354" s="48">
        <v>2025</v>
      </c>
      <c r="D3354" s="48" t="s">
        <v>6</v>
      </c>
      <c r="E3354" s="48">
        <v>8</v>
      </c>
      <c r="F3354" s="60">
        <v>247</v>
      </c>
      <c r="G3354" s="43">
        <v>113</v>
      </c>
      <c r="H3354" s="58">
        <f>FactTransaction[[#This Row],[RNS]]*FactTransaction[[#This Row],[ADR]]</f>
        <v>27911</v>
      </c>
      <c r="I3354" s="51">
        <f>DATE(FactTransaction[[#This Row],['#Year]],FactTransaction[[#This Row],['#Month]],1)</f>
        <v>45870</v>
      </c>
      <c r="J3354" s="48"/>
    </row>
    <row r="3355" spans="1:10" x14ac:dyDescent="0.4">
      <c r="A3355" s="48" t="s">
        <v>85</v>
      </c>
      <c r="B3355" s="48" t="s">
        <v>74</v>
      </c>
      <c r="C3355" s="48">
        <v>2025</v>
      </c>
      <c r="D3355" s="48" t="s">
        <v>7</v>
      </c>
      <c r="E3355" s="48">
        <v>8</v>
      </c>
      <c r="F3355" s="60">
        <v>375</v>
      </c>
      <c r="G3355" s="43">
        <v>100</v>
      </c>
      <c r="H3355" s="58">
        <f>FactTransaction[[#This Row],[RNS]]*FactTransaction[[#This Row],[ADR]]</f>
        <v>37500</v>
      </c>
      <c r="I3355" s="51">
        <f>DATE(FactTransaction[[#This Row],['#Year]],FactTransaction[[#This Row],['#Month]],1)</f>
        <v>45870</v>
      </c>
      <c r="J3355" s="48"/>
    </row>
    <row r="3356" spans="1:10" x14ac:dyDescent="0.4">
      <c r="A3356" s="48" t="s">
        <v>85</v>
      </c>
      <c r="B3356" s="48" t="s">
        <v>74</v>
      </c>
      <c r="C3356" s="48">
        <v>2025</v>
      </c>
      <c r="D3356" s="48" t="s">
        <v>8</v>
      </c>
      <c r="E3356" s="48">
        <v>8</v>
      </c>
      <c r="F3356" s="60">
        <v>501</v>
      </c>
      <c r="G3356" s="43">
        <v>125</v>
      </c>
      <c r="H3356" s="58">
        <f>FactTransaction[[#This Row],[RNS]]*FactTransaction[[#This Row],[ADR]]</f>
        <v>62625</v>
      </c>
      <c r="I3356" s="51">
        <f>DATE(FactTransaction[[#This Row],['#Year]],FactTransaction[[#This Row],['#Month]],1)</f>
        <v>45870</v>
      </c>
      <c r="J3356" s="48"/>
    </row>
    <row r="3357" spans="1:10" x14ac:dyDescent="0.4">
      <c r="A3357" s="48" t="s">
        <v>85</v>
      </c>
      <c r="B3357" s="48" t="s">
        <v>74</v>
      </c>
      <c r="C3357" s="48">
        <v>2025</v>
      </c>
      <c r="D3357" s="48" t="s">
        <v>3</v>
      </c>
      <c r="E3357" s="48">
        <v>8</v>
      </c>
      <c r="F3357" s="60">
        <v>363</v>
      </c>
      <c r="G3357" s="43">
        <v>101</v>
      </c>
      <c r="H3357" s="58">
        <f>FactTransaction[[#This Row],[RNS]]*FactTransaction[[#This Row],[ADR]]</f>
        <v>36663</v>
      </c>
      <c r="I3357" s="51">
        <f>DATE(FactTransaction[[#This Row],['#Year]],FactTransaction[[#This Row],['#Month]],1)</f>
        <v>45870</v>
      </c>
      <c r="J3357" s="48"/>
    </row>
    <row r="3358" spans="1:10" x14ac:dyDescent="0.4">
      <c r="A3358" s="48" t="s">
        <v>85</v>
      </c>
      <c r="B3358" s="48" t="s">
        <v>74</v>
      </c>
      <c r="C3358" s="48">
        <v>2025</v>
      </c>
      <c r="D3358" s="48" t="s">
        <v>6</v>
      </c>
      <c r="E3358" s="48">
        <v>9</v>
      </c>
      <c r="F3358" s="60">
        <v>135</v>
      </c>
      <c r="G3358" s="43">
        <v>114</v>
      </c>
      <c r="H3358" s="58">
        <f>FactTransaction[[#This Row],[RNS]]*FactTransaction[[#This Row],[ADR]]</f>
        <v>15390</v>
      </c>
      <c r="I3358" s="51">
        <f>DATE(FactTransaction[[#This Row],['#Year]],FactTransaction[[#This Row],['#Month]],1)</f>
        <v>45901</v>
      </c>
      <c r="J3358" s="48"/>
    </row>
    <row r="3359" spans="1:10" x14ac:dyDescent="0.4">
      <c r="A3359" s="48" t="s">
        <v>85</v>
      </c>
      <c r="B3359" s="48" t="s">
        <v>74</v>
      </c>
      <c r="C3359" s="48">
        <v>2025</v>
      </c>
      <c r="D3359" s="48" t="s">
        <v>7</v>
      </c>
      <c r="E3359" s="48">
        <v>9</v>
      </c>
      <c r="F3359" s="60">
        <v>209</v>
      </c>
      <c r="G3359" s="43">
        <v>117</v>
      </c>
      <c r="H3359" s="58">
        <f>FactTransaction[[#This Row],[RNS]]*FactTransaction[[#This Row],[ADR]]</f>
        <v>24453</v>
      </c>
      <c r="I3359" s="51">
        <f>DATE(FactTransaction[[#This Row],['#Year]],FactTransaction[[#This Row],['#Month]],1)</f>
        <v>45901</v>
      </c>
      <c r="J3359" s="48"/>
    </row>
    <row r="3360" spans="1:10" x14ac:dyDescent="0.4">
      <c r="A3360" s="48" t="s">
        <v>85</v>
      </c>
      <c r="B3360" s="48" t="s">
        <v>74</v>
      </c>
      <c r="C3360" s="48">
        <v>2025</v>
      </c>
      <c r="D3360" s="48" t="s">
        <v>8</v>
      </c>
      <c r="E3360" s="48">
        <v>9</v>
      </c>
      <c r="F3360" s="60">
        <v>12</v>
      </c>
      <c r="G3360" s="43">
        <v>121</v>
      </c>
      <c r="H3360" s="58">
        <f>FactTransaction[[#This Row],[RNS]]*FactTransaction[[#This Row],[ADR]]</f>
        <v>1452</v>
      </c>
      <c r="I3360" s="51">
        <f>DATE(FactTransaction[[#This Row],['#Year]],FactTransaction[[#This Row],['#Month]],1)</f>
        <v>45901</v>
      </c>
      <c r="J3360" s="48"/>
    </row>
    <row r="3361" spans="1:10" x14ac:dyDescent="0.4">
      <c r="A3361" s="48" t="s">
        <v>85</v>
      </c>
      <c r="B3361" s="48" t="s">
        <v>74</v>
      </c>
      <c r="C3361" s="48">
        <v>2025</v>
      </c>
      <c r="D3361" s="48" t="s">
        <v>3</v>
      </c>
      <c r="E3361" s="48">
        <v>9</v>
      </c>
      <c r="F3361" s="60">
        <v>350</v>
      </c>
      <c r="G3361" s="43">
        <v>96</v>
      </c>
      <c r="H3361" s="58">
        <f>FactTransaction[[#This Row],[RNS]]*FactTransaction[[#This Row],[ADR]]</f>
        <v>33600</v>
      </c>
      <c r="I3361" s="51">
        <f>DATE(FactTransaction[[#This Row],['#Year]],FactTransaction[[#This Row],['#Month]],1)</f>
        <v>45901</v>
      </c>
      <c r="J3361" s="48"/>
    </row>
    <row r="3362" spans="1:10" x14ac:dyDescent="0.4">
      <c r="A3362" s="48" t="s">
        <v>85</v>
      </c>
      <c r="B3362" s="48" t="s">
        <v>74</v>
      </c>
      <c r="C3362" s="48">
        <v>2025</v>
      </c>
      <c r="D3362" s="48" t="s">
        <v>6</v>
      </c>
      <c r="E3362" s="48">
        <v>10</v>
      </c>
      <c r="F3362" s="60">
        <v>28</v>
      </c>
      <c r="G3362" s="43">
        <v>101</v>
      </c>
      <c r="H3362" s="58">
        <f>FactTransaction[[#This Row],[RNS]]*FactTransaction[[#This Row],[ADR]]</f>
        <v>2828</v>
      </c>
      <c r="I3362" s="51">
        <f>DATE(FactTransaction[[#This Row],['#Year]],FactTransaction[[#This Row],['#Month]],1)</f>
        <v>45931</v>
      </c>
      <c r="J3362" s="48"/>
    </row>
    <row r="3363" spans="1:10" x14ac:dyDescent="0.4">
      <c r="A3363" s="48" t="s">
        <v>85</v>
      </c>
      <c r="B3363" s="48" t="s">
        <v>74</v>
      </c>
      <c r="C3363" s="48">
        <v>2025</v>
      </c>
      <c r="D3363" s="48" t="s">
        <v>7</v>
      </c>
      <c r="E3363" s="48">
        <v>10</v>
      </c>
      <c r="F3363" s="60">
        <v>598</v>
      </c>
      <c r="G3363" s="43">
        <v>112</v>
      </c>
      <c r="H3363" s="58">
        <f>FactTransaction[[#This Row],[RNS]]*FactTransaction[[#This Row],[ADR]]</f>
        <v>66976</v>
      </c>
      <c r="I3363" s="51">
        <f>DATE(FactTransaction[[#This Row],['#Year]],FactTransaction[[#This Row],['#Month]],1)</f>
        <v>45931</v>
      </c>
      <c r="J3363" s="48"/>
    </row>
    <row r="3364" spans="1:10" x14ac:dyDescent="0.4">
      <c r="A3364" s="48" t="s">
        <v>85</v>
      </c>
      <c r="B3364" s="48" t="s">
        <v>74</v>
      </c>
      <c r="C3364" s="48">
        <v>2025</v>
      </c>
      <c r="D3364" s="48" t="s">
        <v>8</v>
      </c>
      <c r="E3364" s="48">
        <v>10</v>
      </c>
      <c r="F3364" s="60">
        <v>180</v>
      </c>
      <c r="G3364" s="43">
        <v>120</v>
      </c>
      <c r="H3364" s="58">
        <f>FactTransaction[[#This Row],[RNS]]*FactTransaction[[#This Row],[ADR]]</f>
        <v>21600</v>
      </c>
      <c r="I3364" s="51">
        <f>DATE(FactTransaction[[#This Row],['#Year]],FactTransaction[[#This Row],['#Month]],1)</f>
        <v>45931</v>
      </c>
      <c r="J3364" s="48"/>
    </row>
    <row r="3365" spans="1:10" x14ac:dyDescent="0.4">
      <c r="A3365" s="48" t="s">
        <v>85</v>
      </c>
      <c r="B3365" s="48" t="s">
        <v>74</v>
      </c>
      <c r="C3365" s="48">
        <v>2025</v>
      </c>
      <c r="D3365" s="48" t="s">
        <v>3</v>
      </c>
      <c r="E3365" s="48">
        <v>10</v>
      </c>
      <c r="F3365" s="60">
        <v>170</v>
      </c>
      <c r="G3365" s="43">
        <v>98</v>
      </c>
      <c r="H3365" s="58">
        <f>FactTransaction[[#This Row],[RNS]]*FactTransaction[[#This Row],[ADR]]</f>
        <v>16660</v>
      </c>
      <c r="I3365" s="51">
        <f>DATE(FactTransaction[[#This Row],['#Year]],FactTransaction[[#This Row],['#Month]],1)</f>
        <v>45931</v>
      </c>
      <c r="J3365" s="48"/>
    </row>
    <row r="3366" spans="1:10" x14ac:dyDescent="0.4">
      <c r="A3366" s="48" t="s">
        <v>85</v>
      </c>
      <c r="B3366" s="48" t="s">
        <v>74</v>
      </c>
      <c r="C3366" s="48">
        <v>2025</v>
      </c>
      <c r="D3366" s="48" t="s">
        <v>6</v>
      </c>
      <c r="E3366" s="48">
        <v>11</v>
      </c>
      <c r="F3366" s="60">
        <v>487</v>
      </c>
      <c r="G3366" s="43">
        <v>115</v>
      </c>
      <c r="H3366" s="58">
        <f>FactTransaction[[#This Row],[RNS]]*FactTransaction[[#This Row],[ADR]]</f>
        <v>56005</v>
      </c>
      <c r="I3366" s="51">
        <f>DATE(FactTransaction[[#This Row],['#Year]],FactTransaction[[#This Row],['#Month]],1)</f>
        <v>45962</v>
      </c>
      <c r="J3366" s="48"/>
    </row>
    <row r="3367" spans="1:10" x14ac:dyDescent="0.4">
      <c r="A3367" s="48" t="s">
        <v>85</v>
      </c>
      <c r="B3367" s="48" t="s">
        <v>74</v>
      </c>
      <c r="C3367" s="48">
        <v>2025</v>
      </c>
      <c r="D3367" s="48" t="s">
        <v>7</v>
      </c>
      <c r="E3367" s="48">
        <v>11</v>
      </c>
      <c r="F3367" s="60">
        <v>85</v>
      </c>
      <c r="G3367" s="43">
        <v>101</v>
      </c>
      <c r="H3367" s="58">
        <f>FactTransaction[[#This Row],[RNS]]*FactTransaction[[#This Row],[ADR]]</f>
        <v>8585</v>
      </c>
      <c r="I3367" s="51">
        <f>DATE(FactTransaction[[#This Row],['#Year]],FactTransaction[[#This Row],['#Month]],1)</f>
        <v>45962</v>
      </c>
      <c r="J3367" s="48"/>
    </row>
    <row r="3368" spans="1:10" x14ac:dyDescent="0.4">
      <c r="A3368" s="48" t="s">
        <v>85</v>
      </c>
      <c r="B3368" s="48" t="s">
        <v>74</v>
      </c>
      <c r="C3368" s="48">
        <v>2025</v>
      </c>
      <c r="D3368" s="48" t="s">
        <v>8</v>
      </c>
      <c r="E3368" s="48">
        <v>11</v>
      </c>
      <c r="F3368" s="60">
        <v>370</v>
      </c>
      <c r="G3368" s="43">
        <v>101</v>
      </c>
      <c r="H3368" s="58">
        <f>FactTransaction[[#This Row],[RNS]]*FactTransaction[[#This Row],[ADR]]</f>
        <v>37370</v>
      </c>
      <c r="I3368" s="51">
        <f>DATE(FactTransaction[[#This Row],['#Year]],FactTransaction[[#This Row],['#Month]],1)</f>
        <v>45962</v>
      </c>
      <c r="J3368" s="48"/>
    </row>
    <row r="3369" spans="1:10" x14ac:dyDescent="0.4">
      <c r="A3369" s="48" t="s">
        <v>85</v>
      </c>
      <c r="B3369" s="48" t="s">
        <v>74</v>
      </c>
      <c r="C3369" s="48">
        <v>2025</v>
      </c>
      <c r="D3369" s="48" t="s">
        <v>3</v>
      </c>
      <c r="E3369" s="48">
        <v>11</v>
      </c>
      <c r="F3369" s="60">
        <v>112</v>
      </c>
      <c r="G3369" s="43">
        <v>118</v>
      </c>
      <c r="H3369" s="58">
        <f>FactTransaction[[#This Row],[RNS]]*FactTransaction[[#This Row],[ADR]]</f>
        <v>13216</v>
      </c>
      <c r="I3369" s="51">
        <f>DATE(FactTransaction[[#This Row],['#Year]],FactTransaction[[#This Row],['#Month]],1)</f>
        <v>45962</v>
      </c>
      <c r="J3369" s="48"/>
    </row>
    <row r="3370" spans="1:10" x14ac:dyDescent="0.4">
      <c r="A3370" s="48" t="s">
        <v>85</v>
      </c>
      <c r="B3370" s="48" t="s">
        <v>74</v>
      </c>
      <c r="C3370" s="48">
        <v>2025</v>
      </c>
      <c r="D3370" s="48" t="s">
        <v>6</v>
      </c>
      <c r="E3370" s="48">
        <v>12</v>
      </c>
      <c r="F3370" s="60">
        <v>531</v>
      </c>
      <c r="G3370" s="43">
        <v>104</v>
      </c>
      <c r="H3370" s="58">
        <f>FactTransaction[[#This Row],[RNS]]*FactTransaction[[#This Row],[ADR]]</f>
        <v>55224</v>
      </c>
      <c r="I3370" s="51">
        <f>DATE(FactTransaction[[#This Row],['#Year]],FactTransaction[[#This Row],['#Month]],1)</f>
        <v>45992</v>
      </c>
      <c r="J3370" s="48"/>
    </row>
    <row r="3371" spans="1:10" x14ac:dyDescent="0.4">
      <c r="A3371" s="48" t="s">
        <v>85</v>
      </c>
      <c r="B3371" s="48" t="s">
        <v>74</v>
      </c>
      <c r="C3371" s="48">
        <v>2025</v>
      </c>
      <c r="D3371" s="48" t="s">
        <v>7</v>
      </c>
      <c r="E3371" s="48">
        <v>12</v>
      </c>
      <c r="F3371" s="60">
        <v>123</v>
      </c>
      <c r="G3371" s="43">
        <v>110</v>
      </c>
      <c r="H3371" s="58">
        <f>FactTransaction[[#This Row],[RNS]]*FactTransaction[[#This Row],[ADR]]</f>
        <v>13530</v>
      </c>
      <c r="I3371" s="51">
        <f>DATE(FactTransaction[[#This Row],['#Year]],FactTransaction[[#This Row],['#Month]],1)</f>
        <v>45992</v>
      </c>
      <c r="J3371" s="48"/>
    </row>
    <row r="3372" spans="1:10" x14ac:dyDescent="0.4">
      <c r="A3372" s="48" t="s">
        <v>85</v>
      </c>
      <c r="B3372" s="48" t="s">
        <v>74</v>
      </c>
      <c r="C3372" s="48">
        <v>2025</v>
      </c>
      <c r="D3372" s="48" t="s">
        <v>8</v>
      </c>
      <c r="E3372" s="48">
        <v>12</v>
      </c>
      <c r="F3372" s="60">
        <v>319</v>
      </c>
      <c r="G3372" s="43">
        <v>114</v>
      </c>
      <c r="H3372" s="58">
        <f>FactTransaction[[#This Row],[RNS]]*FactTransaction[[#This Row],[ADR]]</f>
        <v>36366</v>
      </c>
      <c r="I3372" s="51">
        <f>DATE(FactTransaction[[#This Row],['#Year]],FactTransaction[[#This Row],['#Month]],1)</f>
        <v>45992</v>
      </c>
      <c r="J3372" s="48"/>
    </row>
    <row r="3373" spans="1:10" x14ac:dyDescent="0.4">
      <c r="A3373" s="48" t="s">
        <v>85</v>
      </c>
      <c r="B3373" s="48" t="s">
        <v>74</v>
      </c>
      <c r="C3373" s="48">
        <v>2025</v>
      </c>
      <c r="D3373" s="48" t="s">
        <v>3</v>
      </c>
      <c r="E3373" s="48">
        <v>12</v>
      </c>
      <c r="F3373" s="60">
        <v>20</v>
      </c>
      <c r="G3373" s="43">
        <v>114</v>
      </c>
      <c r="H3373" s="58">
        <f>FactTransaction[[#This Row],[RNS]]*FactTransaction[[#This Row],[ADR]]</f>
        <v>2280</v>
      </c>
      <c r="I3373" s="51">
        <f>DATE(FactTransaction[[#This Row],['#Year]],FactTransaction[[#This Row],['#Month]],1)</f>
        <v>45992</v>
      </c>
      <c r="J3373" s="48"/>
    </row>
    <row r="3374" spans="1:10" x14ac:dyDescent="0.4">
      <c r="A3374" s="48" t="s">
        <v>85</v>
      </c>
      <c r="B3374" s="48" t="s">
        <v>75</v>
      </c>
      <c r="C3374" s="48">
        <v>2026</v>
      </c>
      <c r="D3374" s="48" t="s">
        <v>6</v>
      </c>
      <c r="E3374" s="48">
        <v>1</v>
      </c>
      <c r="F3374" s="60">
        <v>442</v>
      </c>
      <c r="G3374" s="43">
        <v>123</v>
      </c>
      <c r="H3374" s="58">
        <f>FactTransaction[[#This Row],[RNS]]*FactTransaction[[#This Row],[ADR]]</f>
        <v>54366</v>
      </c>
      <c r="I3374" s="51">
        <f>DATE(FactTransaction[[#This Row],['#Year]],FactTransaction[[#This Row],['#Month]],1)</f>
        <v>46023</v>
      </c>
      <c r="J3374" s="48"/>
    </row>
    <row r="3375" spans="1:10" x14ac:dyDescent="0.4">
      <c r="A3375" s="48" t="s">
        <v>85</v>
      </c>
      <c r="B3375" s="48" t="s">
        <v>75</v>
      </c>
      <c r="C3375" s="48">
        <v>2026</v>
      </c>
      <c r="D3375" s="48" t="s">
        <v>7</v>
      </c>
      <c r="E3375" s="48">
        <v>1</v>
      </c>
      <c r="F3375" s="60">
        <v>494</v>
      </c>
      <c r="G3375" s="43">
        <v>114</v>
      </c>
      <c r="H3375" s="58">
        <f>FactTransaction[[#This Row],[RNS]]*FactTransaction[[#This Row],[ADR]]</f>
        <v>56316</v>
      </c>
      <c r="I3375" s="51">
        <f>DATE(FactTransaction[[#This Row],['#Year]],FactTransaction[[#This Row],['#Month]],1)</f>
        <v>46023</v>
      </c>
      <c r="J3375" s="48"/>
    </row>
    <row r="3376" spans="1:10" x14ac:dyDescent="0.4">
      <c r="A3376" s="48" t="s">
        <v>85</v>
      </c>
      <c r="B3376" s="48" t="s">
        <v>75</v>
      </c>
      <c r="C3376" s="48">
        <v>2026</v>
      </c>
      <c r="D3376" s="48" t="s">
        <v>8</v>
      </c>
      <c r="E3376" s="48">
        <v>1</v>
      </c>
      <c r="F3376" s="60">
        <v>180</v>
      </c>
      <c r="G3376" s="43">
        <v>124</v>
      </c>
      <c r="H3376" s="58">
        <f>FactTransaction[[#This Row],[RNS]]*FactTransaction[[#This Row],[ADR]]</f>
        <v>22320</v>
      </c>
      <c r="I3376" s="51">
        <f>DATE(FactTransaction[[#This Row],['#Year]],FactTransaction[[#This Row],['#Month]],1)</f>
        <v>46023</v>
      </c>
      <c r="J3376" s="48"/>
    </row>
    <row r="3377" spans="1:10" x14ac:dyDescent="0.4">
      <c r="A3377" s="48" t="s">
        <v>85</v>
      </c>
      <c r="B3377" s="48" t="s">
        <v>75</v>
      </c>
      <c r="C3377" s="48">
        <v>2026</v>
      </c>
      <c r="D3377" s="48" t="s">
        <v>3</v>
      </c>
      <c r="E3377" s="48">
        <v>1</v>
      </c>
      <c r="F3377" s="60">
        <v>408</v>
      </c>
      <c r="G3377" s="43">
        <v>120</v>
      </c>
      <c r="H3377" s="58">
        <f>FactTransaction[[#This Row],[RNS]]*FactTransaction[[#This Row],[ADR]]</f>
        <v>48960</v>
      </c>
      <c r="I3377" s="51">
        <f>DATE(FactTransaction[[#This Row],['#Year]],FactTransaction[[#This Row],['#Month]],1)</f>
        <v>46023</v>
      </c>
      <c r="J3377" s="48"/>
    </row>
    <row r="3378" spans="1:10" x14ac:dyDescent="0.4">
      <c r="A3378" s="48" t="s">
        <v>85</v>
      </c>
      <c r="B3378" s="48" t="s">
        <v>75</v>
      </c>
      <c r="C3378" s="48">
        <v>2026</v>
      </c>
      <c r="D3378" s="48" t="s">
        <v>6</v>
      </c>
      <c r="E3378" s="48">
        <v>2</v>
      </c>
      <c r="F3378" s="60">
        <v>475</v>
      </c>
      <c r="G3378" s="43">
        <v>114</v>
      </c>
      <c r="H3378" s="58">
        <f>FactTransaction[[#This Row],[RNS]]*FactTransaction[[#This Row],[ADR]]</f>
        <v>54150</v>
      </c>
      <c r="I3378" s="51">
        <f>DATE(FactTransaction[[#This Row],['#Year]],FactTransaction[[#This Row],['#Month]],1)</f>
        <v>46054</v>
      </c>
      <c r="J3378" s="48"/>
    </row>
    <row r="3379" spans="1:10" x14ac:dyDescent="0.4">
      <c r="A3379" s="48" t="s">
        <v>85</v>
      </c>
      <c r="B3379" s="48" t="s">
        <v>75</v>
      </c>
      <c r="C3379" s="48">
        <v>2026</v>
      </c>
      <c r="D3379" s="48" t="s">
        <v>7</v>
      </c>
      <c r="E3379" s="48">
        <v>2</v>
      </c>
      <c r="F3379" s="60">
        <v>116</v>
      </c>
      <c r="G3379" s="43">
        <v>96</v>
      </c>
      <c r="H3379" s="58">
        <f>FactTransaction[[#This Row],[RNS]]*FactTransaction[[#This Row],[ADR]]</f>
        <v>11136</v>
      </c>
      <c r="I3379" s="51">
        <f>DATE(FactTransaction[[#This Row],['#Year]],FactTransaction[[#This Row],['#Month]],1)</f>
        <v>46054</v>
      </c>
      <c r="J3379" s="48"/>
    </row>
    <row r="3380" spans="1:10" x14ac:dyDescent="0.4">
      <c r="A3380" s="48" t="s">
        <v>85</v>
      </c>
      <c r="B3380" s="48" t="s">
        <v>75</v>
      </c>
      <c r="C3380" s="48">
        <v>2026</v>
      </c>
      <c r="D3380" s="48" t="s">
        <v>8</v>
      </c>
      <c r="E3380" s="48">
        <v>2</v>
      </c>
      <c r="F3380" s="60">
        <v>544</v>
      </c>
      <c r="G3380" s="43">
        <v>113</v>
      </c>
      <c r="H3380" s="58">
        <f>FactTransaction[[#This Row],[RNS]]*FactTransaction[[#This Row],[ADR]]</f>
        <v>61472</v>
      </c>
      <c r="I3380" s="51">
        <f>DATE(FactTransaction[[#This Row],['#Year]],FactTransaction[[#This Row],['#Month]],1)</f>
        <v>46054</v>
      </c>
      <c r="J3380" s="48"/>
    </row>
    <row r="3381" spans="1:10" x14ac:dyDescent="0.4">
      <c r="A3381" s="48" t="s">
        <v>85</v>
      </c>
      <c r="B3381" s="48" t="s">
        <v>75</v>
      </c>
      <c r="C3381" s="48">
        <v>2026</v>
      </c>
      <c r="D3381" s="48" t="s">
        <v>3</v>
      </c>
      <c r="E3381" s="48">
        <v>2</v>
      </c>
      <c r="F3381" s="60">
        <v>245</v>
      </c>
      <c r="G3381" s="43">
        <v>98</v>
      </c>
      <c r="H3381" s="58">
        <f>FactTransaction[[#This Row],[RNS]]*FactTransaction[[#This Row],[ADR]]</f>
        <v>24010</v>
      </c>
      <c r="I3381" s="51">
        <f>DATE(FactTransaction[[#This Row],['#Year]],FactTransaction[[#This Row],['#Month]],1)</f>
        <v>46054</v>
      </c>
      <c r="J3381" s="48"/>
    </row>
    <row r="3382" spans="1:10" x14ac:dyDescent="0.4">
      <c r="A3382" s="48" t="s">
        <v>85</v>
      </c>
      <c r="B3382" s="48" t="s">
        <v>75</v>
      </c>
      <c r="C3382" s="48">
        <v>2026</v>
      </c>
      <c r="D3382" s="48" t="s">
        <v>6</v>
      </c>
      <c r="E3382" s="48">
        <v>3</v>
      </c>
      <c r="F3382" s="60">
        <v>0</v>
      </c>
      <c r="G3382" s="43">
        <v>0</v>
      </c>
      <c r="H3382" s="58">
        <f>FactTransaction[[#This Row],[RNS]]*FactTransaction[[#This Row],[ADR]]</f>
        <v>0</v>
      </c>
      <c r="I3382" s="51">
        <f>DATE(FactTransaction[[#This Row],['#Year]],FactTransaction[[#This Row],['#Month]],1)</f>
        <v>46082</v>
      </c>
      <c r="J3382" s="48"/>
    </row>
    <row r="3383" spans="1:10" x14ac:dyDescent="0.4">
      <c r="A3383" s="48" t="s">
        <v>85</v>
      </c>
      <c r="B3383" s="48" t="s">
        <v>75</v>
      </c>
      <c r="C3383" s="48">
        <v>2026</v>
      </c>
      <c r="D3383" s="48" t="s">
        <v>7</v>
      </c>
      <c r="E3383" s="48">
        <v>3</v>
      </c>
      <c r="F3383" s="60">
        <v>0</v>
      </c>
      <c r="G3383" s="43">
        <v>0</v>
      </c>
      <c r="H3383" s="58">
        <f>FactTransaction[[#This Row],[RNS]]*FactTransaction[[#This Row],[ADR]]</f>
        <v>0</v>
      </c>
      <c r="I3383" s="51">
        <f>DATE(FactTransaction[[#This Row],['#Year]],FactTransaction[[#This Row],['#Month]],1)</f>
        <v>46082</v>
      </c>
      <c r="J3383" s="48"/>
    </row>
    <row r="3384" spans="1:10" x14ac:dyDescent="0.4">
      <c r="A3384" s="48" t="s">
        <v>85</v>
      </c>
      <c r="B3384" s="48" t="s">
        <v>75</v>
      </c>
      <c r="C3384" s="48">
        <v>2026</v>
      </c>
      <c r="D3384" s="48" t="s">
        <v>8</v>
      </c>
      <c r="E3384" s="48">
        <v>3</v>
      </c>
      <c r="F3384" s="60">
        <v>0</v>
      </c>
      <c r="G3384" s="43">
        <v>0</v>
      </c>
      <c r="H3384" s="58">
        <f>FactTransaction[[#This Row],[RNS]]*FactTransaction[[#This Row],[ADR]]</f>
        <v>0</v>
      </c>
      <c r="I3384" s="51">
        <f>DATE(FactTransaction[[#This Row],['#Year]],FactTransaction[[#This Row],['#Month]],1)</f>
        <v>46082</v>
      </c>
      <c r="J3384" s="48"/>
    </row>
    <row r="3385" spans="1:10" x14ac:dyDescent="0.4">
      <c r="A3385" s="48" t="s">
        <v>85</v>
      </c>
      <c r="B3385" s="48" t="s">
        <v>75</v>
      </c>
      <c r="C3385" s="48">
        <v>2026</v>
      </c>
      <c r="D3385" s="48" t="s">
        <v>3</v>
      </c>
      <c r="E3385" s="48">
        <v>3</v>
      </c>
      <c r="F3385" s="60">
        <v>0</v>
      </c>
      <c r="G3385" s="43">
        <v>0</v>
      </c>
      <c r="H3385" s="58">
        <f>FactTransaction[[#This Row],[RNS]]*FactTransaction[[#This Row],[ADR]]</f>
        <v>0</v>
      </c>
      <c r="I3385" s="51">
        <f>DATE(FactTransaction[[#This Row],['#Year]],FactTransaction[[#This Row],['#Month]],1)</f>
        <v>46082</v>
      </c>
      <c r="J3385" s="48"/>
    </row>
    <row r="3386" spans="1:10" x14ac:dyDescent="0.4">
      <c r="A3386" s="48" t="s">
        <v>85</v>
      </c>
      <c r="B3386" s="48" t="s">
        <v>75</v>
      </c>
      <c r="C3386" s="48">
        <v>2026</v>
      </c>
      <c r="D3386" s="48" t="s">
        <v>6</v>
      </c>
      <c r="E3386" s="48">
        <v>4</v>
      </c>
      <c r="F3386" s="60">
        <v>0</v>
      </c>
      <c r="G3386" s="43">
        <v>0</v>
      </c>
      <c r="H3386" s="58">
        <f>FactTransaction[[#This Row],[RNS]]*FactTransaction[[#This Row],[ADR]]</f>
        <v>0</v>
      </c>
      <c r="I3386" s="51">
        <f>DATE(FactTransaction[[#This Row],['#Year]],FactTransaction[[#This Row],['#Month]],1)</f>
        <v>46113</v>
      </c>
      <c r="J3386" s="48"/>
    </row>
    <row r="3387" spans="1:10" x14ac:dyDescent="0.4">
      <c r="A3387" s="48" t="s">
        <v>85</v>
      </c>
      <c r="B3387" s="48" t="s">
        <v>75</v>
      </c>
      <c r="C3387" s="48">
        <v>2026</v>
      </c>
      <c r="D3387" s="48" t="s">
        <v>7</v>
      </c>
      <c r="E3387" s="48">
        <v>4</v>
      </c>
      <c r="F3387" s="60">
        <v>0</v>
      </c>
      <c r="G3387" s="43">
        <v>0</v>
      </c>
      <c r="H3387" s="58">
        <f>FactTransaction[[#This Row],[RNS]]*FactTransaction[[#This Row],[ADR]]</f>
        <v>0</v>
      </c>
      <c r="I3387" s="51">
        <f>DATE(FactTransaction[[#This Row],['#Year]],FactTransaction[[#This Row],['#Month]],1)</f>
        <v>46113</v>
      </c>
      <c r="J3387" s="48"/>
    </row>
    <row r="3388" spans="1:10" x14ac:dyDescent="0.4">
      <c r="A3388" s="48" t="s">
        <v>85</v>
      </c>
      <c r="B3388" s="48" t="s">
        <v>75</v>
      </c>
      <c r="C3388" s="48">
        <v>2026</v>
      </c>
      <c r="D3388" s="48" t="s">
        <v>8</v>
      </c>
      <c r="E3388" s="48">
        <v>4</v>
      </c>
      <c r="F3388" s="60">
        <v>0</v>
      </c>
      <c r="G3388" s="43">
        <v>0</v>
      </c>
      <c r="H3388" s="58">
        <f>FactTransaction[[#This Row],[RNS]]*FactTransaction[[#This Row],[ADR]]</f>
        <v>0</v>
      </c>
      <c r="I3388" s="51">
        <f>DATE(FactTransaction[[#This Row],['#Year]],FactTransaction[[#This Row],['#Month]],1)</f>
        <v>46113</v>
      </c>
      <c r="J3388" s="48"/>
    </row>
    <row r="3389" spans="1:10" x14ac:dyDescent="0.4">
      <c r="A3389" s="48" t="s">
        <v>85</v>
      </c>
      <c r="B3389" s="48" t="s">
        <v>75</v>
      </c>
      <c r="C3389" s="48">
        <v>2026</v>
      </c>
      <c r="D3389" s="48" t="s">
        <v>3</v>
      </c>
      <c r="E3389" s="48">
        <v>4</v>
      </c>
      <c r="F3389" s="60">
        <v>0</v>
      </c>
      <c r="G3389" s="43">
        <v>0</v>
      </c>
      <c r="H3389" s="58">
        <f>FactTransaction[[#This Row],[RNS]]*FactTransaction[[#This Row],[ADR]]</f>
        <v>0</v>
      </c>
      <c r="I3389" s="51">
        <f>DATE(FactTransaction[[#This Row],['#Year]],FactTransaction[[#This Row],['#Month]],1)</f>
        <v>46113</v>
      </c>
      <c r="J3389" s="48"/>
    </row>
    <row r="3390" spans="1:10" x14ac:dyDescent="0.4">
      <c r="A3390" s="48" t="s">
        <v>85</v>
      </c>
      <c r="B3390" s="48" t="s">
        <v>75</v>
      </c>
      <c r="C3390" s="48">
        <v>2026</v>
      </c>
      <c r="D3390" s="48" t="s">
        <v>6</v>
      </c>
      <c r="E3390" s="48">
        <v>5</v>
      </c>
      <c r="F3390" s="60">
        <v>0</v>
      </c>
      <c r="G3390" s="43">
        <v>0</v>
      </c>
      <c r="H3390" s="58">
        <f>FactTransaction[[#This Row],[RNS]]*FactTransaction[[#This Row],[ADR]]</f>
        <v>0</v>
      </c>
      <c r="I3390" s="51">
        <f>DATE(FactTransaction[[#This Row],['#Year]],FactTransaction[[#This Row],['#Month]],1)</f>
        <v>46143</v>
      </c>
      <c r="J3390" s="48"/>
    </row>
    <row r="3391" spans="1:10" x14ac:dyDescent="0.4">
      <c r="A3391" s="48" t="s">
        <v>85</v>
      </c>
      <c r="B3391" s="48" t="s">
        <v>75</v>
      </c>
      <c r="C3391" s="48">
        <v>2026</v>
      </c>
      <c r="D3391" s="48" t="s">
        <v>7</v>
      </c>
      <c r="E3391" s="48">
        <v>5</v>
      </c>
      <c r="F3391" s="60">
        <v>0</v>
      </c>
      <c r="G3391" s="43">
        <v>0</v>
      </c>
      <c r="H3391" s="58">
        <f>FactTransaction[[#This Row],[RNS]]*FactTransaction[[#This Row],[ADR]]</f>
        <v>0</v>
      </c>
      <c r="I3391" s="51">
        <f>DATE(FactTransaction[[#This Row],['#Year]],FactTransaction[[#This Row],['#Month]],1)</f>
        <v>46143</v>
      </c>
      <c r="J3391" s="48"/>
    </row>
    <row r="3392" spans="1:10" x14ac:dyDescent="0.4">
      <c r="A3392" s="48" t="s">
        <v>85</v>
      </c>
      <c r="B3392" s="48" t="s">
        <v>75</v>
      </c>
      <c r="C3392" s="48">
        <v>2026</v>
      </c>
      <c r="D3392" s="48" t="s">
        <v>8</v>
      </c>
      <c r="E3392" s="48">
        <v>5</v>
      </c>
      <c r="F3392" s="60">
        <v>0</v>
      </c>
      <c r="G3392" s="43">
        <v>0</v>
      </c>
      <c r="H3392" s="58">
        <f>FactTransaction[[#This Row],[RNS]]*FactTransaction[[#This Row],[ADR]]</f>
        <v>0</v>
      </c>
      <c r="I3392" s="51">
        <f>DATE(FactTransaction[[#This Row],['#Year]],FactTransaction[[#This Row],['#Month]],1)</f>
        <v>46143</v>
      </c>
      <c r="J3392" s="48"/>
    </row>
    <row r="3393" spans="1:10" x14ac:dyDescent="0.4">
      <c r="A3393" s="48" t="s">
        <v>85</v>
      </c>
      <c r="B3393" s="48" t="s">
        <v>75</v>
      </c>
      <c r="C3393" s="48">
        <v>2026</v>
      </c>
      <c r="D3393" s="48" t="s">
        <v>3</v>
      </c>
      <c r="E3393" s="48">
        <v>5</v>
      </c>
      <c r="F3393" s="60">
        <v>0</v>
      </c>
      <c r="G3393" s="43">
        <v>0</v>
      </c>
      <c r="H3393" s="58">
        <f>FactTransaction[[#This Row],[RNS]]*FactTransaction[[#This Row],[ADR]]</f>
        <v>0</v>
      </c>
      <c r="I3393" s="51">
        <f>DATE(FactTransaction[[#This Row],['#Year]],FactTransaction[[#This Row],['#Month]],1)</f>
        <v>46143</v>
      </c>
      <c r="J3393" s="48"/>
    </row>
    <row r="3394" spans="1:10" x14ac:dyDescent="0.4">
      <c r="A3394" s="48" t="s">
        <v>85</v>
      </c>
      <c r="B3394" s="48" t="s">
        <v>75</v>
      </c>
      <c r="C3394" s="48">
        <v>2026</v>
      </c>
      <c r="D3394" s="48" t="s">
        <v>6</v>
      </c>
      <c r="E3394" s="48">
        <v>6</v>
      </c>
      <c r="F3394" s="60">
        <v>0</v>
      </c>
      <c r="G3394" s="43">
        <v>0</v>
      </c>
      <c r="H3394" s="58">
        <f>FactTransaction[[#This Row],[RNS]]*FactTransaction[[#This Row],[ADR]]</f>
        <v>0</v>
      </c>
      <c r="I3394" s="51">
        <f>DATE(FactTransaction[[#This Row],['#Year]],FactTransaction[[#This Row],['#Month]],1)</f>
        <v>46174</v>
      </c>
      <c r="J3394" s="48"/>
    </row>
    <row r="3395" spans="1:10" x14ac:dyDescent="0.4">
      <c r="A3395" s="48" t="s">
        <v>85</v>
      </c>
      <c r="B3395" s="48" t="s">
        <v>75</v>
      </c>
      <c r="C3395" s="48">
        <v>2026</v>
      </c>
      <c r="D3395" s="48" t="s">
        <v>7</v>
      </c>
      <c r="E3395" s="48">
        <v>6</v>
      </c>
      <c r="F3395" s="60">
        <v>0</v>
      </c>
      <c r="G3395" s="43">
        <v>0</v>
      </c>
      <c r="H3395" s="58">
        <f>FactTransaction[[#This Row],[RNS]]*FactTransaction[[#This Row],[ADR]]</f>
        <v>0</v>
      </c>
      <c r="I3395" s="51">
        <f>DATE(FactTransaction[[#This Row],['#Year]],FactTransaction[[#This Row],['#Month]],1)</f>
        <v>46174</v>
      </c>
      <c r="J3395" s="48"/>
    </row>
    <row r="3396" spans="1:10" x14ac:dyDescent="0.4">
      <c r="A3396" s="48" t="s">
        <v>85</v>
      </c>
      <c r="B3396" s="48" t="s">
        <v>75</v>
      </c>
      <c r="C3396" s="48">
        <v>2026</v>
      </c>
      <c r="D3396" s="48" t="s">
        <v>8</v>
      </c>
      <c r="E3396" s="48">
        <v>6</v>
      </c>
      <c r="F3396" s="60">
        <v>0</v>
      </c>
      <c r="G3396" s="43">
        <v>0</v>
      </c>
      <c r="H3396" s="58">
        <f>FactTransaction[[#This Row],[RNS]]*FactTransaction[[#This Row],[ADR]]</f>
        <v>0</v>
      </c>
      <c r="I3396" s="51">
        <f>DATE(FactTransaction[[#This Row],['#Year]],FactTransaction[[#This Row],['#Month]],1)</f>
        <v>46174</v>
      </c>
      <c r="J3396" s="48"/>
    </row>
    <row r="3397" spans="1:10" x14ac:dyDescent="0.4">
      <c r="A3397" s="48" t="s">
        <v>85</v>
      </c>
      <c r="B3397" s="48" t="s">
        <v>75</v>
      </c>
      <c r="C3397" s="48">
        <v>2026</v>
      </c>
      <c r="D3397" s="48" t="s">
        <v>3</v>
      </c>
      <c r="E3397" s="48">
        <v>6</v>
      </c>
      <c r="F3397" s="60">
        <v>0</v>
      </c>
      <c r="G3397" s="43">
        <v>0</v>
      </c>
      <c r="H3397" s="58">
        <f>FactTransaction[[#This Row],[RNS]]*FactTransaction[[#This Row],[ADR]]</f>
        <v>0</v>
      </c>
      <c r="I3397" s="51">
        <f>DATE(FactTransaction[[#This Row],['#Year]],FactTransaction[[#This Row],['#Month]],1)</f>
        <v>46174</v>
      </c>
      <c r="J3397" s="48"/>
    </row>
    <row r="3398" spans="1:10" x14ac:dyDescent="0.4">
      <c r="A3398" s="48" t="s">
        <v>85</v>
      </c>
      <c r="B3398" s="48" t="s">
        <v>75</v>
      </c>
      <c r="C3398" s="48">
        <v>2026</v>
      </c>
      <c r="D3398" s="48" t="s">
        <v>6</v>
      </c>
      <c r="E3398" s="48">
        <v>7</v>
      </c>
      <c r="F3398" s="60">
        <v>0</v>
      </c>
      <c r="G3398" s="43">
        <v>0</v>
      </c>
      <c r="H3398" s="58">
        <f>FactTransaction[[#This Row],[RNS]]*FactTransaction[[#This Row],[ADR]]</f>
        <v>0</v>
      </c>
      <c r="I3398" s="51">
        <f>DATE(FactTransaction[[#This Row],['#Year]],FactTransaction[[#This Row],['#Month]],1)</f>
        <v>46204</v>
      </c>
      <c r="J3398" s="48"/>
    </row>
    <row r="3399" spans="1:10" x14ac:dyDescent="0.4">
      <c r="A3399" s="48" t="s">
        <v>85</v>
      </c>
      <c r="B3399" s="48" t="s">
        <v>75</v>
      </c>
      <c r="C3399" s="48">
        <v>2026</v>
      </c>
      <c r="D3399" s="48" t="s">
        <v>7</v>
      </c>
      <c r="E3399" s="48">
        <v>7</v>
      </c>
      <c r="F3399" s="60">
        <v>0</v>
      </c>
      <c r="G3399" s="43">
        <v>0</v>
      </c>
      <c r="H3399" s="58">
        <f>FactTransaction[[#This Row],[RNS]]*FactTransaction[[#This Row],[ADR]]</f>
        <v>0</v>
      </c>
      <c r="I3399" s="51">
        <f>DATE(FactTransaction[[#This Row],['#Year]],FactTransaction[[#This Row],['#Month]],1)</f>
        <v>46204</v>
      </c>
      <c r="J3399" s="48"/>
    </row>
    <row r="3400" spans="1:10" x14ac:dyDescent="0.4">
      <c r="A3400" s="48" t="s">
        <v>85</v>
      </c>
      <c r="B3400" s="48" t="s">
        <v>75</v>
      </c>
      <c r="C3400" s="48">
        <v>2026</v>
      </c>
      <c r="D3400" s="48" t="s">
        <v>8</v>
      </c>
      <c r="E3400" s="48">
        <v>7</v>
      </c>
      <c r="F3400" s="60">
        <v>0</v>
      </c>
      <c r="G3400" s="43">
        <v>0</v>
      </c>
      <c r="H3400" s="58">
        <f>FactTransaction[[#This Row],[RNS]]*FactTransaction[[#This Row],[ADR]]</f>
        <v>0</v>
      </c>
      <c r="I3400" s="51">
        <f>DATE(FactTransaction[[#This Row],['#Year]],FactTransaction[[#This Row],['#Month]],1)</f>
        <v>46204</v>
      </c>
      <c r="J3400" s="48"/>
    </row>
    <row r="3401" spans="1:10" x14ac:dyDescent="0.4">
      <c r="A3401" s="48" t="s">
        <v>85</v>
      </c>
      <c r="B3401" s="48" t="s">
        <v>75</v>
      </c>
      <c r="C3401" s="48">
        <v>2026</v>
      </c>
      <c r="D3401" s="48" t="s">
        <v>3</v>
      </c>
      <c r="E3401" s="48">
        <v>7</v>
      </c>
      <c r="F3401" s="60">
        <v>0</v>
      </c>
      <c r="G3401" s="43">
        <v>0</v>
      </c>
      <c r="H3401" s="58">
        <f>FactTransaction[[#This Row],[RNS]]*FactTransaction[[#This Row],[ADR]]</f>
        <v>0</v>
      </c>
      <c r="I3401" s="51">
        <f>DATE(FactTransaction[[#This Row],['#Year]],FactTransaction[[#This Row],['#Month]],1)</f>
        <v>46204</v>
      </c>
      <c r="J3401" s="48"/>
    </row>
    <row r="3402" spans="1:10" x14ac:dyDescent="0.4">
      <c r="A3402" s="48" t="s">
        <v>85</v>
      </c>
      <c r="B3402" s="48" t="s">
        <v>75</v>
      </c>
      <c r="C3402" s="48">
        <v>2026</v>
      </c>
      <c r="D3402" s="48" t="s">
        <v>6</v>
      </c>
      <c r="E3402" s="48">
        <v>8</v>
      </c>
      <c r="F3402" s="60">
        <v>0</v>
      </c>
      <c r="G3402" s="43">
        <v>0</v>
      </c>
      <c r="H3402" s="58">
        <f>FactTransaction[[#This Row],[RNS]]*FactTransaction[[#This Row],[ADR]]</f>
        <v>0</v>
      </c>
      <c r="I3402" s="51">
        <f>DATE(FactTransaction[[#This Row],['#Year]],FactTransaction[[#This Row],['#Month]],1)</f>
        <v>46235</v>
      </c>
      <c r="J3402" s="48"/>
    </row>
    <row r="3403" spans="1:10" x14ac:dyDescent="0.4">
      <c r="A3403" s="48" t="s">
        <v>85</v>
      </c>
      <c r="B3403" s="48" t="s">
        <v>75</v>
      </c>
      <c r="C3403" s="48">
        <v>2026</v>
      </c>
      <c r="D3403" s="48" t="s">
        <v>7</v>
      </c>
      <c r="E3403" s="48">
        <v>8</v>
      </c>
      <c r="F3403" s="60">
        <v>0</v>
      </c>
      <c r="G3403" s="43">
        <v>0</v>
      </c>
      <c r="H3403" s="58">
        <f>FactTransaction[[#This Row],[RNS]]*FactTransaction[[#This Row],[ADR]]</f>
        <v>0</v>
      </c>
      <c r="I3403" s="51">
        <f>DATE(FactTransaction[[#This Row],['#Year]],FactTransaction[[#This Row],['#Month]],1)</f>
        <v>46235</v>
      </c>
      <c r="J3403" s="48"/>
    </row>
    <row r="3404" spans="1:10" x14ac:dyDescent="0.4">
      <c r="A3404" s="48" t="s">
        <v>85</v>
      </c>
      <c r="B3404" s="48" t="s">
        <v>75</v>
      </c>
      <c r="C3404" s="48">
        <v>2026</v>
      </c>
      <c r="D3404" s="48" t="s">
        <v>8</v>
      </c>
      <c r="E3404" s="48">
        <v>8</v>
      </c>
      <c r="F3404" s="60">
        <v>0</v>
      </c>
      <c r="G3404" s="43">
        <v>0</v>
      </c>
      <c r="H3404" s="58">
        <f>FactTransaction[[#This Row],[RNS]]*FactTransaction[[#This Row],[ADR]]</f>
        <v>0</v>
      </c>
      <c r="I3404" s="51">
        <f>DATE(FactTransaction[[#This Row],['#Year]],FactTransaction[[#This Row],['#Month]],1)</f>
        <v>46235</v>
      </c>
      <c r="J3404" s="48"/>
    </row>
    <row r="3405" spans="1:10" x14ac:dyDescent="0.4">
      <c r="A3405" s="48" t="s">
        <v>85</v>
      </c>
      <c r="B3405" s="48" t="s">
        <v>75</v>
      </c>
      <c r="C3405" s="48">
        <v>2026</v>
      </c>
      <c r="D3405" s="48" t="s">
        <v>3</v>
      </c>
      <c r="E3405" s="48">
        <v>8</v>
      </c>
      <c r="F3405" s="60">
        <v>0</v>
      </c>
      <c r="G3405" s="43">
        <v>0</v>
      </c>
      <c r="H3405" s="58">
        <f>FactTransaction[[#This Row],[RNS]]*FactTransaction[[#This Row],[ADR]]</f>
        <v>0</v>
      </c>
      <c r="I3405" s="51">
        <f>DATE(FactTransaction[[#This Row],['#Year]],FactTransaction[[#This Row],['#Month]],1)</f>
        <v>46235</v>
      </c>
      <c r="J3405" s="48"/>
    </row>
    <row r="3406" spans="1:10" x14ac:dyDescent="0.4">
      <c r="A3406" s="48" t="s">
        <v>85</v>
      </c>
      <c r="B3406" s="48" t="s">
        <v>75</v>
      </c>
      <c r="C3406" s="48">
        <v>2026</v>
      </c>
      <c r="D3406" s="48" t="s">
        <v>6</v>
      </c>
      <c r="E3406" s="48">
        <v>9</v>
      </c>
      <c r="F3406" s="60">
        <v>0</v>
      </c>
      <c r="G3406" s="43">
        <v>0</v>
      </c>
      <c r="H3406" s="58">
        <f>FactTransaction[[#This Row],[RNS]]*FactTransaction[[#This Row],[ADR]]</f>
        <v>0</v>
      </c>
      <c r="I3406" s="51">
        <f>DATE(FactTransaction[[#This Row],['#Year]],FactTransaction[[#This Row],['#Month]],1)</f>
        <v>46266</v>
      </c>
      <c r="J3406" s="48"/>
    </row>
    <row r="3407" spans="1:10" x14ac:dyDescent="0.4">
      <c r="A3407" s="48" t="s">
        <v>85</v>
      </c>
      <c r="B3407" s="48" t="s">
        <v>75</v>
      </c>
      <c r="C3407" s="48">
        <v>2026</v>
      </c>
      <c r="D3407" s="48" t="s">
        <v>7</v>
      </c>
      <c r="E3407" s="48">
        <v>9</v>
      </c>
      <c r="F3407" s="60">
        <v>0</v>
      </c>
      <c r="G3407" s="43">
        <v>0</v>
      </c>
      <c r="H3407" s="58">
        <f>FactTransaction[[#This Row],[RNS]]*FactTransaction[[#This Row],[ADR]]</f>
        <v>0</v>
      </c>
      <c r="I3407" s="51">
        <f>DATE(FactTransaction[[#This Row],['#Year]],FactTransaction[[#This Row],['#Month]],1)</f>
        <v>46266</v>
      </c>
      <c r="J3407" s="48"/>
    </row>
    <row r="3408" spans="1:10" x14ac:dyDescent="0.4">
      <c r="A3408" s="48" t="s">
        <v>85</v>
      </c>
      <c r="B3408" s="48" t="s">
        <v>75</v>
      </c>
      <c r="C3408" s="48">
        <v>2026</v>
      </c>
      <c r="D3408" s="48" t="s">
        <v>8</v>
      </c>
      <c r="E3408" s="48">
        <v>9</v>
      </c>
      <c r="F3408" s="60">
        <v>0</v>
      </c>
      <c r="G3408" s="43">
        <v>0</v>
      </c>
      <c r="H3408" s="58">
        <f>FactTransaction[[#This Row],[RNS]]*FactTransaction[[#This Row],[ADR]]</f>
        <v>0</v>
      </c>
      <c r="I3408" s="51">
        <f>DATE(FactTransaction[[#This Row],['#Year]],FactTransaction[[#This Row],['#Month]],1)</f>
        <v>46266</v>
      </c>
      <c r="J3408" s="48"/>
    </row>
    <row r="3409" spans="1:10" x14ac:dyDescent="0.4">
      <c r="A3409" s="48" t="s">
        <v>85</v>
      </c>
      <c r="B3409" s="48" t="s">
        <v>75</v>
      </c>
      <c r="C3409" s="48">
        <v>2026</v>
      </c>
      <c r="D3409" s="48" t="s">
        <v>3</v>
      </c>
      <c r="E3409" s="48">
        <v>9</v>
      </c>
      <c r="F3409" s="60">
        <v>0</v>
      </c>
      <c r="G3409" s="43">
        <v>0</v>
      </c>
      <c r="H3409" s="58">
        <f>FactTransaction[[#This Row],[RNS]]*FactTransaction[[#This Row],[ADR]]</f>
        <v>0</v>
      </c>
      <c r="I3409" s="51">
        <f>DATE(FactTransaction[[#This Row],['#Year]],FactTransaction[[#This Row],['#Month]],1)</f>
        <v>46266</v>
      </c>
      <c r="J3409" s="48"/>
    </row>
    <row r="3410" spans="1:10" x14ac:dyDescent="0.4">
      <c r="A3410" s="48" t="s">
        <v>85</v>
      </c>
      <c r="B3410" s="48" t="s">
        <v>75</v>
      </c>
      <c r="C3410" s="48">
        <v>2026</v>
      </c>
      <c r="D3410" s="48" t="s">
        <v>6</v>
      </c>
      <c r="E3410" s="48">
        <v>10</v>
      </c>
      <c r="F3410" s="60">
        <v>0</v>
      </c>
      <c r="G3410" s="43">
        <v>0</v>
      </c>
      <c r="H3410" s="58">
        <f>FactTransaction[[#This Row],[RNS]]*FactTransaction[[#This Row],[ADR]]</f>
        <v>0</v>
      </c>
      <c r="I3410" s="51">
        <f>DATE(FactTransaction[[#This Row],['#Year]],FactTransaction[[#This Row],['#Month]],1)</f>
        <v>46296</v>
      </c>
      <c r="J3410" s="48"/>
    </row>
    <row r="3411" spans="1:10" x14ac:dyDescent="0.4">
      <c r="A3411" s="48" t="s">
        <v>85</v>
      </c>
      <c r="B3411" s="48" t="s">
        <v>75</v>
      </c>
      <c r="C3411" s="48">
        <v>2026</v>
      </c>
      <c r="D3411" s="48" t="s">
        <v>7</v>
      </c>
      <c r="E3411" s="48">
        <v>10</v>
      </c>
      <c r="F3411" s="60">
        <v>0</v>
      </c>
      <c r="G3411" s="43">
        <v>0</v>
      </c>
      <c r="H3411" s="58">
        <f>FactTransaction[[#This Row],[RNS]]*FactTransaction[[#This Row],[ADR]]</f>
        <v>0</v>
      </c>
      <c r="I3411" s="51">
        <f>DATE(FactTransaction[[#This Row],['#Year]],FactTransaction[[#This Row],['#Month]],1)</f>
        <v>46296</v>
      </c>
      <c r="J3411" s="48"/>
    </row>
    <row r="3412" spans="1:10" x14ac:dyDescent="0.4">
      <c r="A3412" s="48" t="s">
        <v>85</v>
      </c>
      <c r="B3412" s="48" t="s">
        <v>75</v>
      </c>
      <c r="C3412" s="48">
        <v>2026</v>
      </c>
      <c r="D3412" s="48" t="s">
        <v>8</v>
      </c>
      <c r="E3412" s="48">
        <v>10</v>
      </c>
      <c r="F3412" s="60">
        <v>0</v>
      </c>
      <c r="G3412" s="43">
        <v>0</v>
      </c>
      <c r="H3412" s="58">
        <f>FactTransaction[[#This Row],[RNS]]*FactTransaction[[#This Row],[ADR]]</f>
        <v>0</v>
      </c>
      <c r="I3412" s="51">
        <f>DATE(FactTransaction[[#This Row],['#Year]],FactTransaction[[#This Row],['#Month]],1)</f>
        <v>46296</v>
      </c>
      <c r="J3412" s="48"/>
    </row>
    <row r="3413" spans="1:10" x14ac:dyDescent="0.4">
      <c r="A3413" s="48" t="s">
        <v>85</v>
      </c>
      <c r="B3413" s="48" t="s">
        <v>75</v>
      </c>
      <c r="C3413" s="48">
        <v>2026</v>
      </c>
      <c r="D3413" s="48" t="s">
        <v>3</v>
      </c>
      <c r="E3413" s="48">
        <v>10</v>
      </c>
      <c r="F3413" s="60">
        <v>0</v>
      </c>
      <c r="G3413" s="43">
        <v>0</v>
      </c>
      <c r="H3413" s="58">
        <f>FactTransaction[[#This Row],[RNS]]*FactTransaction[[#This Row],[ADR]]</f>
        <v>0</v>
      </c>
      <c r="I3413" s="51">
        <f>DATE(FactTransaction[[#This Row],['#Year]],FactTransaction[[#This Row],['#Month]],1)</f>
        <v>46296</v>
      </c>
      <c r="J3413" s="48"/>
    </row>
    <row r="3414" spans="1:10" x14ac:dyDescent="0.4">
      <c r="A3414" s="48" t="s">
        <v>85</v>
      </c>
      <c r="B3414" s="48" t="s">
        <v>75</v>
      </c>
      <c r="C3414" s="48">
        <v>2026</v>
      </c>
      <c r="D3414" s="48" t="s">
        <v>6</v>
      </c>
      <c r="E3414" s="48">
        <v>11</v>
      </c>
      <c r="F3414" s="60">
        <v>0</v>
      </c>
      <c r="G3414" s="43">
        <v>0</v>
      </c>
      <c r="H3414" s="58">
        <f>FactTransaction[[#This Row],[RNS]]*FactTransaction[[#This Row],[ADR]]</f>
        <v>0</v>
      </c>
      <c r="I3414" s="51">
        <f>DATE(FactTransaction[[#This Row],['#Year]],FactTransaction[[#This Row],['#Month]],1)</f>
        <v>46327</v>
      </c>
      <c r="J3414" s="48"/>
    </row>
    <row r="3415" spans="1:10" x14ac:dyDescent="0.4">
      <c r="A3415" s="48" t="s">
        <v>85</v>
      </c>
      <c r="B3415" s="48" t="s">
        <v>75</v>
      </c>
      <c r="C3415" s="48">
        <v>2026</v>
      </c>
      <c r="D3415" s="48" t="s">
        <v>7</v>
      </c>
      <c r="E3415" s="48">
        <v>11</v>
      </c>
      <c r="F3415" s="60">
        <v>0</v>
      </c>
      <c r="G3415" s="43">
        <v>0</v>
      </c>
      <c r="H3415" s="58">
        <f>FactTransaction[[#This Row],[RNS]]*FactTransaction[[#This Row],[ADR]]</f>
        <v>0</v>
      </c>
      <c r="I3415" s="51">
        <f>DATE(FactTransaction[[#This Row],['#Year]],FactTransaction[[#This Row],['#Month]],1)</f>
        <v>46327</v>
      </c>
      <c r="J3415" s="48"/>
    </row>
    <row r="3416" spans="1:10" x14ac:dyDescent="0.4">
      <c r="A3416" s="48" t="s">
        <v>85</v>
      </c>
      <c r="B3416" s="48" t="s">
        <v>75</v>
      </c>
      <c r="C3416" s="48">
        <v>2026</v>
      </c>
      <c r="D3416" s="48" t="s">
        <v>8</v>
      </c>
      <c r="E3416" s="48">
        <v>11</v>
      </c>
      <c r="F3416" s="60">
        <v>0</v>
      </c>
      <c r="G3416" s="43">
        <v>0</v>
      </c>
      <c r="H3416" s="58">
        <f>FactTransaction[[#This Row],[RNS]]*FactTransaction[[#This Row],[ADR]]</f>
        <v>0</v>
      </c>
      <c r="I3416" s="51">
        <f>DATE(FactTransaction[[#This Row],['#Year]],FactTransaction[[#This Row],['#Month]],1)</f>
        <v>46327</v>
      </c>
      <c r="J3416" s="48"/>
    </row>
    <row r="3417" spans="1:10" x14ac:dyDescent="0.4">
      <c r="A3417" s="48" t="s">
        <v>85</v>
      </c>
      <c r="B3417" s="48" t="s">
        <v>75</v>
      </c>
      <c r="C3417" s="48">
        <v>2026</v>
      </c>
      <c r="D3417" s="48" t="s">
        <v>3</v>
      </c>
      <c r="E3417" s="48">
        <v>11</v>
      </c>
      <c r="F3417" s="60">
        <v>0</v>
      </c>
      <c r="G3417" s="43">
        <v>0</v>
      </c>
      <c r="H3417" s="58">
        <f>FactTransaction[[#This Row],[RNS]]*FactTransaction[[#This Row],[ADR]]</f>
        <v>0</v>
      </c>
      <c r="I3417" s="51">
        <f>DATE(FactTransaction[[#This Row],['#Year]],FactTransaction[[#This Row],['#Month]],1)</f>
        <v>46327</v>
      </c>
      <c r="J3417" s="48"/>
    </row>
    <row r="3418" spans="1:10" x14ac:dyDescent="0.4">
      <c r="A3418" s="48" t="s">
        <v>85</v>
      </c>
      <c r="B3418" s="48" t="s">
        <v>75</v>
      </c>
      <c r="C3418" s="48">
        <v>2026</v>
      </c>
      <c r="D3418" s="48" t="s">
        <v>6</v>
      </c>
      <c r="E3418" s="48">
        <v>12</v>
      </c>
      <c r="F3418" s="60">
        <v>0</v>
      </c>
      <c r="G3418" s="43">
        <v>0</v>
      </c>
      <c r="H3418" s="58">
        <f>FactTransaction[[#This Row],[RNS]]*FactTransaction[[#This Row],[ADR]]</f>
        <v>0</v>
      </c>
      <c r="I3418" s="51">
        <f>DATE(FactTransaction[[#This Row],['#Year]],FactTransaction[[#This Row],['#Month]],1)</f>
        <v>46357</v>
      </c>
      <c r="J3418" s="48"/>
    </row>
    <row r="3419" spans="1:10" x14ac:dyDescent="0.4">
      <c r="A3419" s="48" t="s">
        <v>85</v>
      </c>
      <c r="B3419" s="48" t="s">
        <v>75</v>
      </c>
      <c r="C3419" s="48">
        <v>2026</v>
      </c>
      <c r="D3419" s="48" t="s">
        <v>7</v>
      </c>
      <c r="E3419" s="48">
        <v>12</v>
      </c>
      <c r="F3419" s="60">
        <v>0</v>
      </c>
      <c r="G3419" s="43">
        <v>0</v>
      </c>
      <c r="H3419" s="58">
        <f>FactTransaction[[#This Row],[RNS]]*FactTransaction[[#This Row],[ADR]]</f>
        <v>0</v>
      </c>
      <c r="I3419" s="51">
        <f>DATE(FactTransaction[[#This Row],['#Year]],FactTransaction[[#This Row],['#Month]],1)</f>
        <v>46357</v>
      </c>
      <c r="J3419" s="48"/>
    </row>
    <row r="3420" spans="1:10" x14ac:dyDescent="0.4">
      <c r="A3420" s="48" t="s">
        <v>85</v>
      </c>
      <c r="B3420" s="48" t="s">
        <v>75</v>
      </c>
      <c r="C3420" s="48">
        <v>2026</v>
      </c>
      <c r="D3420" s="48" t="s">
        <v>8</v>
      </c>
      <c r="E3420" s="48">
        <v>12</v>
      </c>
      <c r="F3420" s="60">
        <v>0</v>
      </c>
      <c r="G3420" s="43">
        <v>0</v>
      </c>
      <c r="H3420" s="58">
        <f>FactTransaction[[#This Row],[RNS]]*FactTransaction[[#This Row],[ADR]]</f>
        <v>0</v>
      </c>
      <c r="I3420" s="51">
        <f>DATE(FactTransaction[[#This Row],['#Year]],FactTransaction[[#This Row],['#Month]],1)</f>
        <v>46357</v>
      </c>
      <c r="J3420" s="48"/>
    </row>
    <row r="3421" spans="1:10" x14ac:dyDescent="0.4">
      <c r="A3421" s="48" t="s">
        <v>85</v>
      </c>
      <c r="B3421" s="48" t="s">
        <v>75</v>
      </c>
      <c r="C3421" s="48">
        <v>2026</v>
      </c>
      <c r="D3421" s="48" t="s">
        <v>3</v>
      </c>
      <c r="E3421" s="48">
        <v>12</v>
      </c>
      <c r="F3421" s="60">
        <v>0</v>
      </c>
      <c r="G3421" s="43">
        <v>0</v>
      </c>
      <c r="H3421" s="58">
        <f>FactTransaction[[#This Row],[RNS]]*FactTransaction[[#This Row],[ADR]]</f>
        <v>0</v>
      </c>
      <c r="I3421" s="51">
        <f>DATE(FactTransaction[[#This Row],['#Year]],FactTransaction[[#This Row],['#Month]],1)</f>
        <v>46357</v>
      </c>
      <c r="J3421" s="48"/>
    </row>
    <row r="3422" spans="1:10" x14ac:dyDescent="0.4">
      <c r="A3422" s="48" t="s">
        <v>85</v>
      </c>
      <c r="B3422" s="48" t="s">
        <v>74</v>
      </c>
      <c r="C3422" s="48">
        <v>2026</v>
      </c>
      <c r="D3422" s="48" t="s">
        <v>6</v>
      </c>
      <c r="E3422" s="48">
        <v>1</v>
      </c>
      <c r="F3422" s="60">
        <v>374</v>
      </c>
      <c r="G3422" s="43">
        <v>102</v>
      </c>
      <c r="H3422" s="58">
        <f>FactTransaction[[#This Row],[RNS]]*FactTransaction[[#This Row],[ADR]]</f>
        <v>38148</v>
      </c>
      <c r="I3422" s="51">
        <f>DATE(FactTransaction[[#This Row],['#Year]],FactTransaction[[#This Row],['#Month]],1)</f>
        <v>46023</v>
      </c>
      <c r="J3422" s="48"/>
    </row>
    <row r="3423" spans="1:10" x14ac:dyDescent="0.4">
      <c r="A3423" s="48" t="s">
        <v>85</v>
      </c>
      <c r="B3423" s="48" t="s">
        <v>74</v>
      </c>
      <c r="C3423" s="48">
        <v>2026</v>
      </c>
      <c r="D3423" s="48" t="s">
        <v>7</v>
      </c>
      <c r="E3423" s="48">
        <v>1</v>
      </c>
      <c r="F3423" s="60">
        <v>502</v>
      </c>
      <c r="G3423" s="43">
        <v>118</v>
      </c>
      <c r="H3423" s="58">
        <f>FactTransaction[[#This Row],[RNS]]*FactTransaction[[#This Row],[ADR]]</f>
        <v>59236</v>
      </c>
      <c r="I3423" s="51">
        <f>DATE(FactTransaction[[#This Row],['#Year]],FactTransaction[[#This Row],['#Month]],1)</f>
        <v>46023</v>
      </c>
      <c r="J3423" s="48"/>
    </row>
    <row r="3424" spans="1:10" x14ac:dyDescent="0.4">
      <c r="A3424" s="48" t="s">
        <v>85</v>
      </c>
      <c r="B3424" s="48" t="s">
        <v>74</v>
      </c>
      <c r="C3424" s="48">
        <v>2026</v>
      </c>
      <c r="D3424" s="48" t="s">
        <v>8</v>
      </c>
      <c r="E3424" s="48">
        <v>1</v>
      </c>
      <c r="F3424" s="60">
        <v>174</v>
      </c>
      <c r="G3424" s="43">
        <v>104</v>
      </c>
      <c r="H3424" s="58">
        <f>FactTransaction[[#This Row],[RNS]]*FactTransaction[[#This Row],[ADR]]</f>
        <v>18096</v>
      </c>
      <c r="I3424" s="51">
        <f>DATE(FactTransaction[[#This Row],['#Year]],FactTransaction[[#This Row],['#Month]],1)</f>
        <v>46023</v>
      </c>
      <c r="J3424" s="48"/>
    </row>
    <row r="3425" spans="1:10" x14ac:dyDescent="0.4">
      <c r="A3425" s="48" t="s">
        <v>85</v>
      </c>
      <c r="B3425" s="48" t="s">
        <v>74</v>
      </c>
      <c r="C3425" s="48">
        <v>2026</v>
      </c>
      <c r="D3425" s="48" t="s">
        <v>3</v>
      </c>
      <c r="E3425" s="48">
        <v>1</v>
      </c>
      <c r="F3425" s="60">
        <v>269</v>
      </c>
      <c r="G3425" s="43">
        <v>105</v>
      </c>
      <c r="H3425" s="58">
        <f>FactTransaction[[#This Row],[RNS]]*FactTransaction[[#This Row],[ADR]]</f>
        <v>28245</v>
      </c>
      <c r="I3425" s="51">
        <f>DATE(FactTransaction[[#This Row],['#Year]],FactTransaction[[#This Row],['#Month]],1)</f>
        <v>46023</v>
      </c>
      <c r="J3425" s="48"/>
    </row>
    <row r="3426" spans="1:10" x14ac:dyDescent="0.4">
      <c r="A3426" s="48" t="s">
        <v>85</v>
      </c>
      <c r="B3426" s="48" t="s">
        <v>74</v>
      </c>
      <c r="C3426" s="48">
        <v>2026</v>
      </c>
      <c r="D3426" s="48" t="s">
        <v>6</v>
      </c>
      <c r="E3426" s="48">
        <v>2</v>
      </c>
      <c r="F3426" s="60">
        <v>502</v>
      </c>
      <c r="G3426" s="43">
        <v>125</v>
      </c>
      <c r="H3426" s="58">
        <f>FactTransaction[[#This Row],[RNS]]*FactTransaction[[#This Row],[ADR]]</f>
        <v>62750</v>
      </c>
      <c r="I3426" s="51">
        <f>DATE(FactTransaction[[#This Row],['#Year]],FactTransaction[[#This Row],['#Month]],1)</f>
        <v>46054</v>
      </c>
      <c r="J3426" s="48"/>
    </row>
    <row r="3427" spans="1:10" x14ac:dyDescent="0.4">
      <c r="A3427" s="48" t="s">
        <v>85</v>
      </c>
      <c r="B3427" s="48" t="s">
        <v>74</v>
      </c>
      <c r="C3427" s="48">
        <v>2026</v>
      </c>
      <c r="D3427" s="48" t="s">
        <v>7</v>
      </c>
      <c r="E3427" s="48">
        <v>2</v>
      </c>
      <c r="F3427" s="60">
        <v>436</v>
      </c>
      <c r="G3427" s="43">
        <v>120</v>
      </c>
      <c r="H3427" s="58">
        <f>FactTransaction[[#This Row],[RNS]]*FactTransaction[[#This Row],[ADR]]</f>
        <v>52320</v>
      </c>
      <c r="I3427" s="51">
        <f>DATE(FactTransaction[[#This Row],['#Year]],FactTransaction[[#This Row],['#Month]],1)</f>
        <v>46054</v>
      </c>
      <c r="J3427" s="48"/>
    </row>
    <row r="3428" spans="1:10" x14ac:dyDescent="0.4">
      <c r="A3428" s="48" t="s">
        <v>85</v>
      </c>
      <c r="B3428" s="48" t="s">
        <v>74</v>
      </c>
      <c r="C3428" s="48">
        <v>2026</v>
      </c>
      <c r="D3428" s="48" t="s">
        <v>8</v>
      </c>
      <c r="E3428" s="48">
        <v>2</v>
      </c>
      <c r="F3428" s="60">
        <v>473</v>
      </c>
      <c r="G3428" s="43">
        <v>119</v>
      </c>
      <c r="H3428" s="58">
        <f>FactTransaction[[#This Row],[RNS]]*FactTransaction[[#This Row],[ADR]]</f>
        <v>56287</v>
      </c>
      <c r="I3428" s="51">
        <f>DATE(FactTransaction[[#This Row],['#Year]],FactTransaction[[#This Row],['#Month]],1)</f>
        <v>46054</v>
      </c>
      <c r="J3428" s="48"/>
    </row>
    <row r="3429" spans="1:10" x14ac:dyDescent="0.4">
      <c r="A3429" s="48" t="s">
        <v>85</v>
      </c>
      <c r="B3429" s="48" t="s">
        <v>74</v>
      </c>
      <c r="C3429" s="48">
        <v>2026</v>
      </c>
      <c r="D3429" s="48" t="s">
        <v>3</v>
      </c>
      <c r="E3429" s="48">
        <v>2</v>
      </c>
      <c r="F3429" s="60">
        <v>452</v>
      </c>
      <c r="G3429" s="43">
        <v>117</v>
      </c>
      <c r="H3429" s="58">
        <f>FactTransaction[[#This Row],[RNS]]*FactTransaction[[#This Row],[ADR]]</f>
        <v>52884</v>
      </c>
      <c r="I3429" s="51">
        <f>DATE(FactTransaction[[#This Row],['#Year]],FactTransaction[[#This Row],['#Month]],1)</f>
        <v>46054</v>
      </c>
      <c r="J3429" s="48"/>
    </row>
    <row r="3430" spans="1:10" x14ac:dyDescent="0.4">
      <c r="A3430" s="48" t="s">
        <v>85</v>
      </c>
      <c r="B3430" s="48" t="s">
        <v>74</v>
      </c>
      <c r="C3430" s="48">
        <v>2026</v>
      </c>
      <c r="D3430" s="48" t="s">
        <v>6</v>
      </c>
      <c r="E3430" s="48">
        <v>3</v>
      </c>
      <c r="F3430" s="60">
        <v>0</v>
      </c>
      <c r="G3430" s="43">
        <v>0</v>
      </c>
      <c r="H3430" s="58">
        <f>FactTransaction[[#This Row],[RNS]]*FactTransaction[[#This Row],[ADR]]</f>
        <v>0</v>
      </c>
      <c r="I3430" s="51">
        <f>DATE(FactTransaction[[#This Row],['#Year]],FactTransaction[[#This Row],['#Month]],1)</f>
        <v>46082</v>
      </c>
      <c r="J3430" s="48"/>
    </row>
    <row r="3431" spans="1:10" x14ac:dyDescent="0.4">
      <c r="A3431" s="48" t="s">
        <v>85</v>
      </c>
      <c r="B3431" s="48" t="s">
        <v>74</v>
      </c>
      <c r="C3431" s="48">
        <v>2026</v>
      </c>
      <c r="D3431" s="48" t="s">
        <v>7</v>
      </c>
      <c r="E3431" s="48">
        <v>3</v>
      </c>
      <c r="F3431" s="60">
        <v>0</v>
      </c>
      <c r="G3431" s="43">
        <v>0</v>
      </c>
      <c r="H3431" s="58">
        <f>FactTransaction[[#This Row],[RNS]]*FactTransaction[[#This Row],[ADR]]</f>
        <v>0</v>
      </c>
      <c r="I3431" s="51">
        <f>DATE(FactTransaction[[#This Row],['#Year]],FactTransaction[[#This Row],['#Month]],1)</f>
        <v>46082</v>
      </c>
      <c r="J3431" s="48"/>
    </row>
    <row r="3432" spans="1:10" x14ac:dyDescent="0.4">
      <c r="A3432" s="48" t="s">
        <v>85</v>
      </c>
      <c r="B3432" s="48" t="s">
        <v>74</v>
      </c>
      <c r="C3432" s="48">
        <v>2026</v>
      </c>
      <c r="D3432" s="48" t="s">
        <v>8</v>
      </c>
      <c r="E3432" s="48">
        <v>3</v>
      </c>
      <c r="F3432" s="60">
        <v>0</v>
      </c>
      <c r="G3432" s="43">
        <v>0</v>
      </c>
      <c r="H3432" s="58">
        <f>FactTransaction[[#This Row],[RNS]]*FactTransaction[[#This Row],[ADR]]</f>
        <v>0</v>
      </c>
      <c r="I3432" s="51">
        <f>DATE(FactTransaction[[#This Row],['#Year]],FactTransaction[[#This Row],['#Month]],1)</f>
        <v>46082</v>
      </c>
      <c r="J3432" s="48"/>
    </row>
    <row r="3433" spans="1:10" x14ac:dyDescent="0.4">
      <c r="A3433" s="48" t="s">
        <v>85</v>
      </c>
      <c r="B3433" s="48" t="s">
        <v>74</v>
      </c>
      <c r="C3433" s="48">
        <v>2026</v>
      </c>
      <c r="D3433" s="48" t="s">
        <v>3</v>
      </c>
      <c r="E3433" s="48">
        <v>3</v>
      </c>
      <c r="F3433" s="60">
        <v>0</v>
      </c>
      <c r="G3433" s="43">
        <v>0</v>
      </c>
      <c r="H3433" s="58">
        <f>FactTransaction[[#This Row],[RNS]]*FactTransaction[[#This Row],[ADR]]</f>
        <v>0</v>
      </c>
      <c r="I3433" s="51">
        <f>DATE(FactTransaction[[#This Row],['#Year]],FactTransaction[[#This Row],['#Month]],1)</f>
        <v>46082</v>
      </c>
      <c r="J3433" s="48"/>
    </row>
    <row r="3434" spans="1:10" x14ac:dyDescent="0.4">
      <c r="A3434" s="48" t="s">
        <v>85</v>
      </c>
      <c r="B3434" s="48" t="s">
        <v>74</v>
      </c>
      <c r="C3434" s="48">
        <v>2026</v>
      </c>
      <c r="D3434" s="48" t="s">
        <v>6</v>
      </c>
      <c r="E3434" s="48">
        <v>4</v>
      </c>
      <c r="F3434" s="60">
        <v>0</v>
      </c>
      <c r="G3434" s="43">
        <v>0</v>
      </c>
      <c r="H3434" s="58">
        <f>FactTransaction[[#This Row],[RNS]]*FactTransaction[[#This Row],[ADR]]</f>
        <v>0</v>
      </c>
      <c r="I3434" s="51">
        <f>DATE(FactTransaction[[#This Row],['#Year]],FactTransaction[[#This Row],['#Month]],1)</f>
        <v>46113</v>
      </c>
      <c r="J3434" s="48"/>
    </row>
    <row r="3435" spans="1:10" x14ac:dyDescent="0.4">
      <c r="A3435" s="48" t="s">
        <v>85</v>
      </c>
      <c r="B3435" s="48" t="s">
        <v>74</v>
      </c>
      <c r="C3435" s="48">
        <v>2026</v>
      </c>
      <c r="D3435" s="48" t="s">
        <v>7</v>
      </c>
      <c r="E3435" s="48">
        <v>4</v>
      </c>
      <c r="F3435" s="60">
        <v>0</v>
      </c>
      <c r="G3435" s="43">
        <v>0</v>
      </c>
      <c r="H3435" s="58">
        <f>FactTransaction[[#This Row],[RNS]]*FactTransaction[[#This Row],[ADR]]</f>
        <v>0</v>
      </c>
      <c r="I3435" s="51">
        <f>DATE(FactTransaction[[#This Row],['#Year]],FactTransaction[[#This Row],['#Month]],1)</f>
        <v>46113</v>
      </c>
      <c r="J3435" s="48"/>
    </row>
    <row r="3436" spans="1:10" x14ac:dyDescent="0.4">
      <c r="A3436" s="48" t="s">
        <v>85</v>
      </c>
      <c r="B3436" s="48" t="s">
        <v>74</v>
      </c>
      <c r="C3436" s="48">
        <v>2026</v>
      </c>
      <c r="D3436" s="48" t="s">
        <v>8</v>
      </c>
      <c r="E3436" s="48">
        <v>4</v>
      </c>
      <c r="F3436" s="60">
        <v>0</v>
      </c>
      <c r="G3436" s="43">
        <v>0</v>
      </c>
      <c r="H3436" s="58">
        <f>FactTransaction[[#This Row],[RNS]]*FactTransaction[[#This Row],[ADR]]</f>
        <v>0</v>
      </c>
      <c r="I3436" s="51">
        <f>DATE(FactTransaction[[#This Row],['#Year]],FactTransaction[[#This Row],['#Month]],1)</f>
        <v>46113</v>
      </c>
      <c r="J3436" s="48"/>
    </row>
    <row r="3437" spans="1:10" x14ac:dyDescent="0.4">
      <c r="A3437" s="48" t="s">
        <v>85</v>
      </c>
      <c r="B3437" s="48" t="s">
        <v>74</v>
      </c>
      <c r="C3437" s="48">
        <v>2026</v>
      </c>
      <c r="D3437" s="48" t="s">
        <v>3</v>
      </c>
      <c r="E3437" s="48">
        <v>4</v>
      </c>
      <c r="F3437" s="60">
        <v>0</v>
      </c>
      <c r="G3437" s="43">
        <v>0</v>
      </c>
      <c r="H3437" s="58">
        <f>FactTransaction[[#This Row],[RNS]]*FactTransaction[[#This Row],[ADR]]</f>
        <v>0</v>
      </c>
      <c r="I3437" s="51">
        <f>DATE(FactTransaction[[#This Row],['#Year]],FactTransaction[[#This Row],['#Month]],1)</f>
        <v>46113</v>
      </c>
      <c r="J3437" s="48"/>
    </row>
    <row r="3438" spans="1:10" x14ac:dyDescent="0.4">
      <c r="A3438" s="48" t="s">
        <v>85</v>
      </c>
      <c r="B3438" s="48" t="s">
        <v>74</v>
      </c>
      <c r="C3438" s="48">
        <v>2026</v>
      </c>
      <c r="D3438" s="48" t="s">
        <v>6</v>
      </c>
      <c r="E3438" s="48">
        <v>5</v>
      </c>
      <c r="F3438" s="60">
        <v>0</v>
      </c>
      <c r="G3438" s="43">
        <v>0</v>
      </c>
      <c r="H3438" s="58">
        <f>FactTransaction[[#This Row],[RNS]]*FactTransaction[[#This Row],[ADR]]</f>
        <v>0</v>
      </c>
      <c r="I3438" s="51">
        <f>DATE(FactTransaction[[#This Row],['#Year]],FactTransaction[[#This Row],['#Month]],1)</f>
        <v>46143</v>
      </c>
      <c r="J3438" s="48"/>
    </row>
    <row r="3439" spans="1:10" x14ac:dyDescent="0.4">
      <c r="A3439" s="48" t="s">
        <v>85</v>
      </c>
      <c r="B3439" s="48" t="s">
        <v>74</v>
      </c>
      <c r="C3439" s="48">
        <v>2026</v>
      </c>
      <c r="D3439" s="48" t="s">
        <v>7</v>
      </c>
      <c r="E3439" s="48">
        <v>5</v>
      </c>
      <c r="F3439" s="60">
        <v>0</v>
      </c>
      <c r="G3439" s="43">
        <v>0</v>
      </c>
      <c r="H3439" s="58">
        <f>FactTransaction[[#This Row],[RNS]]*FactTransaction[[#This Row],[ADR]]</f>
        <v>0</v>
      </c>
      <c r="I3439" s="51">
        <f>DATE(FactTransaction[[#This Row],['#Year]],FactTransaction[[#This Row],['#Month]],1)</f>
        <v>46143</v>
      </c>
      <c r="J3439" s="48"/>
    </row>
    <row r="3440" spans="1:10" x14ac:dyDescent="0.4">
      <c r="A3440" s="48" t="s">
        <v>85</v>
      </c>
      <c r="B3440" s="48" t="s">
        <v>74</v>
      </c>
      <c r="C3440" s="48">
        <v>2026</v>
      </c>
      <c r="D3440" s="48" t="s">
        <v>8</v>
      </c>
      <c r="E3440" s="48">
        <v>5</v>
      </c>
      <c r="F3440" s="60">
        <v>0</v>
      </c>
      <c r="G3440" s="43">
        <v>0</v>
      </c>
      <c r="H3440" s="58">
        <f>FactTransaction[[#This Row],[RNS]]*FactTransaction[[#This Row],[ADR]]</f>
        <v>0</v>
      </c>
      <c r="I3440" s="51">
        <f>DATE(FactTransaction[[#This Row],['#Year]],FactTransaction[[#This Row],['#Month]],1)</f>
        <v>46143</v>
      </c>
      <c r="J3440" s="48"/>
    </row>
    <row r="3441" spans="1:10" x14ac:dyDescent="0.4">
      <c r="A3441" s="48" t="s">
        <v>85</v>
      </c>
      <c r="B3441" s="48" t="s">
        <v>74</v>
      </c>
      <c r="C3441" s="48">
        <v>2026</v>
      </c>
      <c r="D3441" s="48" t="s">
        <v>3</v>
      </c>
      <c r="E3441" s="48">
        <v>5</v>
      </c>
      <c r="F3441" s="60">
        <v>0</v>
      </c>
      <c r="G3441" s="43">
        <v>0</v>
      </c>
      <c r="H3441" s="58">
        <f>FactTransaction[[#This Row],[RNS]]*FactTransaction[[#This Row],[ADR]]</f>
        <v>0</v>
      </c>
      <c r="I3441" s="51">
        <f>DATE(FactTransaction[[#This Row],['#Year]],FactTransaction[[#This Row],['#Month]],1)</f>
        <v>46143</v>
      </c>
      <c r="J3441" s="48"/>
    </row>
    <row r="3442" spans="1:10" x14ac:dyDescent="0.4">
      <c r="A3442" s="48" t="s">
        <v>85</v>
      </c>
      <c r="B3442" s="48" t="s">
        <v>74</v>
      </c>
      <c r="C3442" s="48">
        <v>2026</v>
      </c>
      <c r="D3442" s="48" t="s">
        <v>6</v>
      </c>
      <c r="E3442" s="48">
        <v>6</v>
      </c>
      <c r="F3442" s="60">
        <v>0</v>
      </c>
      <c r="G3442" s="43">
        <v>0</v>
      </c>
      <c r="H3442" s="58">
        <f>FactTransaction[[#This Row],[RNS]]*FactTransaction[[#This Row],[ADR]]</f>
        <v>0</v>
      </c>
      <c r="I3442" s="51">
        <f>DATE(FactTransaction[[#This Row],['#Year]],FactTransaction[[#This Row],['#Month]],1)</f>
        <v>46174</v>
      </c>
      <c r="J3442" s="48"/>
    </row>
    <row r="3443" spans="1:10" x14ac:dyDescent="0.4">
      <c r="A3443" s="48" t="s">
        <v>85</v>
      </c>
      <c r="B3443" s="48" t="s">
        <v>74</v>
      </c>
      <c r="C3443" s="48">
        <v>2026</v>
      </c>
      <c r="D3443" s="48" t="s">
        <v>7</v>
      </c>
      <c r="E3443" s="48">
        <v>6</v>
      </c>
      <c r="F3443" s="60">
        <v>0</v>
      </c>
      <c r="G3443" s="43">
        <v>0</v>
      </c>
      <c r="H3443" s="58">
        <f>FactTransaction[[#This Row],[RNS]]*FactTransaction[[#This Row],[ADR]]</f>
        <v>0</v>
      </c>
      <c r="I3443" s="51">
        <f>DATE(FactTransaction[[#This Row],['#Year]],FactTransaction[[#This Row],['#Month]],1)</f>
        <v>46174</v>
      </c>
      <c r="J3443" s="48"/>
    </row>
    <row r="3444" spans="1:10" x14ac:dyDescent="0.4">
      <c r="A3444" s="48" t="s">
        <v>85</v>
      </c>
      <c r="B3444" s="48" t="s">
        <v>74</v>
      </c>
      <c r="C3444" s="48">
        <v>2026</v>
      </c>
      <c r="D3444" s="48" t="s">
        <v>8</v>
      </c>
      <c r="E3444" s="48">
        <v>6</v>
      </c>
      <c r="F3444" s="60">
        <v>0</v>
      </c>
      <c r="G3444" s="43">
        <v>0</v>
      </c>
      <c r="H3444" s="58">
        <f>FactTransaction[[#This Row],[RNS]]*FactTransaction[[#This Row],[ADR]]</f>
        <v>0</v>
      </c>
      <c r="I3444" s="51">
        <f>DATE(FactTransaction[[#This Row],['#Year]],FactTransaction[[#This Row],['#Month]],1)</f>
        <v>46174</v>
      </c>
      <c r="J3444" s="48"/>
    </row>
    <row r="3445" spans="1:10" x14ac:dyDescent="0.4">
      <c r="A3445" s="48" t="s">
        <v>85</v>
      </c>
      <c r="B3445" s="48" t="s">
        <v>74</v>
      </c>
      <c r="C3445" s="48">
        <v>2026</v>
      </c>
      <c r="D3445" s="48" t="s">
        <v>3</v>
      </c>
      <c r="E3445" s="48">
        <v>6</v>
      </c>
      <c r="F3445" s="60">
        <v>0</v>
      </c>
      <c r="G3445" s="43">
        <v>0</v>
      </c>
      <c r="H3445" s="58">
        <f>FactTransaction[[#This Row],[RNS]]*FactTransaction[[#This Row],[ADR]]</f>
        <v>0</v>
      </c>
      <c r="I3445" s="51">
        <f>DATE(FactTransaction[[#This Row],['#Year]],FactTransaction[[#This Row],['#Month]],1)</f>
        <v>46174</v>
      </c>
      <c r="J3445" s="48"/>
    </row>
    <row r="3446" spans="1:10" x14ac:dyDescent="0.4">
      <c r="A3446" s="48" t="s">
        <v>85</v>
      </c>
      <c r="B3446" s="48" t="s">
        <v>74</v>
      </c>
      <c r="C3446" s="48">
        <v>2026</v>
      </c>
      <c r="D3446" s="48" t="s">
        <v>6</v>
      </c>
      <c r="E3446" s="48">
        <v>7</v>
      </c>
      <c r="F3446" s="60">
        <v>0</v>
      </c>
      <c r="G3446" s="43">
        <v>0</v>
      </c>
      <c r="H3446" s="58">
        <f>FactTransaction[[#This Row],[RNS]]*FactTransaction[[#This Row],[ADR]]</f>
        <v>0</v>
      </c>
      <c r="I3446" s="51">
        <f>DATE(FactTransaction[[#This Row],['#Year]],FactTransaction[[#This Row],['#Month]],1)</f>
        <v>46204</v>
      </c>
      <c r="J3446" s="48"/>
    </row>
    <row r="3447" spans="1:10" x14ac:dyDescent="0.4">
      <c r="A3447" s="48" t="s">
        <v>85</v>
      </c>
      <c r="B3447" s="48" t="s">
        <v>74</v>
      </c>
      <c r="C3447" s="48">
        <v>2026</v>
      </c>
      <c r="D3447" s="48" t="s">
        <v>7</v>
      </c>
      <c r="E3447" s="48">
        <v>7</v>
      </c>
      <c r="F3447" s="60">
        <v>0</v>
      </c>
      <c r="G3447" s="43">
        <v>0</v>
      </c>
      <c r="H3447" s="58">
        <f>FactTransaction[[#This Row],[RNS]]*FactTransaction[[#This Row],[ADR]]</f>
        <v>0</v>
      </c>
      <c r="I3447" s="51">
        <f>DATE(FactTransaction[[#This Row],['#Year]],FactTransaction[[#This Row],['#Month]],1)</f>
        <v>46204</v>
      </c>
      <c r="J3447" s="48"/>
    </row>
    <row r="3448" spans="1:10" x14ac:dyDescent="0.4">
      <c r="A3448" s="48" t="s">
        <v>85</v>
      </c>
      <c r="B3448" s="48" t="s">
        <v>74</v>
      </c>
      <c r="C3448" s="48">
        <v>2026</v>
      </c>
      <c r="D3448" s="48" t="s">
        <v>8</v>
      </c>
      <c r="E3448" s="48">
        <v>7</v>
      </c>
      <c r="F3448" s="60">
        <v>0</v>
      </c>
      <c r="G3448" s="43">
        <v>0</v>
      </c>
      <c r="H3448" s="58">
        <f>FactTransaction[[#This Row],[RNS]]*FactTransaction[[#This Row],[ADR]]</f>
        <v>0</v>
      </c>
      <c r="I3448" s="51">
        <f>DATE(FactTransaction[[#This Row],['#Year]],FactTransaction[[#This Row],['#Month]],1)</f>
        <v>46204</v>
      </c>
      <c r="J3448" s="48"/>
    </row>
    <row r="3449" spans="1:10" x14ac:dyDescent="0.4">
      <c r="A3449" s="48" t="s">
        <v>85</v>
      </c>
      <c r="B3449" s="48" t="s">
        <v>74</v>
      </c>
      <c r="C3449" s="48">
        <v>2026</v>
      </c>
      <c r="D3449" s="48" t="s">
        <v>3</v>
      </c>
      <c r="E3449" s="48">
        <v>7</v>
      </c>
      <c r="F3449" s="60">
        <v>0</v>
      </c>
      <c r="G3449" s="43">
        <v>0</v>
      </c>
      <c r="H3449" s="58">
        <f>FactTransaction[[#This Row],[RNS]]*FactTransaction[[#This Row],[ADR]]</f>
        <v>0</v>
      </c>
      <c r="I3449" s="51">
        <f>DATE(FactTransaction[[#This Row],['#Year]],FactTransaction[[#This Row],['#Month]],1)</f>
        <v>46204</v>
      </c>
      <c r="J3449" s="48"/>
    </row>
    <row r="3450" spans="1:10" x14ac:dyDescent="0.4">
      <c r="A3450" s="48" t="s">
        <v>85</v>
      </c>
      <c r="B3450" s="48" t="s">
        <v>74</v>
      </c>
      <c r="C3450" s="48">
        <v>2026</v>
      </c>
      <c r="D3450" s="48" t="s">
        <v>6</v>
      </c>
      <c r="E3450" s="48">
        <v>8</v>
      </c>
      <c r="F3450" s="60">
        <v>0</v>
      </c>
      <c r="G3450" s="43">
        <v>0</v>
      </c>
      <c r="H3450" s="58">
        <f>FactTransaction[[#This Row],[RNS]]*FactTransaction[[#This Row],[ADR]]</f>
        <v>0</v>
      </c>
      <c r="I3450" s="51">
        <f>DATE(FactTransaction[[#This Row],['#Year]],FactTransaction[[#This Row],['#Month]],1)</f>
        <v>46235</v>
      </c>
      <c r="J3450" s="48"/>
    </row>
    <row r="3451" spans="1:10" x14ac:dyDescent="0.4">
      <c r="A3451" s="48" t="s">
        <v>85</v>
      </c>
      <c r="B3451" s="48" t="s">
        <v>74</v>
      </c>
      <c r="C3451" s="48">
        <v>2026</v>
      </c>
      <c r="D3451" s="48" t="s">
        <v>7</v>
      </c>
      <c r="E3451" s="48">
        <v>8</v>
      </c>
      <c r="F3451" s="60">
        <v>0</v>
      </c>
      <c r="G3451" s="43">
        <v>0</v>
      </c>
      <c r="H3451" s="58">
        <f>FactTransaction[[#This Row],[RNS]]*FactTransaction[[#This Row],[ADR]]</f>
        <v>0</v>
      </c>
      <c r="I3451" s="51">
        <f>DATE(FactTransaction[[#This Row],['#Year]],FactTransaction[[#This Row],['#Month]],1)</f>
        <v>46235</v>
      </c>
      <c r="J3451" s="48"/>
    </row>
    <row r="3452" spans="1:10" x14ac:dyDescent="0.4">
      <c r="A3452" s="48" t="s">
        <v>85</v>
      </c>
      <c r="B3452" s="48" t="s">
        <v>74</v>
      </c>
      <c r="C3452" s="48">
        <v>2026</v>
      </c>
      <c r="D3452" s="48" t="s">
        <v>8</v>
      </c>
      <c r="E3452" s="48">
        <v>8</v>
      </c>
      <c r="F3452" s="60">
        <v>0</v>
      </c>
      <c r="G3452" s="43">
        <v>0</v>
      </c>
      <c r="H3452" s="58">
        <f>FactTransaction[[#This Row],[RNS]]*FactTransaction[[#This Row],[ADR]]</f>
        <v>0</v>
      </c>
      <c r="I3452" s="51">
        <f>DATE(FactTransaction[[#This Row],['#Year]],FactTransaction[[#This Row],['#Month]],1)</f>
        <v>46235</v>
      </c>
      <c r="J3452" s="48"/>
    </row>
    <row r="3453" spans="1:10" x14ac:dyDescent="0.4">
      <c r="A3453" s="48" t="s">
        <v>85</v>
      </c>
      <c r="B3453" s="48" t="s">
        <v>74</v>
      </c>
      <c r="C3453" s="48">
        <v>2026</v>
      </c>
      <c r="D3453" s="48" t="s">
        <v>3</v>
      </c>
      <c r="E3453" s="48">
        <v>8</v>
      </c>
      <c r="F3453" s="60">
        <v>0</v>
      </c>
      <c r="G3453" s="43">
        <v>0</v>
      </c>
      <c r="H3453" s="58">
        <f>FactTransaction[[#This Row],[RNS]]*FactTransaction[[#This Row],[ADR]]</f>
        <v>0</v>
      </c>
      <c r="I3453" s="51">
        <f>DATE(FactTransaction[[#This Row],['#Year]],FactTransaction[[#This Row],['#Month]],1)</f>
        <v>46235</v>
      </c>
      <c r="J3453" s="48"/>
    </row>
    <row r="3454" spans="1:10" x14ac:dyDescent="0.4">
      <c r="A3454" s="48" t="s">
        <v>85</v>
      </c>
      <c r="B3454" s="48" t="s">
        <v>74</v>
      </c>
      <c r="C3454" s="48">
        <v>2026</v>
      </c>
      <c r="D3454" s="48" t="s">
        <v>6</v>
      </c>
      <c r="E3454" s="48">
        <v>9</v>
      </c>
      <c r="F3454" s="60">
        <v>0</v>
      </c>
      <c r="G3454" s="43">
        <v>0</v>
      </c>
      <c r="H3454" s="58">
        <f>FactTransaction[[#This Row],[RNS]]*FactTransaction[[#This Row],[ADR]]</f>
        <v>0</v>
      </c>
      <c r="I3454" s="51">
        <f>DATE(FactTransaction[[#This Row],['#Year]],FactTransaction[[#This Row],['#Month]],1)</f>
        <v>46266</v>
      </c>
      <c r="J3454" s="48"/>
    </row>
    <row r="3455" spans="1:10" x14ac:dyDescent="0.4">
      <c r="A3455" s="48" t="s">
        <v>85</v>
      </c>
      <c r="B3455" s="48" t="s">
        <v>74</v>
      </c>
      <c r="C3455" s="48">
        <v>2026</v>
      </c>
      <c r="D3455" s="48" t="s">
        <v>7</v>
      </c>
      <c r="E3455" s="48">
        <v>9</v>
      </c>
      <c r="F3455" s="60">
        <v>0</v>
      </c>
      <c r="G3455" s="43">
        <v>0</v>
      </c>
      <c r="H3455" s="58">
        <f>FactTransaction[[#This Row],[RNS]]*FactTransaction[[#This Row],[ADR]]</f>
        <v>0</v>
      </c>
      <c r="I3455" s="51">
        <f>DATE(FactTransaction[[#This Row],['#Year]],FactTransaction[[#This Row],['#Month]],1)</f>
        <v>46266</v>
      </c>
      <c r="J3455" s="48"/>
    </row>
    <row r="3456" spans="1:10" x14ac:dyDescent="0.4">
      <c r="A3456" s="48" t="s">
        <v>85</v>
      </c>
      <c r="B3456" s="48" t="s">
        <v>74</v>
      </c>
      <c r="C3456" s="48">
        <v>2026</v>
      </c>
      <c r="D3456" s="48" t="s">
        <v>8</v>
      </c>
      <c r="E3456" s="48">
        <v>9</v>
      </c>
      <c r="F3456" s="60">
        <v>0</v>
      </c>
      <c r="G3456" s="43">
        <v>0</v>
      </c>
      <c r="H3456" s="58">
        <f>FactTransaction[[#This Row],[RNS]]*FactTransaction[[#This Row],[ADR]]</f>
        <v>0</v>
      </c>
      <c r="I3456" s="51">
        <f>DATE(FactTransaction[[#This Row],['#Year]],FactTransaction[[#This Row],['#Month]],1)</f>
        <v>46266</v>
      </c>
      <c r="J3456" s="48"/>
    </row>
    <row r="3457" spans="1:10" x14ac:dyDescent="0.4">
      <c r="A3457" s="48" t="s">
        <v>85</v>
      </c>
      <c r="B3457" s="48" t="s">
        <v>74</v>
      </c>
      <c r="C3457" s="48">
        <v>2026</v>
      </c>
      <c r="D3457" s="48" t="s">
        <v>3</v>
      </c>
      <c r="E3457" s="48">
        <v>9</v>
      </c>
      <c r="F3457" s="60">
        <v>0</v>
      </c>
      <c r="G3457" s="43">
        <v>0</v>
      </c>
      <c r="H3457" s="58">
        <f>FactTransaction[[#This Row],[RNS]]*FactTransaction[[#This Row],[ADR]]</f>
        <v>0</v>
      </c>
      <c r="I3457" s="51">
        <f>DATE(FactTransaction[[#This Row],['#Year]],FactTransaction[[#This Row],['#Month]],1)</f>
        <v>46266</v>
      </c>
      <c r="J3457" s="48"/>
    </row>
    <row r="3458" spans="1:10" x14ac:dyDescent="0.4">
      <c r="A3458" s="48" t="s">
        <v>85</v>
      </c>
      <c r="B3458" s="48" t="s">
        <v>74</v>
      </c>
      <c r="C3458" s="48">
        <v>2026</v>
      </c>
      <c r="D3458" s="48" t="s">
        <v>6</v>
      </c>
      <c r="E3458" s="48">
        <v>10</v>
      </c>
      <c r="F3458" s="60">
        <v>0</v>
      </c>
      <c r="G3458" s="43">
        <v>0</v>
      </c>
      <c r="H3458" s="58">
        <f>FactTransaction[[#This Row],[RNS]]*FactTransaction[[#This Row],[ADR]]</f>
        <v>0</v>
      </c>
      <c r="I3458" s="51">
        <f>DATE(FactTransaction[[#This Row],['#Year]],FactTransaction[[#This Row],['#Month]],1)</f>
        <v>46296</v>
      </c>
      <c r="J3458" s="48"/>
    </row>
    <row r="3459" spans="1:10" x14ac:dyDescent="0.4">
      <c r="A3459" s="48" t="s">
        <v>85</v>
      </c>
      <c r="B3459" s="48" t="s">
        <v>74</v>
      </c>
      <c r="C3459" s="48">
        <v>2026</v>
      </c>
      <c r="D3459" s="48" t="s">
        <v>7</v>
      </c>
      <c r="E3459" s="48">
        <v>10</v>
      </c>
      <c r="F3459" s="60">
        <v>0</v>
      </c>
      <c r="G3459" s="43">
        <v>0</v>
      </c>
      <c r="H3459" s="58">
        <f>FactTransaction[[#This Row],[RNS]]*FactTransaction[[#This Row],[ADR]]</f>
        <v>0</v>
      </c>
      <c r="I3459" s="51">
        <f>DATE(FactTransaction[[#This Row],['#Year]],FactTransaction[[#This Row],['#Month]],1)</f>
        <v>46296</v>
      </c>
      <c r="J3459" s="48"/>
    </row>
    <row r="3460" spans="1:10" x14ac:dyDescent="0.4">
      <c r="A3460" s="48" t="s">
        <v>85</v>
      </c>
      <c r="B3460" s="48" t="s">
        <v>74</v>
      </c>
      <c r="C3460" s="48">
        <v>2026</v>
      </c>
      <c r="D3460" s="48" t="s">
        <v>8</v>
      </c>
      <c r="E3460" s="48">
        <v>10</v>
      </c>
      <c r="F3460" s="60">
        <v>0</v>
      </c>
      <c r="G3460" s="43">
        <v>0</v>
      </c>
      <c r="H3460" s="58">
        <f>FactTransaction[[#This Row],[RNS]]*FactTransaction[[#This Row],[ADR]]</f>
        <v>0</v>
      </c>
      <c r="I3460" s="51">
        <f>DATE(FactTransaction[[#This Row],['#Year]],FactTransaction[[#This Row],['#Month]],1)</f>
        <v>46296</v>
      </c>
      <c r="J3460" s="48"/>
    </row>
    <row r="3461" spans="1:10" x14ac:dyDescent="0.4">
      <c r="A3461" s="48" t="s">
        <v>85</v>
      </c>
      <c r="B3461" s="48" t="s">
        <v>74</v>
      </c>
      <c r="C3461" s="48">
        <v>2026</v>
      </c>
      <c r="D3461" s="48" t="s">
        <v>3</v>
      </c>
      <c r="E3461" s="48">
        <v>10</v>
      </c>
      <c r="F3461" s="60">
        <v>0</v>
      </c>
      <c r="G3461" s="43">
        <v>0</v>
      </c>
      <c r="H3461" s="58">
        <f>FactTransaction[[#This Row],[RNS]]*FactTransaction[[#This Row],[ADR]]</f>
        <v>0</v>
      </c>
      <c r="I3461" s="51">
        <f>DATE(FactTransaction[[#This Row],['#Year]],FactTransaction[[#This Row],['#Month]],1)</f>
        <v>46296</v>
      </c>
      <c r="J3461" s="48"/>
    </row>
    <row r="3462" spans="1:10" x14ac:dyDescent="0.4">
      <c r="A3462" s="48" t="s">
        <v>85</v>
      </c>
      <c r="B3462" s="48" t="s">
        <v>74</v>
      </c>
      <c r="C3462" s="48">
        <v>2026</v>
      </c>
      <c r="D3462" s="48" t="s">
        <v>6</v>
      </c>
      <c r="E3462" s="48">
        <v>11</v>
      </c>
      <c r="F3462" s="60">
        <v>0</v>
      </c>
      <c r="G3462" s="43">
        <v>0</v>
      </c>
      <c r="H3462" s="58">
        <f>FactTransaction[[#This Row],[RNS]]*FactTransaction[[#This Row],[ADR]]</f>
        <v>0</v>
      </c>
      <c r="I3462" s="51">
        <f>DATE(FactTransaction[[#This Row],['#Year]],FactTransaction[[#This Row],['#Month]],1)</f>
        <v>46327</v>
      </c>
      <c r="J3462" s="48"/>
    </row>
    <row r="3463" spans="1:10" x14ac:dyDescent="0.4">
      <c r="A3463" s="48" t="s">
        <v>85</v>
      </c>
      <c r="B3463" s="48" t="s">
        <v>74</v>
      </c>
      <c r="C3463" s="48">
        <v>2026</v>
      </c>
      <c r="D3463" s="48" t="s">
        <v>7</v>
      </c>
      <c r="E3463" s="48">
        <v>11</v>
      </c>
      <c r="F3463" s="60">
        <v>0</v>
      </c>
      <c r="G3463" s="43">
        <v>0</v>
      </c>
      <c r="H3463" s="58">
        <f>FactTransaction[[#This Row],[RNS]]*FactTransaction[[#This Row],[ADR]]</f>
        <v>0</v>
      </c>
      <c r="I3463" s="51">
        <f>DATE(FactTransaction[[#This Row],['#Year]],FactTransaction[[#This Row],['#Month]],1)</f>
        <v>46327</v>
      </c>
      <c r="J3463" s="48"/>
    </row>
    <row r="3464" spans="1:10" x14ac:dyDescent="0.4">
      <c r="A3464" s="48" t="s">
        <v>85</v>
      </c>
      <c r="B3464" s="48" t="s">
        <v>74</v>
      </c>
      <c r="C3464" s="48">
        <v>2026</v>
      </c>
      <c r="D3464" s="48" t="s">
        <v>8</v>
      </c>
      <c r="E3464" s="48">
        <v>11</v>
      </c>
      <c r="F3464" s="60">
        <v>0</v>
      </c>
      <c r="G3464" s="43">
        <v>0</v>
      </c>
      <c r="H3464" s="58">
        <f>FactTransaction[[#This Row],[RNS]]*FactTransaction[[#This Row],[ADR]]</f>
        <v>0</v>
      </c>
      <c r="I3464" s="51">
        <f>DATE(FactTransaction[[#This Row],['#Year]],FactTransaction[[#This Row],['#Month]],1)</f>
        <v>46327</v>
      </c>
      <c r="J3464" s="48"/>
    </row>
    <row r="3465" spans="1:10" x14ac:dyDescent="0.4">
      <c r="A3465" s="48" t="s">
        <v>85</v>
      </c>
      <c r="B3465" s="48" t="s">
        <v>74</v>
      </c>
      <c r="C3465" s="48">
        <v>2026</v>
      </c>
      <c r="D3465" s="48" t="s">
        <v>3</v>
      </c>
      <c r="E3465" s="48">
        <v>11</v>
      </c>
      <c r="F3465" s="60">
        <v>0</v>
      </c>
      <c r="G3465" s="43">
        <v>0</v>
      </c>
      <c r="H3465" s="58">
        <f>FactTransaction[[#This Row],[RNS]]*FactTransaction[[#This Row],[ADR]]</f>
        <v>0</v>
      </c>
      <c r="I3465" s="51">
        <f>DATE(FactTransaction[[#This Row],['#Year]],FactTransaction[[#This Row],['#Month]],1)</f>
        <v>46327</v>
      </c>
      <c r="J3465" s="48"/>
    </row>
    <row r="3466" spans="1:10" x14ac:dyDescent="0.4">
      <c r="A3466" s="48" t="s">
        <v>85</v>
      </c>
      <c r="B3466" s="48" t="s">
        <v>74</v>
      </c>
      <c r="C3466" s="48">
        <v>2026</v>
      </c>
      <c r="D3466" s="48" t="s">
        <v>6</v>
      </c>
      <c r="E3466" s="48">
        <v>12</v>
      </c>
      <c r="F3466" s="60">
        <v>0</v>
      </c>
      <c r="G3466" s="43">
        <v>0</v>
      </c>
      <c r="H3466" s="58">
        <f>FactTransaction[[#This Row],[RNS]]*FactTransaction[[#This Row],[ADR]]</f>
        <v>0</v>
      </c>
      <c r="I3466" s="51">
        <f>DATE(FactTransaction[[#This Row],['#Year]],FactTransaction[[#This Row],['#Month]],1)</f>
        <v>46357</v>
      </c>
      <c r="J3466" s="48"/>
    </row>
    <row r="3467" spans="1:10" x14ac:dyDescent="0.4">
      <c r="A3467" s="48" t="s">
        <v>85</v>
      </c>
      <c r="B3467" s="48" t="s">
        <v>74</v>
      </c>
      <c r="C3467" s="48">
        <v>2026</v>
      </c>
      <c r="D3467" s="48" t="s">
        <v>7</v>
      </c>
      <c r="E3467" s="48">
        <v>12</v>
      </c>
      <c r="F3467" s="60">
        <v>0</v>
      </c>
      <c r="G3467" s="43">
        <v>0</v>
      </c>
      <c r="H3467" s="58">
        <f>FactTransaction[[#This Row],[RNS]]*FactTransaction[[#This Row],[ADR]]</f>
        <v>0</v>
      </c>
      <c r="I3467" s="51">
        <f>DATE(FactTransaction[[#This Row],['#Year]],FactTransaction[[#This Row],['#Month]],1)</f>
        <v>46357</v>
      </c>
      <c r="J3467" s="48"/>
    </row>
    <row r="3468" spans="1:10" x14ac:dyDescent="0.4">
      <c r="A3468" s="48" t="s">
        <v>85</v>
      </c>
      <c r="B3468" s="48" t="s">
        <v>74</v>
      </c>
      <c r="C3468" s="48">
        <v>2026</v>
      </c>
      <c r="D3468" s="48" t="s">
        <v>8</v>
      </c>
      <c r="E3468" s="48">
        <v>12</v>
      </c>
      <c r="F3468" s="60">
        <v>0</v>
      </c>
      <c r="G3468" s="43">
        <v>0</v>
      </c>
      <c r="H3468" s="58">
        <f>FactTransaction[[#This Row],[RNS]]*FactTransaction[[#This Row],[ADR]]</f>
        <v>0</v>
      </c>
      <c r="I3468" s="51">
        <f>DATE(FactTransaction[[#This Row],['#Year]],FactTransaction[[#This Row],['#Month]],1)</f>
        <v>46357</v>
      </c>
      <c r="J3468" s="48"/>
    </row>
    <row r="3469" spans="1:10" x14ac:dyDescent="0.4">
      <c r="A3469" s="48" t="s">
        <v>85</v>
      </c>
      <c r="B3469" s="48" t="s">
        <v>74</v>
      </c>
      <c r="C3469" s="48">
        <v>2026</v>
      </c>
      <c r="D3469" s="48" t="s">
        <v>3</v>
      </c>
      <c r="E3469" s="48">
        <v>12</v>
      </c>
      <c r="F3469" s="60">
        <v>0</v>
      </c>
      <c r="G3469" s="43">
        <v>0</v>
      </c>
      <c r="H3469" s="58">
        <f>FactTransaction[[#This Row],[RNS]]*FactTransaction[[#This Row],[ADR]]</f>
        <v>0</v>
      </c>
      <c r="I3469" s="51">
        <f>DATE(FactTransaction[[#This Row],['#Year]],FactTransaction[[#This Row],['#Month]],1)</f>
        <v>46357</v>
      </c>
      <c r="J3469" s="48"/>
    </row>
    <row r="3470" spans="1:10" x14ac:dyDescent="0.4">
      <c r="A3470" s="48" t="s">
        <v>88</v>
      </c>
      <c r="B3470" s="48" t="s">
        <v>75</v>
      </c>
      <c r="C3470" s="48">
        <v>2025</v>
      </c>
      <c r="D3470" s="48" t="s">
        <v>6</v>
      </c>
      <c r="E3470" s="48">
        <v>1</v>
      </c>
      <c r="F3470" s="60">
        <v>89</v>
      </c>
      <c r="G3470" s="43">
        <v>124</v>
      </c>
      <c r="H3470" s="58">
        <f>FactTransaction[[#This Row],[RNS]]*FactTransaction[[#This Row],[ADR]]</f>
        <v>11036</v>
      </c>
      <c r="I3470" s="51">
        <f>DATE(FactTransaction[[#This Row],['#Year]],FactTransaction[[#This Row],['#Month]],1)</f>
        <v>45658</v>
      </c>
      <c r="J3470" s="48"/>
    </row>
    <row r="3471" spans="1:10" x14ac:dyDescent="0.4">
      <c r="A3471" s="48" t="s">
        <v>88</v>
      </c>
      <c r="B3471" s="48" t="s">
        <v>75</v>
      </c>
      <c r="C3471" s="48">
        <v>2025</v>
      </c>
      <c r="D3471" s="48" t="s">
        <v>7</v>
      </c>
      <c r="E3471" s="48">
        <v>1</v>
      </c>
      <c r="F3471" s="60">
        <v>189</v>
      </c>
      <c r="G3471" s="43">
        <v>102</v>
      </c>
      <c r="H3471" s="58">
        <f>FactTransaction[[#This Row],[RNS]]*FactTransaction[[#This Row],[ADR]]</f>
        <v>19278</v>
      </c>
      <c r="I3471" s="51">
        <f>DATE(FactTransaction[[#This Row],['#Year]],FactTransaction[[#This Row],['#Month]],1)</f>
        <v>45658</v>
      </c>
      <c r="J3471" s="48"/>
    </row>
    <row r="3472" spans="1:10" x14ac:dyDescent="0.4">
      <c r="A3472" s="48" t="s">
        <v>88</v>
      </c>
      <c r="B3472" s="48" t="s">
        <v>75</v>
      </c>
      <c r="C3472" s="48">
        <v>2025</v>
      </c>
      <c r="D3472" s="48" t="s">
        <v>8</v>
      </c>
      <c r="E3472" s="48">
        <v>1</v>
      </c>
      <c r="F3472" s="60">
        <v>52</v>
      </c>
      <c r="G3472" s="43">
        <v>98</v>
      </c>
      <c r="H3472" s="58">
        <f>FactTransaction[[#This Row],[RNS]]*FactTransaction[[#This Row],[ADR]]</f>
        <v>5096</v>
      </c>
      <c r="I3472" s="51">
        <f>DATE(FactTransaction[[#This Row],['#Year]],FactTransaction[[#This Row],['#Month]],1)</f>
        <v>45658</v>
      </c>
      <c r="J3472" s="48"/>
    </row>
    <row r="3473" spans="1:10" x14ac:dyDescent="0.4">
      <c r="A3473" s="48" t="s">
        <v>88</v>
      </c>
      <c r="B3473" s="48" t="s">
        <v>75</v>
      </c>
      <c r="C3473" s="48">
        <v>2025</v>
      </c>
      <c r="D3473" s="48" t="s">
        <v>3</v>
      </c>
      <c r="E3473" s="48">
        <v>1</v>
      </c>
      <c r="F3473" s="60">
        <v>34</v>
      </c>
      <c r="G3473" s="43">
        <v>128</v>
      </c>
      <c r="H3473" s="58">
        <f>FactTransaction[[#This Row],[RNS]]*FactTransaction[[#This Row],[ADR]]</f>
        <v>4352</v>
      </c>
      <c r="I3473" s="51">
        <f>DATE(FactTransaction[[#This Row],['#Year]],FactTransaction[[#This Row],['#Month]],1)</f>
        <v>45658</v>
      </c>
      <c r="J3473" s="48"/>
    </row>
    <row r="3474" spans="1:10" x14ac:dyDescent="0.4">
      <c r="A3474" s="48" t="s">
        <v>88</v>
      </c>
      <c r="B3474" s="48" t="s">
        <v>75</v>
      </c>
      <c r="C3474" s="48">
        <v>2025</v>
      </c>
      <c r="D3474" s="48" t="s">
        <v>6</v>
      </c>
      <c r="E3474" s="48">
        <v>2</v>
      </c>
      <c r="F3474" s="60">
        <v>193</v>
      </c>
      <c r="G3474" s="43">
        <v>125</v>
      </c>
      <c r="H3474" s="58">
        <f>FactTransaction[[#This Row],[RNS]]*FactTransaction[[#This Row],[ADR]]</f>
        <v>24125</v>
      </c>
      <c r="I3474" s="51">
        <f>DATE(FactTransaction[[#This Row],['#Year]],FactTransaction[[#This Row],['#Month]],1)</f>
        <v>45689</v>
      </c>
      <c r="J3474" s="48"/>
    </row>
    <row r="3475" spans="1:10" x14ac:dyDescent="0.4">
      <c r="A3475" s="48" t="s">
        <v>88</v>
      </c>
      <c r="B3475" s="48" t="s">
        <v>75</v>
      </c>
      <c r="C3475" s="48">
        <v>2025</v>
      </c>
      <c r="D3475" s="48" t="s">
        <v>7</v>
      </c>
      <c r="E3475" s="48">
        <v>2</v>
      </c>
      <c r="F3475" s="60">
        <v>154</v>
      </c>
      <c r="G3475" s="43">
        <v>116</v>
      </c>
      <c r="H3475" s="58">
        <f>FactTransaction[[#This Row],[RNS]]*FactTransaction[[#This Row],[ADR]]</f>
        <v>17864</v>
      </c>
      <c r="I3475" s="51">
        <f>DATE(FactTransaction[[#This Row],['#Year]],FactTransaction[[#This Row],['#Month]],1)</f>
        <v>45689</v>
      </c>
      <c r="J3475" s="48"/>
    </row>
    <row r="3476" spans="1:10" x14ac:dyDescent="0.4">
      <c r="A3476" s="48" t="s">
        <v>88</v>
      </c>
      <c r="B3476" s="48" t="s">
        <v>75</v>
      </c>
      <c r="C3476" s="48">
        <v>2025</v>
      </c>
      <c r="D3476" s="48" t="s">
        <v>8</v>
      </c>
      <c r="E3476" s="48">
        <v>2</v>
      </c>
      <c r="F3476" s="60">
        <v>78</v>
      </c>
      <c r="G3476" s="43">
        <v>111</v>
      </c>
      <c r="H3476" s="58">
        <f>FactTransaction[[#This Row],[RNS]]*FactTransaction[[#This Row],[ADR]]</f>
        <v>8658</v>
      </c>
      <c r="I3476" s="51">
        <f>DATE(FactTransaction[[#This Row],['#Year]],FactTransaction[[#This Row],['#Month]],1)</f>
        <v>45689</v>
      </c>
      <c r="J3476" s="48"/>
    </row>
    <row r="3477" spans="1:10" x14ac:dyDescent="0.4">
      <c r="A3477" s="48" t="s">
        <v>88</v>
      </c>
      <c r="B3477" s="48" t="s">
        <v>75</v>
      </c>
      <c r="C3477" s="48">
        <v>2025</v>
      </c>
      <c r="D3477" s="48" t="s">
        <v>3</v>
      </c>
      <c r="E3477" s="48">
        <v>2</v>
      </c>
      <c r="F3477" s="60">
        <v>42</v>
      </c>
      <c r="G3477" s="43">
        <v>112</v>
      </c>
      <c r="H3477" s="58">
        <f>FactTransaction[[#This Row],[RNS]]*FactTransaction[[#This Row],[ADR]]</f>
        <v>4704</v>
      </c>
      <c r="I3477" s="51">
        <f>DATE(FactTransaction[[#This Row],['#Year]],FactTransaction[[#This Row],['#Month]],1)</f>
        <v>45689</v>
      </c>
      <c r="J3477" s="48"/>
    </row>
    <row r="3478" spans="1:10" x14ac:dyDescent="0.4">
      <c r="A3478" s="48" t="s">
        <v>88</v>
      </c>
      <c r="B3478" s="48" t="s">
        <v>75</v>
      </c>
      <c r="C3478" s="48">
        <v>2025</v>
      </c>
      <c r="D3478" s="48" t="s">
        <v>6</v>
      </c>
      <c r="E3478" s="48">
        <v>3</v>
      </c>
      <c r="F3478" s="60">
        <v>65</v>
      </c>
      <c r="G3478" s="43">
        <v>115</v>
      </c>
      <c r="H3478" s="58">
        <f>FactTransaction[[#This Row],[RNS]]*FactTransaction[[#This Row],[ADR]]</f>
        <v>7475</v>
      </c>
      <c r="I3478" s="51">
        <f>DATE(FactTransaction[[#This Row],['#Year]],FactTransaction[[#This Row],['#Month]],1)</f>
        <v>45717</v>
      </c>
      <c r="J3478" s="48"/>
    </row>
    <row r="3479" spans="1:10" x14ac:dyDescent="0.4">
      <c r="A3479" s="48" t="s">
        <v>88</v>
      </c>
      <c r="B3479" s="48" t="s">
        <v>75</v>
      </c>
      <c r="C3479" s="48">
        <v>2025</v>
      </c>
      <c r="D3479" s="48" t="s">
        <v>7</v>
      </c>
      <c r="E3479" s="48">
        <v>3</v>
      </c>
      <c r="F3479" s="60">
        <v>194</v>
      </c>
      <c r="G3479" s="43">
        <v>107</v>
      </c>
      <c r="H3479" s="58">
        <f>FactTransaction[[#This Row],[RNS]]*FactTransaction[[#This Row],[ADR]]</f>
        <v>20758</v>
      </c>
      <c r="I3479" s="51">
        <f>DATE(FactTransaction[[#This Row],['#Year]],FactTransaction[[#This Row],['#Month]],1)</f>
        <v>45717</v>
      </c>
      <c r="J3479" s="48"/>
    </row>
    <row r="3480" spans="1:10" x14ac:dyDescent="0.4">
      <c r="A3480" s="48" t="s">
        <v>88</v>
      </c>
      <c r="B3480" s="48" t="s">
        <v>75</v>
      </c>
      <c r="C3480" s="48">
        <v>2025</v>
      </c>
      <c r="D3480" s="48" t="s">
        <v>8</v>
      </c>
      <c r="E3480" s="48">
        <v>3</v>
      </c>
      <c r="F3480" s="60">
        <v>189</v>
      </c>
      <c r="G3480" s="43">
        <v>109</v>
      </c>
      <c r="H3480" s="58">
        <f>FactTransaction[[#This Row],[RNS]]*FactTransaction[[#This Row],[ADR]]</f>
        <v>20601</v>
      </c>
      <c r="I3480" s="51">
        <f>DATE(FactTransaction[[#This Row],['#Year]],FactTransaction[[#This Row],['#Month]],1)</f>
        <v>45717</v>
      </c>
      <c r="J3480" s="48"/>
    </row>
    <row r="3481" spans="1:10" x14ac:dyDescent="0.4">
      <c r="A3481" s="48" t="s">
        <v>88</v>
      </c>
      <c r="B3481" s="48" t="s">
        <v>75</v>
      </c>
      <c r="C3481" s="48">
        <v>2025</v>
      </c>
      <c r="D3481" s="48" t="s">
        <v>3</v>
      </c>
      <c r="E3481" s="48">
        <v>3</v>
      </c>
      <c r="F3481" s="60">
        <v>97</v>
      </c>
      <c r="G3481" s="43">
        <v>103</v>
      </c>
      <c r="H3481" s="58">
        <f>FactTransaction[[#This Row],[RNS]]*FactTransaction[[#This Row],[ADR]]</f>
        <v>9991</v>
      </c>
      <c r="I3481" s="51">
        <f>DATE(FactTransaction[[#This Row],['#Year]],FactTransaction[[#This Row],['#Month]],1)</f>
        <v>45717</v>
      </c>
      <c r="J3481" s="48"/>
    </row>
    <row r="3482" spans="1:10" x14ac:dyDescent="0.4">
      <c r="A3482" s="48" t="s">
        <v>88</v>
      </c>
      <c r="B3482" s="48" t="s">
        <v>75</v>
      </c>
      <c r="C3482" s="48">
        <v>2025</v>
      </c>
      <c r="D3482" s="48" t="s">
        <v>6</v>
      </c>
      <c r="E3482" s="48">
        <v>4</v>
      </c>
      <c r="F3482" s="60">
        <v>110</v>
      </c>
      <c r="G3482" s="43">
        <v>123</v>
      </c>
      <c r="H3482" s="58">
        <f>FactTransaction[[#This Row],[RNS]]*FactTransaction[[#This Row],[ADR]]</f>
        <v>13530</v>
      </c>
      <c r="I3482" s="51">
        <f>DATE(FactTransaction[[#This Row],['#Year]],FactTransaction[[#This Row],['#Month]],1)</f>
        <v>45748</v>
      </c>
      <c r="J3482" s="48"/>
    </row>
    <row r="3483" spans="1:10" x14ac:dyDescent="0.4">
      <c r="A3483" s="48" t="s">
        <v>88</v>
      </c>
      <c r="B3483" s="48" t="s">
        <v>75</v>
      </c>
      <c r="C3483" s="48">
        <v>2025</v>
      </c>
      <c r="D3483" s="48" t="s">
        <v>7</v>
      </c>
      <c r="E3483" s="48">
        <v>4</v>
      </c>
      <c r="F3483" s="60">
        <v>131</v>
      </c>
      <c r="G3483" s="43">
        <v>124</v>
      </c>
      <c r="H3483" s="58">
        <f>FactTransaction[[#This Row],[RNS]]*FactTransaction[[#This Row],[ADR]]</f>
        <v>16244</v>
      </c>
      <c r="I3483" s="51">
        <f>DATE(FactTransaction[[#This Row],['#Year]],FactTransaction[[#This Row],['#Month]],1)</f>
        <v>45748</v>
      </c>
      <c r="J3483" s="48"/>
    </row>
    <row r="3484" spans="1:10" x14ac:dyDescent="0.4">
      <c r="A3484" s="48" t="s">
        <v>88</v>
      </c>
      <c r="B3484" s="48" t="s">
        <v>75</v>
      </c>
      <c r="C3484" s="48">
        <v>2025</v>
      </c>
      <c r="D3484" s="48" t="s">
        <v>8</v>
      </c>
      <c r="E3484" s="48">
        <v>4</v>
      </c>
      <c r="F3484" s="60">
        <v>57</v>
      </c>
      <c r="G3484" s="43">
        <v>101</v>
      </c>
      <c r="H3484" s="58">
        <f>FactTransaction[[#This Row],[RNS]]*FactTransaction[[#This Row],[ADR]]</f>
        <v>5757</v>
      </c>
      <c r="I3484" s="51">
        <f>DATE(FactTransaction[[#This Row],['#Year]],FactTransaction[[#This Row],['#Month]],1)</f>
        <v>45748</v>
      </c>
      <c r="J3484" s="48"/>
    </row>
    <row r="3485" spans="1:10" x14ac:dyDescent="0.4">
      <c r="A3485" s="48" t="s">
        <v>88</v>
      </c>
      <c r="B3485" s="48" t="s">
        <v>75</v>
      </c>
      <c r="C3485" s="48">
        <v>2025</v>
      </c>
      <c r="D3485" s="48" t="s">
        <v>3</v>
      </c>
      <c r="E3485" s="48">
        <v>4</v>
      </c>
      <c r="F3485" s="60">
        <v>121</v>
      </c>
      <c r="G3485" s="43">
        <v>122</v>
      </c>
      <c r="H3485" s="58">
        <f>FactTransaction[[#This Row],[RNS]]*FactTransaction[[#This Row],[ADR]]</f>
        <v>14762</v>
      </c>
      <c r="I3485" s="51">
        <f>DATE(FactTransaction[[#This Row],['#Year]],FactTransaction[[#This Row],['#Month]],1)</f>
        <v>45748</v>
      </c>
      <c r="J3485" s="48"/>
    </row>
    <row r="3486" spans="1:10" x14ac:dyDescent="0.4">
      <c r="A3486" s="48" t="s">
        <v>88</v>
      </c>
      <c r="B3486" s="48" t="s">
        <v>75</v>
      </c>
      <c r="C3486" s="48">
        <v>2025</v>
      </c>
      <c r="D3486" s="48" t="s">
        <v>6</v>
      </c>
      <c r="E3486" s="48">
        <v>5</v>
      </c>
      <c r="F3486" s="60">
        <v>183</v>
      </c>
      <c r="G3486" s="43">
        <v>104</v>
      </c>
      <c r="H3486" s="58">
        <f>FactTransaction[[#This Row],[RNS]]*FactTransaction[[#This Row],[ADR]]</f>
        <v>19032</v>
      </c>
      <c r="I3486" s="51">
        <f>DATE(FactTransaction[[#This Row],['#Year]],FactTransaction[[#This Row],['#Month]],1)</f>
        <v>45778</v>
      </c>
      <c r="J3486" s="48"/>
    </row>
    <row r="3487" spans="1:10" x14ac:dyDescent="0.4">
      <c r="A3487" s="48" t="s">
        <v>88</v>
      </c>
      <c r="B3487" s="48" t="s">
        <v>75</v>
      </c>
      <c r="C3487" s="48">
        <v>2025</v>
      </c>
      <c r="D3487" s="48" t="s">
        <v>7</v>
      </c>
      <c r="E3487" s="48">
        <v>5</v>
      </c>
      <c r="F3487" s="60">
        <v>159</v>
      </c>
      <c r="G3487" s="43">
        <v>128</v>
      </c>
      <c r="H3487" s="58">
        <f>FactTransaction[[#This Row],[RNS]]*FactTransaction[[#This Row],[ADR]]</f>
        <v>20352</v>
      </c>
      <c r="I3487" s="51">
        <f>DATE(FactTransaction[[#This Row],['#Year]],FactTransaction[[#This Row],['#Month]],1)</f>
        <v>45778</v>
      </c>
      <c r="J3487" s="48"/>
    </row>
    <row r="3488" spans="1:10" x14ac:dyDescent="0.4">
      <c r="A3488" s="48" t="s">
        <v>88</v>
      </c>
      <c r="B3488" s="48" t="s">
        <v>75</v>
      </c>
      <c r="C3488" s="48">
        <v>2025</v>
      </c>
      <c r="D3488" s="48" t="s">
        <v>8</v>
      </c>
      <c r="E3488" s="48">
        <v>5</v>
      </c>
      <c r="F3488" s="60">
        <v>181</v>
      </c>
      <c r="G3488" s="43">
        <v>113</v>
      </c>
      <c r="H3488" s="58">
        <f>FactTransaction[[#This Row],[RNS]]*FactTransaction[[#This Row],[ADR]]</f>
        <v>20453</v>
      </c>
      <c r="I3488" s="51">
        <f>DATE(FactTransaction[[#This Row],['#Year]],FactTransaction[[#This Row],['#Month]],1)</f>
        <v>45778</v>
      </c>
      <c r="J3488" s="48"/>
    </row>
    <row r="3489" spans="1:10" x14ac:dyDescent="0.4">
      <c r="A3489" s="48" t="s">
        <v>88</v>
      </c>
      <c r="B3489" s="48" t="s">
        <v>75</v>
      </c>
      <c r="C3489" s="48">
        <v>2025</v>
      </c>
      <c r="D3489" s="48" t="s">
        <v>3</v>
      </c>
      <c r="E3489" s="48">
        <v>5</v>
      </c>
      <c r="F3489" s="60">
        <v>40</v>
      </c>
      <c r="G3489" s="43">
        <v>118</v>
      </c>
      <c r="H3489" s="58">
        <f>FactTransaction[[#This Row],[RNS]]*FactTransaction[[#This Row],[ADR]]</f>
        <v>4720</v>
      </c>
      <c r="I3489" s="51">
        <f>DATE(FactTransaction[[#This Row],['#Year]],FactTransaction[[#This Row],['#Month]],1)</f>
        <v>45778</v>
      </c>
      <c r="J3489" s="48"/>
    </row>
    <row r="3490" spans="1:10" x14ac:dyDescent="0.4">
      <c r="A3490" s="48" t="s">
        <v>88</v>
      </c>
      <c r="B3490" s="48" t="s">
        <v>75</v>
      </c>
      <c r="C3490" s="48">
        <v>2025</v>
      </c>
      <c r="D3490" s="48" t="s">
        <v>6</v>
      </c>
      <c r="E3490" s="48">
        <v>6</v>
      </c>
      <c r="F3490" s="60">
        <v>141</v>
      </c>
      <c r="G3490" s="43">
        <v>102</v>
      </c>
      <c r="H3490" s="58">
        <f>FactTransaction[[#This Row],[RNS]]*FactTransaction[[#This Row],[ADR]]</f>
        <v>14382</v>
      </c>
      <c r="I3490" s="51">
        <f>DATE(FactTransaction[[#This Row],['#Year]],FactTransaction[[#This Row],['#Month]],1)</f>
        <v>45809</v>
      </c>
      <c r="J3490" s="48"/>
    </row>
    <row r="3491" spans="1:10" x14ac:dyDescent="0.4">
      <c r="A3491" s="48" t="s">
        <v>88</v>
      </c>
      <c r="B3491" s="48" t="s">
        <v>75</v>
      </c>
      <c r="C3491" s="48">
        <v>2025</v>
      </c>
      <c r="D3491" s="48" t="s">
        <v>7</v>
      </c>
      <c r="E3491" s="48">
        <v>6</v>
      </c>
      <c r="F3491" s="60">
        <v>23</v>
      </c>
      <c r="G3491" s="43">
        <v>123</v>
      </c>
      <c r="H3491" s="58">
        <f>FactTransaction[[#This Row],[RNS]]*FactTransaction[[#This Row],[ADR]]</f>
        <v>2829</v>
      </c>
      <c r="I3491" s="51">
        <f>DATE(FactTransaction[[#This Row],['#Year]],FactTransaction[[#This Row],['#Month]],1)</f>
        <v>45809</v>
      </c>
      <c r="J3491" s="48"/>
    </row>
    <row r="3492" spans="1:10" x14ac:dyDescent="0.4">
      <c r="A3492" s="48" t="s">
        <v>88</v>
      </c>
      <c r="B3492" s="48" t="s">
        <v>75</v>
      </c>
      <c r="C3492" s="48">
        <v>2025</v>
      </c>
      <c r="D3492" s="48" t="s">
        <v>8</v>
      </c>
      <c r="E3492" s="48">
        <v>6</v>
      </c>
      <c r="F3492" s="60">
        <v>196</v>
      </c>
      <c r="G3492" s="43">
        <v>98</v>
      </c>
      <c r="H3492" s="58">
        <f>FactTransaction[[#This Row],[RNS]]*FactTransaction[[#This Row],[ADR]]</f>
        <v>19208</v>
      </c>
      <c r="I3492" s="51">
        <f>DATE(FactTransaction[[#This Row],['#Year]],FactTransaction[[#This Row],['#Month]],1)</f>
        <v>45809</v>
      </c>
      <c r="J3492" s="48"/>
    </row>
    <row r="3493" spans="1:10" x14ac:dyDescent="0.4">
      <c r="A3493" s="48" t="s">
        <v>88</v>
      </c>
      <c r="B3493" s="48" t="s">
        <v>75</v>
      </c>
      <c r="C3493" s="48">
        <v>2025</v>
      </c>
      <c r="D3493" s="48" t="s">
        <v>3</v>
      </c>
      <c r="E3493" s="48">
        <v>6</v>
      </c>
      <c r="F3493" s="60">
        <v>95</v>
      </c>
      <c r="G3493" s="43">
        <v>124</v>
      </c>
      <c r="H3493" s="58">
        <f>FactTransaction[[#This Row],[RNS]]*FactTransaction[[#This Row],[ADR]]</f>
        <v>11780</v>
      </c>
      <c r="I3493" s="51">
        <f>DATE(FactTransaction[[#This Row],['#Year]],FactTransaction[[#This Row],['#Month]],1)</f>
        <v>45809</v>
      </c>
      <c r="J3493" s="48"/>
    </row>
    <row r="3494" spans="1:10" x14ac:dyDescent="0.4">
      <c r="A3494" s="48" t="s">
        <v>88</v>
      </c>
      <c r="B3494" s="48" t="s">
        <v>75</v>
      </c>
      <c r="C3494" s="48">
        <v>2025</v>
      </c>
      <c r="D3494" s="48" t="s">
        <v>6</v>
      </c>
      <c r="E3494" s="48">
        <v>7</v>
      </c>
      <c r="F3494" s="60">
        <v>186</v>
      </c>
      <c r="G3494" s="43">
        <v>108</v>
      </c>
      <c r="H3494" s="58">
        <f>FactTransaction[[#This Row],[RNS]]*FactTransaction[[#This Row],[ADR]]</f>
        <v>20088</v>
      </c>
      <c r="I3494" s="51">
        <f>DATE(FactTransaction[[#This Row],['#Year]],FactTransaction[[#This Row],['#Month]],1)</f>
        <v>45839</v>
      </c>
      <c r="J3494" s="48"/>
    </row>
    <row r="3495" spans="1:10" x14ac:dyDescent="0.4">
      <c r="A3495" s="48" t="s">
        <v>88</v>
      </c>
      <c r="B3495" s="48" t="s">
        <v>75</v>
      </c>
      <c r="C3495" s="48">
        <v>2025</v>
      </c>
      <c r="D3495" s="48" t="s">
        <v>7</v>
      </c>
      <c r="E3495" s="48">
        <v>7</v>
      </c>
      <c r="F3495" s="60">
        <v>189</v>
      </c>
      <c r="G3495" s="43">
        <v>106</v>
      </c>
      <c r="H3495" s="58">
        <f>FactTransaction[[#This Row],[RNS]]*FactTransaction[[#This Row],[ADR]]</f>
        <v>20034</v>
      </c>
      <c r="I3495" s="51">
        <f>DATE(FactTransaction[[#This Row],['#Year]],FactTransaction[[#This Row],['#Month]],1)</f>
        <v>45839</v>
      </c>
      <c r="J3495" s="48"/>
    </row>
    <row r="3496" spans="1:10" x14ac:dyDescent="0.4">
      <c r="A3496" s="48" t="s">
        <v>88</v>
      </c>
      <c r="B3496" s="48" t="s">
        <v>75</v>
      </c>
      <c r="C3496" s="48">
        <v>2025</v>
      </c>
      <c r="D3496" s="48" t="s">
        <v>8</v>
      </c>
      <c r="E3496" s="48">
        <v>7</v>
      </c>
      <c r="F3496" s="60">
        <v>37</v>
      </c>
      <c r="G3496" s="43">
        <v>120</v>
      </c>
      <c r="H3496" s="58">
        <f>FactTransaction[[#This Row],[RNS]]*FactTransaction[[#This Row],[ADR]]</f>
        <v>4440</v>
      </c>
      <c r="I3496" s="51">
        <f>DATE(FactTransaction[[#This Row],['#Year]],FactTransaction[[#This Row],['#Month]],1)</f>
        <v>45839</v>
      </c>
      <c r="J3496" s="48"/>
    </row>
    <row r="3497" spans="1:10" x14ac:dyDescent="0.4">
      <c r="A3497" s="48" t="s">
        <v>88</v>
      </c>
      <c r="B3497" s="48" t="s">
        <v>75</v>
      </c>
      <c r="C3497" s="48">
        <v>2025</v>
      </c>
      <c r="D3497" s="48" t="s">
        <v>3</v>
      </c>
      <c r="E3497" s="48">
        <v>7</v>
      </c>
      <c r="F3497" s="60">
        <v>112</v>
      </c>
      <c r="G3497" s="43">
        <v>130</v>
      </c>
      <c r="H3497" s="58">
        <f>FactTransaction[[#This Row],[RNS]]*FactTransaction[[#This Row],[ADR]]</f>
        <v>14560</v>
      </c>
      <c r="I3497" s="51">
        <f>DATE(FactTransaction[[#This Row],['#Year]],FactTransaction[[#This Row],['#Month]],1)</f>
        <v>45839</v>
      </c>
      <c r="J3497" s="48"/>
    </row>
    <row r="3498" spans="1:10" x14ac:dyDescent="0.4">
      <c r="A3498" s="48" t="s">
        <v>88</v>
      </c>
      <c r="B3498" s="48" t="s">
        <v>75</v>
      </c>
      <c r="C3498" s="48">
        <v>2025</v>
      </c>
      <c r="D3498" s="48" t="s">
        <v>6</v>
      </c>
      <c r="E3498" s="48">
        <v>8</v>
      </c>
      <c r="F3498" s="60">
        <v>150</v>
      </c>
      <c r="G3498" s="43">
        <v>130</v>
      </c>
      <c r="H3498" s="58">
        <f>FactTransaction[[#This Row],[RNS]]*FactTransaction[[#This Row],[ADR]]</f>
        <v>19500</v>
      </c>
      <c r="I3498" s="51">
        <f>DATE(FactTransaction[[#This Row],['#Year]],FactTransaction[[#This Row],['#Month]],1)</f>
        <v>45870</v>
      </c>
      <c r="J3498" s="48"/>
    </row>
    <row r="3499" spans="1:10" x14ac:dyDescent="0.4">
      <c r="A3499" s="48" t="s">
        <v>88</v>
      </c>
      <c r="B3499" s="48" t="s">
        <v>75</v>
      </c>
      <c r="C3499" s="48">
        <v>2025</v>
      </c>
      <c r="D3499" s="48" t="s">
        <v>7</v>
      </c>
      <c r="E3499" s="48">
        <v>8</v>
      </c>
      <c r="F3499" s="60">
        <v>12</v>
      </c>
      <c r="G3499" s="43">
        <v>115</v>
      </c>
      <c r="H3499" s="58">
        <f>FactTransaction[[#This Row],[RNS]]*FactTransaction[[#This Row],[ADR]]</f>
        <v>1380</v>
      </c>
      <c r="I3499" s="51">
        <f>DATE(FactTransaction[[#This Row],['#Year]],FactTransaction[[#This Row],['#Month]],1)</f>
        <v>45870</v>
      </c>
      <c r="J3499" s="48"/>
    </row>
    <row r="3500" spans="1:10" x14ac:dyDescent="0.4">
      <c r="A3500" s="48" t="s">
        <v>88</v>
      </c>
      <c r="B3500" s="48" t="s">
        <v>75</v>
      </c>
      <c r="C3500" s="48">
        <v>2025</v>
      </c>
      <c r="D3500" s="48" t="s">
        <v>8</v>
      </c>
      <c r="E3500" s="48">
        <v>8</v>
      </c>
      <c r="F3500" s="60">
        <v>138</v>
      </c>
      <c r="G3500" s="43">
        <v>100</v>
      </c>
      <c r="H3500" s="58">
        <f>FactTransaction[[#This Row],[RNS]]*FactTransaction[[#This Row],[ADR]]</f>
        <v>13800</v>
      </c>
      <c r="I3500" s="51">
        <f>DATE(FactTransaction[[#This Row],['#Year]],FactTransaction[[#This Row],['#Month]],1)</f>
        <v>45870</v>
      </c>
      <c r="J3500" s="48"/>
    </row>
    <row r="3501" spans="1:10" x14ac:dyDescent="0.4">
      <c r="A3501" s="48" t="s">
        <v>88</v>
      </c>
      <c r="B3501" s="48" t="s">
        <v>75</v>
      </c>
      <c r="C3501" s="48">
        <v>2025</v>
      </c>
      <c r="D3501" s="48" t="s">
        <v>3</v>
      </c>
      <c r="E3501" s="48">
        <v>8</v>
      </c>
      <c r="F3501" s="60">
        <v>32</v>
      </c>
      <c r="G3501" s="43">
        <v>112</v>
      </c>
      <c r="H3501" s="58">
        <f>FactTransaction[[#This Row],[RNS]]*FactTransaction[[#This Row],[ADR]]</f>
        <v>3584</v>
      </c>
      <c r="I3501" s="51">
        <f>DATE(FactTransaction[[#This Row],['#Year]],FactTransaction[[#This Row],['#Month]],1)</f>
        <v>45870</v>
      </c>
      <c r="J3501" s="48"/>
    </row>
    <row r="3502" spans="1:10" x14ac:dyDescent="0.4">
      <c r="A3502" s="48" t="s">
        <v>88</v>
      </c>
      <c r="B3502" s="48" t="s">
        <v>75</v>
      </c>
      <c r="C3502" s="48">
        <v>2025</v>
      </c>
      <c r="D3502" s="48" t="s">
        <v>6</v>
      </c>
      <c r="E3502" s="48">
        <v>9</v>
      </c>
      <c r="F3502" s="60">
        <v>180</v>
      </c>
      <c r="G3502" s="43">
        <v>99</v>
      </c>
      <c r="H3502" s="58">
        <f>FactTransaction[[#This Row],[RNS]]*FactTransaction[[#This Row],[ADR]]</f>
        <v>17820</v>
      </c>
      <c r="I3502" s="51">
        <f>DATE(FactTransaction[[#This Row],['#Year]],FactTransaction[[#This Row],['#Month]],1)</f>
        <v>45901</v>
      </c>
      <c r="J3502" s="48"/>
    </row>
    <row r="3503" spans="1:10" x14ac:dyDescent="0.4">
      <c r="A3503" s="48" t="s">
        <v>88</v>
      </c>
      <c r="B3503" s="48" t="s">
        <v>75</v>
      </c>
      <c r="C3503" s="48">
        <v>2025</v>
      </c>
      <c r="D3503" s="48" t="s">
        <v>7</v>
      </c>
      <c r="E3503" s="48">
        <v>9</v>
      </c>
      <c r="F3503" s="60">
        <v>92</v>
      </c>
      <c r="G3503" s="43">
        <v>101</v>
      </c>
      <c r="H3503" s="58">
        <f>FactTransaction[[#This Row],[RNS]]*FactTransaction[[#This Row],[ADR]]</f>
        <v>9292</v>
      </c>
      <c r="I3503" s="51">
        <f>DATE(FactTransaction[[#This Row],['#Year]],FactTransaction[[#This Row],['#Month]],1)</f>
        <v>45901</v>
      </c>
      <c r="J3503" s="48"/>
    </row>
    <row r="3504" spans="1:10" x14ac:dyDescent="0.4">
      <c r="A3504" s="48" t="s">
        <v>88</v>
      </c>
      <c r="B3504" s="48" t="s">
        <v>75</v>
      </c>
      <c r="C3504" s="48">
        <v>2025</v>
      </c>
      <c r="D3504" s="48" t="s">
        <v>8</v>
      </c>
      <c r="E3504" s="48">
        <v>9</v>
      </c>
      <c r="F3504" s="60">
        <v>193</v>
      </c>
      <c r="G3504" s="43">
        <v>105</v>
      </c>
      <c r="H3504" s="58">
        <f>FactTransaction[[#This Row],[RNS]]*FactTransaction[[#This Row],[ADR]]</f>
        <v>20265</v>
      </c>
      <c r="I3504" s="51">
        <f>DATE(FactTransaction[[#This Row],['#Year]],FactTransaction[[#This Row],['#Month]],1)</f>
        <v>45901</v>
      </c>
      <c r="J3504" s="48"/>
    </row>
    <row r="3505" spans="1:10" x14ac:dyDescent="0.4">
      <c r="A3505" s="48" t="s">
        <v>88</v>
      </c>
      <c r="B3505" s="48" t="s">
        <v>75</v>
      </c>
      <c r="C3505" s="48">
        <v>2025</v>
      </c>
      <c r="D3505" s="48" t="s">
        <v>3</v>
      </c>
      <c r="E3505" s="48">
        <v>9</v>
      </c>
      <c r="F3505" s="60">
        <v>185</v>
      </c>
      <c r="G3505" s="43">
        <v>105</v>
      </c>
      <c r="H3505" s="58">
        <f>FactTransaction[[#This Row],[RNS]]*FactTransaction[[#This Row],[ADR]]</f>
        <v>19425</v>
      </c>
      <c r="I3505" s="51">
        <f>DATE(FactTransaction[[#This Row],['#Year]],FactTransaction[[#This Row],['#Month]],1)</f>
        <v>45901</v>
      </c>
      <c r="J3505" s="48"/>
    </row>
    <row r="3506" spans="1:10" x14ac:dyDescent="0.4">
      <c r="A3506" s="48" t="s">
        <v>88</v>
      </c>
      <c r="B3506" s="48" t="s">
        <v>75</v>
      </c>
      <c r="C3506" s="48">
        <v>2025</v>
      </c>
      <c r="D3506" s="48" t="s">
        <v>6</v>
      </c>
      <c r="E3506" s="48">
        <v>10</v>
      </c>
      <c r="F3506" s="60">
        <v>34</v>
      </c>
      <c r="G3506" s="43">
        <v>125</v>
      </c>
      <c r="H3506" s="58">
        <f>FactTransaction[[#This Row],[RNS]]*FactTransaction[[#This Row],[ADR]]</f>
        <v>4250</v>
      </c>
      <c r="I3506" s="51">
        <f>DATE(FactTransaction[[#This Row],['#Year]],FactTransaction[[#This Row],['#Month]],1)</f>
        <v>45931</v>
      </c>
      <c r="J3506" s="48"/>
    </row>
    <row r="3507" spans="1:10" x14ac:dyDescent="0.4">
      <c r="A3507" s="48" t="s">
        <v>88</v>
      </c>
      <c r="B3507" s="48" t="s">
        <v>75</v>
      </c>
      <c r="C3507" s="48">
        <v>2025</v>
      </c>
      <c r="D3507" s="48" t="s">
        <v>7</v>
      </c>
      <c r="E3507" s="48">
        <v>10</v>
      </c>
      <c r="F3507" s="60">
        <v>84</v>
      </c>
      <c r="G3507" s="43">
        <v>126</v>
      </c>
      <c r="H3507" s="58">
        <f>FactTransaction[[#This Row],[RNS]]*FactTransaction[[#This Row],[ADR]]</f>
        <v>10584</v>
      </c>
      <c r="I3507" s="51">
        <f>DATE(FactTransaction[[#This Row],['#Year]],FactTransaction[[#This Row],['#Month]],1)</f>
        <v>45931</v>
      </c>
      <c r="J3507" s="48"/>
    </row>
    <row r="3508" spans="1:10" x14ac:dyDescent="0.4">
      <c r="A3508" s="48" t="s">
        <v>88</v>
      </c>
      <c r="B3508" s="48" t="s">
        <v>75</v>
      </c>
      <c r="C3508" s="48">
        <v>2025</v>
      </c>
      <c r="D3508" s="48" t="s">
        <v>8</v>
      </c>
      <c r="E3508" s="48">
        <v>10</v>
      </c>
      <c r="F3508" s="60">
        <v>78</v>
      </c>
      <c r="G3508" s="43">
        <v>117</v>
      </c>
      <c r="H3508" s="58">
        <f>FactTransaction[[#This Row],[RNS]]*FactTransaction[[#This Row],[ADR]]</f>
        <v>9126</v>
      </c>
      <c r="I3508" s="51">
        <f>DATE(FactTransaction[[#This Row],['#Year]],FactTransaction[[#This Row],['#Month]],1)</f>
        <v>45931</v>
      </c>
      <c r="J3508" s="48"/>
    </row>
    <row r="3509" spans="1:10" x14ac:dyDescent="0.4">
      <c r="A3509" s="48" t="s">
        <v>88</v>
      </c>
      <c r="B3509" s="48" t="s">
        <v>75</v>
      </c>
      <c r="C3509" s="48">
        <v>2025</v>
      </c>
      <c r="D3509" s="48" t="s">
        <v>3</v>
      </c>
      <c r="E3509" s="48">
        <v>10</v>
      </c>
      <c r="F3509" s="60">
        <v>87</v>
      </c>
      <c r="G3509" s="43">
        <v>127</v>
      </c>
      <c r="H3509" s="58">
        <f>FactTransaction[[#This Row],[RNS]]*FactTransaction[[#This Row],[ADR]]</f>
        <v>11049</v>
      </c>
      <c r="I3509" s="51">
        <f>DATE(FactTransaction[[#This Row],['#Year]],FactTransaction[[#This Row],['#Month]],1)</f>
        <v>45931</v>
      </c>
      <c r="J3509" s="48"/>
    </row>
    <row r="3510" spans="1:10" x14ac:dyDescent="0.4">
      <c r="A3510" s="48" t="s">
        <v>88</v>
      </c>
      <c r="B3510" s="48" t="s">
        <v>75</v>
      </c>
      <c r="C3510" s="48">
        <v>2025</v>
      </c>
      <c r="D3510" s="48" t="s">
        <v>6</v>
      </c>
      <c r="E3510" s="48">
        <v>11</v>
      </c>
      <c r="F3510" s="60">
        <v>161</v>
      </c>
      <c r="G3510" s="43">
        <v>126</v>
      </c>
      <c r="H3510" s="58">
        <f>FactTransaction[[#This Row],[RNS]]*FactTransaction[[#This Row],[ADR]]</f>
        <v>20286</v>
      </c>
      <c r="I3510" s="51">
        <f>DATE(FactTransaction[[#This Row],['#Year]],FactTransaction[[#This Row],['#Month]],1)</f>
        <v>45962</v>
      </c>
      <c r="J3510" s="48"/>
    </row>
    <row r="3511" spans="1:10" x14ac:dyDescent="0.4">
      <c r="A3511" s="48" t="s">
        <v>88</v>
      </c>
      <c r="B3511" s="48" t="s">
        <v>75</v>
      </c>
      <c r="C3511" s="48">
        <v>2025</v>
      </c>
      <c r="D3511" s="48" t="s">
        <v>7</v>
      </c>
      <c r="E3511" s="48">
        <v>11</v>
      </c>
      <c r="F3511" s="60">
        <v>25</v>
      </c>
      <c r="G3511" s="43">
        <v>120</v>
      </c>
      <c r="H3511" s="58">
        <f>FactTransaction[[#This Row],[RNS]]*FactTransaction[[#This Row],[ADR]]</f>
        <v>3000</v>
      </c>
      <c r="I3511" s="51">
        <f>DATE(FactTransaction[[#This Row],['#Year]],FactTransaction[[#This Row],['#Month]],1)</f>
        <v>45962</v>
      </c>
      <c r="J3511" s="48"/>
    </row>
    <row r="3512" spans="1:10" x14ac:dyDescent="0.4">
      <c r="A3512" s="48" t="s">
        <v>88</v>
      </c>
      <c r="B3512" s="48" t="s">
        <v>75</v>
      </c>
      <c r="C3512" s="48">
        <v>2025</v>
      </c>
      <c r="D3512" s="48" t="s">
        <v>8</v>
      </c>
      <c r="E3512" s="48">
        <v>11</v>
      </c>
      <c r="F3512" s="60">
        <v>40</v>
      </c>
      <c r="G3512" s="43">
        <v>110</v>
      </c>
      <c r="H3512" s="58">
        <f>FactTransaction[[#This Row],[RNS]]*FactTransaction[[#This Row],[ADR]]</f>
        <v>4400</v>
      </c>
      <c r="I3512" s="51">
        <f>DATE(FactTransaction[[#This Row],['#Year]],FactTransaction[[#This Row],['#Month]],1)</f>
        <v>45962</v>
      </c>
      <c r="J3512" s="48"/>
    </row>
    <row r="3513" spans="1:10" x14ac:dyDescent="0.4">
      <c r="A3513" s="48" t="s">
        <v>88</v>
      </c>
      <c r="B3513" s="48" t="s">
        <v>75</v>
      </c>
      <c r="C3513" s="48">
        <v>2025</v>
      </c>
      <c r="D3513" s="48" t="s">
        <v>3</v>
      </c>
      <c r="E3513" s="48">
        <v>11</v>
      </c>
      <c r="F3513" s="60">
        <v>127</v>
      </c>
      <c r="G3513" s="43">
        <v>119</v>
      </c>
      <c r="H3513" s="58">
        <f>FactTransaction[[#This Row],[RNS]]*FactTransaction[[#This Row],[ADR]]</f>
        <v>15113</v>
      </c>
      <c r="I3513" s="51">
        <f>DATE(FactTransaction[[#This Row],['#Year]],FactTransaction[[#This Row],['#Month]],1)</f>
        <v>45962</v>
      </c>
      <c r="J3513" s="48"/>
    </row>
    <row r="3514" spans="1:10" x14ac:dyDescent="0.4">
      <c r="A3514" s="48" t="s">
        <v>88</v>
      </c>
      <c r="B3514" s="48" t="s">
        <v>75</v>
      </c>
      <c r="C3514" s="48">
        <v>2025</v>
      </c>
      <c r="D3514" s="48" t="s">
        <v>6</v>
      </c>
      <c r="E3514" s="48">
        <v>12</v>
      </c>
      <c r="F3514" s="60">
        <v>180</v>
      </c>
      <c r="G3514" s="43">
        <v>104</v>
      </c>
      <c r="H3514" s="58">
        <f>FactTransaction[[#This Row],[RNS]]*FactTransaction[[#This Row],[ADR]]</f>
        <v>18720</v>
      </c>
      <c r="I3514" s="51">
        <f>DATE(FactTransaction[[#This Row],['#Year]],FactTransaction[[#This Row],['#Month]],1)</f>
        <v>45992</v>
      </c>
      <c r="J3514" s="48"/>
    </row>
    <row r="3515" spans="1:10" x14ac:dyDescent="0.4">
      <c r="A3515" s="48" t="s">
        <v>88</v>
      </c>
      <c r="B3515" s="48" t="s">
        <v>75</v>
      </c>
      <c r="C3515" s="48">
        <v>2025</v>
      </c>
      <c r="D3515" s="48" t="s">
        <v>7</v>
      </c>
      <c r="E3515" s="48">
        <v>12</v>
      </c>
      <c r="F3515" s="60">
        <v>116</v>
      </c>
      <c r="G3515" s="43">
        <v>127</v>
      </c>
      <c r="H3515" s="58">
        <f>FactTransaction[[#This Row],[RNS]]*FactTransaction[[#This Row],[ADR]]</f>
        <v>14732</v>
      </c>
      <c r="I3515" s="51">
        <f>DATE(FactTransaction[[#This Row],['#Year]],FactTransaction[[#This Row],['#Month]],1)</f>
        <v>45992</v>
      </c>
      <c r="J3515" s="48"/>
    </row>
    <row r="3516" spans="1:10" x14ac:dyDescent="0.4">
      <c r="A3516" s="48" t="s">
        <v>88</v>
      </c>
      <c r="B3516" s="48" t="s">
        <v>75</v>
      </c>
      <c r="C3516" s="48">
        <v>2025</v>
      </c>
      <c r="D3516" s="48" t="s">
        <v>8</v>
      </c>
      <c r="E3516" s="48">
        <v>12</v>
      </c>
      <c r="F3516" s="60">
        <v>99</v>
      </c>
      <c r="G3516" s="43">
        <v>110</v>
      </c>
      <c r="H3516" s="58">
        <f>FactTransaction[[#This Row],[RNS]]*FactTransaction[[#This Row],[ADR]]</f>
        <v>10890</v>
      </c>
      <c r="I3516" s="51">
        <f>DATE(FactTransaction[[#This Row],['#Year]],FactTransaction[[#This Row],['#Month]],1)</f>
        <v>45992</v>
      </c>
      <c r="J3516" s="48"/>
    </row>
    <row r="3517" spans="1:10" x14ac:dyDescent="0.4">
      <c r="A3517" s="48" t="s">
        <v>88</v>
      </c>
      <c r="B3517" s="48" t="s">
        <v>75</v>
      </c>
      <c r="C3517" s="48">
        <v>2025</v>
      </c>
      <c r="D3517" s="48" t="s">
        <v>3</v>
      </c>
      <c r="E3517" s="48">
        <v>12</v>
      </c>
      <c r="F3517" s="60">
        <v>51</v>
      </c>
      <c r="G3517" s="43">
        <v>107</v>
      </c>
      <c r="H3517" s="58">
        <f>FactTransaction[[#This Row],[RNS]]*FactTransaction[[#This Row],[ADR]]</f>
        <v>5457</v>
      </c>
      <c r="I3517" s="51">
        <f>DATE(FactTransaction[[#This Row],['#Year]],FactTransaction[[#This Row],['#Month]],1)</f>
        <v>45992</v>
      </c>
      <c r="J3517" s="48"/>
    </row>
    <row r="3518" spans="1:10" x14ac:dyDescent="0.4">
      <c r="A3518" s="48" t="s">
        <v>88</v>
      </c>
      <c r="B3518" s="48" t="s">
        <v>74</v>
      </c>
      <c r="C3518" s="48">
        <v>2025</v>
      </c>
      <c r="D3518" s="48" t="s">
        <v>6</v>
      </c>
      <c r="E3518" s="48">
        <v>1</v>
      </c>
      <c r="F3518" s="60">
        <v>183</v>
      </c>
      <c r="G3518" s="43">
        <v>120</v>
      </c>
      <c r="H3518" s="58">
        <f>FactTransaction[[#This Row],[RNS]]*FactTransaction[[#This Row],[ADR]]</f>
        <v>21960</v>
      </c>
      <c r="I3518" s="51">
        <f>DATE(FactTransaction[[#This Row],['#Year]],FactTransaction[[#This Row],['#Month]],1)</f>
        <v>45658</v>
      </c>
      <c r="J3518" s="48"/>
    </row>
    <row r="3519" spans="1:10" x14ac:dyDescent="0.4">
      <c r="A3519" s="48" t="s">
        <v>88</v>
      </c>
      <c r="B3519" s="48" t="s">
        <v>74</v>
      </c>
      <c r="C3519" s="48">
        <v>2025</v>
      </c>
      <c r="D3519" s="48" t="s">
        <v>7</v>
      </c>
      <c r="E3519" s="48">
        <v>1</v>
      </c>
      <c r="F3519" s="60">
        <v>52</v>
      </c>
      <c r="G3519" s="43">
        <v>125</v>
      </c>
      <c r="H3519" s="58">
        <f>FactTransaction[[#This Row],[RNS]]*FactTransaction[[#This Row],[ADR]]</f>
        <v>6500</v>
      </c>
      <c r="I3519" s="51">
        <f>DATE(FactTransaction[[#This Row],['#Year]],FactTransaction[[#This Row],['#Month]],1)</f>
        <v>45658</v>
      </c>
      <c r="J3519" s="48"/>
    </row>
    <row r="3520" spans="1:10" x14ac:dyDescent="0.4">
      <c r="A3520" s="48" t="s">
        <v>88</v>
      </c>
      <c r="B3520" s="48" t="s">
        <v>74</v>
      </c>
      <c r="C3520" s="48">
        <v>2025</v>
      </c>
      <c r="D3520" s="48" t="s">
        <v>8</v>
      </c>
      <c r="E3520" s="48">
        <v>1</v>
      </c>
      <c r="F3520" s="60">
        <v>93</v>
      </c>
      <c r="G3520" s="43">
        <v>102</v>
      </c>
      <c r="H3520" s="58">
        <f>FactTransaction[[#This Row],[RNS]]*FactTransaction[[#This Row],[ADR]]</f>
        <v>9486</v>
      </c>
      <c r="I3520" s="51">
        <f>DATE(FactTransaction[[#This Row],['#Year]],FactTransaction[[#This Row],['#Month]],1)</f>
        <v>45658</v>
      </c>
      <c r="J3520" s="48"/>
    </row>
    <row r="3521" spans="1:10" x14ac:dyDescent="0.4">
      <c r="A3521" s="48" t="s">
        <v>88</v>
      </c>
      <c r="B3521" s="48" t="s">
        <v>74</v>
      </c>
      <c r="C3521" s="48">
        <v>2025</v>
      </c>
      <c r="D3521" s="48" t="s">
        <v>3</v>
      </c>
      <c r="E3521" s="48">
        <v>1</v>
      </c>
      <c r="F3521" s="60">
        <v>29</v>
      </c>
      <c r="G3521" s="43">
        <v>125</v>
      </c>
      <c r="H3521" s="58">
        <f>FactTransaction[[#This Row],[RNS]]*FactTransaction[[#This Row],[ADR]]</f>
        <v>3625</v>
      </c>
      <c r="I3521" s="51">
        <f>DATE(FactTransaction[[#This Row],['#Year]],FactTransaction[[#This Row],['#Month]],1)</f>
        <v>45658</v>
      </c>
      <c r="J3521" s="48"/>
    </row>
    <row r="3522" spans="1:10" x14ac:dyDescent="0.4">
      <c r="A3522" s="48" t="s">
        <v>88</v>
      </c>
      <c r="B3522" s="48" t="s">
        <v>74</v>
      </c>
      <c r="C3522" s="48">
        <v>2025</v>
      </c>
      <c r="D3522" s="48" t="s">
        <v>6</v>
      </c>
      <c r="E3522" s="48">
        <v>2</v>
      </c>
      <c r="F3522" s="60">
        <v>152</v>
      </c>
      <c r="G3522" s="43">
        <v>105</v>
      </c>
      <c r="H3522" s="58">
        <f>FactTransaction[[#This Row],[RNS]]*FactTransaction[[#This Row],[ADR]]</f>
        <v>15960</v>
      </c>
      <c r="I3522" s="51">
        <f>DATE(FactTransaction[[#This Row],['#Year]],FactTransaction[[#This Row],['#Month]],1)</f>
        <v>45689</v>
      </c>
      <c r="J3522" s="48"/>
    </row>
    <row r="3523" spans="1:10" x14ac:dyDescent="0.4">
      <c r="A3523" s="48" t="s">
        <v>88</v>
      </c>
      <c r="B3523" s="48" t="s">
        <v>74</v>
      </c>
      <c r="C3523" s="48">
        <v>2025</v>
      </c>
      <c r="D3523" s="48" t="s">
        <v>7</v>
      </c>
      <c r="E3523" s="48">
        <v>2</v>
      </c>
      <c r="F3523" s="60">
        <v>61</v>
      </c>
      <c r="G3523" s="43">
        <v>120</v>
      </c>
      <c r="H3523" s="58">
        <f>FactTransaction[[#This Row],[RNS]]*FactTransaction[[#This Row],[ADR]]</f>
        <v>7320</v>
      </c>
      <c r="I3523" s="51">
        <f>DATE(FactTransaction[[#This Row],['#Year]],FactTransaction[[#This Row],['#Month]],1)</f>
        <v>45689</v>
      </c>
      <c r="J3523" s="48"/>
    </row>
    <row r="3524" spans="1:10" x14ac:dyDescent="0.4">
      <c r="A3524" s="48" t="s">
        <v>88</v>
      </c>
      <c r="B3524" s="48" t="s">
        <v>74</v>
      </c>
      <c r="C3524" s="48">
        <v>2025</v>
      </c>
      <c r="D3524" s="48" t="s">
        <v>8</v>
      </c>
      <c r="E3524" s="48">
        <v>2</v>
      </c>
      <c r="F3524" s="60">
        <v>62</v>
      </c>
      <c r="G3524" s="43">
        <v>99</v>
      </c>
      <c r="H3524" s="58">
        <f>FactTransaction[[#This Row],[RNS]]*FactTransaction[[#This Row],[ADR]]</f>
        <v>6138</v>
      </c>
      <c r="I3524" s="51">
        <f>DATE(FactTransaction[[#This Row],['#Year]],FactTransaction[[#This Row],['#Month]],1)</f>
        <v>45689</v>
      </c>
      <c r="J3524" s="48"/>
    </row>
    <row r="3525" spans="1:10" x14ac:dyDescent="0.4">
      <c r="A3525" s="48" t="s">
        <v>88</v>
      </c>
      <c r="B3525" s="48" t="s">
        <v>74</v>
      </c>
      <c r="C3525" s="48">
        <v>2025</v>
      </c>
      <c r="D3525" s="48" t="s">
        <v>3</v>
      </c>
      <c r="E3525" s="48">
        <v>2</v>
      </c>
      <c r="F3525" s="60">
        <v>51</v>
      </c>
      <c r="G3525" s="43">
        <v>100</v>
      </c>
      <c r="H3525" s="58">
        <f>FactTransaction[[#This Row],[RNS]]*FactTransaction[[#This Row],[ADR]]</f>
        <v>5100</v>
      </c>
      <c r="I3525" s="51">
        <f>DATE(FactTransaction[[#This Row],['#Year]],FactTransaction[[#This Row],['#Month]],1)</f>
        <v>45689</v>
      </c>
      <c r="J3525" s="48"/>
    </row>
    <row r="3526" spans="1:10" x14ac:dyDescent="0.4">
      <c r="A3526" s="48" t="s">
        <v>88</v>
      </c>
      <c r="B3526" s="48" t="s">
        <v>74</v>
      </c>
      <c r="C3526" s="48">
        <v>2025</v>
      </c>
      <c r="D3526" s="48" t="s">
        <v>6</v>
      </c>
      <c r="E3526" s="48">
        <v>3</v>
      </c>
      <c r="F3526" s="60">
        <v>198</v>
      </c>
      <c r="G3526" s="43">
        <v>130</v>
      </c>
      <c r="H3526" s="58">
        <f>FactTransaction[[#This Row],[RNS]]*FactTransaction[[#This Row],[ADR]]</f>
        <v>25740</v>
      </c>
      <c r="I3526" s="51">
        <f>DATE(FactTransaction[[#This Row],['#Year]],FactTransaction[[#This Row],['#Month]],1)</f>
        <v>45717</v>
      </c>
      <c r="J3526" s="48"/>
    </row>
    <row r="3527" spans="1:10" x14ac:dyDescent="0.4">
      <c r="A3527" s="48" t="s">
        <v>88</v>
      </c>
      <c r="B3527" s="48" t="s">
        <v>74</v>
      </c>
      <c r="C3527" s="48">
        <v>2025</v>
      </c>
      <c r="D3527" s="48" t="s">
        <v>7</v>
      </c>
      <c r="E3527" s="48">
        <v>3</v>
      </c>
      <c r="F3527" s="60">
        <v>195</v>
      </c>
      <c r="G3527" s="43">
        <v>112</v>
      </c>
      <c r="H3527" s="58">
        <f>FactTransaction[[#This Row],[RNS]]*FactTransaction[[#This Row],[ADR]]</f>
        <v>21840</v>
      </c>
      <c r="I3527" s="51">
        <f>DATE(FactTransaction[[#This Row],['#Year]],FactTransaction[[#This Row],['#Month]],1)</f>
        <v>45717</v>
      </c>
      <c r="J3527" s="48"/>
    </row>
    <row r="3528" spans="1:10" x14ac:dyDescent="0.4">
      <c r="A3528" s="48" t="s">
        <v>88</v>
      </c>
      <c r="B3528" s="48" t="s">
        <v>74</v>
      </c>
      <c r="C3528" s="48">
        <v>2025</v>
      </c>
      <c r="D3528" s="48" t="s">
        <v>8</v>
      </c>
      <c r="E3528" s="48">
        <v>3</v>
      </c>
      <c r="F3528" s="60">
        <v>119</v>
      </c>
      <c r="G3528" s="43">
        <v>125</v>
      </c>
      <c r="H3528" s="58">
        <f>FactTransaction[[#This Row],[RNS]]*FactTransaction[[#This Row],[ADR]]</f>
        <v>14875</v>
      </c>
      <c r="I3528" s="51">
        <f>DATE(FactTransaction[[#This Row],['#Year]],FactTransaction[[#This Row],['#Month]],1)</f>
        <v>45717</v>
      </c>
      <c r="J3528" s="48"/>
    </row>
    <row r="3529" spans="1:10" x14ac:dyDescent="0.4">
      <c r="A3529" s="48" t="s">
        <v>88</v>
      </c>
      <c r="B3529" s="48" t="s">
        <v>74</v>
      </c>
      <c r="C3529" s="48">
        <v>2025</v>
      </c>
      <c r="D3529" s="48" t="s">
        <v>3</v>
      </c>
      <c r="E3529" s="48">
        <v>3</v>
      </c>
      <c r="F3529" s="60">
        <v>148</v>
      </c>
      <c r="G3529" s="43">
        <v>117</v>
      </c>
      <c r="H3529" s="58">
        <f>FactTransaction[[#This Row],[RNS]]*FactTransaction[[#This Row],[ADR]]</f>
        <v>17316</v>
      </c>
      <c r="I3529" s="51">
        <f>DATE(FactTransaction[[#This Row],['#Year]],FactTransaction[[#This Row],['#Month]],1)</f>
        <v>45717</v>
      </c>
      <c r="J3529" s="48"/>
    </row>
    <row r="3530" spans="1:10" x14ac:dyDescent="0.4">
      <c r="A3530" s="48" t="s">
        <v>88</v>
      </c>
      <c r="B3530" s="48" t="s">
        <v>74</v>
      </c>
      <c r="C3530" s="48">
        <v>2025</v>
      </c>
      <c r="D3530" s="48" t="s">
        <v>6</v>
      </c>
      <c r="E3530" s="48">
        <v>4</v>
      </c>
      <c r="F3530" s="60">
        <v>38</v>
      </c>
      <c r="G3530" s="43">
        <v>98</v>
      </c>
      <c r="H3530" s="58">
        <f>FactTransaction[[#This Row],[RNS]]*FactTransaction[[#This Row],[ADR]]</f>
        <v>3724</v>
      </c>
      <c r="I3530" s="51">
        <f>DATE(FactTransaction[[#This Row],['#Year]],FactTransaction[[#This Row],['#Month]],1)</f>
        <v>45748</v>
      </c>
      <c r="J3530" s="48"/>
    </row>
    <row r="3531" spans="1:10" x14ac:dyDescent="0.4">
      <c r="A3531" s="48" t="s">
        <v>88</v>
      </c>
      <c r="B3531" s="48" t="s">
        <v>74</v>
      </c>
      <c r="C3531" s="48">
        <v>2025</v>
      </c>
      <c r="D3531" s="48" t="s">
        <v>7</v>
      </c>
      <c r="E3531" s="48">
        <v>4</v>
      </c>
      <c r="F3531" s="60">
        <v>169</v>
      </c>
      <c r="G3531" s="43">
        <v>130</v>
      </c>
      <c r="H3531" s="58">
        <f>FactTransaction[[#This Row],[RNS]]*FactTransaction[[#This Row],[ADR]]</f>
        <v>21970</v>
      </c>
      <c r="I3531" s="51">
        <f>DATE(FactTransaction[[#This Row],['#Year]],FactTransaction[[#This Row],['#Month]],1)</f>
        <v>45748</v>
      </c>
      <c r="J3531" s="48"/>
    </row>
    <row r="3532" spans="1:10" x14ac:dyDescent="0.4">
      <c r="A3532" s="48" t="s">
        <v>88</v>
      </c>
      <c r="B3532" s="48" t="s">
        <v>74</v>
      </c>
      <c r="C3532" s="48">
        <v>2025</v>
      </c>
      <c r="D3532" s="48" t="s">
        <v>8</v>
      </c>
      <c r="E3532" s="48">
        <v>4</v>
      </c>
      <c r="F3532" s="60">
        <v>90</v>
      </c>
      <c r="G3532" s="43">
        <v>125</v>
      </c>
      <c r="H3532" s="58">
        <f>FactTransaction[[#This Row],[RNS]]*FactTransaction[[#This Row],[ADR]]</f>
        <v>11250</v>
      </c>
      <c r="I3532" s="51">
        <f>DATE(FactTransaction[[#This Row],['#Year]],FactTransaction[[#This Row],['#Month]],1)</f>
        <v>45748</v>
      </c>
      <c r="J3532" s="48"/>
    </row>
    <row r="3533" spans="1:10" x14ac:dyDescent="0.4">
      <c r="A3533" s="48" t="s">
        <v>88</v>
      </c>
      <c r="B3533" s="48" t="s">
        <v>74</v>
      </c>
      <c r="C3533" s="48">
        <v>2025</v>
      </c>
      <c r="D3533" s="48" t="s">
        <v>3</v>
      </c>
      <c r="E3533" s="48">
        <v>4</v>
      </c>
      <c r="F3533" s="60">
        <v>136</v>
      </c>
      <c r="G3533" s="43">
        <v>129</v>
      </c>
      <c r="H3533" s="58">
        <f>FactTransaction[[#This Row],[RNS]]*FactTransaction[[#This Row],[ADR]]</f>
        <v>17544</v>
      </c>
      <c r="I3533" s="51">
        <f>DATE(FactTransaction[[#This Row],['#Year]],FactTransaction[[#This Row],['#Month]],1)</f>
        <v>45748</v>
      </c>
      <c r="J3533" s="48"/>
    </row>
    <row r="3534" spans="1:10" x14ac:dyDescent="0.4">
      <c r="A3534" s="48" t="s">
        <v>88</v>
      </c>
      <c r="B3534" s="48" t="s">
        <v>74</v>
      </c>
      <c r="C3534" s="48">
        <v>2025</v>
      </c>
      <c r="D3534" s="48" t="s">
        <v>6</v>
      </c>
      <c r="E3534" s="48">
        <v>5</v>
      </c>
      <c r="F3534" s="60">
        <v>52</v>
      </c>
      <c r="G3534" s="43">
        <v>111</v>
      </c>
      <c r="H3534" s="58">
        <f>FactTransaction[[#This Row],[RNS]]*FactTransaction[[#This Row],[ADR]]</f>
        <v>5772</v>
      </c>
      <c r="I3534" s="51">
        <f>DATE(FactTransaction[[#This Row],['#Year]],FactTransaction[[#This Row],['#Month]],1)</f>
        <v>45778</v>
      </c>
      <c r="J3534" s="48"/>
    </row>
    <row r="3535" spans="1:10" x14ac:dyDescent="0.4">
      <c r="A3535" s="48" t="s">
        <v>88</v>
      </c>
      <c r="B3535" s="48" t="s">
        <v>74</v>
      </c>
      <c r="C3535" s="48">
        <v>2025</v>
      </c>
      <c r="D3535" s="48" t="s">
        <v>7</v>
      </c>
      <c r="E3535" s="48">
        <v>5</v>
      </c>
      <c r="F3535" s="60">
        <v>156</v>
      </c>
      <c r="G3535" s="43">
        <v>113</v>
      </c>
      <c r="H3535" s="58">
        <f>FactTransaction[[#This Row],[RNS]]*FactTransaction[[#This Row],[ADR]]</f>
        <v>17628</v>
      </c>
      <c r="I3535" s="51">
        <f>DATE(FactTransaction[[#This Row],['#Year]],FactTransaction[[#This Row],['#Month]],1)</f>
        <v>45778</v>
      </c>
      <c r="J3535" s="48"/>
    </row>
    <row r="3536" spans="1:10" x14ac:dyDescent="0.4">
      <c r="A3536" s="48" t="s">
        <v>88</v>
      </c>
      <c r="B3536" s="48" t="s">
        <v>74</v>
      </c>
      <c r="C3536" s="48">
        <v>2025</v>
      </c>
      <c r="D3536" s="48" t="s">
        <v>8</v>
      </c>
      <c r="E3536" s="48">
        <v>5</v>
      </c>
      <c r="F3536" s="60">
        <v>199</v>
      </c>
      <c r="G3536" s="43">
        <v>121</v>
      </c>
      <c r="H3536" s="58">
        <f>FactTransaction[[#This Row],[RNS]]*FactTransaction[[#This Row],[ADR]]</f>
        <v>24079</v>
      </c>
      <c r="I3536" s="51">
        <f>DATE(FactTransaction[[#This Row],['#Year]],FactTransaction[[#This Row],['#Month]],1)</f>
        <v>45778</v>
      </c>
      <c r="J3536" s="48"/>
    </row>
    <row r="3537" spans="1:10" x14ac:dyDescent="0.4">
      <c r="A3537" s="48" t="s">
        <v>88</v>
      </c>
      <c r="B3537" s="48" t="s">
        <v>74</v>
      </c>
      <c r="C3537" s="48">
        <v>2025</v>
      </c>
      <c r="D3537" s="48" t="s">
        <v>3</v>
      </c>
      <c r="E3537" s="48">
        <v>5</v>
      </c>
      <c r="F3537" s="60">
        <v>140</v>
      </c>
      <c r="G3537" s="43">
        <v>116</v>
      </c>
      <c r="H3537" s="58">
        <f>FactTransaction[[#This Row],[RNS]]*FactTransaction[[#This Row],[ADR]]</f>
        <v>16240</v>
      </c>
      <c r="I3537" s="51">
        <f>DATE(FactTransaction[[#This Row],['#Year]],FactTransaction[[#This Row],['#Month]],1)</f>
        <v>45778</v>
      </c>
      <c r="J3537" s="48"/>
    </row>
    <row r="3538" spans="1:10" x14ac:dyDescent="0.4">
      <c r="A3538" s="48" t="s">
        <v>88</v>
      </c>
      <c r="B3538" s="48" t="s">
        <v>74</v>
      </c>
      <c r="C3538" s="48">
        <v>2025</v>
      </c>
      <c r="D3538" s="48" t="s">
        <v>6</v>
      </c>
      <c r="E3538" s="48">
        <v>6</v>
      </c>
      <c r="F3538" s="60">
        <v>109</v>
      </c>
      <c r="G3538" s="43">
        <v>106</v>
      </c>
      <c r="H3538" s="58">
        <f>FactTransaction[[#This Row],[RNS]]*FactTransaction[[#This Row],[ADR]]</f>
        <v>11554</v>
      </c>
      <c r="I3538" s="51">
        <f>DATE(FactTransaction[[#This Row],['#Year]],FactTransaction[[#This Row],['#Month]],1)</f>
        <v>45809</v>
      </c>
      <c r="J3538" s="48"/>
    </row>
    <row r="3539" spans="1:10" x14ac:dyDescent="0.4">
      <c r="A3539" s="48" t="s">
        <v>88</v>
      </c>
      <c r="B3539" s="48" t="s">
        <v>74</v>
      </c>
      <c r="C3539" s="48">
        <v>2025</v>
      </c>
      <c r="D3539" s="48" t="s">
        <v>7</v>
      </c>
      <c r="E3539" s="48">
        <v>6</v>
      </c>
      <c r="F3539" s="60">
        <v>189</v>
      </c>
      <c r="G3539" s="43">
        <v>128</v>
      </c>
      <c r="H3539" s="58">
        <f>FactTransaction[[#This Row],[RNS]]*FactTransaction[[#This Row],[ADR]]</f>
        <v>24192</v>
      </c>
      <c r="I3539" s="51">
        <f>DATE(FactTransaction[[#This Row],['#Year]],FactTransaction[[#This Row],['#Month]],1)</f>
        <v>45809</v>
      </c>
      <c r="J3539" s="48"/>
    </row>
    <row r="3540" spans="1:10" x14ac:dyDescent="0.4">
      <c r="A3540" s="48" t="s">
        <v>88</v>
      </c>
      <c r="B3540" s="48" t="s">
        <v>74</v>
      </c>
      <c r="C3540" s="48">
        <v>2025</v>
      </c>
      <c r="D3540" s="48" t="s">
        <v>8</v>
      </c>
      <c r="E3540" s="48">
        <v>6</v>
      </c>
      <c r="F3540" s="60">
        <v>88</v>
      </c>
      <c r="G3540" s="43">
        <v>104</v>
      </c>
      <c r="H3540" s="58">
        <f>FactTransaction[[#This Row],[RNS]]*FactTransaction[[#This Row],[ADR]]</f>
        <v>9152</v>
      </c>
      <c r="I3540" s="51">
        <f>DATE(FactTransaction[[#This Row],['#Year]],FactTransaction[[#This Row],['#Month]],1)</f>
        <v>45809</v>
      </c>
      <c r="J3540" s="48"/>
    </row>
    <row r="3541" spans="1:10" x14ac:dyDescent="0.4">
      <c r="A3541" s="48" t="s">
        <v>88</v>
      </c>
      <c r="B3541" s="48" t="s">
        <v>74</v>
      </c>
      <c r="C3541" s="48">
        <v>2025</v>
      </c>
      <c r="D3541" s="48" t="s">
        <v>3</v>
      </c>
      <c r="E3541" s="48">
        <v>6</v>
      </c>
      <c r="F3541" s="60">
        <v>57</v>
      </c>
      <c r="G3541" s="43">
        <v>127</v>
      </c>
      <c r="H3541" s="58">
        <f>FactTransaction[[#This Row],[RNS]]*FactTransaction[[#This Row],[ADR]]</f>
        <v>7239</v>
      </c>
      <c r="I3541" s="51">
        <f>DATE(FactTransaction[[#This Row],['#Year]],FactTransaction[[#This Row],['#Month]],1)</f>
        <v>45809</v>
      </c>
      <c r="J3541" s="48"/>
    </row>
    <row r="3542" spans="1:10" x14ac:dyDescent="0.4">
      <c r="A3542" s="48" t="s">
        <v>88</v>
      </c>
      <c r="B3542" s="48" t="s">
        <v>74</v>
      </c>
      <c r="C3542" s="48">
        <v>2025</v>
      </c>
      <c r="D3542" s="48" t="s">
        <v>6</v>
      </c>
      <c r="E3542" s="48">
        <v>7</v>
      </c>
      <c r="F3542" s="60">
        <v>174</v>
      </c>
      <c r="G3542" s="43">
        <v>116</v>
      </c>
      <c r="H3542" s="58">
        <f>FactTransaction[[#This Row],[RNS]]*FactTransaction[[#This Row],[ADR]]</f>
        <v>20184</v>
      </c>
      <c r="I3542" s="51">
        <f>DATE(FactTransaction[[#This Row],['#Year]],FactTransaction[[#This Row],['#Month]],1)</f>
        <v>45839</v>
      </c>
      <c r="J3542" s="48"/>
    </row>
    <row r="3543" spans="1:10" x14ac:dyDescent="0.4">
      <c r="A3543" s="48" t="s">
        <v>88</v>
      </c>
      <c r="B3543" s="48" t="s">
        <v>74</v>
      </c>
      <c r="C3543" s="48">
        <v>2025</v>
      </c>
      <c r="D3543" s="48" t="s">
        <v>7</v>
      </c>
      <c r="E3543" s="48">
        <v>7</v>
      </c>
      <c r="F3543" s="60">
        <v>44</v>
      </c>
      <c r="G3543" s="43">
        <v>109</v>
      </c>
      <c r="H3543" s="58">
        <f>FactTransaction[[#This Row],[RNS]]*FactTransaction[[#This Row],[ADR]]</f>
        <v>4796</v>
      </c>
      <c r="I3543" s="51">
        <f>DATE(FactTransaction[[#This Row],['#Year]],FactTransaction[[#This Row],['#Month]],1)</f>
        <v>45839</v>
      </c>
      <c r="J3543" s="48"/>
    </row>
    <row r="3544" spans="1:10" x14ac:dyDescent="0.4">
      <c r="A3544" s="48" t="s">
        <v>88</v>
      </c>
      <c r="B3544" s="48" t="s">
        <v>74</v>
      </c>
      <c r="C3544" s="48">
        <v>2025</v>
      </c>
      <c r="D3544" s="48" t="s">
        <v>8</v>
      </c>
      <c r="E3544" s="48">
        <v>7</v>
      </c>
      <c r="F3544" s="60">
        <v>162</v>
      </c>
      <c r="G3544" s="43">
        <v>113</v>
      </c>
      <c r="H3544" s="58">
        <f>FactTransaction[[#This Row],[RNS]]*FactTransaction[[#This Row],[ADR]]</f>
        <v>18306</v>
      </c>
      <c r="I3544" s="51">
        <f>DATE(FactTransaction[[#This Row],['#Year]],FactTransaction[[#This Row],['#Month]],1)</f>
        <v>45839</v>
      </c>
      <c r="J3544" s="48"/>
    </row>
    <row r="3545" spans="1:10" x14ac:dyDescent="0.4">
      <c r="A3545" s="48" t="s">
        <v>88</v>
      </c>
      <c r="B3545" s="48" t="s">
        <v>74</v>
      </c>
      <c r="C3545" s="48">
        <v>2025</v>
      </c>
      <c r="D3545" s="48" t="s">
        <v>3</v>
      </c>
      <c r="E3545" s="48">
        <v>7</v>
      </c>
      <c r="F3545" s="60">
        <v>118</v>
      </c>
      <c r="G3545" s="43">
        <v>98</v>
      </c>
      <c r="H3545" s="58">
        <f>FactTransaction[[#This Row],[RNS]]*FactTransaction[[#This Row],[ADR]]</f>
        <v>11564</v>
      </c>
      <c r="I3545" s="51">
        <f>DATE(FactTransaction[[#This Row],['#Year]],FactTransaction[[#This Row],['#Month]],1)</f>
        <v>45839</v>
      </c>
      <c r="J3545" s="48"/>
    </row>
    <row r="3546" spans="1:10" x14ac:dyDescent="0.4">
      <c r="A3546" s="48" t="s">
        <v>88</v>
      </c>
      <c r="B3546" s="48" t="s">
        <v>74</v>
      </c>
      <c r="C3546" s="48">
        <v>2025</v>
      </c>
      <c r="D3546" s="48" t="s">
        <v>6</v>
      </c>
      <c r="E3546" s="48">
        <v>8</v>
      </c>
      <c r="F3546" s="60">
        <v>28</v>
      </c>
      <c r="G3546" s="43">
        <v>98</v>
      </c>
      <c r="H3546" s="58">
        <f>FactTransaction[[#This Row],[RNS]]*FactTransaction[[#This Row],[ADR]]</f>
        <v>2744</v>
      </c>
      <c r="I3546" s="51">
        <f>DATE(FactTransaction[[#This Row],['#Year]],FactTransaction[[#This Row],['#Month]],1)</f>
        <v>45870</v>
      </c>
      <c r="J3546" s="48"/>
    </row>
    <row r="3547" spans="1:10" x14ac:dyDescent="0.4">
      <c r="A3547" s="48" t="s">
        <v>88</v>
      </c>
      <c r="B3547" s="48" t="s">
        <v>74</v>
      </c>
      <c r="C3547" s="48">
        <v>2025</v>
      </c>
      <c r="D3547" s="48" t="s">
        <v>7</v>
      </c>
      <c r="E3547" s="48">
        <v>8</v>
      </c>
      <c r="F3547" s="60">
        <v>151</v>
      </c>
      <c r="G3547" s="43">
        <v>125</v>
      </c>
      <c r="H3547" s="58">
        <f>FactTransaction[[#This Row],[RNS]]*FactTransaction[[#This Row],[ADR]]</f>
        <v>18875</v>
      </c>
      <c r="I3547" s="51">
        <f>DATE(FactTransaction[[#This Row],['#Year]],FactTransaction[[#This Row],['#Month]],1)</f>
        <v>45870</v>
      </c>
      <c r="J3547" s="48"/>
    </row>
    <row r="3548" spans="1:10" x14ac:dyDescent="0.4">
      <c r="A3548" s="48" t="s">
        <v>88</v>
      </c>
      <c r="B3548" s="48" t="s">
        <v>74</v>
      </c>
      <c r="C3548" s="48">
        <v>2025</v>
      </c>
      <c r="D3548" s="48" t="s">
        <v>8</v>
      </c>
      <c r="E3548" s="48">
        <v>8</v>
      </c>
      <c r="F3548" s="60">
        <v>124</v>
      </c>
      <c r="G3548" s="43">
        <v>118</v>
      </c>
      <c r="H3548" s="58">
        <f>FactTransaction[[#This Row],[RNS]]*FactTransaction[[#This Row],[ADR]]</f>
        <v>14632</v>
      </c>
      <c r="I3548" s="51">
        <f>DATE(FactTransaction[[#This Row],['#Year]],FactTransaction[[#This Row],['#Month]],1)</f>
        <v>45870</v>
      </c>
      <c r="J3548" s="48"/>
    </row>
    <row r="3549" spans="1:10" x14ac:dyDescent="0.4">
      <c r="A3549" s="48" t="s">
        <v>88</v>
      </c>
      <c r="B3549" s="48" t="s">
        <v>74</v>
      </c>
      <c r="C3549" s="48">
        <v>2025</v>
      </c>
      <c r="D3549" s="48" t="s">
        <v>3</v>
      </c>
      <c r="E3549" s="48">
        <v>8</v>
      </c>
      <c r="F3549" s="60">
        <v>50</v>
      </c>
      <c r="G3549" s="43">
        <v>126</v>
      </c>
      <c r="H3549" s="58">
        <f>FactTransaction[[#This Row],[RNS]]*FactTransaction[[#This Row],[ADR]]</f>
        <v>6300</v>
      </c>
      <c r="I3549" s="51">
        <f>DATE(FactTransaction[[#This Row],['#Year]],FactTransaction[[#This Row],['#Month]],1)</f>
        <v>45870</v>
      </c>
      <c r="J3549" s="48"/>
    </row>
    <row r="3550" spans="1:10" x14ac:dyDescent="0.4">
      <c r="A3550" s="48" t="s">
        <v>88</v>
      </c>
      <c r="B3550" s="48" t="s">
        <v>74</v>
      </c>
      <c r="C3550" s="48">
        <v>2025</v>
      </c>
      <c r="D3550" s="48" t="s">
        <v>6</v>
      </c>
      <c r="E3550" s="48">
        <v>9</v>
      </c>
      <c r="F3550" s="60">
        <v>149</v>
      </c>
      <c r="G3550" s="43">
        <v>114</v>
      </c>
      <c r="H3550" s="58">
        <f>FactTransaction[[#This Row],[RNS]]*FactTransaction[[#This Row],[ADR]]</f>
        <v>16986</v>
      </c>
      <c r="I3550" s="51">
        <f>DATE(FactTransaction[[#This Row],['#Year]],FactTransaction[[#This Row],['#Month]],1)</f>
        <v>45901</v>
      </c>
      <c r="J3550" s="48"/>
    </row>
    <row r="3551" spans="1:10" x14ac:dyDescent="0.4">
      <c r="A3551" s="48" t="s">
        <v>88</v>
      </c>
      <c r="B3551" s="48" t="s">
        <v>74</v>
      </c>
      <c r="C3551" s="48">
        <v>2025</v>
      </c>
      <c r="D3551" s="48" t="s">
        <v>7</v>
      </c>
      <c r="E3551" s="48">
        <v>9</v>
      </c>
      <c r="F3551" s="60">
        <v>65</v>
      </c>
      <c r="G3551" s="43">
        <v>98</v>
      </c>
      <c r="H3551" s="58">
        <f>FactTransaction[[#This Row],[RNS]]*FactTransaction[[#This Row],[ADR]]</f>
        <v>6370</v>
      </c>
      <c r="I3551" s="51">
        <f>DATE(FactTransaction[[#This Row],['#Year]],FactTransaction[[#This Row],['#Month]],1)</f>
        <v>45901</v>
      </c>
      <c r="J3551" s="48"/>
    </row>
    <row r="3552" spans="1:10" x14ac:dyDescent="0.4">
      <c r="A3552" s="48" t="s">
        <v>88</v>
      </c>
      <c r="B3552" s="48" t="s">
        <v>74</v>
      </c>
      <c r="C3552" s="48">
        <v>2025</v>
      </c>
      <c r="D3552" s="48" t="s">
        <v>8</v>
      </c>
      <c r="E3552" s="48">
        <v>9</v>
      </c>
      <c r="F3552" s="60">
        <v>2</v>
      </c>
      <c r="G3552" s="43">
        <v>102</v>
      </c>
      <c r="H3552" s="58">
        <f>FactTransaction[[#This Row],[RNS]]*FactTransaction[[#This Row],[ADR]]</f>
        <v>204</v>
      </c>
      <c r="I3552" s="51">
        <f>DATE(FactTransaction[[#This Row],['#Year]],FactTransaction[[#This Row],['#Month]],1)</f>
        <v>45901</v>
      </c>
      <c r="J3552" s="48"/>
    </row>
    <row r="3553" spans="1:10" x14ac:dyDescent="0.4">
      <c r="A3553" s="48" t="s">
        <v>88</v>
      </c>
      <c r="B3553" s="48" t="s">
        <v>74</v>
      </c>
      <c r="C3553" s="48">
        <v>2025</v>
      </c>
      <c r="D3553" s="48" t="s">
        <v>3</v>
      </c>
      <c r="E3553" s="48">
        <v>9</v>
      </c>
      <c r="F3553" s="60">
        <v>16</v>
      </c>
      <c r="G3553" s="43">
        <v>101</v>
      </c>
      <c r="H3553" s="58">
        <f>FactTransaction[[#This Row],[RNS]]*FactTransaction[[#This Row],[ADR]]</f>
        <v>1616</v>
      </c>
      <c r="I3553" s="51">
        <f>DATE(FactTransaction[[#This Row],['#Year]],FactTransaction[[#This Row],['#Month]],1)</f>
        <v>45901</v>
      </c>
      <c r="J3553" s="48"/>
    </row>
    <row r="3554" spans="1:10" x14ac:dyDescent="0.4">
      <c r="A3554" s="48" t="s">
        <v>88</v>
      </c>
      <c r="B3554" s="48" t="s">
        <v>74</v>
      </c>
      <c r="C3554" s="48">
        <v>2025</v>
      </c>
      <c r="D3554" s="48" t="s">
        <v>6</v>
      </c>
      <c r="E3554" s="48">
        <v>10</v>
      </c>
      <c r="F3554" s="60">
        <v>173</v>
      </c>
      <c r="G3554" s="43">
        <v>118</v>
      </c>
      <c r="H3554" s="58">
        <f>FactTransaction[[#This Row],[RNS]]*FactTransaction[[#This Row],[ADR]]</f>
        <v>20414</v>
      </c>
      <c r="I3554" s="51">
        <f>DATE(FactTransaction[[#This Row],['#Year]],FactTransaction[[#This Row],['#Month]],1)</f>
        <v>45931</v>
      </c>
      <c r="J3554" s="48"/>
    </row>
    <row r="3555" spans="1:10" x14ac:dyDescent="0.4">
      <c r="A3555" s="48" t="s">
        <v>88</v>
      </c>
      <c r="B3555" s="48" t="s">
        <v>74</v>
      </c>
      <c r="C3555" s="48">
        <v>2025</v>
      </c>
      <c r="D3555" s="48" t="s">
        <v>7</v>
      </c>
      <c r="E3555" s="48">
        <v>10</v>
      </c>
      <c r="F3555" s="60">
        <v>102</v>
      </c>
      <c r="G3555" s="43">
        <v>125</v>
      </c>
      <c r="H3555" s="58">
        <f>FactTransaction[[#This Row],[RNS]]*FactTransaction[[#This Row],[ADR]]</f>
        <v>12750</v>
      </c>
      <c r="I3555" s="51">
        <f>DATE(FactTransaction[[#This Row],['#Year]],FactTransaction[[#This Row],['#Month]],1)</f>
        <v>45931</v>
      </c>
      <c r="J3555" s="48"/>
    </row>
    <row r="3556" spans="1:10" x14ac:dyDescent="0.4">
      <c r="A3556" s="48" t="s">
        <v>88</v>
      </c>
      <c r="B3556" s="48" t="s">
        <v>74</v>
      </c>
      <c r="C3556" s="48">
        <v>2025</v>
      </c>
      <c r="D3556" s="48" t="s">
        <v>8</v>
      </c>
      <c r="E3556" s="48">
        <v>10</v>
      </c>
      <c r="F3556" s="60">
        <v>143</v>
      </c>
      <c r="G3556" s="43">
        <v>124</v>
      </c>
      <c r="H3556" s="58">
        <f>FactTransaction[[#This Row],[RNS]]*FactTransaction[[#This Row],[ADR]]</f>
        <v>17732</v>
      </c>
      <c r="I3556" s="51">
        <f>DATE(FactTransaction[[#This Row],['#Year]],FactTransaction[[#This Row],['#Month]],1)</f>
        <v>45931</v>
      </c>
      <c r="J3556" s="48"/>
    </row>
    <row r="3557" spans="1:10" x14ac:dyDescent="0.4">
      <c r="A3557" s="48" t="s">
        <v>88</v>
      </c>
      <c r="B3557" s="48" t="s">
        <v>74</v>
      </c>
      <c r="C3557" s="48">
        <v>2025</v>
      </c>
      <c r="D3557" s="48" t="s">
        <v>3</v>
      </c>
      <c r="E3557" s="48">
        <v>10</v>
      </c>
      <c r="F3557" s="60">
        <v>39</v>
      </c>
      <c r="G3557" s="43">
        <v>103</v>
      </c>
      <c r="H3557" s="58">
        <f>FactTransaction[[#This Row],[RNS]]*FactTransaction[[#This Row],[ADR]]</f>
        <v>4017</v>
      </c>
      <c r="I3557" s="51">
        <f>DATE(FactTransaction[[#This Row],['#Year]],FactTransaction[[#This Row],['#Month]],1)</f>
        <v>45931</v>
      </c>
      <c r="J3557" s="48"/>
    </row>
    <row r="3558" spans="1:10" x14ac:dyDescent="0.4">
      <c r="A3558" s="48" t="s">
        <v>88</v>
      </c>
      <c r="B3558" s="48" t="s">
        <v>74</v>
      </c>
      <c r="C3558" s="48">
        <v>2025</v>
      </c>
      <c r="D3558" s="48" t="s">
        <v>6</v>
      </c>
      <c r="E3558" s="48">
        <v>11</v>
      </c>
      <c r="F3558" s="60">
        <v>136</v>
      </c>
      <c r="G3558" s="43">
        <v>101</v>
      </c>
      <c r="H3558" s="58">
        <f>FactTransaction[[#This Row],[RNS]]*FactTransaction[[#This Row],[ADR]]</f>
        <v>13736</v>
      </c>
      <c r="I3558" s="51">
        <f>DATE(FactTransaction[[#This Row],['#Year]],FactTransaction[[#This Row],['#Month]],1)</f>
        <v>45962</v>
      </c>
      <c r="J3558" s="48"/>
    </row>
    <row r="3559" spans="1:10" x14ac:dyDescent="0.4">
      <c r="A3559" s="48" t="s">
        <v>88</v>
      </c>
      <c r="B3559" s="48" t="s">
        <v>74</v>
      </c>
      <c r="C3559" s="48">
        <v>2025</v>
      </c>
      <c r="D3559" s="48" t="s">
        <v>7</v>
      </c>
      <c r="E3559" s="48">
        <v>11</v>
      </c>
      <c r="F3559" s="60">
        <v>145</v>
      </c>
      <c r="G3559" s="43">
        <v>126</v>
      </c>
      <c r="H3559" s="58">
        <f>FactTransaction[[#This Row],[RNS]]*FactTransaction[[#This Row],[ADR]]</f>
        <v>18270</v>
      </c>
      <c r="I3559" s="51">
        <f>DATE(FactTransaction[[#This Row],['#Year]],FactTransaction[[#This Row],['#Month]],1)</f>
        <v>45962</v>
      </c>
      <c r="J3559" s="48"/>
    </row>
    <row r="3560" spans="1:10" x14ac:dyDescent="0.4">
      <c r="A3560" s="48" t="s">
        <v>88</v>
      </c>
      <c r="B3560" s="48" t="s">
        <v>74</v>
      </c>
      <c r="C3560" s="48">
        <v>2025</v>
      </c>
      <c r="D3560" s="48" t="s">
        <v>8</v>
      </c>
      <c r="E3560" s="48">
        <v>11</v>
      </c>
      <c r="F3560" s="60">
        <v>187</v>
      </c>
      <c r="G3560" s="43">
        <v>111</v>
      </c>
      <c r="H3560" s="58">
        <f>FactTransaction[[#This Row],[RNS]]*FactTransaction[[#This Row],[ADR]]</f>
        <v>20757</v>
      </c>
      <c r="I3560" s="51">
        <f>DATE(FactTransaction[[#This Row],['#Year]],FactTransaction[[#This Row],['#Month]],1)</f>
        <v>45962</v>
      </c>
      <c r="J3560" s="48"/>
    </row>
    <row r="3561" spans="1:10" x14ac:dyDescent="0.4">
      <c r="A3561" s="48" t="s">
        <v>88</v>
      </c>
      <c r="B3561" s="48" t="s">
        <v>74</v>
      </c>
      <c r="C3561" s="48">
        <v>2025</v>
      </c>
      <c r="D3561" s="48" t="s">
        <v>3</v>
      </c>
      <c r="E3561" s="48">
        <v>11</v>
      </c>
      <c r="F3561" s="60">
        <v>187</v>
      </c>
      <c r="G3561" s="43">
        <v>103</v>
      </c>
      <c r="H3561" s="58">
        <f>FactTransaction[[#This Row],[RNS]]*FactTransaction[[#This Row],[ADR]]</f>
        <v>19261</v>
      </c>
      <c r="I3561" s="51">
        <f>DATE(FactTransaction[[#This Row],['#Year]],FactTransaction[[#This Row],['#Month]],1)</f>
        <v>45962</v>
      </c>
      <c r="J3561" s="48"/>
    </row>
    <row r="3562" spans="1:10" x14ac:dyDescent="0.4">
      <c r="A3562" s="48" t="s">
        <v>88</v>
      </c>
      <c r="B3562" s="48" t="s">
        <v>74</v>
      </c>
      <c r="C3562" s="48">
        <v>2025</v>
      </c>
      <c r="D3562" s="48" t="s">
        <v>6</v>
      </c>
      <c r="E3562" s="48">
        <v>12</v>
      </c>
      <c r="F3562" s="60">
        <v>121</v>
      </c>
      <c r="G3562" s="43">
        <v>102</v>
      </c>
      <c r="H3562" s="58">
        <f>FactTransaction[[#This Row],[RNS]]*FactTransaction[[#This Row],[ADR]]</f>
        <v>12342</v>
      </c>
      <c r="I3562" s="51">
        <f>DATE(FactTransaction[[#This Row],['#Year]],FactTransaction[[#This Row],['#Month]],1)</f>
        <v>45992</v>
      </c>
      <c r="J3562" s="48"/>
    </row>
    <row r="3563" spans="1:10" x14ac:dyDescent="0.4">
      <c r="A3563" s="48" t="s">
        <v>88</v>
      </c>
      <c r="B3563" s="48" t="s">
        <v>74</v>
      </c>
      <c r="C3563" s="48">
        <v>2025</v>
      </c>
      <c r="D3563" s="48" t="s">
        <v>7</v>
      </c>
      <c r="E3563" s="48">
        <v>12</v>
      </c>
      <c r="F3563" s="60">
        <v>156</v>
      </c>
      <c r="G3563" s="43">
        <v>115</v>
      </c>
      <c r="H3563" s="58">
        <f>FactTransaction[[#This Row],[RNS]]*FactTransaction[[#This Row],[ADR]]</f>
        <v>17940</v>
      </c>
      <c r="I3563" s="51">
        <f>DATE(FactTransaction[[#This Row],['#Year]],FactTransaction[[#This Row],['#Month]],1)</f>
        <v>45992</v>
      </c>
      <c r="J3563" s="48"/>
    </row>
    <row r="3564" spans="1:10" x14ac:dyDescent="0.4">
      <c r="A3564" s="48" t="s">
        <v>88</v>
      </c>
      <c r="B3564" s="48" t="s">
        <v>74</v>
      </c>
      <c r="C3564" s="48">
        <v>2025</v>
      </c>
      <c r="D3564" s="48" t="s">
        <v>8</v>
      </c>
      <c r="E3564" s="48">
        <v>12</v>
      </c>
      <c r="F3564" s="60">
        <v>189</v>
      </c>
      <c r="G3564" s="43">
        <v>114</v>
      </c>
      <c r="H3564" s="58">
        <f>FactTransaction[[#This Row],[RNS]]*FactTransaction[[#This Row],[ADR]]</f>
        <v>21546</v>
      </c>
      <c r="I3564" s="51">
        <f>DATE(FactTransaction[[#This Row],['#Year]],FactTransaction[[#This Row],['#Month]],1)</f>
        <v>45992</v>
      </c>
      <c r="J3564" s="48"/>
    </row>
    <row r="3565" spans="1:10" x14ac:dyDescent="0.4">
      <c r="A3565" s="48" t="s">
        <v>88</v>
      </c>
      <c r="B3565" s="48" t="s">
        <v>74</v>
      </c>
      <c r="C3565" s="48">
        <v>2025</v>
      </c>
      <c r="D3565" s="48" t="s">
        <v>3</v>
      </c>
      <c r="E3565" s="48">
        <v>12</v>
      </c>
      <c r="F3565" s="60">
        <v>79</v>
      </c>
      <c r="G3565" s="43">
        <v>130</v>
      </c>
      <c r="H3565" s="58">
        <f>FactTransaction[[#This Row],[RNS]]*FactTransaction[[#This Row],[ADR]]</f>
        <v>10270</v>
      </c>
      <c r="I3565" s="51">
        <f>DATE(FactTransaction[[#This Row],['#Year]],FactTransaction[[#This Row],['#Month]],1)</f>
        <v>45992</v>
      </c>
      <c r="J3565" s="48"/>
    </row>
    <row r="3566" spans="1:10" x14ac:dyDescent="0.4">
      <c r="A3566" s="48" t="s">
        <v>88</v>
      </c>
      <c r="B3566" s="48" t="s">
        <v>75</v>
      </c>
      <c r="C3566" s="48">
        <v>2026</v>
      </c>
      <c r="D3566" s="48" t="s">
        <v>6</v>
      </c>
      <c r="E3566" s="48">
        <v>1</v>
      </c>
      <c r="F3566" s="60">
        <v>24</v>
      </c>
      <c r="G3566" s="43">
        <v>125</v>
      </c>
      <c r="H3566" s="58">
        <f>FactTransaction[[#This Row],[RNS]]*FactTransaction[[#This Row],[ADR]]</f>
        <v>3000</v>
      </c>
      <c r="I3566" s="51">
        <f>DATE(FactTransaction[[#This Row],['#Year]],FactTransaction[[#This Row],['#Month]],1)</f>
        <v>46023</v>
      </c>
      <c r="J3566" s="48"/>
    </row>
    <row r="3567" spans="1:10" x14ac:dyDescent="0.4">
      <c r="A3567" s="48" t="s">
        <v>88</v>
      </c>
      <c r="B3567" s="48" t="s">
        <v>75</v>
      </c>
      <c r="C3567" s="48">
        <v>2026</v>
      </c>
      <c r="D3567" s="48" t="s">
        <v>7</v>
      </c>
      <c r="E3567" s="48">
        <v>1</v>
      </c>
      <c r="F3567" s="60">
        <v>149</v>
      </c>
      <c r="G3567" s="43">
        <v>108</v>
      </c>
      <c r="H3567" s="58">
        <f>FactTransaction[[#This Row],[RNS]]*FactTransaction[[#This Row],[ADR]]</f>
        <v>16092</v>
      </c>
      <c r="I3567" s="51">
        <f>DATE(FactTransaction[[#This Row],['#Year]],FactTransaction[[#This Row],['#Month]],1)</f>
        <v>46023</v>
      </c>
      <c r="J3567" s="48"/>
    </row>
    <row r="3568" spans="1:10" x14ac:dyDescent="0.4">
      <c r="A3568" s="48" t="s">
        <v>88</v>
      </c>
      <c r="B3568" s="48" t="s">
        <v>75</v>
      </c>
      <c r="C3568" s="48">
        <v>2026</v>
      </c>
      <c r="D3568" s="48" t="s">
        <v>8</v>
      </c>
      <c r="E3568" s="48">
        <v>1</v>
      </c>
      <c r="F3568" s="60">
        <v>43</v>
      </c>
      <c r="G3568" s="43">
        <v>102</v>
      </c>
      <c r="H3568" s="58">
        <f>FactTransaction[[#This Row],[RNS]]*FactTransaction[[#This Row],[ADR]]</f>
        <v>4386</v>
      </c>
      <c r="I3568" s="51">
        <f>DATE(FactTransaction[[#This Row],['#Year]],FactTransaction[[#This Row],['#Month]],1)</f>
        <v>46023</v>
      </c>
      <c r="J3568" s="48"/>
    </row>
    <row r="3569" spans="1:10" x14ac:dyDescent="0.4">
      <c r="A3569" s="48" t="s">
        <v>88</v>
      </c>
      <c r="B3569" s="48" t="s">
        <v>75</v>
      </c>
      <c r="C3569" s="48">
        <v>2026</v>
      </c>
      <c r="D3569" s="48" t="s">
        <v>3</v>
      </c>
      <c r="E3569" s="48">
        <v>1</v>
      </c>
      <c r="F3569" s="60">
        <v>127</v>
      </c>
      <c r="G3569" s="43">
        <v>107</v>
      </c>
      <c r="H3569" s="58">
        <f>FactTransaction[[#This Row],[RNS]]*FactTransaction[[#This Row],[ADR]]</f>
        <v>13589</v>
      </c>
      <c r="I3569" s="51">
        <f>DATE(FactTransaction[[#This Row],['#Year]],FactTransaction[[#This Row],['#Month]],1)</f>
        <v>46023</v>
      </c>
      <c r="J3569" s="48"/>
    </row>
    <row r="3570" spans="1:10" x14ac:dyDescent="0.4">
      <c r="A3570" s="48" t="s">
        <v>88</v>
      </c>
      <c r="B3570" s="48" t="s">
        <v>75</v>
      </c>
      <c r="C3570" s="48">
        <v>2026</v>
      </c>
      <c r="D3570" s="48" t="s">
        <v>6</v>
      </c>
      <c r="E3570" s="48">
        <v>2</v>
      </c>
      <c r="F3570" s="60">
        <v>46</v>
      </c>
      <c r="G3570" s="43">
        <v>122</v>
      </c>
      <c r="H3570" s="58">
        <f>FactTransaction[[#This Row],[RNS]]*FactTransaction[[#This Row],[ADR]]</f>
        <v>5612</v>
      </c>
      <c r="I3570" s="51">
        <f>DATE(FactTransaction[[#This Row],['#Year]],FactTransaction[[#This Row],['#Month]],1)</f>
        <v>46054</v>
      </c>
      <c r="J3570" s="48"/>
    </row>
    <row r="3571" spans="1:10" x14ac:dyDescent="0.4">
      <c r="A3571" s="48" t="s">
        <v>88</v>
      </c>
      <c r="B3571" s="48" t="s">
        <v>75</v>
      </c>
      <c r="C3571" s="48">
        <v>2026</v>
      </c>
      <c r="D3571" s="48" t="s">
        <v>7</v>
      </c>
      <c r="E3571" s="48">
        <v>2</v>
      </c>
      <c r="F3571" s="60">
        <v>91</v>
      </c>
      <c r="G3571" s="43">
        <v>130</v>
      </c>
      <c r="H3571" s="58">
        <f>FactTransaction[[#This Row],[RNS]]*FactTransaction[[#This Row],[ADR]]</f>
        <v>11830</v>
      </c>
      <c r="I3571" s="51">
        <f>DATE(FactTransaction[[#This Row],['#Year]],FactTransaction[[#This Row],['#Month]],1)</f>
        <v>46054</v>
      </c>
      <c r="J3571" s="48"/>
    </row>
    <row r="3572" spans="1:10" x14ac:dyDescent="0.4">
      <c r="A3572" s="48" t="s">
        <v>88</v>
      </c>
      <c r="B3572" s="48" t="s">
        <v>75</v>
      </c>
      <c r="C3572" s="48">
        <v>2026</v>
      </c>
      <c r="D3572" s="48" t="s">
        <v>8</v>
      </c>
      <c r="E3572" s="48">
        <v>2</v>
      </c>
      <c r="F3572" s="60">
        <v>4</v>
      </c>
      <c r="G3572" s="43">
        <v>126</v>
      </c>
      <c r="H3572" s="58">
        <f>FactTransaction[[#This Row],[RNS]]*FactTransaction[[#This Row],[ADR]]</f>
        <v>504</v>
      </c>
      <c r="I3572" s="51">
        <f>DATE(FactTransaction[[#This Row],['#Year]],FactTransaction[[#This Row],['#Month]],1)</f>
        <v>46054</v>
      </c>
      <c r="J3572" s="48"/>
    </row>
    <row r="3573" spans="1:10" x14ac:dyDescent="0.4">
      <c r="A3573" s="48" t="s">
        <v>88</v>
      </c>
      <c r="B3573" s="48" t="s">
        <v>75</v>
      </c>
      <c r="C3573" s="48">
        <v>2026</v>
      </c>
      <c r="D3573" s="48" t="s">
        <v>3</v>
      </c>
      <c r="E3573" s="48">
        <v>2</v>
      </c>
      <c r="F3573" s="60">
        <v>113</v>
      </c>
      <c r="G3573" s="43">
        <v>116</v>
      </c>
      <c r="H3573" s="58">
        <f>FactTransaction[[#This Row],[RNS]]*FactTransaction[[#This Row],[ADR]]</f>
        <v>13108</v>
      </c>
      <c r="I3573" s="51">
        <f>DATE(FactTransaction[[#This Row],['#Year]],FactTransaction[[#This Row],['#Month]],1)</f>
        <v>46054</v>
      </c>
      <c r="J3573" s="48"/>
    </row>
    <row r="3574" spans="1:10" x14ac:dyDescent="0.4">
      <c r="A3574" s="48" t="s">
        <v>88</v>
      </c>
      <c r="B3574" s="48" t="s">
        <v>75</v>
      </c>
      <c r="C3574" s="48">
        <v>2026</v>
      </c>
      <c r="D3574" s="48" t="s">
        <v>6</v>
      </c>
      <c r="E3574" s="48">
        <v>3</v>
      </c>
      <c r="F3574" s="60">
        <v>0</v>
      </c>
      <c r="G3574" s="43">
        <v>0</v>
      </c>
      <c r="H3574" s="58">
        <f>FactTransaction[[#This Row],[RNS]]*FactTransaction[[#This Row],[ADR]]</f>
        <v>0</v>
      </c>
      <c r="I3574" s="51">
        <f>DATE(FactTransaction[[#This Row],['#Year]],FactTransaction[[#This Row],['#Month]],1)</f>
        <v>46082</v>
      </c>
      <c r="J3574" s="48"/>
    </row>
    <row r="3575" spans="1:10" x14ac:dyDescent="0.4">
      <c r="A3575" s="48" t="s">
        <v>88</v>
      </c>
      <c r="B3575" s="48" t="s">
        <v>75</v>
      </c>
      <c r="C3575" s="48">
        <v>2026</v>
      </c>
      <c r="D3575" s="48" t="s">
        <v>7</v>
      </c>
      <c r="E3575" s="48">
        <v>3</v>
      </c>
      <c r="F3575" s="60">
        <v>0</v>
      </c>
      <c r="G3575" s="43">
        <v>0</v>
      </c>
      <c r="H3575" s="58">
        <f>FactTransaction[[#This Row],[RNS]]*FactTransaction[[#This Row],[ADR]]</f>
        <v>0</v>
      </c>
      <c r="I3575" s="51">
        <f>DATE(FactTransaction[[#This Row],['#Year]],FactTransaction[[#This Row],['#Month]],1)</f>
        <v>46082</v>
      </c>
      <c r="J3575" s="48"/>
    </row>
    <row r="3576" spans="1:10" x14ac:dyDescent="0.4">
      <c r="A3576" s="48" t="s">
        <v>88</v>
      </c>
      <c r="B3576" s="48" t="s">
        <v>75</v>
      </c>
      <c r="C3576" s="48">
        <v>2026</v>
      </c>
      <c r="D3576" s="48" t="s">
        <v>8</v>
      </c>
      <c r="E3576" s="48">
        <v>3</v>
      </c>
      <c r="F3576" s="60">
        <v>0</v>
      </c>
      <c r="G3576" s="43">
        <v>0</v>
      </c>
      <c r="H3576" s="58">
        <f>FactTransaction[[#This Row],[RNS]]*FactTransaction[[#This Row],[ADR]]</f>
        <v>0</v>
      </c>
      <c r="I3576" s="51">
        <f>DATE(FactTransaction[[#This Row],['#Year]],FactTransaction[[#This Row],['#Month]],1)</f>
        <v>46082</v>
      </c>
      <c r="J3576" s="48"/>
    </row>
    <row r="3577" spans="1:10" x14ac:dyDescent="0.4">
      <c r="A3577" s="48" t="s">
        <v>88</v>
      </c>
      <c r="B3577" s="48" t="s">
        <v>75</v>
      </c>
      <c r="C3577" s="48">
        <v>2026</v>
      </c>
      <c r="D3577" s="48" t="s">
        <v>3</v>
      </c>
      <c r="E3577" s="48">
        <v>3</v>
      </c>
      <c r="F3577" s="60">
        <v>0</v>
      </c>
      <c r="G3577" s="43">
        <v>0</v>
      </c>
      <c r="H3577" s="58">
        <f>FactTransaction[[#This Row],[RNS]]*FactTransaction[[#This Row],[ADR]]</f>
        <v>0</v>
      </c>
      <c r="I3577" s="51">
        <f>DATE(FactTransaction[[#This Row],['#Year]],FactTransaction[[#This Row],['#Month]],1)</f>
        <v>46082</v>
      </c>
      <c r="J3577" s="48"/>
    </row>
    <row r="3578" spans="1:10" x14ac:dyDescent="0.4">
      <c r="A3578" s="48" t="s">
        <v>88</v>
      </c>
      <c r="B3578" s="48" t="s">
        <v>75</v>
      </c>
      <c r="C3578" s="48">
        <v>2026</v>
      </c>
      <c r="D3578" s="48" t="s">
        <v>6</v>
      </c>
      <c r="E3578" s="48">
        <v>4</v>
      </c>
      <c r="F3578" s="60">
        <v>0</v>
      </c>
      <c r="G3578" s="43">
        <v>0</v>
      </c>
      <c r="H3578" s="58">
        <f>FactTransaction[[#This Row],[RNS]]*FactTransaction[[#This Row],[ADR]]</f>
        <v>0</v>
      </c>
      <c r="I3578" s="51">
        <f>DATE(FactTransaction[[#This Row],['#Year]],FactTransaction[[#This Row],['#Month]],1)</f>
        <v>46113</v>
      </c>
      <c r="J3578" s="48"/>
    </row>
    <row r="3579" spans="1:10" x14ac:dyDescent="0.4">
      <c r="A3579" s="48" t="s">
        <v>88</v>
      </c>
      <c r="B3579" s="48" t="s">
        <v>75</v>
      </c>
      <c r="C3579" s="48">
        <v>2026</v>
      </c>
      <c r="D3579" s="48" t="s">
        <v>7</v>
      </c>
      <c r="E3579" s="48">
        <v>4</v>
      </c>
      <c r="F3579" s="60">
        <v>0</v>
      </c>
      <c r="G3579" s="43">
        <v>0</v>
      </c>
      <c r="H3579" s="58">
        <f>FactTransaction[[#This Row],[RNS]]*FactTransaction[[#This Row],[ADR]]</f>
        <v>0</v>
      </c>
      <c r="I3579" s="51">
        <f>DATE(FactTransaction[[#This Row],['#Year]],FactTransaction[[#This Row],['#Month]],1)</f>
        <v>46113</v>
      </c>
      <c r="J3579" s="48"/>
    </row>
    <row r="3580" spans="1:10" x14ac:dyDescent="0.4">
      <c r="A3580" s="48" t="s">
        <v>88</v>
      </c>
      <c r="B3580" s="48" t="s">
        <v>75</v>
      </c>
      <c r="C3580" s="48">
        <v>2026</v>
      </c>
      <c r="D3580" s="48" t="s">
        <v>8</v>
      </c>
      <c r="E3580" s="48">
        <v>4</v>
      </c>
      <c r="F3580" s="60">
        <v>0</v>
      </c>
      <c r="G3580" s="43">
        <v>0</v>
      </c>
      <c r="H3580" s="58">
        <f>FactTransaction[[#This Row],[RNS]]*FactTransaction[[#This Row],[ADR]]</f>
        <v>0</v>
      </c>
      <c r="I3580" s="51">
        <f>DATE(FactTransaction[[#This Row],['#Year]],FactTransaction[[#This Row],['#Month]],1)</f>
        <v>46113</v>
      </c>
      <c r="J3580" s="48"/>
    </row>
    <row r="3581" spans="1:10" x14ac:dyDescent="0.4">
      <c r="A3581" s="48" t="s">
        <v>88</v>
      </c>
      <c r="B3581" s="48" t="s">
        <v>75</v>
      </c>
      <c r="C3581" s="48">
        <v>2026</v>
      </c>
      <c r="D3581" s="48" t="s">
        <v>3</v>
      </c>
      <c r="E3581" s="48">
        <v>4</v>
      </c>
      <c r="F3581" s="60">
        <v>0</v>
      </c>
      <c r="G3581" s="43">
        <v>0</v>
      </c>
      <c r="H3581" s="58">
        <f>FactTransaction[[#This Row],[RNS]]*FactTransaction[[#This Row],[ADR]]</f>
        <v>0</v>
      </c>
      <c r="I3581" s="51">
        <f>DATE(FactTransaction[[#This Row],['#Year]],FactTransaction[[#This Row],['#Month]],1)</f>
        <v>46113</v>
      </c>
      <c r="J3581" s="48"/>
    </row>
    <row r="3582" spans="1:10" x14ac:dyDescent="0.4">
      <c r="A3582" s="48" t="s">
        <v>88</v>
      </c>
      <c r="B3582" s="48" t="s">
        <v>75</v>
      </c>
      <c r="C3582" s="48">
        <v>2026</v>
      </c>
      <c r="D3582" s="48" t="s">
        <v>6</v>
      </c>
      <c r="E3582" s="48">
        <v>5</v>
      </c>
      <c r="F3582" s="60">
        <v>0</v>
      </c>
      <c r="G3582" s="43">
        <v>0</v>
      </c>
      <c r="H3582" s="58">
        <f>FactTransaction[[#This Row],[RNS]]*FactTransaction[[#This Row],[ADR]]</f>
        <v>0</v>
      </c>
      <c r="I3582" s="51">
        <f>DATE(FactTransaction[[#This Row],['#Year]],FactTransaction[[#This Row],['#Month]],1)</f>
        <v>46143</v>
      </c>
      <c r="J3582" s="48"/>
    </row>
    <row r="3583" spans="1:10" x14ac:dyDescent="0.4">
      <c r="A3583" s="48" t="s">
        <v>88</v>
      </c>
      <c r="B3583" s="48" t="s">
        <v>75</v>
      </c>
      <c r="C3583" s="48">
        <v>2026</v>
      </c>
      <c r="D3583" s="48" t="s">
        <v>7</v>
      </c>
      <c r="E3583" s="48">
        <v>5</v>
      </c>
      <c r="F3583" s="60">
        <v>0</v>
      </c>
      <c r="G3583" s="43">
        <v>0</v>
      </c>
      <c r="H3583" s="58">
        <f>FactTransaction[[#This Row],[RNS]]*FactTransaction[[#This Row],[ADR]]</f>
        <v>0</v>
      </c>
      <c r="I3583" s="51">
        <f>DATE(FactTransaction[[#This Row],['#Year]],FactTransaction[[#This Row],['#Month]],1)</f>
        <v>46143</v>
      </c>
      <c r="J3583" s="48"/>
    </row>
    <row r="3584" spans="1:10" x14ac:dyDescent="0.4">
      <c r="A3584" s="48" t="s">
        <v>88</v>
      </c>
      <c r="B3584" s="48" t="s">
        <v>75</v>
      </c>
      <c r="C3584" s="48">
        <v>2026</v>
      </c>
      <c r="D3584" s="48" t="s">
        <v>8</v>
      </c>
      <c r="E3584" s="48">
        <v>5</v>
      </c>
      <c r="F3584" s="60">
        <v>0</v>
      </c>
      <c r="G3584" s="43">
        <v>0</v>
      </c>
      <c r="H3584" s="58">
        <f>FactTransaction[[#This Row],[RNS]]*FactTransaction[[#This Row],[ADR]]</f>
        <v>0</v>
      </c>
      <c r="I3584" s="51">
        <f>DATE(FactTransaction[[#This Row],['#Year]],FactTransaction[[#This Row],['#Month]],1)</f>
        <v>46143</v>
      </c>
      <c r="J3584" s="48"/>
    </row>
    <row r="3585" spans="1:10" x14ac:dyDescent="0.4">
      <c r="A3585" s="48" t="s">
        <v>88</v>
      </c>
      <c r="B3585" s="48" t="s">
        <v>75</v>
      </c>
      <c r="C3585" s="48">
        <v>2026</v>
      </c>
      <c r="D3585" s="48" t="s">
        <v>3</v>
      </c>
      <c r="E3585" s="48">
        <v>5</v>
      </c>
      <c r="F3585" s="60">
        <v>0</v>
      </c>
      <c r="G3585" s="43">
        <v>0</v>
      </c>
      <c r="H3585" s="58">
        <f>FactTransaction[[#This Row],[RNS]]*FactTransaction[[#This Row],[ADR]]</f>
        <v>0</v>
      </c>
      <c r="I3585" s="51">
        <f>DATE(FactTransaction[[#This Row],['#Year]],FactTransaction[[#This Row],['#Month]],1)</f>
        <v>46143</v>
      </c>
      <c r="J3585" s="48"/>
    </row>
    <row r="3586" spans="1:10" x14ac:dyDescent="0.4">
      <c r="A3586" s="48" t="s">
        <v>88</v>
      </c>
      <c r="B3586" s="48" t="s">
        <v>75</v>
      </c>
      <c r="C3586" s="48">
        <v>2026</v>
      </c>
      <c r="D3586" s="48" t="s">
        <v>6</v>
      </c>
      <c r="E3586" s="48">
        <v>6</v>
      </c>
      <c r="F3586" s="60">
        <v>0</v>
      </c>
      <c r="G3586" s="43">
        <v>0</v>
      </c>
      <c r="H3586" s="58">
        <f>FactTransaction[[#This Row],[RNS]]*FactTransaction[[#This Row],[ADR]]</f>
        <v>0</v>
      </c>
      <c r="I3586" s="51">
        <f>DATE(FactTransaction[[#This Row],['#Year]],FactTransaction[[#This Row],['#Month]],1)</f>
        <v>46174</v>
      </c>
      <c r="J3586" s="48"/>
    </row>
    <row r="3587" spans="1:10" x14ac:dyDescent="0.4">
      <c r="A3587" s="48" t="s">
        <v>88</v>
      </c>
      <c r="B3587" s="48" t="s">
        <v>75</v>
      </c>
      <c r="C3587" s="48">
        <v>2026</v>
      </c>
      <c r="D3587" s="48" t="s">
        <v>7</v>
      </c>
      <c r="E3587" s="48">
        <v>6</v>
      </c>
      <c r="F3587" s="60">
        <v>0</v>
      </c>
      <c r="G3587" s="43">
        <v>0</v>
      </c>
      <c r="H3587" s="58">
        <f>FactTransaction[[#This Row],[RNS]]*FactTransaction[[#This Row],[ADR]]</f>
        <v>0</v>
      </c>
      <c r="I3587" s="51">
        <f>DATE(FactTransaction[[#This Row],['#Year]],FactTransaction[[#This Row],['#Month]],1)</f>
        <v>46174</v>
      </c>
      <c r="J3587" s="48"/>
    </row>
    <row r="3588" spans="1:10" x14ac:dyDescent="0.4">
      <c r="A3588" s="48" t="s">
        <v>88</v>
      </c>
      <c r="B3588" s="48" t="s">
        <v>75</v>
      </c>
      <c r="C3588" s="48">
        <v>2026</v>
      </c>
      <c r="D3588" s="48" t="s">
        <v>8</v>
      </c>
      <c r="E3588" s="48">
        <v>6</v>
      </c>
      <c r="F3588" s="60">
        <v>0</v>
      </c>
      <c r="G3588" s="43">
        <v>0</v>
      </c>
      <c r="H3588" s="58">
        <f>FactTransaction[[#This Row],[RNS]]*FactTransaction[[#This Row],[ADR]]</f>
        <v>0</v>
      </c>
      <c r="I3588" s="51">
        <f>DATE(FactTransaction[[#This Row],['#Year]],FactTransaction[[#This Row],['#Month]],1)</f>
        <v>46174</v>
      </c>
      <c r="J3588" s="48"/>
    </row>
    <row r="3589" spans="1:10" x14ac:dyDescent="0.4">
      <c r="A3589" s="48" t="s">
        <v>88</v>
      </c>
      <c r="B3589" s="48" t="s">
        <v>75</v>
      </c>
      <c r="C3589" s="48">
        <v>2026</v>
      </c>
      <c r="D3589" s="48" t="s">
        <v>3</v>
      </c>
      <c r="E3589" s="48">
        <v>6</v>
      </c>
      <c r="F3589" s="60">
        <v>0</v>
      </c>
      <c r="G3589" s="43">
        <v>0</v>
      </c>
      <c r="H3589" s="58">
        <f>FactTransaction[[#This Row],[RNS]]*FactTransaction[[#This Row],[ADR]]</f>
        <v>0</v>
      </c>
      <c r="I3589" s="51">
        <f>DATE(FactTransaction[[#This Row],['#Year]],FactTransaction[[#This Row],['#Month]],1)</f>
        <v>46174</v>
      </c>
      <c r="J3589" s="48"/>
    </row>
    <row r="3590" spans="1:10" x14ac:dyDescent="0.4">
      <c r="A3590" s="48" t="s">
        <v>88</v>
      </c>
      <c r="B3590" s="48" t="s">
        <v>75</v>
      </c>
      <c r="C3590" s="48">
        <v>2026</v>
      </c>
      <c r="D3590" s="48" t="s">
        <v>6</v>
      </c>
      <c r="E3590" s="48">
        <v>7</v>
      </c>
      <c r="F3590" s="60">
        <v>0</v>
      </c>
      <c r="G3590" s="43">
        <v>0</v>
      </c>
      <c r="H3590" s="58">
        <f>FactTransaction[[#This Row],[RNS]]*FactTransaction[[#This Row],[ADR]]</f>
        <v>0</v>
      </c>
      <c r="I3590" s="51">
        <f>DATE(FactTransaction[[#This Row],['#Year]],FactTransaction[[#This Row],['#Month]],1)</f>
        <v>46204</v>
      </c>
      <c r="J3590" s="48"/>
    </row>
    <row r="3591" spans="1:10" x14ac:dyDescent="0.4">
      <c r="A3591" s="48" t="s">
        <v>88</v>
      </c>
      <c r="B3591" s="48" t="s">
        <v>75</v>
      </c>
      <c r="C3591" s="48">
        <v>2026</v>
      </c>
      <c r="D3591" s="48" t="s">
        <v>7</v>
      </c>
      <c r="E3591" s="48">
        <v>7</v>
      </c>
      <c r="F3591" s="60">
        <v>0</v>
      </c>
      <c r="G3591" s="43">
        <v>0</v>
      </c>
      <c r="H3591" s="58">
        <f>FactTransaction[[#This Row],[RNS]]*FactTransaction[[#This Row],[ADR]]</f>
        <v>0</v>
      </c>
      <c r="I3591" s="51">
        <f>DATE(FactTransaction[[#This Row],['#Year]],FactTransaction[[#This Row],['#Month]],1)</f>
        <v>46204</v>
      </c>
      <c r="J3591" s="48"/>
    </row>
    <row r="3592" spans="1:10" x14ac:dyDescent="0.4">
      <c r="A3592" s="48" t="s">
        <v>88</v>
      </c>
      <c r="B3592" s="48" t="s">
        <v>75</v>
      </c>
      <c r="C3592" s="48">
        <v>2026</v>
      </c>
      <c r="D3592" s="48" t="s">
        <v>8</v>
      </c>
      <c r="E3592" s="48">
        <v>7</v>
      </c>
      <c r="F3592" s="60">
        <v>0</v>
      </c>
      <c r="G3592" s="43">
        <v>0</v>
      </c>
      <c r="H3592" s="58">
        <f>FactTransaction[[#This Row],[RNS]]*FactTransaction[[#This Row],[ADR]]</f>
        <v>0</v>
      </c>
      <c r="I3592" s="51">
        <f>DATE(FactTransaction[[#This Row],['#Year]],FactTransaction[[#This Row],['#Month]],1)</f>
        <v>46204</v>
      </c>
      <c r="J3592" s="48"/>
    </row>
    <row r="3593" spans="1:10" x14ac:dyDescent="0.4">
      <c r="A3593" s="48" t="s">
        <v>88</v>
      </c>
      <c r="B3593" s="48" t="s">
        <v>75</v>
      </c>
      <c r="C3593" s="48">
        <v>2026</v>
      </c>
      <c r="D3593" s="48" t="s">
        <v>3</v>
      </c>
      <c r="E3593" s="48">
        <v>7</v>
      </c>
      <c r="F3593" s="60">
        <v>0</v>
      </c>
      <c r="G3593" s="43">
        <v>0</v>
      </c>
      <c r="H3593" s="58">
        <f>FactTransaction[[#This Row],[RNS]]*FactTransaction[[#This Row],[ADR]]</f>
        <v>0</v>
      </c>
      <c r="I3593" s="51">
        <f>DATE(FactTransaction[[#This Row],['#Year]],FactTransaction[[#This Row],['#Month]],1)</f>
        <v>46204</v>
      </c>
      <c r="J3593" s="48"/>
    </row>
    <row r="3594" spans="1:10" x14ac:dyDescent="0.4">
      <c r="A3594" s="48" t="s">
        <v>88</v>
      </c>
      <c r="B3594" s="48" t="s">
        <v>75</v>
      </c>
      <c r="C3594" s="48">
        <v>2026</v>
      </c>
      <c r="D3594" s="48" t="s">
        <v>6</v>
      </c>
      <c r="E3594" s="48">
        <v>8</v>
      </c>
      <c r="F3594" s="60">
        <v>0</v>
      </c>
      <c r="G3594" s="43">
        <v>0</v>
      </c>
      <c r="H3594" s="58">
        <f>FactTransaction[[#This Row],[RNS]]*FactTransaction[[#This Row],[ADR]]</f>
        <v>0</v>
      </c>
      <c r="I3594" s="51">
        <f>DATE(FactTransaction[[#This Row],['#Year]],FactTransaction[[#This Row],['#Month]],1)</f>
        <v>46235</v>
      </c>
      <c r="J3594" s="48"/>
    </row>
    <row r="3595" spans="1:10" x14ac:dyDescent="0.4">
      <c r="A3595" s="48" t="s">
        <v>88</v>
      </c>
      <c r="B3595" s="48" t="s">
        <v>75</v>
      </c>
      <c r="C3595" s="48">
        <v>2026</v>
      </c>
      <c r="D3595" s="48" t="s">
        <v>7</v>
      </c>
      <c r="E3595" s="48">
        <v>8</v>
      </c>
      <c r="F3595" s="60">
        <v>0</v>
      </c>
      <c r="G3595" s="43">
        <v>0</v>
      </c>
      <c r="H3595" s="58">
        <f>FactTransaction[[#This Row],[RNS]]*FactTransaction[[#This Row],[ADR]]</f>
        <v>0</v>
      </c>
      <c r="I3595" s="51">
        <f>DATE(FactTransaction[[#This Row],['#Year]],FactTransaction[[#This Row],['#Month]],1)</f>
        <v>46235</v>
      </c>
      <c r="J3595" s="48"/>
    </row>
    <row r="3596" spans="1:10" x14ac:dyDescent="0.4">
      <c r="A3596" s="48" t="s">
        <v>88</v>
      </c>
      <c r="B3596" s="48" t="s">
        <v>75</v>
      </c>
      <c r="C3596" s="48">
        <v>2026</v>
      </c>
      <c r="D3596" s="48" t="s">
        <v>8</v>
      </c>
      <c r="E3596" s="48">
        <v>8</v>
      </c>
      <c r="F3596" s="60">
        <v>0</v>
      </c>
      <c r="G3596" s="43">
        <v>0</v>
      </c>
      <c r="H3596" s="58">
        <f>FactTransaction[[#This Row],[RNS]]*FactTransaction[[#This Row],[ADR]]</f>
        <v>0</v>
      </c>
      <c r="I3596" s="51">
        <f>DATE(FactTransaction[[#This Row],['#Year]],FactTransaction[[#This Row],['#Month]],1)</f>
        <v>46235</v>
      </c>
      <c r="J3596" s="48"/>
    </row>
    <row r="3597" spans="1:10" x14ac:dyDescent="0.4">
      <c r="A3597" s="48" t="s">
        <v>88</v>
      </c>
      <c r="B3597" s="48" t="s">
        <v>75</v>
      </c>
      <c r="C3597" s="48">
        <v>2026</v>
      </c>
      <c r="D3597" s="48" t="s">
        <v>3</v>
      </c>
      <c r="E3597" s="48">
        <v>8</v>
      </c>
      <c r="F3597" s="60">
        <v>0</v>
      </c>
      <c r="G3597" s="43">
        <v>0</v>
      </c>
      <c r="H3597" s="58">
        <f>FactTransaction[[#This Row],[RNS]]*FactTransaction[[#This Row],[ADR]]</f>
        <v>0</v>
      </c>
      <c r="I3597" s="51">
        <f>DATE(FactTransaction[[#This Row],['#Year]],FactTransaction[[#This Row],['#Month]],1)</f>
        <v>46235</v>
      </c>
      <c r="J3597" s="48"/>
    </row>
    <row r="3598" spans="1:10" x14ac:dyDescent="0.4">
      <c r="A3598" s="48" t="s">
        <v>88</v>
      </c>
      <c r="B3598" s="48" t="s">
        <v>75</v>
      </c>
      <c r="C3598" s="48">
        <v>2026</v>
      </c>
      <c r="D3598" s="48" t="s">
        <v>6</v>
      </c>
      <c r="E3598" s="48">
        <v>9</v>
      </c>
      <c r="F3598" s="60">
        <v>0</v>
      </c>
      <c r="G3598" s="43">
        <v>0</v>
      </c>
      <c r="H3598" s="58">
        <f>FactTransaction[[#This Row],[RNS]]*FactTransaction[[#This Row],[ADR]]</f>
        <v>0</v>
      </c>
      <c r="I3598" s="51">
        <f>DATE(FactTransaction[[#This Row],['#Year]],FactTransaction[[#This Row],['#Month]],1)</f>
        <v>46266</v>
      </c>
      <c r="J3598" s="48"/>
    </row>
    <row r="3599" spans="1:10" x14ac:dyDescent="0.4">
      <c r="A3599" s="48" t="s">
        <v>88</v>
      </c>
      <c r="B3599" s="48" t="s">
        <v>75</v>
      </c>
      <c r="C3599" s="48">
        <v>2026</v>
      </c>
      <c r="D3599" s="48" t="s">
        <v>7</v>
      </c>
      <c r="E3599" s="48">
        <v>9</v>
      </c>
      <c r="F3599" s="60">
        <v>0</v>
      </c>
      <c r="G3599" s="43">
        <v>0</v>
      </c>
      <c r="H3599" s="58">
        <f>FactTransaction[[#This Row],[RNS]]*FactTransaction[[#This Row],[ADR]]</f>
        <v>0</v>
      </c>
      <c r="I3599" s="51">
        <f>DATE(FactTransaction[[#This Row],['#Year]],FactTransaction[[#This Row],['#Month]],1)</f>
        <v>46266</v>
      </c>
      <c r="J3599" s="48"/>
    </row>
    <row r="3600" spans="1:10" x14ac:dyDescent="0.4">
      <c r="A3600" s="48" t="s">
        <v>88</v>
      </c>
      <c r="B3600" s="48" t="s">
        <v>75</v>
      </c>
      <c r="C3600" s="48">
        <v>2026</v>
      </c>
      <c r="D3600" s="48" t="s">
        <v>8</v>
      </c>
      <c r="E3600" s="48">
        <v>9</v>
      </c>
      <c r="F3600" s="60">
        <v>0</v>
      </c>
      <c r="G3600" s="43">
        <v>0</v>
      </c>
      <c r="H3600" s="58">
        <f>FactTransaction[[#This Row],[RNS]]*FactTransaction[[#This Row],[ADR]]</f>
        <v>0</v>
      </c>
      <c r="I3600" s="51">
        <f>DATE(FactTransaction[[#This Row],['#Year]],FactTransaction[[#This Row],['#Month]],1)</f>
        <v>46266</v>
      </c>
      <c r="J3600" s="48"/>
    </row>
    <row r="3601" spans="1:10" x14ac:dyDescent="0.4">
      <c r="A3601" s="48" t="s">
        <v>88</v>
      </c>
      <c r="B3601" s="48" t="s">
        <v>75</v>
      </c>
      <c r="C3601" s="48">
        <v>2026</v>
      </c>
      <c r="D3601" s="48" t="s">
        <v>3</v>
      </c>
      <c r="E3601" s="48">
        <v>9</v>
      </c>
      <c r="F3601" s="60">
        <v>0</v>
      </c>
      <c r="G3601" s="43">
        <v>0</v>
      </c>
      <c r="H3601" s="58">
        <f>FactTransaction[[#This Row],[RNS]]*FactTransaction[[#This Row],[ADR]]</f>
        <v>0</v>
      </c>
      <c r="I3601" s="51">
        <f>DATE(FactTransaction[[#This Row],['#Year]],FactTransaction[[#This Row],['#Month]],1)</f>
        <v>46266</v>
      </c>
      <c r="J3601" s="48"/>
    </row>
    <row r="3602" spans="1:10" x14ac:dyDescent="0.4">
      <c r="A3602" s="48" t="s">
        <v>88</v>
      </c>
      <c r="B3602" s="48" t="s">
        <v>75</v>
      </c>
      <c r="C3602" s="48">
        <v>2026</v>
      </c>
      <c r="D3602" s="48" t="s">
        <v>6</v>
      </c>
      <c r="E3602" s="48">
        <v>10</v>
      </c>
      <c r="F3602" s="60">
        <v>0</v>
      </c>
      <c r="G3602" s="43">
        <v>0</v>
      </c>
      <c r="H3602" s="58">
        <f>FactTransaction[[#This Row],[RNS]]*FactTransaction[[#This Row],[ADR]]</f>
        <v>0</v>
      </c>
      <c r="I3602" s="51">
        <f>DATE(FactTransaction[[#This Row],['#Year]],FactTransaction[[#This Row],['#Month]],1)</f>
        <v>46296</v>
      </c>
      <c r="J3602" s="48"/>
    </row>
    <row r="3603" spans="1:10" x14ac:dyDescent="0.4">
      <c r="A3603" s="48" t="s">
        <v>88</v>
      </c>
      <c r="B3603" s="48" t="s">
        <v>75</v>
      </c>
      <c r="C3603" s="48">
        <v>2026</v>
      </c>
      <c r="D3603" s="48" t="s">
        <v>7</v>
      </c>
      <c r="E3603" s="48">
        <v>10</v>
      </c>
      <c r="F3603" s="60">
        <v>0</v>
      </c>
      <c r="G3603" s="43">
        <v>0</v>
      </c>
      <c r="H3603" s="58">
        <f>FactTransaction[[#This Row],[RNS]]*FactTransaction[[#This Row],[ADR]]</f>
        <v>0</v>
      </c>
      <c r="I3603" s="51">
        <f>DATE(FactTransaction[[#This Row],['#Year]],FactTransaction[[#This Row],['#Month]],1)</f>
        <v>46296</v>
      </c>
      <c r="J3603" s="48"/>
    </row>
    <row r="3604" spans="1:10" x14ac:dyDescent="0.4">
      <c r="A3604" s="48" t="s">
        <v>88</v>
      </c>
      <c r="B3604" s="48" t="s">
        <v>75</v>
      </c>
      <c r="C3604" s="48">
        <v>2026</v>
      </c>
      <c r="D3604" s="48" t="s">
        <v>8</v>
      </c>
      <c r="E3604" s="48">
        <v>10</v>
      </c>
      <c r="F3604" s="60">
        <v>0</v>
      </c>
      <c r="G3604" s="43">
        <v>0</v>
      </c>
      <c r="H3604" s="58">
        <f>FactTransaction[[#This Row],[RNS]]*FactTransaction[[#This Row],[ADR]]</f>
        <v>0</v>
      </c>
      <c r="I3604" s="51">
        <f>DATE(FactTransaction[[#This Row],['#Year]],FactTransaction[[#This Row],['#Month]],1)</f>
        <v>46296</v>
      </c>
      <c r="J3604" s="48"/>
    </row>
    <row r="3605" spans="1:10" x14ac:dyDescent="0.4">
      <c r="A3605" s="48" t="s">
        <v>88</v>
      </c>
      <c r="B3605" s="48" t="s">
        <v>75</v>
      </c>
      <c r="C3605" s="48">
        <v>2026</v>
      </c>
      <c r="D3605" s="48" t="s">
        <v>3</v>
      </c>
      <c r="E3605" s="48">
        <v>10</v>
      </c>
      <c r="F3605" s="60">
        <v>0</v>
      </c>
      <c r="G3605" s="43">
        <v>0</v>
      </c>
      <c r="H3605" s="58">
        <f>FactTransaction[[#This Row],[RNS]]*FactTransaction[[#This Row],[ADR]]</f>
        <v>0</v>
      </c>
      <c r="I3605" s="51">
        <f>DATE(FactTransaction[[#This Row],['#Year]],FactTransaction[[#This Row],['#Month]],1)</f>
        <v>46296</v>
      </c>
      <c r="J3605" s="48"/>
    </row>
    <row r="3606" spans="1:10" x14ac:dyDescent="0.4">
      <c r="A3606" s="48" t="s">
        <v>88</v>
      </c>
      <c r="B3606" s="48" t="s">
        <v>75</v>
      </c>
      <c r="C3606" s="48">
        <v>2026</v>
      </c>
      <c r="D3606" s="48" t="s">
        <v>6</v>
      </c>
      <c r="E3606" s="48">
        <v>11</v>
      </c>
      <c r="F3606" s="60">
        <v>0</v>
      </c>
      <c r="G3606" s="43">
        <v>0</v>
      </c>
      <c r="H3606" s="58">
        <f>FactTransaction[[#This Row],[RNS]]*FactTransaction[[#This Row],[ADR]]</f>
        <v>0</v>
      </c>
      <c r="I3606" s="51">
        <f>DATE(FactTransaction[[#This Row],['#Year]],FactTransaction[[#This Row],['#Month]],1)</f>
        <v>46327</v>
      </c>
      <c r="J3606" s="48"/>
    </row>
    <row r="3607" spans="1:10" x14ac:dyDescent="0.4">
      <c r="A3607" s="48" t="s">
        <v>88</v>
      </c>
      <c r="B3607" s="48" t="s">
        <v>75</v>
      </c>
      <c r="C3607" s="48">
        <v>2026</v>
      </c>
      <c r="D3607" s="48" t="s">
        <v>7</v>
      </c>
      <c r="E3607" s="48">
        <v>11</v>
      </c>
      <c r="F3607" s="60">
        <v>0</v>
      </c>
      <c r="G3607" s="43">
        <v>0</v>
      </c>
      <c r="H3607" s="58">
        <f>FactTransaction[[#This Row],[RNS]]*FactTransaction[[#This Row],[ADR]]</f>
        <v>0</v>
      </c>
      <c r="I3607" s="51">
        <f>DATE(FactTransaction[[#This Row],['#Year]],FactTransaction[[#This Row],['#Month]],1)</f>
        <v>46327</v>
      </c>
      <c r="J3607" s="48"/>
    </row>
    <row r="3608" spans="1:10" x14ac:dyDescent="0.4">
      <c r="A3608" s="48" t="s">
        <v>88</v>
      </c>
      <c r="B3608" s="48" t="s">
        <v>75</v>
      </c>
      <c r="C3608" s="48">
        <v>2026</v>
      </c>
      <c r="D3608" s="48" t="s">
        <v>8</v>
      </c>
      <c r="E3608" s="48">
        <v>11</v>
      </c>
      <c r="F3608" s="60">
        <v>0</v>
      </c>
      <c r="G3608" s="43">
        <v>0</v>
      </c>
      <c r="H3608" s="58">
        <f>FactTransaction[[#This Row],[RNS]]*FactTransaction[[#This Row],[ADR]]</f>
        <v>0</v>
      </c>
      <c r="I3608" s="51">
        <f>DATE(FactTransaction[[#This Row],['#Year]],FactTransaction[[#This Row],['#Month]],1)</f>
        <v>46327</v>
      </c>
      <c r="J3608" s="48"/>
    </row>
    <row r="3609" spans="1:10" x14ac:dyDescent="0.4">
      <c r="A3609" s="48" t="s">
        <v>88</v>
      </c>
      <c r="B3609" s="48" t="s">
        <v>75</v>
      </c>
      <c r="C3609" s="48">
        <v>2026</v>
      </c>
      <c r="D3609" s="48" t="s">
        <v>3</v>
      </c>
      <c r="E3609" s="48">
        <v>11</v>
      </c>
      <c r="F3609" s="60">
        <v>0</v>
      </c>
      <c r="G3609" s="43">
        <v>0</v>
      </c>
      <c r="H3609" s="58">
        <f>FactTransaction[[#This Row],[RNS]]*FactTransaction[[#This Row],[ADR]]</f>
        <v>0</v>
      </c>
      <c r="I3609" s="51">
        <f>DATE(FactTransaction[[#This Row],['#Year]],FactTransaction[[#This Row],['#Month]],1)</f>
        <v>46327</v>
      </c>
      <c r="J3609" s="48"/>
    </row>
    <row r="3610" spans="1:10" x14ac:dyDescent="0.4">
      <c r="A3610" s="48" t="s">
        <v>88</v>
      </c>
      <c r="B3610" s="48" t="s">
        <v>75</v>
      </c>
      <c r="C3610" s="48">
        <v>2026</v>
      </c>
      <c r="D3610" s="48" t="s">
        <v>6</v>
      </c>
      <c r="E3610" s="48">
        <v>12</v>
      </c>
      <c r="F3610" s="60">
        <v>0</v>
      </c>
      <c r="G3610" s="43">
        <v>0</v>
      </c>
      <c r="H3610" s="58">
        <f>FactTransaction[[#This Row],[RNS]]*FactTransaction[[#This Row],[ADR]]</f>
        <v>0</v>
      </c>
      <c r="I3610" s="51">
        <f>DATE(FactTransaction[[#This Row],['#Year]],FactTransaction[[#This Row],['#Month]],1)</f>
        <v>46357</v>
      </c>
      <c r="J3610" s="48"/>
    </row>
    <row r="3611" spans="1:10" x14ac:dyDescent="0.4">
      <c r="A3611" s="48" t="s">
        <v>88</v>
      </c>
      <c r="B3611" s="48" t="s">
        <v>75</v>
      </c>
      <c r="C3611" s="48">
        <v>2026</v>
      </c>
      <c r="D3611" s="48" t="s">
        <v>7</v>
      </c>
      <c r="E3611" s="48">
        <v>12</v>
      </c>
      <c r="F3611" s="60">
        <v>0</v>
      </c>
      <c r="G3611" s="43">
        <v>0</v>
      </c>
      <c r="H3611" s="58">
        <f>FactTransaction[[#This Row],[RNS]]*FactTransaction[[#This Row],[ADR]]</f>
        <v>0</v>
      </c>
      <c r="I3611" s="51">
        <f>DATE(FactTransaction[[#This Row],['#Year]],FactTransaction[[#This Row],['#Month]],1)</f>
        <v>46357</v>
      </c>
      <c r="J3611" s="48"/>
    </row>
    <row r="3612" spans="1:10" x14ac:dyDescent="0.4">
      <c r="A3612" s="48" t="s">
        <v>88</v>
      </c>
      <c r="B3612" s="48" t="s">
        <v>75</v>
      </c>
      <c r="C3612" s="48">
        <v>2026</v>
      </c>
      <c r="D3612" s="48" t="s">
        <v>8</v>
      </c>
      <c r="E3612" s="48">
        <v>12</v>
      </c>
      <c r="F3612" s="60">
        <v>0</v>
      </c>
      <c r="G3612" s="43">
        <v>0</v>
      </c>
      <c r="H3612" s="58">
        <f>FactTransaction[[#This Row],[RNS]]*FactTransaction[[#This Row],[ADR]]</f>
        <v>0</v>
      </c>
      <c r="I3612" s="51">
        <f>DATE(FactTransaction[[#This Row],['#Year]],FactTransaction[[#This Row],['#Month]],1)</f>
        <v>46357</v>
      </c>
      <c r="J3612" s="48"/>
    </row>
    <row r="3613" spans="1:10" x14ac:dyDescent="0.4">
      <c r="A3613" s="48" t="s">
        <v>88</v>
      </c>
      <c r="B3613" s="48" t="s">
        <v>75</v>
      </c>
      <c r="C3613" s="48">
        <v>2026</v>
      </c>
      <c r="D3613" s="48" t="s">
        <v>3</v>
      </c>
      <c r="E3613" s="48">
        <v>12</v>
      </c>
      <c r="F3613" s="60">
        <v>0</v>
      </c>
      <c r="G3613" s="43">
        <v>0</v>
      </c>
      <c r="H3613" s="58">
        <f>FactTransaction[[#This Row],[RNS]]*FactTransaction[[#This Row],[ADR]]</f>
        <v>0</v>
      </c>
      <c r="I3613" s="51">
        <f>DATE(FactTransaction[[#This Row],['#Year]],FactTransaction[[#This Row],['#Month]],1)</f>
        <v>46357</v>
      </c>
      <c r="J3613" s="48"/>
    </row>
    <row r="3614" spans="1:10" x14ac:dyDescent="0.4">
      <c r="A3614" s="48" t="s">
        <v>88</v>
      </c>
      <c r="B3614" s="48" t="s">
        <v>74</v>
      </c>
      <c r="C3614" s="48">
        <v>2026</v>
      </c>
      <c r="D3614" s="48" t="s">
        <v>6</v>
      </c>
      <c r="E3614" s="48">
        <v>1</v>
      </c>
      <c r="F3614" s="60">
        <v>34</v>
      </c>
      <c r="G3614" s="43">
        <v>103</v>
      </c>
      <c r="H3614" s="58">
        <f>FactTransaction[[#This Row],[RNS]]*FactTransaction[[#This Row],[ADR]]</f>
        <v>3502</v>
      </c>
      <c r="I3614" s="51">
        <f>DATE(FactTransaction[[#This Row],['#Year]],FactTransaction[[#This Row],['#Month]],1)</f>
        <v>46023</v>
      </c>
      <c r="J3614" s="48"/>
    </row>
    <row r="3615" spans="1:10" x14ac:dyDescent="0.4">
      <c r="A3615" s="48" t="s">
        <v>88</v>
      </c>
      <c r="B3615" s="48" t="s">
        <v>74</v>
      </c>
      <c r="C3615" s="48">
        <v>2026</v>
      </c>
      <c r="D3615" s="48" t="s">
        <v>7</v>
      </c>
      <c r="E3615" s="48">
        <v>1</v>
      </c>
      <c r="F3615" s="60">
        <v>138</v>
      </c>
      <c r="G3615" s="43">
        <v>107</v>
      </c>
      <c r="H3615" s="58">
        <f>FactTransaction[[#This Row],[RNS]]*FactTransaction[[#This Row],[ADR]]</f>
        <v>14766</v>
      </c>
      <c r="I3615" s="51">
        <f>DATE(FactTransaction[[#This Row],['#Year]],FactTransaction[[#This Row],['#Month]],1)</f>
        <v>46023</v>
      </c>
      <c r="J3615" s="48"/>
    </row>
    <row r="3616" spans="1:10" x14ac:dyDescent="0.4">
      <c r="A3616" s="48" t="s">
        <v>88</v>
      </c>
      <c r="B3616" s="48" t="s">
        <v>74</v>
      </c>
      <c r="C3616" s="48">
        <v>2026</v>
      </c>
      <c r="D3616" s="48" t="s">
        <v>8</v>
      </c>
      <c r="E3616" s="48">
        <v>1</v>
      </c>
      <c r="F3616" s="60">
        <v>134</v>
      </c>
      <c r="G3616" s="43">
        <v>120</v>
      </c>
      <c r="H3616" s="58">
        <f>FactTransaction[[#This Row],[RNS]]*FactTransaction[[#This Row],[ADR]]</f>
        <v>16080</v>
      </c>
      <c r="I3616" s="51">
        <f>DATE(FactTransaction[[#This Row],['#Year]],FactTransaction[[#This Row],['#Month]],1)</f>
        <v>46023</v>
      </c>
      <c r="J3616" s="48"/>
    </row>
    <row r="3617" spans="1:10" x14ac:dyDescent="0.4">
      <c r="A3617" s="48" t="s">
        <v>88</v>
      </c>
      <c r="B3617" s="48" t="s">
        <v>74</v>
      </c>
      <c r="C3617" s="48">
        <v>2026</v>
      </c>
      <c r="D3617" s="48" t="s">
        <v>3</v>
      </c>
      <c r="E3617" s="48">
        <v>1</v>
      </c>
      <c r="F3617" s="60">
        <v>28</v>
      </c>
      <c r="G3617" s="43">
        <v>118</v>
      </c>
      <c r="H3617" s="58">
        <f>FactTransaction[[#This Row],[RNS]]*FactTransaction[[#This Row],[ADR]]</f>
        <v>3304</v>
      </c>
      <c r="I3617" s="51">
        <f>DATE(FactTransaction[[#This Row],['#Year]],FactTransaction[[#This Row],['#Month]],1)</f>
        <v>46023</v>
      </c>
      <c r="J3617" s="48"/>
    </row>
    <row r="3618" spans="1:10" x14ac:dyDescent="0.4">
      <c r="A3618" s="48" t="s">
        <v>88</v>
      </c>
      <c r="B3618" s="48" t="s">
        <v>74</v>
      </c>
      <c r="C3618" s="48">
        <v>2026</v>
      </c>
      <c r="D3618" s="48" t="s">
        <v>6</v>
      </c>
      <c r="E3618" s="48">
        <v>2</v>
      </c>
      <c r="F3618" s="60">
        <v>6</v>
      </c>
      <c r="G3618" s="43">
        <v>117</v>
      </c>
      <c r="H3618" s="58">
        <f>FactTransaction[[#This Row],[RNS]]*FactTransaction[[#This Row],[ADR]]</f>
        <v>702</v>
      </c>
      <c r="I3618" s="51">
        <f>DATE(FactTransaction[[#This Row],['#Year]],FactTransaction[[#This Row],['#Month]],1)</f>
        <v>46054</v>
      </c>
      <c r="J3618" s="48"/>
    </row>
    <row r="3619" spans="1:10" x14ac:dyDescent="0.4">
      <c r="A3619" s="48" t="s">
        <v>88</v>
      </c>
      <c r="B3619" s="48" t="s">
        <v>74</v>
      </c>
      <c r="C3619" s="48">
        <v>2026</v>
      </c>
      <c r="D3619" s="48" t="s">
        <v>7</v>
      </c>
      <c r="E3619" s="48">
        <v>2</v>
      </c>
      <c r="F3619" s="60">
        <v>12</v>
      </c>
      <c r="G3619" s="43">
        <v>100</v>
      </c>
      <c r="H3619" s="58">
        <f>FactTransaction[[#This Row],[RNS]]*FactTransaction[[#This Row],[ADR]]</f>
        <v>1200</v>
      </c>
      <c r="I3619" s="51">
        <f>DATE(FactTransaction[[#This Row],['#Year]],FactTransaction[[#This Row],['#Month]],1)</f>
        <v>46054</v>
      </c>
      <c r="J3619" s="48"/>
    </row>
    <row r="3620" spans="1:10" x14ac:dyDescent="0.4">
      <c r="A3620" s="48" t="s">
        <v>88</v>
      </c>
      <c r="B3620" s="48" t="s">
        <v>74</v>
      </c>
      <c r="C3620" s="48">
        <v>2026</v>
      </c>
      <c r="D3620" s="48" t="s">
        <v>8</v>
      </c>
      <c r="E3620" s="48">
        <v>2</v>
      </c>
      <c r="F3620" s="60">
        <v>25</v>
      </c>
      <c r="G3620" s="43">
        <v>128</v>
      </c>
      <c r="H3620" s="58">
        <f>FactTransaction[[#This Row],[RNS]]*FactTransaction[[#This Row],[ADR]]</f>
        <v>3200</v>
      </c>
      <c r="I3620" s="51">
        <f>DATE(FactTransaction[[#This Row],['#Year]],FactTransaction[[#This Row],['#Month]],1)</f>
        <v>46054</v>
      </c>
      <c r="J3620" s="48"/>
    </row>
    <row r="3621" spans="1:10" x14ac:dyDescent="0.4">
      <c r="A3621" s="48" t="s">
        <v>88</v>
      </c>
      <c r="B3621" s="48" t="s">
        <v>74</v>
      </c>
      <c r="C3621" s="48">
        <v>2026</v>
      </c>
      <c r="D3621" s="48" t="s">
        <v>3</v>
      </c>
      <c r="E3621" s="48">
        <v>2</v>
      </c>
      <c r="F3621" s="60">
        <v>37</v>
      </c>
      <c r="G3621" s="43">
        <v>104</v>
      </c>
      <c r="H3621" s="58">
        <f>FactTransaction[[#This Row],[RNS]]*FactTransaction[[#This Row],[ADR]]</f>
        <v>3848</v>
      </c>
      <c r="I3621" s="51">
        <f>DATE(FactTransaction[[#This Row],['#Year]],FactTransaction[[#This Row],['#Month]],1)</f>
        <v>46054</v>
      </c>
      <c r="J3621" s="48"/>
    </row>
    <row r="3622" spans="1:10" x14ac:dyDescent="0.4">
      <c r="A3622" s="48" t="s">
        <v>88</v>
      </c>
      <c r="B3622" s="48" t="s">
        <v>74</v>
      </c>
      <c r="C3622" s="48">
        <v>2026</v>
      </c>
      <c r="D3622" s="48" t="s">
        <v>6</v>
      </c>
      <c r="E3622" s="48">
        <v>3</v>
      </c>
      <c r="F3622" s="60">
        <v>0</v>
      </c>
      <c r="G3622" s="43">
        <v>0</v>
      </c>
      <c r="H3622" s="58">
        <f>FactTransaction[[#This Row],[RNS]]*FactTransaction[[#This Row],[ADR]]</f>
        <v>0</v>
      </c>
      <c r="I3622" s="51">
        <f>DATE(FactTransaction[[#This Row],['#Year]],FactTransaction[[#This Row],['#Month]],1)</f>
        <v>46082</v>
      </c>
      <c r="J3622" s="48"/>
    </row>
    <row r="3623" spans="1:10" x14ac:dyDescent="0.4">
      <c r="A3623" s="48" t="s">
        <v>88</v>
      </c>
      <c r="B3623" s="48" t="s">
        <v>74</v>
      </c>
      <c r="C3623" s="48">
        <v>2026</v>
      </c>
      <c r="D3623" s="48" t="s">
        <v>7</v>
      </c>
      <c r="E3623" s="48">
        <v>3</v>
      </c>
      <c r="F3623" s="60">
        <v>0</v>
      </c>
      <c r="G3623" s="43">
        <v>0</v>
      </c>
      <c r="H3623" s="58">
        <f>FactTransaction[[#This Row],[RNS]]*FactTransaction[[#This Row],[ADR]]</f>
        <v>0</v>
      </c>
      <c r="I3623" s="51">
        <f>DATE(FactTransaction[[#This Row],['#Year]],FactTransaction[[#This Row],['#Month]],1)</f>
        <v>46082</v>
      </c>
      <c r="J3623" s="48"/>
    </row>
    <row r="3624" spans="1:10" x14ac:dyDescent="0.4">
      <c r="A3624" s="48" t="s">
        <v>88</v>
      </c>
      <c r="B3624" s="48" t="s">
        <v>74</v>
      </c>
      <c r="C3624" s="48">
        <v>2026</v>
      </c>
      <c r="D3624" s="48" t="s">
        <v>8</v>
      </c>
      <c r="E3624" s="48">
        <v>3</v>
      </c>
      <c r="F3624" s="60">
        <v>0</v>
      </c>
      <c r="G3624" s="43">
        <v>0</v>
      </c>
      <c r="H3624" s="58">
        <f>FactTransaction[[#This Row],[RNS]]*FactTransaction[[#This Row],[ADR]]</f>
        <v>0</v>
      </c>
      <c r="I3624" s="51">
        <f>DATE(FactTransaction[[#This Row],['#Year]],FactTransaction[[#This Row],['#Month]],1)</f>
        <v>46082</v>
      </c>
      <c r="J3624" s="48"/>
    </row>
    <row r="3625" spans="1:10" x14ac:dyDescent="0.4">
      <c r="A3625" s="48" t="s">
        <v>88</v>
      </c>
      <c r="B3625" s="48" t="s">
        <v>74</v>
      </c>
      <c r="C3625" s="48">
        <v>2026</v>
      </c>
      <c r="D3625" s="48" t="s">
        <v>3</v>
      </c>
      <c r="E3625" s="48">
        <v>3</v>
      </c>
      <c r="F3625" s="60">
        <v>0</v>
      </c>
      <c r="G3625" s="43">
        <v>0</v>
      </c>
      <c r="H3625" s="58">
        <f>FactTransaction[[#This Row],[RNS]]*FactTransaction[[#This Row],[ADR]]</f>
        <v>0</v>
      </c>
      <c r="I3625" s="51">
        <f>DATE(FactTransaction[[#This Row],['#Year]],FactTransaction[[#This Row],['#Month]],1)</f>
        <v>46082</v>
      </c>
      <c r="J3625" s="48"/>
    </row>
    <row r="3626" spans="1:10" x14ac:dyDescent="0.4">
      <c r="A3626" s="48" t="s">
        <v>88</v>
      </c>
      <c r="B3626" s="48" t="s">
        <v>74</v>
      </c>
      <c r="C3626" s="48">
        <v>2026</v>
      </c>
      <c r="D3626" s="48" t="s">
        <v>6</v>
      </c>
      <c r="E3626" s="48">
        <v>4</v>
      </c>
      <c r="F3626" s="60">
        <v>0</v>
      </c>
      <c r="G3626" s="43">
        <v>0</v>
      </c>
      <c r="H3626" s="58">
        <f>FactTransaction[[#This Row],[RNS]]*FactTransaction[[#This Row],[ADR]]</f>
        <v>0</v>
      </c>
      <c r="I3626" s="51">
        <f>DATE(FactTransaction[[#This Row],['#Year]],FactTransaction[[#This Row],['#Month]],1)</f>
        <v>46113</v>
      </c>
      <c r="J3626" s="48"/>
    </row>
    <row r="3627" spans="1:10" x14ac:dyDescent="0.4">
      <c r="A3627" s="48" t="s">
        <v>88</v>
      </c>
      <c r="B3627" s="48" t="s">
        <v>74</v>
      </c>
      <c r="C3627" s="48">
        <v>2026</v>
      </c>
      <c r="D3627" s="48" t="s">
        <v>7</v>
      </c>
      <c r="E3627" s="48">
        <v>4</v>
      </c>
      <c r="F3627" s="60">
        <v>0</v>
      </c>
      <c r="G3627" s="43">
        <v>0</v>
      </c>
      <c r="H3627" s="58">
        <f>FactTransaction[[#This Row],[RNS]]*FactTransaction[[#This Row],[ADR]]</f>
        <v>0</v>
      </c>
      <c r="I3627" s="51">
        <f>DATE(FactTransaction[[#This Row],['#Year]],FactTransaction[[#This Row],['#Month]],1)</f>
        <v>46113</v>
      </c>
      <c r="J3627" s="48"/>
    </row>
    <row r="3628" spans="1:10" x14ac:dyDescent="0.4">
      <c r="A3628" s="48" t="s">
        <v>88</v>
      </c>
      <c r="B3628" s="48" t="s">
        <v>74</v>
      </c>
      <c r="C3628" s="48">
        <v>2026</v>
      </c>
      <c r="D3628" s="48" t="s">
        <v>8</v>
      </c>
      <c r="E3628" s="48">
        <v>4</v>
      </c>
      <c r="F3628" s="60">
        <v>0</v>
      </c>
      <c r="G3628" s="43">
        <v>0</v>
      </c>
      <c r="H3628" s="58">
        <f>FactTransaction[[#This Row],[RNS]]*FactTransaction[[#This Row],[ADR]]</f>
        <v>0</v>
      </c>
      <c r="I3628" s="51">
        <f>DATE(FactTransaction[[#This Row],['#Year]],FactTransaction[[#This Row],['#Month]],1)</f>
        <v>46113</v>
      </c>
      <c r="J3628" s="48"/>
    </row>
    <row r="3629" spans="1:10" x14ac:dyDescent="0.4">
      <c r="A3629" s="48" t="s">
        <v>88</v>
      </c>
      <c r="B3629" s="48" t="s">
        <v>74</v>
      </c>
      <c r="C3629" s="48">
        <v>2026</v>
      </c>
      <c r="D3629" s="48" t="s">
        <v>3</v>
      </c>
      <c r="E3629" s="48">
        <v>4</v>
      </c>
      <c r="F3629" s="60">
        <v>0</v>
      </c>
      <c r="G3629" s="43">
        <v>0</v>
      </c>
      <c r="H3629" s="58">
        <f>FactTransaction[[#This Row],[RNS]]*FactTransaction[[#This Row],[ADR]]</f>
        <v>0</v>
      </c>
      <c r="I3629" s="51">
        <f>DATE(FactTransaction[[#This Row],['#Year]],FactTransaction[[#This Row],['#Month]],1)</f>
        <v>46113</v>
      </c>
      <c r="J3629" s="48"/>
    </row>
    <row r="3630" spans="1:10" x14ac:dyDescent="0.4">
      <c r="A3630" s="48" t="s">
        <v>88</v>
      </c>
      <c r="B3630" s="48" t="s">
        <v>74</v>
      </c>
      <c r="C3630" s="48">
        <v>2026</v>
      </c>
      <c r="D3630" s="48" t="s">
        <v>6</v>
      </c>
      <c r="E3630" s="48">
        <v>5</v>
      </c>
      <c r="F3630" s="60">
        <v>0</v>
      </c>
      <c r="G3630" s="43">
        <v>0</v>
      </c>
      <c r="H3630" s="58">
        <f>FactTransaction[[#This Row],[RNS]]*FactTransaction[[#This Row],[ADR]]</f>
        <v>0</v>
      </c>
      <c r="I3630" s="51">
        <f>DATE(FactTransaction[[#This Row],['#Year]],FactTransaction[[#This Row],['#Month]],1)</f>
        <v>46143</v>
      </c>
      <c r="J3630" s="48"/>
    </row>
    <row r="3631" spans="1:10" x14ac:dyDescent="0.4">
      <c r="A3631" s="48" t="s">
        <v>88</v>
      </c>
      <c r="B3631" s="48" t="s">
        <v>74</v>
      </c>
      <c r="C3631" s="48">
        <v>2026</v>
      </c>
      <c r="D3631" s="48" t="s">
        <v>7</v>
      </c>
      <c r="E3631" s="48">
        <v>5</v>
      </c>
      <c r="F3631" s="60">
        <v>0</v>
      </c>
      <c r="G3631" s="43">
        <v>0</v>
      </c>
      <c r="H3631" s="58">
        <f>FactTransaction[[#This Row],[RNS]]*FactTransaction[[#This Row],[ADR]]</f>
        <v>0</v>
      </c>
      <c r="I3631" s="51">
        <f>DATE(FactTransaction[[#This Row],['#Year]],FactTransaction[[#This Row],['#Month]],1)</f>
        <v>46143</v>
      </c>
      <c r="J3631" s="48"/>
    </row>
    <row r="3632" spans="1:10" x14ac:dyDescent="0.4">
      <c r="A3632" s="48" t="s">
        <v>88</v>
      </c>
      <c r="B3632" s="48" t="s">
        <v>74</v>
      </c>
      <c r="C3632" s="48">
        <v>2026</v>
      </c>
      <c r="D3632" s="48" t="s">
        <v>8</v>
      </c>
      <c r="E3632" s="48">
        <v>5</v>
      </c>
      <c r="F3632" s="60">
        <v>0</v>
      </c>
      <c r="G3632" s="43">
        <v>0</v>
      </c>
      <c r="H3632" s="58">
        <f>FactTransaction[[#This Row],[RNS]]*FactTransaction[[#This Row],[ADR]]</f>
        <v>0</v>
      </c>
      <c r="I3632" s="51">
        <f>DATE(FactTransaction[[#This Row],['#Year]],FactTransaction[[#This Row],['#Month]],1)</f>
        <v>46143</v>
      </c>
      <c r="J3632" s="48"/>
    </row>
    <row r="3633" spans="1:10" x14ac:dyDescent="0.4">
      <c r="A3633" s="48" t="s">
        <v>88</v>
      </c>
      <c r="B3633" s="48" t="s">
        <v>74</v>
      </c>
      <c r="C3633" s="48">
        <v>2026</v>
      </c>
      <c r="D3633" s="48" t="s">
        <v>3</v>
      </c>
      <c r="E3633" s="48">
        <v>5</v>
      </c>
      <c r="F3633" s="60">
        <v>0</v>
      </c>
      <c r="G3633" s="43">
        <v>0</v>
      </c>
      <c r="H3633" s="58">
        <f>FactTransaction[[#This Row],[RNS]]*FactTransaction[[#This Row],[ADR]]</f>
        <v>0</v>
      </c>
      <c r="I3633" s="51">
        <f>DATE(FactTransaction[[#This Row],['#Year]],FactTransaction[[#This Row],['#Month]],1)</f>
        <v>46143</v>
      </c>
      <c r="J3633" s="48"/>
    </row>
    <row r="3634" spans="1:10" x14ac:dyDescent="0.4">
      <c r="A3634" s="48" t="s">
        <v>88</v>
      </c>
      <c r="B3634" s="48" t="s">
        <v>74</v>
      </c>
      <c r="C3634" s="48">
        <v>2026</v>
      </c>
      <c r="D3634" s="48" t="s">
        <v>6</v>
      </c>
      <c r="E3634" s="48">
        <v>6</v>
      </c>
      <c r="F3634" s="60">
        <v>0</v>
      </c>
      <c r="G3634" s="43">
        <v>0</v>
      </c>
      <c r="H3634" s="58">
        <f>FactTransaction[[#This Row],[RNS]]*FactTransaction[[#This Row],[ADR]]</f>
        <v>0</v>
      </c>
      <c r="I3634" s="51">
        <f>DATE(FactTransaction[[#This Row],['#Year]],FactTransaction[[#This Row],['#Month]],1)</f>
        <v>46174</v>
      </c>
      <c r="J3634" s="48"/>
    </row>
    <row r="3635" spans="1:10" x14ac:dyDescent="0.4">
      <c r="A3635" s="48" t="s">
        <v>88</v>
      </c>
      <c r="B3635" s="48" t="s">
        <v>74</v>
      </c>
      <c r="C3635" s="48">
        <v>2026</v>
      </c>
      <c r="D3635" s="48" t="s">
        <v>7</v>
      </c>
      <c r="E3635" s="48">
        <v>6</v>
      </c>
      <c r="F3635" s="60">
        <v>0</v>
      </c>
      <c r="G3635" s="43">
        <v>0</v>
      </c>
      <c r="H3635" s="58">
        <f>FactTransaction[[#This Row],[RNS]]*FactTransaction[[#This Row],[ADR]]</f>
        <v>0</v>
      </c>
      <c r="I3635" s="51">
        <f>DATE(FactTransaction[[#This Row],['#Year]],FactTransaction[[#This Row],['#Month]],1)</f>
        <v>46174</v>
      </c>
      <c r="J3635" s="48"/>
    </row>
    <row r="3636" spans="1:10" x14ac:dyDescent="0.4">
      <c r="A3636" s="48" t="s">
        <v>88</v>
      </c>
      <c r="B3636" s="48" t="s">
        <v>74</v>
      </c>
      <c r="C3636" s="48">
        <v>2026</v>
      </c>
      <c r="D3636" s="48" t="s">
        <v>8</v>
      </c>
      <c r="E3636" s="48">
        <v>6</v>
      </c>
      <c r="F3636" s="60">
        <v>0</v>
      </c>
      <c r="G3636" s="43">
        <v>0</v>
      </c>
      <c r="H3636" s="58">
        <f>FactTransaction[[#This Row],[RNS]]*FactTransaction[[#This Row],[ADR]]</f>
        <v>0</v>
      </c>
      <c r="I3636" s="51">
        <f>DATE(FactTransaction[[#This Row],['#Year]],FactTransaction[[#This Row],['#Month]],1)</f>
        <v>46174</v>
      </c>
      <c r="J3636" s="48"/>
    </row>
    <row r="3637" spans="1:10" x14ac:dyDescent="0.4">
      <c r="A3637" s="48" t="s">
        <v>88</v>
      </c>
      <c r="B3637" s="48" t="s">
        <v>74</v>
      </c>
      <c r="C3637" s="48">
        <v>2026</v>
      </c>
      <c r="D3637" s="48" t="s">
        <v>3</v>
      </c>
      <c r="E3637" s="48">
        <v>6</v>
      </c>
      <c r="F3637" s="60">
        <v>0</v>
      </c>
      <c r="G3637" s="43">
        <v>0</v>
      </c>
      <c r="H3637" s="58">
        <f>FactTransaction[[#This Row],[RNS]]*FactTransaction[[#This Row],[ADR]]</f>
        <v>0</v>
      </c>
      <c r="I3637" s="51">
        <f>DATE(FactTransaction[[#This Row],['#Year]],FactTransaction[[#This Row],['#Month]],1)</f>
        <v>46174</v>
      </c>
      <c r="J3637" s="48"/>
    </row>
    <row r="3638" spans="1:10" x14ac:dyDescent="0.4">
      <c r="A3638" s="48" t="s">
        <v>88</v>
      </c>
      <c r="B3638" s="48" t="s">
        <v>74</v>
      </c>
      <c r="C3638" s="48">
        <v>2026</v>
      </c>
      <c r="D3638" s="48" t="s">
        <v>6</v>
      </c>
      <c r="E3638" s="48">
        <v>7</v>
      </c>
      <c r="F3638" s="60">
        <v>0</v>
      </c>
      <c r="G3638" s="43">
        <v>0</v>
      </c>
      <c r="H3638" s="58">
        <f>FactTransaction[[#This Row],[RNS]]*FactTransaction[[#This Row],[ADR]]</f>
        <v>0</v>
      </c>
      <c r="I3638" s="51">
        <f>DATE(FactTransaction[[#This Row],['#Year]],FactTransaction[[#This Row],['#Month]],1)</f>
        <v>46204</v>
      </c>
      <c r="J3638" s="48"/>
    </row>
    <row r="3639" spans="1:10" x14ac:dyDescent="0.4">
      <c r="A3639" s="48" t="s">
        <v>88</v>
      </c>
      <c r="B3639" s="48" t="s">
        <v>74</v>
      </c>
      <c r="C3639" s="48">
        <v>2026</v>
      </c>
      <c r="D3639" s="48" t="s">
        <v>7</v>
      </c>
      <c r="E3639" s="48">
        <v>7</v>
      </c>
      <c r="F3639" s="60">
        <v>0</v>
      </c>
      <c r="G3639" s="43">
        <v>0</v>
      </c>
      <c r="H3639" s="58">
        <f>FactTransaction[[#This Row],[RNS]]*FactTransaction[[#This Row],[ADR]]</f>
        <v>0</v>
      </c>
      <c r="I3639" s="51">
        <f>DATE(FactTransaction[[#This Row],['#Year]],FactTransaction[[#This Row],['#Month]],1)</f>
        <v>46204</v>
      </c>
      <c r="J3639" s="48"/>
    </row>
    <row r="3640" spans="1:10" x14ac:dyDescent="0.4">
      <c r="A3640" s="48" t="s">
        <v>88</v>
      </c>
      <c r="B3640" s="48" t="s">
        <v>74</v>
      </c>
      <c r="C3640" s="48">
        <v>2026</v>
      </c>
      <c r="D3640" s="48" t="s">
        <v>8</v>
      </c>
      <c r="E3640" s="48">
        <v>7</v>
      </c>
      <c r="F3640" s="60">
        <v>0</v>
      </c>
      <c r="G3640" s="43">
        <v>0</v>
      </c>
      <c r="H3640" s="58">
        <f>FactTransaction[[#This Row],[RNS]]*FactTransaction[[#This Row],[ADR]]</f>
        <v>0</v>
      </c>
      <c r="I3640" s="51">
        <f>DATE(FactTransaction[[#This Row],['#Year]],FactTransaction[[#This Row],['#Month]],1)</f>
        <v>46204</v>
      </c>
      <c r="J3640" s="48"/>
    </row>
    <row r="3641" spans="1:10" x14ac:dyDescent="0.4">
      <c r="A3641" s="48" t="s">
        <v>88</v>
      </c>
      <c r="B3641" s="48" t="s">
        <v>74</v>
      </c>
      <c r="C3641" s="48">
        <v>2026</v>
      </c>
      <c r="D3641" s="48" t="s">
        <v>3</v>
      </c>
      <c r="E3641" s="48">
        <v>7</v>
      </c>
      <c r="F3641" s="60">
        <v>0</v>
      </c>
      <c r="G3641" s="43">
        <v>0</v>
      </c>
      <c r="H3641" s="58">
        <f>FactTransaction[[#This Row],[RNS]]*FactTransaction[[#This Row],[ADR]]</f>
        <v>0</v>
      </c>
      <c r="I3641" s="51">
        <f>DATE(FactTransaction[[#This Row],['#Year]],FactTransaction[[#This Row],['#Month]],1)</f>
        <v>46204</v>
      </c>
      <c r="J3641" s="48"/>
    </row>
    <row r="3642" spans="1:10" x14ac:dyDescent="0.4">
      <c r="A3642" s="48" t="s">
        <v>88</v>
      </c>
      <c r="B3642" s="48" t="s">
        <v>74</v>
      </c>
      <c r="C3642" s="48">
        <v>2026</v>
      </c>
      <c r="D3642" s="48" t="s">
        <v>6</v>
      </c>
      <c r="E3642" s="48">
        <v>8</v>
      </c>
      <c r="F3642" s="60">
        <v>0</v>
      </c>
      <c r="G3642" s="43">
        <v>0</v>
      </c>
      <c r="H3642" s="58">
        <f>FactTransaction[[#This Row],[RNS]]*FactTransaction[[#This Row],[ADR]]</f>
        <v>0</v>
      </c>
      <c r="I3642" s="51">
        <f>DATE(FactTransaction[[#This Row],['#Year]],FactTransaction[[#This Row],['#Month]],1)</f>
        <v>46235</v>
      </c>
      <c r="J3642" s="48"/>
    </row>
    <row r="3643" spans="1:10" x14ac:dyDescent="0.4">
      <c r="A3643" s="48" t="s">
        <v>88</v>
      </c>
      <c r="B3643" s="48" t="s">
        <v>74</v>
      </c>
      <c r="C3643" s="48">
        <v>2026</v>
      </c>
      <c r="D3643" s="48" t="s">
        <v>7</v>
      </c>
      <c r="E3643" s="48">
        <v>8</v>
      </c>
      <c r="F3643" s="60">
        <v>0</v>
      </c>
      <c r="G3643" s="43">
        <v>0</v>
      </c>
      <c r="H3643" s="58">
        <f>FactTransaction[[#This Row],[RNS]]*FactTransaction[[#This Row],[ADR]]</f>
        <v>0</v>
      </c>
      <c r="I3643" s="51">
        <f>DATE(FactTransaction[[#This Row],['#Year]],FactTransaction[[#This Row],['#Month]],1)</f>
        <v>46235</v>
      </c>
      <c r="J3643" s="48"/>
    </row>
    <row r="3644" spans="1:10" x14ac:dyDescent="0.4">
      <c r="A3644" s="48" t="s">
        <v>88</v>
      </c>
      <c r="B3644" s="48" t="s">
        <v>74</v>
      </c>
      <c r="C3644" s="48">
        <v>2026</v>
      </c>
      <c r="D3644" s="48" t="s">
        <v>8</v>
      </c>
      <c r="E3644" s="48">
        <v>8</v>
      </c>
      <c r="F3644" s="60">
        <v>0</v>
      </c>
      <c r="G3644" s="43">
        <v>0</v>
      </c>
      <c r="H3644" s="58">
        <f>FactTransaction[[#This Row],[RNS]]*FactTransaction[[#This Row],[ADR]]</f>
        <v>0</v>
      </c>
      <c r="I3644" s="51">
        <f>DATE(FactTransaction[[#This Row],['#Year]],FactTransaction[[#This Row],['#Month]],1)</f>
        <v>46235</v>
      </c>
      <c r="J3644" s="48"/>
    </row>
    <row r="3645" spans="1:10" x14ac:dyDescent="0.4">
      <c r="A3645" s="48" t="s">
        <v>88</v>
      </c>
      <c r="B3645" s="48" t="s">
        <v>74</v>
      </c>
      <c r="C3645" s="48">
        <v>2026</v>
      </c>
      <c r="D3645" s="48" t="s">
        <v>3</v>
      </c>
      <c r="E3645" s="48">
        <v>8</v>
      </c>
      <c r="F3645" s="60">
        <v>0</v>
      </c>
      <c r="G3645" s="43">
        <v>0</v>
      </c>
      <c r="H3645" s="58">
        <f>FactTransaction[[#This Row],[RNS]]*FactTransaction[[#This Row],[ADR]]</f>
        <v>0</v>
      </c>
      <c r="I3645" s="51">
        <f>DATE(FactTransaction[[#This Row],['#Year]],FactTransaction[[#This Row],['#Month]],1)</f>
        <v>46235</v>
      </c>
      <c r="J3645" s="48"/>
    </row>
    <row r="3646" spans="1:10" x14ac:dyDescent="0.4">
      <c r="A3646" s="48" t="s">
        <v>88</v>
      </c>
      <c r="B3646" s="48" t="s">
        <v>74</v>
      </c>
      <c r="C3646" s="48">
        <v>2026</v>
      </c>
      <c r="D3646" s="48" t="s">
        <v>6</v>
      </c>
      <c r="E3646" s="48">
        <v>9</v>
      </c>
      <c r="F3646" s="60">
        <v>0</v>
      </c>
      <c r="G3646" s="43">
        <v>0</v>
      </c>
      <c r="H3646" s="58">
        <f>FactTransaction[[#This Row],[RNS]]*FactTransaction[[#This Row],[ADR]]</f>
        <v>0</v>
      </c>
      <c r="I3646" s="51">
        <f>DATE(FactTransaction[[#This Row],['#Year]],FactTransaction[[#This Row],['#Month]],1)</f>
        <v>46266</v>
      </c>
      <c r="J3646" s="48"/>
    </row>
    <row r="3647" spans="1:10" x14ac:dyDescent="0.4">
      <c r="A3647" s="48" t="s">
        <v>88</v>
      </c>
      <c r="B3647" s="48" t="s">
        <v>74</v>
      </c>
      <c r="C3647" s="48">
        <v>2026</v>
      </c>
      <c r="D3647" s="48" t="s">
        <v>7</v>
      </c>
      <c r="E3647" s="48">
        <v>9</v>
      </c>
      <c r="F3647" s="60">
        <v>0</v>
      </c>
      <c r="G3647" s="43">
        <v>0</v>
      </c>
      <c r="H3647" s="58">
        <f>FactTransaction[[#This Row],[RNS]]*FactTransaction[[#This Row],[ADR]]</f>
        <v>0</v>
      </c>
      <c r="I3647" s="51">
        <f>DATE(FactTransaction[[#This Row],['#Year]],FactTransaction[[#This Row],['#Month]],1)</f>
        <v>46266</v>
      </c>
      <c r="J3647" s="48"/>
    </row>
    <row r="3648" spans="1:10" x14ac:dyDescent="0.4">
      <c r="A3648" s="48" t="s">
        <v>88</v>
      </c>
      <c r="B3648" s="48" t="s">
        <v>74</v>
      </c>
      <c r="C3648" s="48">
        <v>2026</v>
      </c>
      <c r="D3648" s="48" t="s">
        <v>8</v>
      </c>
      <c r="E3648" s="48">
        <v>9</v>
      </c>
      <c r="F3648" s="60">
        <v>0</v>
      </c>
      <c r="G3648" s="43">
        <v>0</v>
      </c>
      <c r="H3648" s="58">
        <f>FactTransaction[[#This Row],[RNS]]*FactTransaction[[#This Row],[ADR]]</f>
        <v>0</v>
      </c>
      <c r="I3648" s="51">
        <f>DATE(FactTransaction[[#This Row],['#Year]],FactTransaction[[#This Row],['#Month]],1)</f>
        <v>46266</v>
      </c>
      <c r="J3648" s="48"/>
    </row>
    <row r="3649" spans="1:10" x14ac:dyDescent="0.4">
      <c r="A3649" s="48" t="s">
        <v>88</v>
      </c>
      <c r="B3649" s="48" t="s">
        <v>74</v>
      </c>
      <c r="C3649" s="48">
        <v>2026</v>
      </c>
      <c r="D3649" s="48" t="s">
        <v>3</v>
      </c>
      <c r="E3649" s="48">
        <v>9</v>
      </c>
      <c r="F3649" s="60">
        <v>0</v>
      </c>
      <c r="G3649" s="43">
        <v>0</v>
      </c>
      <c r="H3649" s="58">
        <f>FactTransaction[[#This Row],[RNS]]*FactTransaction[[#This Row],[ADR]]</f>
        <v>0</v>
      </c>
      <c r="I3649" s="51">
        <f>DATE(FactTransaction[[#This Row],['#Year]],FactTransaction[[#This Row],['#Month]],1)</f>
        <v>46266</v>
      </c>
      <c r="J3649" s="48"/>
    </row>
    <row r="3650" spans="1:10" x14ac:dyDescent="0.4">
      <c r="A3650" s="48" t="s">
        <v>88</v>
      </c>
      <c r="B3650" s="48" t="s">
        <v>74</v>
      </c>
      <c r="C3650" s="48">
        <v>2026</v>
      </c>
      <c r="D3650" s="48" t="s">
        <v>6</v>
      </c>
      <c r="E3650" s="48">
        <v>10</v>
      </c>
      <c r="F3650" s="60">
        <v>0</v>
      </c>
      <c r="G3650" s="43">
        <v>0</v>
      </c>
      <c r="H3650" s="58">
        <f>FactTransaction[[#This Row],[RNS]]*FactTransaction[[#This Row],[ADR]]</f>
        <v>0</v>
      </c>
      <c r="I3650" s="51">
        <f>DATE(FactTransaction[[#This Row],['#Year]],FactTransaction[[#This Row],['#Month]],1)</f>
        <v>46296</v>
      </c>
      <c r="J3650" s="48"/>
    </row>
    <row r="3651" spans="1:10" x14ac:dyDescent="0.4">
      <c r="A3651" s="48" t="s">
        <v>88</v>
      </c>
      <c r="B3651" s="48" t="s">
        <v>74</v>
      </c>
      <c r="C3651" s="48">
        <v>2026</v>
      </c>
      <c r="D3651" s="48" t="s">
        <v>7</v>
      </c>
      <c r="E3651" s="48">
        <v>10</v>
      </c>
      <c r="F3651" s="60">
        <v>0</v>
      </c>
      <c r="G3651" s="43">
        <v>0</v>
      </c>
      <c r="H3651" s="58">
        <f>FactTransaction[[#This Row],[RNS]]*FactTransaction[[#This Row],[ADR]]</f>
        <v>0</v>
      </c>
      <c r="I3651" s="51">
        <f>DATE(FactTransaction[[#This Row],['#Year]],FactTransaction[[#This Row],['#Month]],1)</f>
        <v>46296</v>
      </c>
      <c r="J3651" s="48"/>
    </row>
    <row r="3652" spans="1:10" x14ac:dyDescent="0.4">
      <c r="A3652" s="48" t="s">
        <v>88</v>
      </c>
      <c r="B3652" s="48" t="s">
        <v>74</v>
      </c>
      <c r="C3652" s="48">
        <v>2026</v>
      </c>
      <c r="D3652" s="48" t="s">
        <v>8</v>
      </c>
      <c r="E3652" s="48">
        <v>10</v>
      </c>
      <c r="F3652" s="60">
        <v>0</v>
      </c>
      <c r="G3652" s="43">
        <v>0</v>
      </c>
      <c r="H3652" s="58">
        <f>FactTransaction[[#This Row],[RNS]]*FactTransaction[[#This Row],[ADR]]</f>
        <v>0</v>
      </c>
      <c r="I3652" s="51">
        <f>DATE(FactTransaction[[#This Row],['#Year]],FactTransaction[[#This Row],['#Month]],1)</f>
        <v>46296</v>
      </c>
      <c r="J3652" s="48"/>
    </row>
    <row r="3653" spans="1:10" x14ac:dyDescent="0.4">
      <c r="A3653" s="48" t="s">
        <v>88</v>
      </c>
      <c r="B3653" s="48" t="s">
        <v>74</v>
      </c>
      <c r="C3653" s="48">
        <v>2026</v>
      </c>
      <c r="D3653" s="48" t="s">
        <v>3</v>
      </c>
      <c r="E3653" s="48">
        <v>10</v>
      </c>
      <c r="F3653" s="60">
        <v>0</v>
      </c>
      <c r="G3653" s="43">
        <v>0</v>
      </c>
      <c r="H3653" s="58">
        <f>FactTransaction[[#This Row],[RNS]]*FactTransaction[[#This Row],[ADR]]</f>
        <v>0</v>
      </c>
      <c r="I3653" s="51">
        <f>DATE(FactTransaction[[#This Row],['#Year]],FactTransaction[[#This Row],['#Month]],1)</f>
        <v>46296</v>
      </c>
      <c r="J3653" s="48"/>
    </row>
    <row r="3654" spans="1:10" x14ac:dyDescent="0.4">
      <c r="A3654" s="48" t="s">
        <v>88</v>
      </c>
      <c r="B3654" s="48" t="s">
        <v>74</v>
      </c>
      <c r="C3654" s="48">
        <v>2026</v>
      </c>
      <c r="D3654" s="48" t="s">
        <v>6</v>
      </c>
      <c r="E3654" s="48">
        <v>11</v>
      </c>
      <c r="F3654" s="60">
        <v>0</v>
      </c>
      <c r="G3654" s="43">
        <v>0</v>
      </c>
      <c r="H3654" s="58">
        <f>FactTransaction[[#This Row],[RNS]]*FactTransaction[[#This Row],[ADR]]</f>
        <v>0</v>
      </c>
      <c r="I3654" s="51">
        <f>DATE(FactTransaction[[#This Row],['#Year]],FactTransaction[[#This Row],['#Month]],1)</f>
        <v>46327</v>
      </c>
      <c r="J3654" s="48"/>
    </row>
    <row r="3655" spans="1:10" x14ac:dyDescent="0.4">
      <c r="A3655" s="48" t="s">
        <v>88</v>
      </c>
      <c r="B3655" s="48" t="s">
        <v>74</v>
      </c>
      <c r="C3655" s="48">
        <v>2026</v>
      </c>
      <c r="D3655" s="48" t="s">
        <v>7</v>
      </c>
      <c r="E3655" s="48">
        <v>11</v>
      </c>
      <c r="F3655" s="60">
        <v>0</v>
      </c>
      <c r="G3655" s="43">
        <v>0</v>
      </c>
      <c r="H3655" s="58">
        <f>FactTransaction[[#This Row],[RNS]]*FactTransaction[[#This Row],[ADR]]</f>
        <v>0</v>
      </c>
      <c r="I3655" s="51">
        <f>DATE(FactTransaction[[#This Row],['#Year]],FactTransaction[[#This Row],['#Month]],1)</f>
        <v>46327</v>
      </c>
      <c r="J3655" s="48"/>
    </row>
    <row r="3656" spans="1:10" x14ac:dyDescent="0.4">
      <c r="A3656" s="48" t="s">
        <v>88</v>
      </c>
      <c r="B3656" s="48" t="s">
        <v>74</v>
      </c>
      <c r="C3656" s="48">
        <v>2026</v>
      </c>
      <c r="D3656" s="48" t="s">
        <v>8</v>
      </c>
      <c r="E3656" s="48">
        <v>11</v>
      </c>
      <c r="F3656" s="60">
        <v>0</v>
      </c>
      <c r="G3656" s="43">
        <v>0</v>
      </c>
      <c r="H3656" s="58">
        <f>FactTransaction[[#This Row],[RNS]]*FactTransaction[[#This Row],[ADR]]</f>
        <v>0</v>
      </c>
      <c r="I3656" s="51">
        <f>DATE(FactTransaction[[#This Row],['#Year]],FactTransaction[[#This Row],['#Month]],1)</f>
        <v>46327</v>
      </c>
      <c r="J3656" s="48"/>
    </row>
    <row r="3657" spans="1:10" x14ac:dyDescent="0.4">
      <c r="A3657" s="48" t="s">
        <v>88</v>
      </c>
      <c r="B3657" s="48" t="s">
        <v>74</v>
      </c>
      <c r="C3657" s="48">
        <v>2026</v>
      </c>
      <c r="D3657" s="48" t="s">
        <v>3</v>
      </c>
      <c r="E3657" s="48">
        <v>11</v>
      </c>
      <c r="F3657" s="60">
        <v>0</v>
      </c>
      <c r="G3657" s="43">
        <v>0</v>
      </c>
      <c r="H3657" s="58">
        <f>FactTransaction[[#This Row],[RNS]]*FactTransaction[[#This Row],[ADR]]</f>
        <v>0</v>
      </c>
      <c r="I3657" s="51">
        <f>DATE(FactTransaction[[#This Row],['#Year]],FactTransaction[[#This Row],['#Month]],1)</f>
        <v>46327</v>
      </c>
      <c r="J3657" s="48"/>
    </row>
    <row r="3658" spans="1:10" x14ac:dyDescent="0.4">
      <c r="A3658" s="48" t="s">
        <v>88</v>
      </c>
      <c r="B3658" s="48" t="s">
        <v>74</v>
      </c>
      <c r="C3658" s="48">
        <v>2026</v>
      </c>
      <c r="D3658" s="48" t="s">
        <v>6</v>
      </c>
      <c r="E3658" s="48">
        <v>12</v>
      </c>
      <c r="F3658" s="60">
        <v>0</v>
      </c>
      <c r="G3658" s="43">
        <v>0</v>
      </c>
      <c r="H3658" s="58">
        <f>FactTransaction[[#This Row],[RNS]]*FactTransaction[[#This Row],[ADR]]</f>
        <v>0</v>
      </c>
      <c r="I3658" s="51">
        <f>DATE(FactTransaction[[#This Row],['#Year]],FactTransaction[[#This Row],['#Month]],1)</f>
        <v>46357</v>
      </c>
      <c r="J3658" s="48"/>
    </row>
    <row r="3659" spans="1:10" x14ac:dyDescent="0.4">
      <c r="A3659" s="48" t="s">
        <v>88</v>
      </c>
      <c r="B3659" s="48" t="s">
        <v>74</v>
      </c>
      <c r="C3659" s="48">
        <v>2026</v>
      </c>
      <c r="D3659" s="48" t="s">
        <v>7</v>
      </c>
      <c r="E3659" s="48">
        <v>12</v>
      </c>
      <c r="F3659" s="60">
        <v>0</v>
      </c>
      <c r="G3659" s="43">
        <v>0</v>
      </c>
      <c r="H3659" s="58">
        <f>FactTransaction[[#This Row],[RNS]]*FactTransaction[[#This Row],[ADR]]</f>
        <v>0</v>
      </c>
      <c r="I3659" s="51">
        <f>DATE(FactTransaction[[#This Row],['#Year]],FactTransaction[[#This Row],['#Month]],1)</f>
        <v>46357</v>
      </c>
      <c r="J3659" s="48"/>
    </row>
    <row r="3660" spans="1:10" x14ac:dyDescent="0.4">
      <c r="A3660" s="48" t="s">
        <v>88</v>
      </c>
      <c r="B3660" s="48" t="s">
        <v>74</v>
      </c>
      <c r="C3660" s="48">
        <v>2026</v>
      </c>
      <c r="D3660" s="48" t="s">
        <v>8</v>
      </c>
      <c r="E3660" s="48">
        <v>12</v>
      </c>
      <c r="F3660" s="60">
        <v>0</v>
      </c>
      <c r="G3660" s="43">
        <v>0</v>
      </c>
      <c r="H3660" s="58">
        <f>FactTransaction[[#This Row],[RNS]]*FactTransaction[[#This Row],[ADR]]</f>
        <v>0</v>
      </c>
      <c r="I3660" s="51">
        <f>DATE(FactTransaction[[#This Row],['#Year]],FactTransaction[[#This Row],['#Month]],1)</f>
        <v>46357</v>
      </c>
      <c r="J3660" s="48"/>
    </row>
    <row r="3661" spans="1:10" x14ac:dyDescent="0.4">
      <c r="A3661" s="48" t="s">
        <v>88</v>
      </c>
      <c r="B3661" s="48" t="s">
        <v>74</v>
      </c>
      <c r="C3661" s="48">
        <v>2026</v>
      </c>
      <c r="D3661" s="48" t="s">
        <v>3</v>
      </c>
      <c r="E3661" s="48">
        <v>12</v>
      </c>
      <c r="F3661" s="60">
        <v>0</v>
      </c>
      <c r="G3661" s="43">
        <v>0</v>
      </c>
      <c r="H3661" s="58">
        <f>FactTransaction[[#This Row],[RNS]]*FactTransaction[[#This Row],[ADR]]</f>
        <v>0</v>
      </c>
      <c r="I3661" s="51">
        <f>DATE(FactTransaction[[#This Row],['#Year]],FactTransaction[[#This Row],['#Month]],1)</f>
        <v>46357</v>
      </c>
      <c r="J3661" s="48"/>
    </row>
    <row r="3662" spans="1:10" x14ac:dyDescent="0.4">
      <c r="A3662" s="48" t="s">
        <v>87</v>
      </c>
      <c r="B3662" s="48" t="s">
        <v>75</v>
      </c>
      <c r="C3662" s="48">
        <v>2019</v>
      </c>
      <c r="D3662" s="48" t="s">
        <v>6</v>
      </c>
      <c r="E3662" s="48">
        <v>1</v>
      </c>
      <c r="F3662" s="60">
        <v>158</v>
      </c>
      <c r="G3662" s="43">
        <v>109</v>
      </c>
      <c r="H3662" s="58">
        <f>FactTransaction[[#This Row],[RNS]]*FactTransaction[[#This Row],[ADR]]</f>
        <v>17222</v>
      </c>
      <c r="I3662" s="51">
        <f>DATE(FactTransaction[[#This Row],['#Year]],FactTransaction[[#This Row],['#Month]],1)</f>
        <v>43466</v>
      </c>
      <c r="J3662" s="48"/>
    </row>
    <row r="3663" spans="1:10" x14ac:dyDescent="0.4">
      <c r="A3663" s="48" t="s">
        <v>87</v>
      </c>
      <c r="B3663" s="48" t="s">
        <v>75</v>
      </c>
      <c r="C3663" s="48">
        <v>2019</v>
      </c>
      <c r="D3663" s="48" t="s">
        <v>7</v>
      </c>
      <c r="E3663" s="48">
        <v>1</v>
      </c>
      <c r="F3663" s="60">
        <v>25</v>
      </c>
      <c r="G3663" s="43">
        <v>112</v>
      </c>
      <c r="H3663" s="58">
        <f>FactTransaction[[#This Row],[RNS]]*FactTransaction[[#This Row],[ADR]]</f>
        <v>2800</v>
      </c>
      <c r="I3663" s="51">
        <f>DATE(FactTransaction[[#This Row],['#Year]],FactTransaction[[#This Row],['#Month]],1)</f>
        <v>43466</v>
      </c>
      <c r="J3663" s="48"/>
    </row>
    <row r="3664" spans="1:10" x14ac:dyDescent="0.4">
      <c r="A3664" s="48" t="s">
        <v>87</v>
      </c>
      <c r="B3664" s="48" t="s">
        <v>75</v>
      </c>
      <c r="C3664" s="48">
        <v>2019</v>
      </c>
      <c r="D3664" s="48" t="s">
        <v>8</v>
      </c>
      <c r="E3664" s="48">
        <v>1</v>
      </c>
      <c r="F3664" s="60">
        <v>162</v>
      </c>
      <c r="G3664" s="43">
        <v>90</v>
      </c>
      <c r="H3664" s="58">
        <f>FactTransaction[[#This Row],[RNS]]*FactTransaction[[#This Row],[ADR]]</f>
        <v>14580</v>
      </c>
      <c r="I3664" s="51">
        <f>DATE(FactTransaction[[#This Row],['#Year]],FactTransaction[[#This Row],['#Month]],1)</f>
        <v>43466</v>
      </c>
      <c r="J3664" s="48"/>
    </row>
    <row r="3665" spans="1:10" x14ac:dyDescent="0.4">
      <c r="A3665" s="48" t="s">
        <v>87</v>
      </c>
      <c r="B3665" s="48" t="s">
        <v>75</v>
      </c>
      <c r="C3665" s="48">
        <v>2019</v>
      </c>
      <c r="D3665" s="48" t="s">
        <v>3</v>
      </c>
      <c r="E3665" s="48">
        <v>1</v>
      </c>
      <c r="F3665" s="60">
        <v>32</v>
      </c>
      <c r="G3665" s="43">
        <v>113</v>
      </c>
      <c r="H3665" s="58">
        <f>FactTransaction[[#This Row],[RNS]]*FactTransaction[[#This Row],[ADR]]</f>
        <v>3616</v>
      </c>
      <c r="I3665" s="51">
        <f>DATE(FactTransaction[[#This Row],['#Year]],FactTransaction[[#This Row],['#Month]],1)</f>
        <v>43466</v>
      </c>
      <c r="J3665" s="48"/>
    </row>
    <row r="3666" spans="1:10" x14ac:dyDescent="0.4">
      <c r="A3666" s="48" t="s">
        <v>87</v>
      </c>
      <c r="B3666" s="48" t="s">
        <v>75</v>
      </c>
      <c r="C3666" s="48">
        <v>2019</v>
      </c>
      <c r="D3666" s="48" t="s">
        <v>6</v>
      </c>
      <c r="E3666" s="48">
        <v>2</v>
      </c>
      <c r="F3666" s="60">
        <v>108</v>
      </c>
      <c r="G3666" s="43">
        <v>98</v>
      </c>
      <c r="H3666" s="58">
        <f>FactTransaction[[#This Row],[RNS]]*FactTransaction[[#This Row],[ADR]]</f>
        <v>10584</v>
      </c>
      <c r="I3666" s="51">
        <f>DATE(FactTransaction[[#This Row],['#Year]],FactTransaction[[#This Row],['#Month]],1)</f>
        <v>43497</v>
      </c>
      <c r="J3666" s="48"/>
    </row>
    <row r="3667" spans="1:10" x14ac:dyDescent="0.4">
      <c r="A3667" s="48" t="s">
        <v>87</v>
      </c>
      <c r="B3667" s="48" t="s">
        <v>75</v>
      </c>
      <c r="C3667" s="48">
        <v>2019</v>
      </c>
      <c r="D3667" s="48" t="s">
        <v>7</v>
      </c>
      <c r="E3667" s="48">
        <v>2</v>
      </c>
      <c r="F3667" s="60">
        <v>119</v>
      </c>
      <c r="G3667" s="43">
        <v>115</v>
      </c>
      <c r="H3667" s="58">
        <f>FactTransaction[[#This Row],[RNS]]*FactTransaction[[#This Row],[ADR]]</f>
        <v>13685</v>
      </c>
      <c r="I3667" s="51">
        <f>DATE(FactTransaction[[#This Row],['#Year]],FactTransaction[[#This Row],['#Month]],1)</f>
        <v>43497</v>
      </c>
      <c r="J3667" s="48"/>
    </row>
    <row r="3668" spans="1:10" x14ac:dyDescent="0.4">
      <c r="A3668" s="48" t="s">
        <v>87</v>
      </c>
      <c r="B3668" s="48" t="s">
        <v>75</v>
      </c>
      <c r="C3668" s="48">
        <v>2019</v>
      </c>
      <c r="D3668" s="48" t="s">
        <v>8</v>
      </c>
      <c r="E3668" s="48">
        <v>2</v>
      </c>
      <c r="F3668" s="60">
        <v>133</v>
      </c>
      <c r="G3668" s="43">
        <v>105</v>
      </c>
      <c r="H3668" s="58">
        <f>FactTransaction[[#This Row],[RNS]]*FactTransaction[[#This Row],[ADR]]</f>
        <v>13965</v>
      </c>
      <c r="I3668" s="51">
        <f>DATE(FactTransaction[[#This Row],['#Year]],FactTransaction[[#This Row],['#Month]],1)</f>
        <v>43497</v>
      </c>
      <c r="J3668" s="48"/>
    </row>
    <row r="3669" spans="1:10" x14ac:dyDescent="0.4">
      <c r="A3669" s="48" t="s">
        <v>87</v>
      </c>
      <c r="B3669" s="48" t="s">
        <v>75</v>
      </c>
      <c r="C3669" s="48">
        <v>2019</v>
      </c>
      <c r="D3669" s="48" t="s">
        <v>3</v>
      </c>
      <c r="E3669" s="48">
        <v>2</v>
      </c>
      <c r="F3669" s="60">
        <v>164</v>
      </c>
      <c r="G3669" s="43">
        <v>92</v>
      </c>
      <c r="H3669" s="58">
        <f>FactTransaction[[#This Row],[RNS]]*FactTransaction[[#This Row],[ADR]]</f>
        <v>15088</v>
      </c>
      <c r="I3669" s="51">
        <f>DATE(FactTransaction[[#This Row],['#Year]],FactTransaction[[#This Row],['#Month]],1)</f>
        <v>43497</v>
      </c>
      <c r="J3669" s="48"/>
    </row>
    <row r="3670" spans="1:10" x14ac:dyDescent="0.4">
      <c r="A3670" s="48" t="s">
        <v>87</v>
      </c>
      <c r="B3670" s="48" t="s">
        <v>75</v>
      </c>
      <c r="C3670" s="48">
        <v>2019</v>
      </c>
      <c r="D3670" s="48" t="s">
        <v>6</v>
      </c>
      <c r="E3670" s="48">
        <v>3</v>
      </c>
      <c r="F3670" s="60">
        <v>8</v>
      </c>
      <c r="G3670" s="43">
        <v>105</v>
      </c>
      <c r="H3670" s="58">
        <f>FactTransaction[[#This Row],[RNS]]*FactTransaction[[#This Row],[ADR]]</f>
        <v>840</v>
      </c>
      <c r="I3670" s="51">
        <f>DATE(FactTransaction[[#This Row],['#Year]],FactTransaction[[#This Row],['#Month]],1)</f>
        <v>43525</v>
      </c>
      <c r="J3670" s="48"/>
    </row>
    <row r="3671" spans="1:10" x14ac:dyDescent="0.4">
      <c r="A3671" s="48" t="s">
        <v>87</v>
      </c>
      <c r="B3671" s="48" t="s">
        <v>75</v>
      </c>
      <c r="C3671" s="48">
        <v>2019</v>
      </c>
      <c r="D3671" s="48" t="s">
        <v>7</v>
      </c>
      <c r="E3671" s="48">
        <v>3</v>
      </c>
      <c r="F3671" s="60">
        <v>154</v>
      </c>
      <c r="G3671" s="43">
        <v>90</v>
      </c>
      <c r="H3671" s="58">
        <f>FactTransaction[[#This Row],[RNS]]*FactTransaction[[#This Row],[ADR]]</f>
        <v>13860</v>
      </c>
      <c r="I3671" s="51">
        <f>DATE(FactTransaction[[#This Row],['#Year]],FactTransaction[[#This Row],['#Month]],1)</f>
        <v>43525</v>
      </c>
      <c r="J3671" s="48"/>
    </row>
    <row r="3672" spans="1:10" x14ac:dyDescent="0.4">
      <c r="A3672" s="48" t="s">
        <v>87</v>
      </c>
      <c r="B3672" s="48" t="s">
        <v>75</v>
      </c>
      <c r="C3672" s="48">
        <v>2019</v>
      </c>
      <c r="D3672" s="48" t="s">
        <v>8</v>
      </c>
      <c r="E3672" s="48">
        <v>3</v>
      </c>
      <c r="F3672" s="60">
        <v>172</v>
      </c>
      <c r="G3672" s="43">
        <v>114</v>
      </c>
      <c r="H3672" s="58">
        <f>FactTransaction[[#This Row],[RNS]]*FactTransaction[[#This Row],[ADR]]</f>
        <v>19608</v>
      </c>
      <c r="I3672" s="51">
        <f>DATE(FactTransaction[[#This Row],['#Year]],FactTransaction[[#This Row],['#Month]],1)</f>
        <v>43525</v>
      </c>
      <c r="J3672" s="48"/>
    </row>
    <row r="3673" spans="1:10" x14ac:dyDescent="0.4">
      <c r="A3673" s="48" t="s">
        <v>87</v>
      </c>
      <c r="B3673" s="48" t="s">
        <v>75</v>
      </c>
      <c r="C3673" s="48">
        <v>2019</v>
      </c>
      <c r="D3673" s="48" t="s">
        <v>3</v>
      </c>
      <c r="E3673" s="48">
        <v>3</v>
      </c>
      <c r="F3673" s="60">
        <v>151</v>
      </c>
      <c r="G3673" s="43">
        <v>101</v>
      </c>
      <c r="H3673" s="58">
        <f>FactTransaction[[#This Row],[RNS]]*FactTransaction[[#This Row],[ADR]]</f>
        <v>15251</v>
      </c>
      <c r="I3673" s="51">
        <f>DATE(FactTransaction[[#This Row],['#Year]],FactTransaction[[#This Row],['#Month]],1)</f>
        <v>43525</v>
      </c>
      <c r="J3673" s="48"/>
    </row>
    <row r="3674" spans="1:10" x14ac:dyDescent="0.4">
      <c r="A3674" s="48" t="s">
        <v>87</v>
      </c>
      <c r="B3674" s="48" t="s">
        <v>75</v>
      </c>
      <c r="C3674" s="48">
        <v>2019</v>
      </c>
      <c r="D3674" s="48" t="s">
        <v>6</v>
      </c>
      <c r="E3674" s="48">
        <v>4</v>
      </c>
      <c r="F3674" s="60">
        <v>156</v>
      </c>
      <c r="G3674" s="43">
        <v>93</v>
      </c>
      <c r="H3674" s="58">
        <f>FactTransaction[[#This Row],[RNS]]*FactTransaction[[#This Row],[ADR]]</f>
        <v>14508</v>
      </c>
      <c r="I3674" s="51">
        <f>DATE(FactTransaction[[#This Row],['#Year]],FactTransaction[[#This Row],['#Month]],1)</f>
        <v>43556</v>
      </c>
      <c r="J3674" s="48"/>
    </row>
    <row r="3675" spans="1:10" x14ac:dyDescent="0.4">
      <c r="A3675" s="48" t="s">
        <v>87</v>
      </c>
      <c r="B3675" s="48" t="s">
        <v>75</v>
      </c>
      <c r="C3675" s="48">
        <v>2019</v>
      </c>
      <c r="D3675" s="48" t="s">
        <v>7</v>
      </c>
      <c r="E3675" s="48">
        <v>4</v>
      </c>
      <c r="F3675" s="60">
        <v>97</v>
      </c>
      <c r="G3675" s="43">
        <v>84</v>
      </c>
      <c r="H3675" s="58">
        <f>FactTransaction[[#This Row],[RNS]]*FactTransaction[[#This Row],[ADR]]</f>
        <v>8148</v>
      </c>
      <c r="I3675" s="51">
        <f>DATE(FactTransaction[[#This Row],['#Year]],FactTransaction[[#This Row],['#Month]],1)</f>
        <v>43556</v>
      </c>
      <c r="J3675" s="48"/>
    </row>
    <row r="3676" spans="1:10" x14ac:dyDescent="0.4">
      <c r="A3676" s="48" t="s">
        <v>87</v>
      </c>
      <c r="B3676" s="48" t="s">
        <v>75</v>
      </c>
      <c r="C3676" s="48">
        <v>2019</v>
      </c>
      <c r="D3676" s="48" t="s">
        <v>8</v>
      </c>
      <c r="E3676" s="48">
        <v>4</v>
      </c>
      <c r="F3676" s="60">
        <v>25</v>
      </c>
      <c r="G3676" s="43">
        <v>80</v>
      </c>
      <c r="H3676" s="58">
        <f>FactTransaction[[#This Row],[RNS]]*FactTransaction[[#This Row],[ADR]]</f>
        <v>2000</v>
      </c>
      <c r="I3676" s="51">
        <f>DATE(FactTransaction[[#This Row],['#Year]],FactTransaction[[#This Row],['#Month]],1)</f>
        <v>43556</v>
      </c>
      <c r="J3676" s="48"/>
    </row>
    <row r="3677" spans="1:10" x14ac:dyDescent="0.4">
      <c r="A3677" s="48" t="s">
        <v>87</v>
      </c>
      <c r="B3677" s="48" t="s">
        <v>75</v>
      </c>
      <c r="C3677" s="48">
        <v>2019</v>
      </c>
      <c r="D3677" s="48" t="s">
        <v>3</v>
      </c>
      <c r="E3677" s="48">
        <v>4</v>
      </c>
      <c r="F3677" s="60">
        <v>86</v>
      </c>
      <c r="G3677" s="43">
        <v>94</v>
      </c>
      <c r="H3677" s="58">
        <f>FactTransaction[[#This Row],[RNS]]*FactTransaction[[#This Row],[ADR]]</f>
        <v>8084</v>
      </c>
      <c r="I3677" s="51">
        <f>DATE(FactTransaction[[#This Row],['#Year]],FactTransaction[[#This Row],['#Month]],1)</f>
        <v>43556</v>
      </c>
      <c r="J3677" s="48"/>
    </row>
    <row r="3678" spans="1:10" x14ac:dyDescent="0.4">
      <c r="A3678" s="48" t="s">
        <v>87</v>
      </c>
      <c r="B3678" s="48" t="s">
        <v>75</v>
      </c>
      <c r="C3678" s="48">
        <v>2019</v>
      </c>
      <c r="D3678" s="48" t="s">
        <v>6</v>
      </c>
      <c r="E3678" s="48">
        <v>5</v>
      </c>
      <c r="F3678" s="60">
        <v>39</v>
      </c>
      <c r="G3678" s="43">
        <v>106</v>
      </c>
      <c r="H3678" s="58">
        <f>FactTransaction[[#This Row],[RNS]]*FactTransaction[[#This Row],[ADR]]</f>
        <v>4134</v>
      </c>
      <c r="I3678" s="51">
        <f>DATE(FactTransaction[[#This Row],['#Year]],FactTransaction[[#This Row],['#Month]],1)</f>
        <v>43586</v>
      </c>
      <c r="J3678" s="48"/>
    </row>
    <row r="3679" spans="1:10" x14ac:dyDescent="0.4">
      <c r="A3679" s="48" t="s">
        <v>87</v>
      </c>
      <c r="B3679" s="48" t="s">
        <v>75</v>
      </c>
      <c r="C3679" s="48">
        <v>2019</v>
      </c>
      <c r="D3679" s="48" t="s">
        <v>7</v>
      </c>
      <c r="E3679" s="48">
        <v>5</v>
      </c>
      <c r="F3679" s="60">
        <v>10</v>
      </c>
      <c r="G3679" s="43">
        <v>99</v>
      </c>
      <c r="H3679" s="58">
        <f>FactTransaction[[#This Row],[RNS]]*FactTransaction[[#This Row],[ADR]]</f>
        <v>990</v>
      </c>
      <c r="I3679" s="51">
        <f>DATE(FactTransaction[[#This Row],['#Year]],FactTransaction[[#This Row],['#Month]],1)</f>
        <v>43586</v>
      </c>
      <c r="J3679" s="48"/>
    </row>
    <row r="3680" spans="1:10" x14ac:dyDescent="0.4">
      <c r="A3680" s="48" t="s">
        <v>87</v>
      </c>
      <c r="B3680" s="48" t="s">
        <v>75</v>
      </c>
      <c r="C3680" s="48">
        <v>2019</v>
      </c>
      <c r="D3680" s="48" t="s">
        <v>8</v>
      </c>
      <c r="E3680" s="48">
        <v>5</v>
      </c>
      <c r="F3680" s="60">
        <v>46</v>
      </c>
      <c r="G3680" s="43">
        <v>100</v>
      </c>
      <c r="H3680" s="58">
        <f>FactTransaction[[#This Row],[RNS]]*FactTransaction[[#This Row],[ADR]]</f>
        <v>4600</v>
      </c>
      <c r="I3680" s="51">
        <f>DATE(FactTransaction[[#This Row],['#Year]],FactTransaction[[#This Row],['#Month]],1)</f>
        <v>43586</v>
      </c>
      <c r="J3680" s="48"/>
    </row>
    <row r="3681" spans="1:10" x14ac:dyDescent="0.4">
      <c r="A3681" s="48" t="s">
        <v>87</v>
      </c>
      <c r="B3681" s="48" t="s">
        <v>75</v>
      </c>
      <c r="C3681" s="48">
        <v>2019</v>
      </c>
      <c r="D3681" s="48" t="s">
        <v>3</v>
      </c>
      <c r="E3681" s="48">
        <v>5</v>
      </c>
      <c r="F3681" s="60">
        <v>122</v>
      </c>
      <c r="G3681" s="43">
        <v>107</v>
      </c>
      <c r="H3681" s="58">
        <f>FactTransaction[[#This Row],[RNS]]*FactTransaction[[#This Row],[ADR]]</f>
        <v>13054</v>
      </c>
      <c r="I3681" s="51">
        <f>DATE(FactTransaction[[#This Row],['#Year]],FactTransaction[[#This Row],['#Month]],1)</f>
        <v>43586</v>
      </c>
      <c r="J3681" s="48"/>
    </row>
    <row r="3682" spans="1:10" x14ac:dyDescent="0.4">
      <c r="A3682" s="48" t="s">
        <v>87</v>
      </c>
      <c r="B3682" s="48" t="s">
        <v>75</v>
      </c>
      <c r="C3682" s="48">
        <v>2019</v>
      </c>
      <c r="D3682" s="48" t="s">
        <v>6</v>
      </c>
      <c r="E3682" s="48">
        <v>6</v>
      </c>
      <c r="F3682" s="60">
        <v>168</v>
      </c>
      <c r="G3682" s="43">
        <v>105</v>
      </c>
      <c r="H3682" s="58">
        <f>FactTransaction[[#This Row],[RNS]]*FactTransaction[[#This Row],[ADR]]</f>
        <v>17640</v>
      </c>
      <c r="I3682" s="51">
        <f>DATE(FactTransaction[[#This Row],['#Year]],FactTransaction[[#This Row],['#Month]],1)</f>
        <v>43617</v>
      </c>
      <c r="J3682" s="48"/>
    </row>
    <row r="3683" spans="1:10" x14ac:dyDescent="0.4">
      <c r="A3683" s="48" t="s">
        <v>87</v>
      </c>
      <c r="B3683" s="48" t="s">
        <v>75</v>
      </c>
      <c r="C3683" s="48">
        <v>2019</v>
      </c>
      <c r="D3683" s="48" t="s">
        <v>7</v>
      </c>
      <c r="E3683" s="48">
        <v>6</v>
      </c>
      <c r="F3683" s="60">
        <v>138</v>
      </c>
      <c r="G3683" s="43">
        <v>106</v>
      </c>
      <c r="H3683" s="58">
        <f>FactTransaction[[#This Row],[RNS]]*FactTransaction[[#This Row],[ADR]]</f>
        <v>14628</v>
      </c>
      <c r="I3683" s="51">
        <f>DATE(FactTransaction[[#This Row],['#Year]],FactTransaction[[#This Row],['#Month]],1)</f>
        <v>43617</v>
      </c>
      <c r="J3683" s="48"/>
    </row>
    <row r="3684" spans="1:10" x14ac:dyDescent="0.4">
      <c r="A3684" s="48" t="s">
        <v>87</v>
      </c>
      <c r="B3684" s="48" t="s">
        <v>75</v>
      </c>
      <c r="C3684" s="48">
        <v>2019</v>
      </c>
      <c r="D3684" s="48" t="s">
        <v>8</v>
      </c>
      <c r="E3684" s="48">
        <v>6</v>
      </c>
      <c r="F3684" s="60">
        <v>31</v>
      </c>
      <c r="G3684" s="43">
        <v>93</v>
      </c>
      <c r="H3684" s="58">
        <f>FactTransaction[[#This Row],[RNS]]*FactTransaction[[#This Row],[ADR]]</f>
        <v>2883</v>
      </c>
      <c r="I3684" s="51">
        <f>DATE(FactTransaction[[#This Row],['#Year]],FactTransaction[[#This Row],['#Month]],1)</f>
        <v>43617</v>
      </c>
      <c r="J3684" s="48"/>
    </row>
    <row r="3685" spans="1:10" x14ac:dyDescent="0.4">
      <c r="A3685" s="48" t="s">
        <v>87</v>
      </c>
      <c r="B3685" s="48" t="s">
        <v>75</v>
      </c>
      <c r="C3685" s="48">
        <v>2019</v>
      </c>
      <c r="D3685" s="48" t="s">
        <v>3</v>
      </c>
      <c r="E3685" s="48">
        <v>6</v>
      </c>
      <c r="F3685" s="60">
        <v>180</v>
      </c>
      <c r="G3685" s="43">
        <v>86</v>
      </c>
      <c r="H3685" s="58">
        <f>FactTransaction[[#This Row],[RNS]]*FactTransaction[[#This Row],[ADR]]</f>
        <v>15480</v>
      </c>
      <c r="I3685" s="51">
        <f>DATE(FactTransaction[[#This Row],['#Year]],FactTransaction[[#This Row],['#Month]],1)</f>
        <v>43617</v>
      </c>
      <c r="J3685" s="48"/>
    </row>
    <row r="3686" spans="1:10" x14ac:dyDescent="0.4">
      <c r="A3686" s="48" t="s">
        <v>87</v>
      </c>
      <c r="B3686" s="48" t="s">
        <v>75</v>
      </c>
      <c r="C3686" s="48">
        <v>2019</v>
      </c>
      <c r="D3686" s="48" t="s">
        <v>6</v>
      </c>
      <c r="E3686" s="48">
        <v>7</v>
      </c>
      <c r="F3686" s="60">
        <v>178</v>
      </c>
      <c r="G3686" s="43">
        <v>96</v>
      </c>
      <c r="H3686" s="58">
        <f>FactTransaction[[#This Row],[RNS]]*FactTransaction[[#This Row],[ADR]]</f>
        <v>17088</v>
      </c>
      <c r="I3686" s="51">
        <f>DATE(FactTransaction[[#This Row],['#Year]],FactTransaction[[#This Row],['#Month]],1)</f>
        <v>43647</v>
      </c>
      <c r="J3686" s="48"/>
    </row>
    <row r="3687" spans="1:10" x14ac:dyDescent="0.4">
      <c r="A3687" s="48" t="s">
        <v>87</v>
      </c>
      <c r="B3687" s="48" t="s">
        <v>75</v>
      </c>
      <c r="C3687" s="48">
        <v>2019</v>
      </c>
      <c r="D3687" s="48" t="s">
        <v>7</v>
      </c>
      <c r="E3687" s="48">
        <v>7</v>
      </c>
      <c r="F3687" s="60">
        <v>153</v>
      </c>
      <c r="G3687" s="43">
        <v>80</v>
      </c>
      <c r="H3687" s="58">
        <f>FactTransaction[[#This Row],[RNS]]*FactTransaction[[#This Row],[ADR]]</f>
        <v>12240</v>
      </c>
      <c r="I3687" s="51">
        <f>DATE(FactTransaction[[#This Row],['#Year]],FactTransaction[[#This Row],['#Month]],1)</f>
        <v>43647</v>
      </c>
      <c r="J3687" s="48"/>
    </row>
    <row r="3688" spans="1:10" x14ac:dyDescent="0.4">
      <c r="A3688" s="48" t="s">
        <v>87</v>
      </c>
      <c r="B3688" s="48" t="s">
        <v>75</v>
      </c>
      <c r="C3688" s="48">
        <v>2019</v>
      </c>
      <c r="D3688" s="48" t="s">
        <v>8</v>
      </c>
      <c r="E3688" s="48">
        <v>7</v>
      </c>
      <c r="F3688" s="60">
        <v>174</v>
      </c>
      <c r="G3688" s="43">
        <v>105</v>
      </c>
      <c r="H3688" s="58">
        <f>FactTransaction[[#This Row],[RNS]]*FactTransaction[[#This Row],[ADR]]</f>
        <v>18270</v>
      </c>
      <c r="I3688" s="51">
        <f>DATE(FactTransaction[[#This Row],['#Year]],FactTransaction[[#This Row],['#Month]],1)</f>
        <v>43647</v>
      </c>
      <c r="J3688" s="48"/>
    </row>
    <row r="3689" spans="1:10" x14ac:dyDescent="0.4">
      <c r="A3689" s="48" t="s">
        <v>87</v>
      </c>
      <c r="B3689" s="48" t="s">
        <v>75</v>
      </c>
      <c r="C3689" s="48">
        <v>2019</v>
      </c>
      <c r="D3689" s="48" t="s">
        <v>3</v>
      </c>
      <c r="E3689" s="48">
        <v>7</v>
      </c>
      <c r="F3689" s="60">
        <v>162</v>
      </c>
      <c r="G3689" s="43">
        <v>102</v>
      </c>
      <c r="H3689" s="58">
        <f>FactTransaction[[#This Row],[RNS]]*FactTransaction[[#This Row],[ADR]]</f>
        <v>16524</v>
      </c>
      <c r="I3689" s="51">
        <f>DATE(FactTransaction[[#This Row],['#Year]],FactTransaction[[#This Row],['#Month]],1)</f>
        <v>43647</v>
      </c>
      <c r="J3689" s="48"/>
    </row>
    <row r="3690" spans="1:10" x14ac:dyDescent="0.4">
      <c r="A3690" s="48" t="s">
        <v>87</v>
      </c>
      <c r="B3690" s="48" t="s">
        <v>75</v>
      </c>
      <c r="C3690" s="48">
        <v>2019</v>
      </c>
      <c r="D3690" s="48" t="s">
        <v>6</v>
      </c>
      <c r="E3690" s="48">
        <v>8</v>
      </c>
      <c r="F3690" s="60">
        <v>21</v>
      </c>
      <c r="G3690" s="43">
        <v>80</v>
      </c>
      <c r="H3690" s="58">
        <f>FactTransaction[[#This Row],[RNS]]*FactTransaction[[#This Row],[ADR]]</f>
        <v>1680</v>
      </c>
      <c r="I3690" s="51">
        <f>DATE(FactTransaction[[#This Row],['#Year]],FactTransaction[[#This Row],['#Month]],1)</f>
        <v>43678</v>
      </c>
      <c r="J3690" s="48"/>
    </row>
    <row r="3691" spans="1:10" x14ac:dyDescent="0.4">
      <c r="A3691" s="48" t="s">
        <v>87</v>
      </c>
      <c r="B3691" s="48" t="s">
        <v>75</v>
      </c>
      <c r="C3691" s="48">
        <v>2019</v>
      </c>
      <c r="D3691" s="48" t="s">
        <v>7</v>
      </c>
      <c r="E3691" s="48">
        <v>8</v>
      </c>
      <c r="F3691" s="60">
        <v>151</v>
      </c>
      <c r="G3691" s="43">
        <v>85</v>
      </c>
      <c r="H3691" s="58">
        <f>FactTransaction[[#This Row],[RNS]]*FactTransaction[[#This Row],[ADR]]</f>
        <v>12835</v>
      </c>
      <c r="I3691" s="51">
        <f>DATE(FactTransaction[[#This Row],['#Year]],FactTransaction[[#This Row],['#Month]],1)</f>
        <v>43678</v>
      </c>
      <c r="J3691" s="48"/>
    </row>
    <row r="3692" spans="1:10" x14ac:dyDescent="0.4">
      <c r="A3692" s="48" t="s">
        <v>87</v>
      </c>
      <c r="B3692" s="48" t="s">
        <v>75</v>
      </c>
      <c r="C3692" s="48">
        <v>2019</v>
      </c>
      <c r="D3692" s="48" t="s">
        <v>8</v>
      </c>
      <c r="E3692" s="48">
        <v>8</v>
      </c>
      <c r="F3692" s="60">
        <v>52</v>
      </c>
      <c r="G3692" s="43">
        <v>101</v>
      </c>
      <c r="H3692" s="58">
        <f>FactTransaction[[#This Row],[RNS]]*FactTransaction[[#This Row],[ADR]]</f>
        <v>5252</v>
      </c>
      <c r="I3692" s="51">
        <f>DATE(FactTransaction[[#This Row],['#Year]],FactTransaction[[#This Row],['#Month]],1)</f>
        <v>43678</v>
      </c>
      <c r="J3692" s="48"/>
    </row>
    <row r="3693" spans="1:10" x14ac:dyDescent="0.4">
      <c r="A3693" s="48" t="s">
        <v>87</v>
      </c>
      <c r="B3693" s="48" t="s">
        <v>75</v>
      </c>
      <c r="C3693" s="48">
        <v>2019</v>
      </c>
      <c r="D3693" s="48" t="s">
        <v>3</v>
      </c>
      <c r="E3693" s="48">
        <v>8</v>
      </c>
      <c r="F3693" s="60">
        <v>14</v>
      </c>
      <c r="G3693" s="43">
        <v>92</v>
      </c>
      <c r="H3693" s="58">
        <f>FactTransaction[[#This Row],[RNS]]*FactTransaction[[#This Row],[ADR]]</f>
        <v>1288</v>
      </c>
      <c r="I3693" s="51">
        <f>DATE(FactTransaction[[#This Row],['#Year]],FactTransaction[[#This Row],['#Month]],1)</f>
        <v>43678</v>
      </c>
      <c r="J3693" s="48"/>
    </row>
    <row r="3694" spans="1:10" x14ac:dyDescent="0.4">
      <c r="A3694" s="48" t="s">
        <v>87</v>
      </c>
      <c r="B3694" s="48" t="s">
        <v>75</v>
      </c>
      <c r="C3694" s="48">
        <v>2019</v>
      </c>
      <c r="D3694" s="48" t="s">
        <v>6</v>
      </c>
      <c r="E3694" s="48">
        <v>9</v>
      </c>
      <c r="F3694" s="60">
        <v>46</v>
      </c>
      <c r="G3694" s="43">
        <v>105</v>
      </c>
      <c r="H3694" s="58">
        <f>FactTransaction[[#This Row],[RNS]]*FactTransaction[[#This Row],[ADR]]</f>
        <v>4830</v>
      </c>
      <c r="I3694" s="51">
        <f>DATE(FactTransaction[[#This Row],['#Year]],FactTransaction[[#This Row],['#Month]],1)</f>
        <v>43709</v>
      </c>
      <c r="J3694" s="48"/>
    </row>
    <row r="3695" spans="1:10" x14ac:dyDescent="0.4">
      <c r="A3695" s="48" t="s">
        <v>87</v>
      </c>
      <c r="B3695" s="48" t="s">
        <v>75</v>
      </c>
      <c r="C3695" s="48">
        <v>2019</v>
      </c>
      <c r="D3695" s="48" t="s">
        <v>7</v>
      </c>
      <c r="E3695" s="48">
        <v>9</v>
      </c>
      <c r="F3695" s="60">
        <v>144</v>
      </c>
      <c r="G3695" s="43">
        <v>113</v>
      </c>
      <c r="H3695" s="58">
        <f>FactTransaction[[#This Row],[RNS]]*FactTransaction[[#This Row],[ADR]]</f>
        <v>16272</v>
      </c>
      <c r="I3695" s="51">
        <f>DATE(FactTransaction[[#This Row],['#Year]],FactTransaction[[#This Row],['#Month]],1)</f>
        <v>43709</v>
      </c>
      <c r="J3695" s="48"/>
    </row>
    <row r="3696" spans="1:10" x14ac:dyDescent="0.4">
      <c r="A3696" s="48" t="s">
        <v>87</v>
      </c>
      <c r="B3696" s="48" t="s">
        <v>75</v>
      </c>
      <c r="C3696" s="48">
        <v>2019</v>
      </c>
      <c r="D3696" s="48" t="s">
        <v>8</v>
      </c>
      <c r="E3696" s="48">
        <v>9</v>
      </c>
      <c r="F3696" s="60">
        <v>156</v>
      </c>
      <c r="G3696" s="43">
        <v>94</v>
      </c>
      <c r="H3696" s="58">
        <f>FactTransaction[[#This Row],[RNS]]*FactTransaction[[#This Row],[ADR]]</f>
        <v>14664</v>
      </c>
      <c r="I3696" s="51">
        <f>DATE(FactTransaction[[#This Row],['#Year]],FactTransaction[[#This Row],['#Month]],1)</f>
        <v>43709</v>
      </c>
      <c r="J3696" s="48"/>
    </row>
    <row r="3697" spans="1:10" x14ac:dyDescent="0.4">
      <c r="A3697" s="48" t="s">
        <v>87</v>
      </c>
      <c r="B3697" s="48" t="s">
        <v>75</v>
      </c>
      <c r="C3697" s="48">
        <v>2019</v>
      </c>
      <c r="D3697" s="48" t="s">
        <v>3</v>
      </c>
      <c r="E3697" s="48">
        <v>9</v>
      </c>
      <c r="F3697" s="60">
        <v>33</v>
      </c>
      <c r="G3697" s="43">
        <v>102</v>
      </c>
      <c r="H3697" s="58">
        <f>FactTransaction[[#This Row],[RNS]]*FactTransaction[[#This Row],[ADR]]</f>
        <v>3366</v>
      </c>
      <c r="I3697" s="51">
        <f>DATE(FactTransaction[[#This Row],['#Year]],FactTransaction[[#This Row],['#Month]],1)</f>
        <v>43709</v>
      </c>
      <c r="J3697" s="48"/>
    </row>
    <row r="3698" spans="1:10" x14ac:dyDescent="0.4">
      <c r="A3698" s="48" t="s">
        <v>87</v>
      </c>
      <c r="B3698" s="48" t="s">
        <v>75</v>
      </c>
      <c r="C3698" s="48">
        <v>2019</v>
      </c>
      <c r="D3698" s="48" t="s">
        <v>6</v>
      </c>
      <c r="E3698" s="48">
        <v>10</v>
      </c>
      <c r="F3698" s="60">
        <v>128</v>
      </c>
      <c r="G3698" s="43">
        <v>99</v>
      </c>
      <c r="H3698" s="58">
        <f>FactTransaction[[#This Row],[RNS]]*FactTransaction[[#This Row],[ADR]]</f>
        <v>12672</v>
      </c>
      <c r="I3698" s="51">
        <f>DATE(FactTransaction[[#This Row],['#Year]],FactTransaction[[#This Row],['#Month]],1)</f>
        <v>43739</v>
      </c>
      <c r="J3698" s="48"/>
    </row>
    <row r="3699" spans="1:10" x14ac:dyDescent="0.4">
      <c r="A3699" s="48" t="s">
        <v>87</v>
      </c>
      <c r="B3699" s="48" t="s">
        <v>75</v>
      </c>
      <c r="C3699" s="48">
        <v>2019</v>
      </c>
      <c r="D3699" s="48" t="s">
        <v>7</v>
      </c>
      <c r="E3699" s="48">
        <v>10</v>
      </c>
      <c r="F3699" s="60">
        <v>99</v>
      </c>
      <c r="G3699" s="43">
        <v>84</v>
      </c>
      <c r="H3699" s="58">
        <f>FactTransaction[[#This Row],[RNS]]*FactTransaction[[#This Row],[ADR]]</f>
        <v>8316</v>
      </c>
      <c r="I3699" s="51">
        <f>DATE(FactTransaction[[#This Row],['#Year]],FactTransaction[[#This Row],['#Month]],1)</f>
        <v>43739</v>
      </c>
      <c r="J3699" s="48"/>
    </row>
    <row r="3700" spans="1:10" x14ac:dyDescent="0.4">
      <c r="A3700" s="48" t="s">
        <v>87</v>
      </c>
      <c r="B3700" s="48" t="s">
        <v>75</v>
      </c>
      <c r="C3700" s="48">
        <v>2019</v>
      </c>
      <c r="D3700" s="48" t="s">
        <v>8</v>
      </c>
      <c r="E3700" s="48">
        <v>10</v>
      </c>
      <c r="F3700" s="60">
        <v>111</v>
      </c>
      <c r="G3700" s="43">
        <v>83</v>
      </c>
      <c r="H3700" s="58">
        <f>FactTransaction[[#This Row],[RNS]]*FactTransaction[[#This Row],[ADR]]</f>
        <v>9213</v>
      </c>
      <c r="I3700" s="51">
        <f>DATE(FactTransaction[[#This Row],['#Year]],FactTransaction[[#This Row],['#Month]],1)</f>
        <v>43739</v>
      </c>
      <c r="J3700" s="48"/>
    </row>
    <row r="3701" spans="1:10" x14ac:dyDescent="0.4">
      <c r="A3701" s="48" t="s">
        <v>87</v>
      </c>
      <c r="B3701" s="48" t="s">
        <v>75</v>
      </c>
      <c r="C3701" s="48">
        <v>2019</v>
      </c>
      <c r="D3701" s="48" t="s">
        <v>3</v>
      </c>
      <c r="E3701" s="48">
        <v>10</v>
      </c>
      <c r="F3701" s="60">
        <v>96</v>
      </c>
      <c r="G3701" s="43">
        <v>101</v>
      </c>
      <c r="H3701" s="58">
        <f>FactTransaction[[#This Row],[RNS]]*FactTransaction[[#This Row],[ADR]]</f>
        <v>9696</v>
      </c>
      <c r="I3701" s="51">
        <f>DATE(FactTransaction[[#This Row],['#Year]],FactTransaction[[#This Row],['#Month]],1)</f>
        <v>43739</v>
      </c>
      <c r="J3701" s="48"/>
    </row>
    <row r="3702" spans="1:10" x14ac:dyDescent="0.4">
      <c r="A3702" s="48" t="s">
        <v>87</v>
      </c>
      <c r="B3702" s="48" t="s">
        <v>75</v>
      </c>
      <c r="C3702" s="48">
        <v>2019</v>
      </c>
      <c r="D3702" s="48" t="s">
        <v>6</v>
      </c>
      <c r="E3702" s="48">
        <v>11</v>
      </c>
      <c r="F3702" s="60">
        <v>63</v>
      </c>
      <c r="G3702" s="43">
        <v>87</v>
      </c>
      <c r="H3702" s="58">
        <f>FactTransaction[[#This Row],[RNS]]*FactTransaction[[#This Row],[ADR]]</f>
        <v>5481</v>
      </c>
      <c r="I3702" s="51">
        <f>DATE(FactTransaction[[#This Row],['#Year]],FactTransaction[[#This Row],['#Month]],1)</f>
        <v>43770</v>
      </c>
      <c r="J3702" s="48"/>
    </row>
    <row r="3703" spans="1:10" x14ac:dyDescent="0.4">
      <c r="A3703" s="48" t="s">
        <v>87</v>
      </c>
      <c r="B3703" s="48" t="s">
        <v>75</v>
      </c>
      <c r="C3703" s="48">
        <v>2019</v>
      </c>
      <c r="D3703" s="48" t="s">
        <v>7</v>
      </c>
      <c r="E3703" s="48">
        <v>11</v>
      </c>
      <c r="F3703" s="60">
        <v>111</v>
      </c>
      <c r="G3703" s="43">
        <v>109</v>
      </c>
      <c r="H3703" s="58">
        <f>FactTransaction[[#This Row],[RNS]]*FactTransaction[[#This Row],[ADR]]</f>
        <v>12099</v>
      </c>
      <c r="I3703" s="51">
        <f>DATE(FactTransaction[[#This Row],['#Year]],FactTransaction[[#This Row],['#Month]],1)</f>
        <v>43770</v>
      </c>
      <c r="J3703" s="48"/>
    </row>
    <row r="3704" spans="1:10" x14ac:dyDescent="0.4">
      <c r="A3704" s="48" t="s">
        <v>87</v>
      </c>
      <c r="B3704" s="48" t="s">
        <v>75</v>
      </c>
      <c r="C3704" s="48">
        <v>2019</v>
      </c>
      <c r="D3704" s="48" t="s">
        <v>8</v>
      </c>
      <c r="E3704" s="48">
        <v>11</v>
      </c>
      <c r="F3704" s="60">
        <v>20</v>
      </c>
      <c r="G3704" s="43">
        <v>80</v>
      </c>
      <c r="H3704" s="58">
        <f>FactTransaction[[#This Row],[RNS]]*FactTransaction[[#This Row],[ADR]]</f>
        <v>1600</v>
      </c>
      <c r="I3704" s="51">
        <f>DATE(FactTransaction[[#This Row],['#Year]],FactTransaction[[#This Row],['#Month]],1)</f>
        <v>43770</v>
      </c>
      <c r="J3704" s="48"/>
    </row>
    <row r="3705" spans="1:10" x14ac:dyDescent="0.4">
      <c r="A3705" s="48" t="s">
        <v>87</v>
      </c>
      <c r="B3705" s="48" t="s">
        <v>75</v>
      </c>
      <c r="C3705" s="48">
        <v>2019</v>
      </c>
      <c r="D3705" s="48" t="s">
        <v>3</v>
      </c>
      <c r="E3705" s="48">
        <v>11</v>
      </c>
      <c r="F3705" s="60">
        <v>11</v>
      </c>
      <c r="G3705" s="43">
        <v>94</v>
      </c>
      <c r="H3705" s="58">
        <f>FactTransaction[[#This Row],[RNS]]*FactTransaction[[#This Row],[ADR]]</f>
        <v>1034</v>
      </c>
      <c r="I3705" s="51">
        <f>DATE(FactTransaction[[#This Row],['#Year]],FactTransaction[[#This Row],['#Month]],1)</f>
        <v>43770</v>
      </c>
      <c r="J3705" s="48"/>
    </row>
    <row r="3706" spans="1:10" x14ac:dyDescent="0.4">
      <c r="A3706" s="48" t="s">
        <v>87</v>
      </c>
      <c r="B3706" s="48" t="s">
        <v>75</v>
      </c>
      <c r="C3706" s="48">
        <v>2019</v>
      </c>
      <c r="D3706" s="48" t="s">
        <v>6</v>
      </c>
      <c r="E3706" s="48">
        <v>12</v>
      </c>
      <c r="F3706" s="60">
        <v>161</v>
      </c>
      <c r="G3706" s="43">
        <v>81</v>
      </c>
      <c r="H3706" s="58">
        <f>FactTransaction[[#This Row],[RNS]]*FactTransaction[[#This Row],[ADR]]</f>
        <v>13041</v>
      </c>
      <c r="I3706" s="51">
        <f>DATE(FactTransaction[[#This Row],['#Year]],FactTransaction[[#This Row],['#Month]],1)</f>
        <v>43800</v>
      </c>
      <c r="J3706" s="48"/>
    </row>
    <row r="3707" spans="1:10" x14ac:dyDescent="0.4">
      <c r="A3707" s="48" t="s">
        <v>87</v>
      </c>
      <c r="B3707" s="48" t="s">
        <v>75</v>
      </c>
      <c r="C3707" s="48">
        <v>2019</v>
      </c>
      <c r="D3707" s="48" t="s">
        <v>7</v>
      </c>
      <c r="E3707" s="48">
        <v>12</v>
      </c>
      <c r="F3707" s="60">
        <v>100</v>
      </c>
      <c r="G3707" s="43">
        <v>115</v>
      </c>
      <c r="H3707" s="58">
        <f>FactTransaction[[#This Row],[RNS]]*FactTransaction[[#This Row],[ADR]]</f>
        <v>11500</v>
      </c>
      <c r="I3707" s="51">
        <f>DATE(FactTransaction[[#This Row],['#Year]],FactTransaction[[#This Row],['#Month]],1)</f>
        <v>43800</v>
      </c>
      <c r="J3707" s="48"/>
    </row>
    <row r="3708" spans="1:10" x14ac:dyDescent="0.4">
      <c r="A3708" s="48" t="s">
        <v>87</v>
      </c>
      <c r="B3708" s="48" t="s">
        <v>75</v>
      </c>
      <c r="C3708" s="48">
        <v>2019</v>
      </c>
      <c r="D3708" s="48" t="s">
        <v>8</v>
      </c>
      <c r="E3708" s="48">
        <v>12</v>
      </c>
      <c r="F3708" s="60">
        <v>144</v>
      </c>
      <c r="G3708" s="43">
        <v>112</v>
      </c>
      <c r="H3708" s="58">
        <f>FactTransaction[[#This Row],[RNS]]*FactTransaction[[#This Row],[ADR]]</f>
        <v>16128</v>
      </c>
      <c r="I3708" s="51">
        <f>DATE(FactTransaction[[#This Row],['#Year]],FactTransaction[[#This Row],['#Month]],1)</f>
        <v>43800</v>
      </c>
      <c r="J3708" s="48"/>
    </row>
    <row r="3709" spans="1:10" x14ac:dyDescent="0.4">
      <c r="A3709" s="48" t="s">
        <v>87</v>
      </c>
      <c r="B3709" s="48" t="s">
        <v>75</v>
      </c>
      <c r="C3709" s="48">
        <v>2019</v>
      </c>
      <c r="D3709" s="48" t="s">
        <v>3</v>
      </c>
      <c r="E3709" s="48">
        <v>12</v>
      </c>
      <c r="F3709" s="60">
        <v>12</v>
      </c>
      <c r="G3709" s="43">
        <v>99</v>
      </c>
      <c r="H3709" s="58">
        <f>FactTransaction[[#This Row],[RNS]]*FactTransaction[[#This Row],[ADR]]</f>
        <v>1188</v>
      </c>
      <c r="I3709" s="51">
        <f>DATE(FactTransaction[[#This Row],['#Year]],FactTransaction[[#This Row],['#Month]],1)</f>
        <v>43800</v>
      </c>
      <c r="J3709" s="48"/>
    </row>
    <row r="3710" spans="1:10" x14ac:dyDescent="0.4">
      <c r="A3710" s="48" t="s">
        <v>87</v>
      </c>
      <c r="B3710" s="48" t="s">
        <v>74</v>
      </c>
      <c r="C3710" s="48">
        <v>2019</v>
      </c>
      <c r="D3710" s="48" t="s">
        <v>6</v>
      </c>
      <c r="E3710" s="48">
        <v>1</v>
      </c>
      <c r="F3710" s="60">
        <v>111</v>
      </c>
      <c r="G3710" s="43">
        <v>107</v>
      </c>
      <c r="H3710" s="58">
        <f>FactTransaction[[#This Row],[RNS]]*FactTransaction[[#This Row],[ADR]]</f>
        <v>11877</v>
      </c>
      <c r="I3710" s="51">
        <f>DATE(FactTransaction[[#This Row],['#Year]],FactTransaction[[#This Row],['#Month]],1)</f>
        <v>43466</v>
      </c>
      <c r="J3710" s="48"/>
    </row>
    <row r="3711" spans="1:10" x14ac:dyDescent="0.4">
      <c r="A3711" s="48" t="s">
        <v>87</v>
      </c>
      <c r="B3711" s="48" t="s">
        <v>74</v>
      </c>
      <c r="C3711" s="48">
        <v>2019</v>
      </c>
      <c r="D3711" s="48" t="s">
        <v>7</v>
      </c>
      <c r="E3711" s="48">
        <v>1</v>
      </c>
      <c r="F3711" s="60">
        <v>38</v>
      </c>
      <c r="G3711" s="43">
        <v>112</v>
      </c>
      <c r="H3711" s="58">
        <f>FactTransaction[[#This Row],[RNS]]*FactTransaction[[#This Row],[ADR]]</f>
        <v>4256</v>
      </c>
      <c r="I3711" s="51">
        <f>DATE(FactTransaction[[#This Row],['#Year]],FactTransaction[[#This Row],['#Month]],1)</f>
        <v>43466</v>
      </c>
      <c r="J3711" s="48"/>
    </row>
    <row r="3712" spans="1:10" x14ac:dyDescent="0.4">
      <c r="A3712" s="48" t="s">
        <v>87</v>
      </c>
      <c r="B3712" s="48" t="s">
        <v>74</v>
      </c>
      <c r="C3712" s="48">
        <v>2019</v>
      </c>
      <c r="D3712" s="48" t="s">
        <v>8</v>
      </c>
      <c r="E3712" s="48">
        <v>1</v>
      </c>
      <c r="F3712" s="60">
        <v>76</v>
      </c>
      <c r="G3712" s="43">
        <v>82</v>
      </c>
      <c r="H3712" s="58">
        <f>FactTransaction[[#This Row],[RNS]]*FactTransaction[[#This Row],[ADR]]</f>
        <v>6232</v>
      </c>
      <c r="I3712" s="51">
        <f>DATE(FactTransaction[[#This Row],['#Year]],FactTransaction[[#This Row],['#Month]],1)</f>
        <v>43466</v>
      </c>
      <c r="J3712" s="48"/>
    </row>
    <row r="3713" spans="1:10" x14ac:dyDescent="0.4">
      <c r="A3713" s="48" t="s">
        <v>87</v>
      </c>
      <c r="B3713" s="48" t="s">
        <v>74</v>
      </c>
      <c r="C3713" s="48">
        <v>2019</v>
      </c>
      <c r="D3713" s="48" t="s">
        <v>3</v>
      </c>
      <c r="E3713" s="48">
        <v>1</v>
      </c>
      <c r="F3713" s="60">
        <v>180</v>
      </c>
      <c r="G3713" s="43">
        <v>115</v>
      </c>
      <c r="H3713" s="58">
        <f>FactTransaction[[#This Row],[RNS]]*FactTransaction[[#This Row],[ADR]]</f>
        <v>20700</v>
      </c>
      <c r="I3713" s="51">
        <f>DATE(FactTransaction[[#This Row],['#Year]],FactTransaction[[#This Row],['#Month]],1)</f>
        <v>43466</v>
      </c>
      <c r="J3713" s="48"/>
    </row>
    <row r="3714" spans="1:10" x14ac:dyDescent="0.4">
      <c r="A3714" s="48" t="s">
        <v>87</v>
      </c>
      <c r="B3714" s="48" t="s">
        <v>74</v>
      </c>
      <c r="C3714" s="48">
        <v>2019</v>
      </c>
      <c r="D3714" s="48" t="s">
        <v>6</v>
      </c>
      <c r="E3714" s="48">
        <v>2</v>
      </c>
      <c r="F3714" s="60">
        <v>73</v>
      </c>
      <c r="G3714" s="43">
        <v>100</v>
      </c>
      <c r="H3714" s="58">
        <f>FactTransaction[[#This Row],[RNS]]*FactTransaction[[#This Row],[ADR]]</f>
        <v>7300</v>
      </c>
      <c r="I3714" s="51">
        <f>DATE(FactTransaction[[#This Row],['#Year]],FactTransaction[[#This Row],['#Month]],1)</f>
        <v>43497</v>
      </c>
      <c r="J3714" s="48"/>
    </row>
    <row r="3715" spans="1:10" x14ac:dyDescent="0.4">
      <c r="A3715" s="48" t="s">
        <v>87</v>
      </c>
      <c r="B3715" s="48" t="s">
        <v>74</v>
      </c>
      <c r="C3715" s="48">
        <v>2019</v>
      </c>
      <c r="D3715" s="48" t="s">
        <v>7</v>
      </c>
      <c r="E3715" s="48">
        <v>2</v>
      </c>
      <c r="F3715" s="60">
        <v>16</v>
      </c>
      <c r="G3715" s="43">
        <v>89</v>
      </c>
      <c r="H3715" s="58">
        <f>FactTransaction[[#This Row],[RNS]]*FactTransaction[[#This Row],[ADR]]</f>
        <v>1424</v>
      </c>
      <c r="I3715" s="51">
        <f>DATE(FactTransaction[[#This Row],['#Year]],FactTransaction[[#This Row],['#Month]],1)</f>
        <v>43497</v>
      </c>
      <c r="J3715" s="48"/>
    </row>
    <row r="3716" spans="1:10" x14ac:dyDescent="0.4">
      <c r="A3716" s="48" t="s">
        <v>87</v>
      </c>
      <c r="B3716" s="48" t="s">
        <v>74</v>
      </c>
      <c r="C3716" s="48">
        <v>2019</v>
      </c>
      <c r="D3716" s="48" t="s">
        <v>8</v>
      </c>
      <c r="E3716" s="48">
        <v>2</v>
      </c>
      <c r="F3716" s="60">
        <v>122</v>
      </c>
      <c r="G3716" s="43">
        <v>110</v>
      </c>
      <c r="H3716" s="58">
        <f>FactTransaction[[#This Row],[RNS]]*FactTransaction[[#This Row],[ADR]]</f>
        <v>13420</v>
      </c>
      <c r="I3716" s="51">
        <f>DATE(FactTransaction[[#This Row],['#Year]],FactTransaction[[#This Row],['#Month]],1)</f>
        <v>43497</v>
      </c>
      <c r="J3716" s="48"/>
    </row>
    <row r="3717" spans="1:10" x14ac:dyDescent="0.4">
      <c r="A3717" s="48" t="s">
        <v>87</v>
      </c>
      <c r="B3717" s="48" t="s">
        <v>74</v>
      </c>
      <c r="C3717" s="48">
        <v>2019</v>
      </c>
      <c r="D3717" s="48" t="s">
        <v>3</v>
      </c>
      <c r="E3717" s="48">
        <v>2</v>
      </c>
      <c r="F3717" s="60">
        <v>103</v>
      </c>
      <c r="G3717" s="43">
        <v>95</v>
      </c>
      <c r="H3717" s="58">
        <f>FactTransaction[[#This Row],[RNS]]*FactTransaction[[#This Row],[ADR]]</f>
        <v>9785</v>
      </c>
      <c r="I3717" s="51">
        <f>DATE(FactTransaction[[#This Row],['#Year]],FactTransaction[[#This Row],['#Month]],1)</f>
        <v>43497</v>
      </c>
      <c r="J3717" s="48"/>
    </row>
    <row r="3718" spans="1:10" x14ac:dyDescent="0.4">
      <c r="A3718" s="48" t="s">
        <v>87</v>
      </c>
      <c r="B3718" s="48" t="s">
        <v>74</v>
      </c>
      <c r="C3718" s="48">
        <v>2019</v>
      </c>
      <c r="D3718" s="48" t="s">
        <v>6</v>
      </c>
      <c r="E3718" s="48">
        <v>3</v>
      </c>
      <c r="F3718" s="60">
        <v>33</v>
      </c>
      <c r="G3718" s="43">
        <v>107</v>
      </c>
      <c r="H3718" s="58">
        <f>FactTransaction[[#This Row],[RNS]]*FactTransaction[[#This Row],[ADR]]</f>
        <v>3531</v>
      </c>
      <c r="I3718" s="51">
        <f>DATE(FactTransaction[[#This Row],['#Year]],FactTransaction[[#This Row],['#Month]],1)</f>
        <v>43525</v>
      </c>
      <c r="J3718" s="48"/>
    </row>
    <row r="3719" spans="1:10" x14ac:dyDescent="0.4">
      <c r="A3719" s="48" t="s">
        <v>87</v>
      </c>
      <c r="B3719" s="48" t="s">
        <v>74</v>
      </c>
      <c r="C3719" s="48">
        <v>2019</v>
      </c>
      <c r="D3719" s="48" t="s">
        <v>7</v>
      </c>
      <c r="E3719" s="48">
        <v>3</v>
      </c>
      <c r="F3719" s="60">
        <v>137</v>
      </c>
      <c r="G3719" s="43">
        <v>108</v>
      </c>
      <c r="H3719" s="58">
        <f>FactTransaction[[#This Row],[RNS]]*FactTransaction[[#This Row],[ADR]]</f>
        <v>14796</v>
      </c>
      <c r="I3719" s="51">
        <f>DATE(FactTransaction[[#This Row],['#Year]],FactTransaction[[#This Row],['#Month]],1)</f>
        <v>43525</v>
      </c>
      <c r="J3719" s="48"/>
    </row>
    <row r="3720" spans="1:10" x14ac:dyDescent="0.4">
      <c r="A3720" s="48" t="s">
        <v>87</v>
      </c>
      <c r="B3720" s="48" t="s">
        <v>74</v>
      </c>
      <c r="C3720" s="48">
        <v>2019</v>
      </c>
      <c r="D3720" s="48" t="s">
        <v>8</v>
      </c>
      <c r="E3720" s="48">
        <v>3</v>
      </c>
      <c r="F3720" s="60">
        <v>48</v>
      </c>
      <c r="G3720" s="43">
        <v>114</v>
      </c>
      <c r="H3720" s="58">
        <f>FactTransaction[[#This Row],[RNS]]*FactTransaction[[#This Row],[ADR]]</f>
        <v>5472</v>
      </c>
      <c r="I3720" s="51">
        <f>DATE(FactTransaction[[#This Row],['#Year]],FactTransaction[[#This Row],['#Month]],1)</f>
        <v>43525</v>
      </c>
      <c r="J3720" s="48"/>
    </row>
    <row r="3721" spans="1:10" x14ac:dyDescent="0.4">
      <c r="A3721" s="48" t="s">
        <v>87</v>
      </c>
      <c r="B3721" s="48" t="s">
        <v>74</v>
      </c>
      <c r="C3721" s="48">
        <v>2019</v>
      </c>
      <c r="D3721" s="48" t="s">
        <v>3</v>
      </c>
      <c r="E3721" s="48">
        <v>3</v>
      </c>
      <c r="F3721" s="60">
        <v>81</v>
      </c>
      <c r="G3721" s="43">
        <v>91</v>
      </c>
      <c r="H3721" s="58">
        <f>FactTransaction[[#This Row],[RNS]]*FactTransaction[[#This Row],[ADR]]</f>
        <v>7371</v>
      </c>
      <c r="I3721" s="51">
        <f>DATE(FactTransaction[[#This Row],['#Year]],FactTransaction[[#This Row],['#Month]],1)</f>
        <v>43525</v>
      </c>
      <c r="J3721" s="48"/>
    </row>
    <row r="3722" spans="1:10" x14ac:dyDescent="0.4">
      <c r="A3722" s="48" t="s">
        <v>87</v>
      </c>
      <c r="B3722" s="48" t="s">
        <v>74</v>
      </c>
      <c r="C3722" s="48">
        <v>2019</v>
      </c>
      <c r="D3722" s="48" t="s">
        <v>6</v>
      </c>
      <c r="E3722" s="48">
        <v>4</v>
      </c>
      <c r="F3722" s="60">
        <v>121</v>
      </c>
      <c r="G3722" s="43">
        <v>87</v>
      </c>
      <c r="H3722" s="58">
        <f>FactTransaction[[#This Row],[RNS]]*FactTransaction[[#This Row],[ADR]]</f>
        <v>10527</v>
      </c>
      <c r="I3722" s="51">
        <f>DATE(FactTransaction[[#This Row],['#Year]],FactTransaction[[#This Row],['#Month]],1)</f>
        <v>43556</v>
      </c>
      <c r="J3722" s="48"/>
    </row>
    <row r="3723" spans="1:10" x14ac:dyDescent="0.4">
      <c r="A3723" s="48" t="s">
        <v>87</v>
      </c>
      <c r="B3723" s="48" t="s">
        <v>74</v>
      </c>
      <c r="C3723" s="48">
        <v>2019</v>
      </c>
      <c r="D3723" s="48" t="s">
        <v>7</v>
      </c>
      <c r="E3723" s="48">
        <v>4</v>
      </c>
      <c r="F3723" s="60">
        <v>40</v>
      </c>
      <c r="G3723" s="43">
        <v>86</v>
      </c>
      <c r="H3723" s="58">
        <f>FactTransaction[[#This Row],[RNS]]*FactTransaction[[#This Row],[ADR]]</f>
        <v>3440</v>
      </c>
      <c r="I3723" s="51">
        <f>DATE(FactTransaction[[#This Row],['#Year]],FactTransaction[[#This Row],['#Month]],1)</f>
        <v>43556</v>
      </c>
      <c r="J3723" s="48"/>
    </row>
    <row r="3724" spans="1:10" x14ac:dyDescent="0.4">
      <c r="A3724" s="48" t="s">
        <v>87</v>
      </c>
      <c r="B3724" s="48" t="s">
        <v>74</v>
      </c>
      <c r="C3724" s="48">
        <v>2019</v>
      </c>
      <c r="D3724" s="48" t="s">
        <v>8</v>
      </c>
      <c r="E3724" s="48">
        <v>4</v>
      </c>
      <c r="F3724" s="60">
        <v>92</v>
      </c>
      <c r="G3724" s="43">
        <v>89</v>
      </c>
      <c r="H3724" s="58">
        <f>FactTransaction[[#This Row],[RNS]]*FactTransaction[[#This Row],[ADR]]</f>
        <v>8188</v>
      </c>
      <c r="I3724" s="51">
        <f>DATE(FactTransaction[[#This Row],['#Year]],FactTransaction[[#This Row],['#Month]],1)</f>
        <v>43556</v>
      </c>
      <c r="J3724" s="48"/>
    </row>
    <row r="3725" spans="1:10" x14ac:dyDescent="0.4">
      <c r="A3725" s="48" t="s">
        <v>87</v>
      </c>
      <c r="B3725" s="48" t="s">
        <v>74</v>
      </c>
      <c r="C3725" s="48">
        <v>2019</v>
      </c>
      <c r="D3725" s="48" t="s">
        <v>3</v>
      </c>
      <c r="E3725" s="48">
        <v>4</v>
      </c>
      <c r="F3725" s="60">
        <v>159</v>
      </c>
      <c r="G3725" s="43">
        <v>83</v>
      </c>
      <c r="H3725" s="58">
        <f>FactTransaction[[#This Row],[RNS]]*FactTransaction[[#This Row],[ADR]]</f>
        <v>13197</v>
      </c>
      <c r="I3725" s="51">
        <f>DATE(FactTransaction[[#This Row],['#Year]],FactTransaction[[#This Row],['#Month]],1)</f>
        <v>43556</v>
      </c>
      <c r="J3725" s="48"/>
    </row>
    <row r="3726" spans="1:10" x14ac:dyDescent="0.4">
      <c r="A3726" s="48" t="s">
        <v>87</v>
      </c>
      <c r="B3726" s="48" t="s">
        <v>74</v>
      </c>
      <c r="C3726" s="48">
        <v>2019</v>
      </c>
      <c r="D3726" s="48" t="s">
        <v>6</v>
      </c>
      <c r="E3726" s="48">
        <v>5</v>
      </c>
      <c r="F3726" s="60">
        <v>126</v>
      </c>
      <c r="G3726" s="43">
        <v>87</v>
      </c>
      <c r="H3726" s="58">
        <f>FactTransaction[[#This Row],[RNS]]*FactTransaction[[#This Row],[ADR]]</f>
        <v>10962</v>
      </c>
      <c r="I3726" s="51">
        <f>DATE(FactTransaction[[#This Row],['#Year]],FactTransaction[[#This Row],['#Month]],1)</f>
        <v>43586</v>
      </c>
      <c r="J3726" s="48"/>
    </row>
    <row r="3727" spans="1:10" x14ac:dyDescent="0.4">
      <c r="A3727" s="48" t="s">
        <v>87</v>
      </c>
      <c r="B3727" s="48" t="s">
        <v>74</v>
      </c>
      <c r="C3727" s="48">
        <v>2019</v>
      </c>
      <c r="D3727" s="48" t="s">
        <v>7</v>
      </c>
      <c r="E3727" s="48">
        <v>5</v>
      </c>
      <c r="F3727" s="60">
        <v>98</v>
      </c>
      <c r="G3727" s="43">
        <v>83</v>
      </c>
      <c r="H3727" s="58">
        <f>FactTransaction[[#This Row],[RNS]]*FactTransaction[[#This Row],[ADR]]</f>
        <v>8134</v>
      </c>
      <c r="I3727" s="51">
        <f>DATE(FactTransaction[[#This Row],['#Year]],FactTransaction[[#This Row],['#Month]],1)</f>
        <v>43586</v>
      </c>
      <c r="J3727" s="48"/>
    </row>
    <row r="3728" spans="1:10" x14ac:dyDescent="0.4">
      <c r="A3728" s="48" t="s">
        <v>87</v>
      </c>
      <c r="B3728" s="48" t="s">
        <v>74</v>
      </c>
      <c r="C3728" s="48">
        <v>2019</v>
      </c>
      <c r="D3728" s="48" t="s">
        <v>8</v>
      </c>
      <c r="E3728" s="48">
        <v>5</v>
      </c>
      <c r="F3728" s="60">
        <v>180</v>
      </c>
      <c r="G3728" s="43">
        <v>80</v>
      </c>
      <c r="H3728" s="58">
        <f>FactTransaction[[#This Row],[RNS]]*FactTransaction[[#This Row],[ADR]]</f>
        <v>14400</v>
      </c>
      <c r="I3728" s="51">
        <f>DATE(FactTransaction[[#This Row],['#Year]],FactTransaction[[#This Row],['#Month]],1)</f>
        <v>43586</v>
      </c>
      <c r="J3728" s="48"/>
    </row>
    <row r="3729" spans="1:10" x14ac:dyDescent="0.4">
      <c r="A3729" s="48" t="s">
        <v>87</v>
      </c>
      <c r="B3729" s="48" t="s">
        <v>74</v>
      </c>
      <c r="C3729" s="48">
        <v>2019</v>
      </c>
      <c r="D3729" s="48" t="s">
        <v>3</v>
      </c>
      <c r="E3729" s="48">
        <v>5</v>
      </c>
      <c r="F3729" s="60">
        <v>72</v>
      </c>
      <c r="G3729" s="43">
        <v>92</v>
      </c>
      <c r="H3729" s="58">
        <f>FactTransaction[[#This Row],[RNS]]*FactTransaction[[#This Row],[ADR]]</f>
        <v>6624</v>
      </c>
      <c r="I3729" s="51">
        <f>DATE(FactTransaction[[#This Row],['#Year]],FactTransaction[[#This Row],['#Month]],1)</f>
        <v>43586</v>
      </c>
      <c r="J3729" s="48"/>
    </row>
    <row r="3730" spans="1:10" x14ac:dyDescent="0.4">
      <c r="A3730" s="48" t="s">
        <v>87</v>
      </c>
      <c r="B3730" s="48" t="s">
        <v>74</v>
      </c>
      <c r="C3730" s="48">
        <v>2019</v>
      </c>
      <c r="D3730" s="48" t="s">
        <v>6</v>
      </c>
      <c r="E3730" s="48">
        <v>6</v>
      </c>
      <c r="F3730" s="60">
        <v>160</v>
      </c>
      <c r="G3730" s="43">
        <v>97</v>
      </c>
      <c r="H3730" s="58">
        <f>FactTransaction[[#This Row],[RNS]]*FactTransaction[[#This Row],[ADR]]</f>
        <v>15520</v>
      </c>
      <c r="I3730" s="51">
        <f>DATE(FactTransaction[[#This Row],['#Year]],FactTransaction[[#This Row],['#Month]],1)</f>
        <v>43617</v>
      </c>
      <c r="J3730" s="48"/>
    </row>
    <row r="3731" spans="1:10" x14ac:dyDescent="0.4">
      <c r="A3731" s="48" t="s">
        <v>87</v>
      </c>
      <c r="B3731" s="48" t="s">
        <v>74</v>
      </c>
      <c r="C3731" s="48">
        <v>2019</v>
      </c>
      <c r="D3731" s="48" t="s">
        <v>7</v>
      </c>
      <c r="E3731" s="48">
        <v>6</v>
      </c>
      <c r="F3731" s="60">
        <v>87</v>
      </c>
      <c r="G3731" s="43">
        <v>91</v>
      </c>
      <c r="H3731" s="58">
        <f>FactTransaction[[#This Row],[RNS]]*FactTransaction[[#This Row],[ADR]]</f>
        <v>7917</v>
      </c>
      <c r="I3731" s="51">
        <f>DATE(FactTransaction[[#This Row],['#Year]],FactTransaction[[#This Row],['#Month]],1)</f>
        <v>43617</v>
      </c>
      <c r="J3731" s="48"/>
    </row>
    <row r="3732" spans="1:10" x14ac:dyDescent="0.4">
      <c r="A3732" s="48" t="s">
        <v>87</v>
      </c>
      <c r="B3732" s="48" t="s">
        <v>74</v>
      </c>
      <c r="C3732" s="48">
        <v>2019</v>
      </c>
      <c r="D3732" s="48" t="s">
        <v>8</v>
      </c>
      <c r="E3732" s="48">
        <v>6</v>
      </c>
      <c r="F3732" s="60">
        <v>114</v>
      </c>
      <c r="G3732" s="43">
        <v>105</v>
      </c>
      <c r="H3732" s="58">
        <f>FactTransaction[[#This Row],[RNS]]*FactTransaction[[#This Row],[ADR]]</f>
        <v>11970</v>
      </c>
      <c r="I3732" s="51">
        <f>DATE(FactTransaction[[#This Row],['#Year]],FactTransaction[[#This Row],['#Month]],1)</f>
        <v>43617</v>
      </c>
      <c r="J3732" s="48"/>
    </row>
    <row r="3733" spans="1:10" x14ac:dyDescent="0.4">
      <c r="A3733" s="48" t="s">
        <v>87</v>
      </c>
      <c r="B3733" s="48" t="s">
        <v>74</v>
      </c>
      <c r="C3733" s="48">
        <v>2019</v>
      </c>
      <c r="D3733" s="48" t="s">
        <v>3</v>
      </c>
      <c r="E3733" s="48">
        <v>6</v>
      </c>
      <c r="F3733" s="60">
        <v>126</v>
      </c>
      <c r="G3733" s="43">
        <v>81</v>
      </c>
      <c r="H3733" s="58">
        <f>FactTransaction[[#This Row],[RNS]]*FactTransaction[[#This Row],[ADR]]</f>
        <v>10206</v>
      </c>
      <c r="I3733" s="51">
        <f>DATE(FactTransaction[[#This Row],['#Year]],FactTransaction[[#This Row],['#Month]],1)</f>
        <v>43617</v>
      </c>
      <c r="J3733" s="48"/>
    </row>
    <row r="3734" spans="1:10" x14ac:dyDescent="0.4">
      <c r="A3734" s="48" t="s">
        <v>87</v>
      </c>
      <c r="B3734" s="48" t="s">
        <v>74</v>
      </c>
      <c r="C3734" s="48">
        <v>2019</v>
      </c>
      <c r="D3734" s="48" t="s">
        <v>6</v>
      </c>
      <c r="E3734" s="48">
        <v>7</v>
      </c>
      <c r="F3734" s="60">
        <v>67</v>
      </c>
      <c r="G3734" s="43">
        <v>83</v>
      </c>
      <c r="H3734" s="58">
        <f>FactTransaction[[#This Row],[RNS]]*FactTransaction[[#This Row],[ADR]]</f>
        <v>5561</v>
      </c>
      <c r="I3734" s="51">
        <f>DATE(FactTransaction[[#This Row],['#Year]],FactTransaction[[#This Row],['#Month]],1)</f>
        <v>43647</v>
      </c>
      <c r="J3734" s="48"/>
    </row>
    <row r="3735" spans="1:10" x14ac:dyDescent="0.4">
      <c r="A3735" s="48" t="s">
        <v>87</v>
      </c>
      <c r="B3735" s="48" t="s">
        <v>74</v>
      </c>
      <c r="C3735" s="48">
        <v>2019</v>
      </c>
      <c r="D3735" s="48" t="s">
        <v>7</v>
      </c>
      <c r="E3735" s="48">
        <v>7</v>
      </c>
      <c r="F3735" s="60">
        <v>173</v>
      </c>
      <c r="G3735" s="43">
        <v>86</v>
      </c>
      <c r="H3735" s="58">
        <f>FactTransaction[[#This Row],[RNS]]*FactTransaction[[#This Row],[ADR]]</f>
        <v>14878</v>
      </c>
      <c r="I3735" s="51">
        <f>DATE(FactTransaction[[#This Row],['#Year]],FactTransaction[[#This Row],['#Month]],1)</f>
        <v>43647</v>
      </c>
      <c r="J3735" s="48"/>
    </row>
    <row r="3736" spans="1:10" x14ac:dyDescent="0.4">
      <c r="A3736" s="48" t="s">
        <v>87</v>
      </c>
      <c r="B3736" s="48" t="s">
        <v>74</v>
      </c>
      <c r="C3736" s="48">
        <v>2019</v>
      </c>
      <c r="D3736" s="48" t="s">
        <v>8</v>
      </c>
      <c r="E3736" s="48">
        <v>7</v>
      </c>
      <c r="F3736" s="60">
        <v>44</v>
      </c>
      <c r="G3736" s="43">
        <v>108</v>
      </c>
      <c r="H3736" s="58">
        <f>FactTransaction[[#This Row],[RNS]]*FactTransaction[[#This Row],[ADR]]</f>
        <v>4752</v>
      </c>
      <c r="I3736" s="51">
        <f>DATE(FactTransaction[[#This Row],['#Year]],FactTransaction[[#This Row],['#Month]],1)</f>
        <v>43647</v>
      </c>
      <c r="J3736" s="48"/>
    </row>
    <row r="3737" spans="1:10" x14ac:dyDescent="0.4">
      <c r="A3737" s="48" t="s">
        <v>87</v>
      </c>
      <c r="B3737" s="48" t="s">
        <v>74</v>
      </c>
      <c r="C3737" s="48">
        <v>2019</v>
      </c>
      <c r="D3737" s="48" t="s">
        <v>3</v>
      </c>
      <c r="E3737" s="48">
        <v>7</v>
      </c>
      <c r="F3737" s="60">
        <v>169</v>
      </c>
      <c r="G3737" s="43">
        <v>104</v>
      </c>
      <c r="H3737" s="58">
        <f>FactTransaction[[#This Row],[RNS]]*FactTransaction[[#This Row],[ADR]]</f>
        <v>17576</v>
      </c>
      <c r="I3737" s="51">
        <f>DATE(FactTransaction[[#This Row],['#Year]],FactTransaction[[#This Row],['#Month]],1)</f>
        <v>43647</v>
      </c>
      <c r="J3737" s="48"/>
    </row>
    <row r="3738" spans="1:10" x14ac:dyDescent="0.4">
      <c r="A3738" s="48" t="s">
        <v>87</v>
      </c>
      <c r="B3738" s="48" t="s">
        <v>74</v>
      </c>
      <c r="C3738" s="48">
        <v>2019</v>
      </c>
      <c r="D3738" s="48" t="s">
        <v>6</v>
      </c>
      <c r="E3738" s="48">
        <v>8</v>
      </c>
      <c r="F3738" s="60">
        <v>95</v>
      </c>
      <c r="G3738" s="43">
        <v>114</v>
      </c>
      <c r="H3738" s="58">
        <f>FactTransaction[[#This Row],[RNS]]*FactTransaction[[#This Row],[ADR]]</f>
        <v>10830</v>
      </c>
      <c r="I3738" s="51">
        <f>DATE(FactTransaction[[#This Row],['#Year]],FactTransaction[[#This Row],['#Month]],1)</f>
        <v>43678</v>
      </c>
      <c r="J3738" s="48"/>
    </row>
    <row r="3739" spans="1:10" x14ac:dyDescent="0.4">
      <c r="A3739" s="48" t="s">
        <v>87</v>
      </c>
      <c r="B3739" s="48" t="s">
        <v>74</v>
      </c>
      <c r="C3739" s="48">
        <v>2019</v>
      </c>
      <c r="D3739" s="48" t="s">
        <v>7</v>
      </c>
      <c r="E3739" s="48">
        <v>8</v>
      </c>
      <c r="F3739" s="60">
        <v>156</v>
      </c>
      <c r="G3739" s="43">
        <v>114</v>
      </c>
      <c r="H3739" s="58">
        <f>FactTransaction[[#This Row],[RNS]]*FactTransaction[[#This Row],[ADR]]</f>
        <v>17784</v>
      </c>
      <c r="I3739" s="51">
        <f>DATE(FactTransaction[[#This Row],['#Year]],FactTransaction[[#This Row],['#Month]],1)</f>
        <v>43678</v>
      </c>
      <c r="J3739" s="48"/>
    </row>
    <row r="3740" spans="1:10" x14ac:dyDescent="0.4">
      <c r="A3740" s="48" t="s">
        <v>87</v>
      </c>
      <c r="B3740" s="48" t="s">
        <v>74</v>
      </c>
      <c r="C3740" s="48">
        <v>2019</v>
      </c>
      <c r="D3740" s="48" t="s">
        <v>8</v>
      </c>
      <c r="E3740" s="48">
        <v>8</v>
      </c>
      <c r="F3740" s="60">
        <v>72</v>
      </c>
      <c r="G3740" s="43">
        <v>98</v>
      </c>
      <c r="H3740" s="58">
        <f>FactTransaction[[#This Row],[RNS]]*FactTransaction[[#This Row],[ADR]]</f>
        <v>7056</v>
      </c>
      <c r="I3740" s="51">
        <f>DATE(FactTransaction[[#This Row],['#Year]],FactTransaction[[#This Row],['#Month]],1)</f>
        <v>43678</v>
      </c>
      <c r="J3740" s="48"/>
    </row>
    <row r="3741" spans="1:10" x14ac:dyDescent="0.4">
      <c r="A3741" s="48" t="s">
        <v>87</v>
      </c>
      <c r="B3741" s="48" t="s">
        <v>74</v>
      </c>
      <c r="C3741" s="48">
        <v>2019</v>
      </c>
      <c r="D3741" s="48" t="s">
        <v>3</v>
      </c>
      <c r="E3741" s="48">
        <v>8</v>
      </c>
      <c r="F3741" s="60">
        <v>77</v>
      </c>
      <c r="G3741" s="43">
        <v>106</v>
      </c>
      <c r="H3741" s="58">
        <f>FactTransaction[[#This Row],[RNS]]*FactTransaction[[#This Row],[ADR]]</f>
        <v>8162</v>
      </c>
      <c r="I3741" s="51">
        <f>DATE(FactTransaction[[#This Row],['#Year]],FactTransaction[[#This Row],['#Month]],1)</f>
        <v>43678</v>
      </c>
      <c r="J3741" s="48"/>
    </row>
    <row r="3742" spans="1:10" x14ac:dyDescent="0.4">
      <c r="A3742" s="48" t="s">
        <v>87</v>
      </c>
      <c r="B3742" s="48" t="s">
        <v>74</v>
      </c>
      <c r="C3742" s="48">
        <v>2019</v>
      </c>
      <c r="D3742" s="48" t="s">
        <v>6</v>
      </c>
      <c r="E3742" s="48">
        <v>9</v>
      </c>
      <c r="F3742" s="60">
        <v>22</v>
      </c>
      <c r="G3742" s="43">
        <v>103</v>
      </c>
      <c r="H3742" s="58">
        <f>FactTransaction[[#This Row],[RNS]]*FactTransaction[[#This Row],[ADR]]</f>
        <v>2266</v>
      </c>
      <c r="I3742" s="51">
        <f>DATE(FactTransaction[[#This Row],['#Year]],FactTransaction[[#This Row],['#Month]],1)</f>
        <v>43709</v>
      </c>
      <c r="J3742" s="48"/>
    </row>
    <row r="3743" spans="1:10" x14ac:dyDescent="0.4">
      <c r="A3743" s="48" t="s">
        <v>87</v>
      </c>
      <c r="B3743" s="48" t="s">
        <v>74</v>
      </c>
      <c r="C3743" s="48">
        <v>2019</v>
      </c>
      <c r="D3743" s="48" t="s">
        <v>7</v>
      </c>
      <c r="E3743" s="48">
        <v>9</v>
      </c>
      <c r="F3743" s="60">
        <v>53</v>
      </c>
      <c r="G3743" s="43">
        <v>93</v>
      </c>
      <c r="H3743" s="58">
        <f>FactTransaction[[#This Row],[RNS]]*FactTransaction[[#This Row],[ADR]]</f>
        <v>4929</v>
      </c>
      <c r="I3743" s="51">
        <f>DATE(FactTransaction[[#This Row],['#Year]],FactTransaction[[#This Row],['#Month]],1)</f>
        <v>43709</v>
      </c>
      <c r="J3743" s="48"/>
    </row>
    <row r="3744" spans="1:10" x14ac:dyDescent="0.4">
      <c r="A3744" s="48" t="s">
        <v>87</v>
      </c>
      <c r="B3744" s="48" t="s">
        <v>74</v>
      </c>
      <c r="C3744" s="48">
        <v>2019</v>
      </c>
      <c r="D3744" s="48" t="s">
        <v>8</v>
      </c>
      <c r="E3744" s="48">
        <v>9</v>
      </c>
      <c r="F3744" s="60">
        <v>31</v>
      </c>
      <c r="G3744" s="43">
        <v>100</v>
      </c>
      <c r="H3744" s="58">
        <f>FactTransaction[[#This Row],[RNS]]*FactTransaction[[#This Row],[ADR]]</f>
        <v>3100</v>
      </c>
      <c r="I3744" s="51">
        <f>DATE(FactTransaction[[#This Row],['#Year]],FactTransaction[[#This Row],['#Month]],1)</f>
        <v>43709</v>
      </c>
      <c r="J3744" s="48"/>
    </row>
    <row r="3745" spans="1:10" x14ac:dyDescent="0.4">
      <c r="A3745" s="48" t="s">
        <v>87</v>
      </c>
      <c r="B3745" s="48" t="s">
        <v>74</v>
      </c>
      <c r="C3745" s="48">
        <v>2019</v>
      </c>
      <c r="D3745" s="48" t="s">
        <v>3</v>
      </c>
      <c r="E3745" s="48">
        <v>9</v>
      </c>
      <c r="F3745" s="60">
        <v>51</v>
      </c>
      <c r="G3745" s="43">
        <v>113</v>
      </c>
      <c r="H3745" s="58">
        <f>FactTransaction[[#This Row],[RNS]]*FactTransaction[[#This Row],[ADR]]</f>
        <v>5763</v>
      </c>
      <c r="I3745" s="51">
        <f>DATE(FactTransaction[[#This Row],['#Year]],FactTransaction[[#This Row],['#Month]],1)</f>
        <v>43709</v>
      </c>
      <c r="J3745" s="48"/>
    </row>
    <row r="3746" spans="1:10" x14ac:dyDescent="0.4">
      <c r="A3746" s="48" t="s">
        <v>87</v>
      </c>
      <c r="B3746" s="48" t="s">
        <v>74</v>
      </c>
      <c r="C3746" s="48">
        <v>2019</v>
      </c>
      <c r="D3746" s="48" t="s">
        <v>6</v>
      </c>
      <c r="E3746" s="48">
        <v>10</v>
      </c>
      <c r="F3746" s="60">
        <v>154</v>
      </c>
      <c r="G3746" s="43">
        <v>102</v>
      </c>
      <c r="H3746" s="58">
        <f>FactTransaction[[#This Row],[RNS]]*FactTransaction[[#This Row],[ADR]]</f>
        <v>15708</v>
      </c>
      <c r="I3746" s="51">
        <f>DATE(FactTransaction[[#This Row],['#Year]],FactTransaction[[#This Row],['#Month]],1)</f>
        <v>43739</v>
      </c>
      <c r="J3746" s="48"/>
    </row>
    <row r="3747" spans="1:10" x14ac:dyDescent="0.4">
      <c r="A3747" s="48" t="s">
        <v>87</v>
      </c>
      <c r="B3747" s="48" t="s">
        <v>74</v>
      </c>
      <c r="C3747" s="48">
        <v>2019</v>
      </c>
      <c r="D3747" s="48" t="s">
        <v>7</v>
      </c>
      <c r="E3747" s="48">
        <v>10</v>
      </c>
      <c r="F3747" s="60">
        <v>175</v>
      </c>
      <c r="G3747" s="43">
        <v>80</v>
      </c>
      <c r="H3747" s="58">
        <f>FactTransaction[[#This Row],[RNS]]*FactTransaction[[#This Row],[ADR]]</f>
        <v>14000</v>
      </c>
      <c r="I3747" s="51">
        <f>DATE(FactTransaction[[#This Row],['#Year]],FactTransaction[[#This Row],['#Month]],1)</f>
        <v>43739</v>
      </c>
      <c r="J3747" s="48"/>
    </row>
    <row r="3748" spans="1:10" x14ac:dyDescent="0.4">
      <c r="A3748" s="48" t="s">
        <v>87</v>
      </c>
      <c r="B3748" s="48" t="s">
        <v>74</v>
      </c>
      <c r="C3748" s="48">
        <v>2019</v>
      </c>
      <c r="D3748" s="48" t="s">
        <v>8</v>
      </c>
      <c r="E3748" s="48">
        <v>10</v>
      </c>
      <c r="F3748" s="60">
        <v>26</v>
      </c>
      <c r="G3748" s="43">
        <v>93</v>
      </c>
      <c r="H3748" s="58">
        <f>FactTransaction[[#This Row],[RNS]]*FactTransaction[[#This Row],[ADR]]</f>
        <v>2418</v>
      </c>
      <c r="I3748" s="51">
        <f>DATE(FactTransaction[[#This Row],['#Year]],FactTransaction[[#This Row],['#Month]],1)</f>
        <v>43739</v>
      </c>
      <c r="J3748" s="48"/>
    </row>
    <row r="3749" spans="1:10" x14ac:dyDescent="0.4">
      <c r="A3749" s="48" t="s">
        <v>87</v>
      </c>
      <c r="B3749" s="48" t="s">
        <v>74</v>
      </c>
      <c r="C3749" s="48">
        <v>2019</v>
      </c>
      <c r="D3749" s="48" t="s">
        <v>3</v>
      </c>
      <c r="E3749" s="48">
        <v>10</v>
      </c>
      <c r="F3749" s="60">
        <v>72</v>
      </c>
      <c r="G3749" s="43">
        <v>86</v>
      </c>
      <c r="H3749" s="58">
        <f>FactTransaction[[#This Row],[RNS]]*FactTransaction[[#This Row],[ADR]]</f>
        <v>6192</v>
      </c>
      <c r="I3749" s="51">
        <f>DATE(FactTransaction[[#This Row],['#Year]],FactTransaction[[#This Row],['#Month]],1)</f>
        <v>43739</v>
      </c>
      <c r="J3749" s="48"/>
    </row>
    <row r="3750" spans="1:10" x14ac:dyDescent="0.4">
      <c r="A3750" s="48" t="s">
        <v>87</v>
      </c>
      <c r="B3750" s="48" t="s">
        <v>74</v>
      </c>
      <c r="C3750" s="48">
        <v>2019</v>
      </c>
      <c r="D3750" s="48" t="s">
        <v>6</v>
      </c>
      <c r="E3750" s="48">
        <v>11</v>
      </c>
      <c r="F3750" s="60">
        <v>143</v>
      </c>
      <c r="G3750" s="43">
        <v>92</v>
      </c>
      <c r="H3750" s="58">
        <f>FactTransaction[[#This Row],[RNS]]*FactTransaction[[#This Row],[ADR]]</f>
        <v>13156</v>
      </c>
      <c r="I3750" s="51">
        <f>DATE(FactTransaction[[#This Row],['#Year]],FactTransaction[[#This Row],['#Month]],1)</f>
        <v>43770</v>
      </c>
      <c r="J3750" s="48"/>
    </row>
    <row r="3751" spans="1:10" x14ac:dyDescent="0.4">
      <c r="A3751" s="48" t="s">
        <v>87</v>
      </c>
      <c r="B3751" s="48" t="s">
        <v>74</v>
      </c>
      <c r="C3751" s="48">
        <v>2019</v>
      </c>
      <c r="D3751" s="48" t="s">
        <v>7</v>
      </c>
      <c r="E3751" s="48">
        <v>11</v>
      </c>
      <c r="F3751" s="60">
        <v>103</v>
      </c>
      <c r="G3751" s="43">
        <v>93</v>
      </c>
      <c r="H3751" s="58">
        <f>FactTransaction[[#This Row],[RNS]]*FactTransaction[[#This Row],[ADR]]</f>
        <v>9579</v>
      </c>
      <c r="I3751" s="51">
        <f>DATE(FactTransaction[[#This Row],['#Year]],FactTransaction[[#This Row],['#Month]],1)</f>
        <v>43770</v>
      </c>
      <c r="J3751" s="48"/>
    </row>
    <row r="3752" spans="1:10" x14ac:dyDescent="0.4">
      <c r="A3752" s="48" t="s">
        <v>87</v>
      </c>
      <c r="B3752" s="48" t="s">
        <v>74</v>
      </c>
      <c r="C3752" s="48">
        <v>2019</v>
      </c>
      <c r="D3752" s="48" t="s">
        <v>8</v>
      </c>
      <c r="E3752" s="48">
        <v>11</v>
      </c>
      <c r="F3752" s="60">
        <v>116</v>
      </c>
      <c r="G3752" s="43">
        <v>80</v>
      </c>
      <c r="H3752" s="58">
        <f>FactTransaction[[#This Row],[RNS]]*FactTransaction[[#This Row],[ADR]]</f>
        <v>9280</v>
      </c>
      <c r="I3752" s="51">
        <f>DATE(FactTransaction[[#This Row],['#Year]],FactTransaction[[#This Row],['#Month]],1)</f>
        <v>43770</v>
      </c>
      <c r="J3752" s="48"/>
    </row>
    <row r="3753" spans="1:10" x14ac:dyDescent="0.4">
      <c r="A3753" s="48" t="s">
        <v>87</v>
      </c>
      <c r="B3753" s="48" t="s">
        <v>74</v>
      </c>
      <c r="C3753" s="48">
        <v>2019</v>
      </c>
      <c r="D3753" s="48" t="s">
        <v>3</v>
      </c>
      <c r="E3753" s="48">
        <v>11</v>
      </c>
      <c r="F3753" s="60">
        <v>114</v>
      </c>
      <c r="G3753" s="43">
        <v>113</v>
      </c>
      <c r="H3753" s="58">
        <f>FactTransaction[[#This Row],[RNS]]*FactTransaction[[#This Row],[ADR]]</f>
        <v>12882</v>
      </c>
      <c r="I3753" s="51">
        <f>DATE(FactTransaction[[#This Row],['#Year]],FactTransaction[[#This Row],['#Month]],1)</f>
        <v>43770</v>
      </c>
      <c r="J3753" s="48"/>
    </row>
    <row r="3754" spans="1:10" x14ac:dyDescent="0.4">
      <c r="A3754" s="48" t="s">
        <v>87</v>
      </c>
      <c r="B3754" s="48" t="s">
        <v>74</v>
      </c>
      <c r="C3754" s="48">
        <v>2019</v>
      </c>
      <c r="D3754" s="48" t="s">
        <v>6</v>
      </c>
      <c r="E3754" s="48">
        <v>12</v>
      </c>
      <c r="F3754" s="60">
        <v>140</v>
      </c>
      <c r="G3754" s="43">
        <v>112</v>
      </c>
      <c r="H3754" s="58">
        <f>FactTransaction[[#This Row],[RNS]]*FactTransaction[[#This Row],[ADR]]</f>
        <v>15680</v>
      </c>
      <c r="I3754" s="51">
        <f>DATE(FactTransaction[[#This Row],['#Year]],FactTransaction[[#This Row],['#Month]],1)</f>
        <v>43800</v>
      </c>
      <c r="J3754" s="48"/>
    </row>
    <row r="3755" spans="1:10" x14ac:dyDescent="0.4">
      <c r="A3755" s="48" t="s">
        <v>87</v>
      </c>
      <c r="B3755" s="48" t="s">
        <v>74</v>
      </c>
      <c r="C3755" s="48">
        <v>2019</v>
      </c>
      <c r="D3755" s="48" t="s">
        <v>7</v>
      </c>
      <c r="E3755" s="48">
        <v>12</v>
      </c>
      <c r="F3755" s="60">
        <v>20</v>
      </c>
      <c r="G3755" s="43">
        <v>84</v>
      </c>
      <c r="H3755" s="58">
        <f>FactTransaction[[#This Row],[RNS]]*FactTransaction[[#This Row],[ADR]]</f>
        <v>1680</v>
      </c>
      <c r="I3755" s="51">
        <f>DATE(FactTransaction[[#This Row],['#Year]],FactTransaction[[#This Row],['#Month]],1)</f>
        <v>43800</v>
      </c>
      <c r="J3755" s="48"/>
    </row>
    <row r="3756" spans="1:10" x14ac:dyDescent="0.4">
      <c r="A3756" s="48" t="s">
        <v>87</v>
      </c>
      <c r="B3756" s="48" t="s">
        <v>74</v>
      </c>
      <c r="C3756" s="48">
        <v>2019</v>
      </c>
      <c r="D3756" s="48" t="s">
        <v>8</v>
      </c>
      <c r="E3756" s="48">
        <v>12</v>
      </c>
      <c r="F3756" s="60">
        <v>65</v>
      </c>
      <c r="G3756" s="43">
        <v>96</v>
      </c>
      <c r="H3756" s="58">
        <f>FactTransaction[[#This Row],[RNS]]*FactTransaction[[#This Row],[ADR]]</f>
        <v>6240</v>
      </c>
      <c r="I3756" s="51">
        <f>DATE(FactTransaction[[#This Row],['#Year]],FactTransaction[[#This Row],['#Month]],1)</f>
        <v>43800</v>
      </c>
      <c r="J3756" s="48"/>
    </row>
    <row r="3757" spans="1:10" x14ac:dyDescent="0.4">
      <c r="A3757" s="48" t="s">
        <v>87</v>
      </c>
      <c r="B3757" s="48" t="s">
        <v>74</v>
      </c>
      <c r="C3757" s="48">
        <v>2019</v>
      </c>
      <c r="D3757" s="48" t="s">
        <v>3</v>
      </c>
      <c r="E3757" s="48">
        <v>12</v>
      </c>
      <c r="F3757" s="60">
        <v>108</v>
      </c>
      <c r="G3757" s="43">
        <v>108</v>
      </c>
      <c r="H3757" s="58">
        <f>FactTransaction[[#This Row],[RNS]]*FactTransaction[[#This Row],[ADR]]</f>
        <v>11664</v>
      </c>
      <c r="I3757" s="51">
        <f>DATE(FactTransaction[[#This Row],['#Year]],FactTransaction[[#This Row],['#Month]],1)</f>
        <v>43800</v>
      </c>
      <c r="J3757" s="48"/>
    </row>
    <row r="3758" spans="1:10" x14ac:dyDescent="0.4">
      <c r="A3758" s="48" t="s">
        <v>87</v>
      </c>
      <c r="B3758" s="48" t="s">
        <v>75</v>
      </c>
      <c r="C3758" s="48">
        <v>2020</v>
      </c>
      <c r="D3758" s="48" t="s">
        <v>6</v>
      </c>
      <c r="E3758" s="48">
        <v>1</v>
      </c>
      <c r="F3758" s="60">
        <v>24</v>
      </c>
      <c r="G3758" s="43">
        <v>112</v>
      </c>
      <c r="H3758" s="58">
        <f>FactTransaction[[#This Row],[RNS]]*FactTransaction[[#This Row],[ADR]]</f>
        <v>2688</v>
      </c>
      <c r="I3758" s="51">
        <f>DATE(FactTransaction[[#This Row],['#Year]],FactTransaction[[#This Row],['#Month]],1)</f>
        <v>43831</v>
      </c>
      <c r="J3758" s="48"/>
    </row>
    <row r="3759" spans="1:10" x14ac:dyDescent="0.4">
      <c r="A3759" s="48" t="s">
        <v>87</v>
      </c>
      <c r="B3759" s="48" t="s">
        <v>75</v>
      </c>
      <c r="C3759" s="48">
        <v>2020</v>
      </c>
      <c r="D3759" s="48" t="s">
        <v>7</v>
      </c>
      <c r="E3759" s="48">
        <v>1</v>
      </c>
      <c r="F3759" s="60">
        <v>11</v>
      </c>
      <c r="G3759" s="43">
        <v>106</v>
      </c>
      <c r="H3759" s="58">
        <f>FactTransaction[[#This Row],[RNS]]*FactTransaction[[#This Row],[ADR]]</f>
        <v>1166</v>
      </c>
      <c r="I3759" s="51">
        <f>DATE(FactTransaction[[#This Row],['#Year]],FactTransaction[[#This Row],['#Month]],1)</f>
        <v>43831</v>
      </c>
      <c r="J3759" s="48"/>
    </row>
    <row r="3760" spans="1:10" x14ac:dyDescent="0.4">
      <c r="A3760" s="48" t="s">
        <v>87</v>
      </c>
      <c r="B3760" s="48" t="s">
        <v>75</v>
      </c>
      <c r="C3760" s="48">
        <v>2020</v>
      </c>
      <c r="D3760" s="48" t="s">
        <v>8</v>
      </c>
      <c r="E3760" s="48">
        <v>1</v>
      </c>
      <c r="F3760" s="60">
        <v>106</v>
      </c>
      <c r="G3760" s="43">
        <v>96</v>
      </c>
      <c r="H3760" s="58">
        <f>FactTransaction[[#This Row],[RNS]]*FactTransaction[[#This Row],[ADR]]</f>
        <v>10176</v>
      </c>
      <c r="I3760" s="51">
        <f>DATE(FactTransaction[[#This Row],['#Year]],FactTransaction[[#This Row],['#Month]],1)</f>
        <v>43831</v>
      </c>
      <c r="J3760" s="48"/>
    </row>
    <row r="3761" spans="1:10" x14ac:dyDescent="0.4">
      <c r="A3761" s="48" t="s">
        <v>87</v>
      </c>
      <c r="B3761" s="48" t="s">
        <v>75</v>
      </c>
      <c r="C3761" s="48">
        <v>2020</v>
      </c>
      <c r="D3761" s="48" t="s">
        <v>3</v>
      </c>
      <c r="E3761" s="48">
        <v>1</v>
      </c>
      <c r="F3761" s="60">
        <v>151</v>
      </c>
      <c r="G3761" s="43">
        <v>108</v>
      </c>
      <c r="H3761" s="58">
        <f>FactTransaction[[#This Row],[RNS]]*FactTransaction[[#This Row],[ADR]]</f>
        <v>16308</v>
      </c>
      <c r="I3761" s="51">
        <f>DATE(FactTransaction[[#This Row],['#Year]],FactTransaction[[#This Row],['#Month]],1)</f>
        <v>43831</v>
      </c>
      <c r="J3761" s="48"/>
    </row>
    <row r="3762" spans="1:10" x14ac:dyDescent="0.4">
      <c r="A3762" s="48" t="s">
        <v>87</v>
      </c>
      <c r="B3762" s="48" t="s">
        <v>75</v>
      </c>
      <c r="C3762" s="48">
        <v>2020</v>
      </c>
      <c r="D3762" s="48" t="s">
        <v>6</v>
      </c>
      <c r="E3762" s="48">
        <v>2</v>
      </c>
      <c r="F3762" s="60">
        <v>51</v>
      </c>
      <c r="G3762" s="43">
        <v>110</v>
      </c>
      <c r="H3762" s="58">
        <f>FactTransaction[[#This Row],[RNS]]*FactTransaction[[#This Row],[ADR]]</f>
        <v>5610</v>
      </c>
      <c r="I3762" s="51">
        <f>DATE(FactTransaction[[#This Row],['#Year]],FactTransaction[[#This Row],['#Month]],1)</f>
        <v>43862</v>
      </c>
      <c r="J3762" s="48"/>
    </row>
    <row r="3763" spans="1:10" x14ac:dyDescent="0.4">
      <c r="A3763" s="48" t="s">
        <v>87</v>
      </c>
      <c r="B3763" s="48" t="s">
        <v>75</v>
      </c>
      <c r="C3763" s="48">
        <v>2020</v>
      </c>
      <c r="D3763" s="48" t="s">
        <v>7</v>
      </c>
      <c r="E3763" s="48">
        <v>2</v>
      </c>
      <c r="F3763" s="60">
        <v>110</v>
      </c>
      <c r="G3763" s="43">
        <v>94</v>
      </c>
      <c r="H3763" s="58">
        <f>FactTransaction[[#This Row],[RNS]]*FactTransaction[[#This Row],[ADR]]</f>
        <v>10340</v>
      </c>
      <c r="I3763" s="51">
        <f>DATE(FactTransaction[[#This Row],['#Year]],FactTransaction[[#This Row],['#Month]],1)</f>
        <v>43862</v>
      </c>
      <c r="J3763" s="48"/>
    </row>
    <row r="3764" spans="1:10" x14ac:dyDescent="0.4">
      <c r="A3764" s="48" t="s">
        <v>87</v>
      </c>
      <c r="B3764" s="48" t="s">
        <v>75</v>
      </c>
      <c r="C3764" s="48">
        <v>2020</v>
      </c>
      <c r="D3764" s="48" t="s">
        <v>8</v>
      </c>
      <c r="E3764" s="48">
        <v>2</v>
      </c>
      <c r="F3764" s="60">
        <v>102</v>
      </c>
      <c r="G3764" s="43">
        <v>94</v>
      </c>
      <c r="H3764" s="58">
        <f>FactTransaction[[#This Row],[RNS]]*FactTransaction[[#This Row],[ADR]]</f>
        <v>9588</v>
      </c>
      <c r="I3764" s="51">
        <f>DATE(FactTransaction[[#This Row],['#Year]],FactTransaction[[#This Row],['#Month]],1)</f>
        <v>43862</v>
      </c>
      <c r="J3764" s="48"/>
    </row>
    <row r="3765" spans="1:10" x14ac:dyDescent="0.4">
      <c r="A3765" s="48" t="s">
        <v>87</v>
      </c>
      <c r="B3765" s="48" t="s">
        <v>75</v>
      </c>
      <c r="C3765" s="48">
        <v>2020</v>
      </c>
      <c r="D3765" s="48" t="s">
        <v>3</v>
      </c>
      <c r="E3765" s="48">
        <v>2</v>
      </c>
      <c r="F3765" s="60">
        <v>16</v>
      </c>
      <c r="G3765" s="43">
        <v>94</v>
      </c>
      <c r="H3765" s="58">
        <f>FactTransaction[[#This Row],[RNS]]*FactTransaction[[#This Row],[ADR]]</f>
        <v>1504</v>
      </c>
      <c r="I3765" s="51">
        <f>DATE(FactTransaction[[#This Row],['#Year]],FactTransaction[[#This Row],['#Month]],1)</f>
        <v>43862</v>
      </c>
      <c r="J3765" s="48"/>
    </row>
    <row r="3766" spans="1:10" x14ac:dyDescent="0.4">
      <c r="A3766" s="48" t="s">
        <v>87</v>
      </c>
      <c r="B3766" s="48" t="s">
        <v>75</v>
      </c>
      <c r="C3766" s="48">
        <v>2020</v>
      </c>
      <c r="D3766" s="48" t="s">
        <v>6</v>
      </c>
      <c r="E3766" s="48">
        <v>3</v>
      </c>
      <c r="F3766" s="60">
        <v>178</v>
      </c>
      <c r="G3766" s="43">
        <v>96</v>
      </c>
      <c r="H3766" s="58">
        <f>FactTransaction[[#This Row],[RNS]]*FactTransaction[[#This Row],[ADR]]</f>
        <v>17088</v>
      </c>
      <c r="I3766" s="51">
        <f>DATE(FactTransaction[[#This Row],['#Year]],FactTransaction[[#This Row],['#Month]],1)</f>
        <v>43891</v>
      </c>
      <c r="J3766" s="48"/>
    </row>
    <row r="3767" spans="1:10" x14ac:dyDescent="0.4">
      <c r="A3767" s="48" t="s">
        <v>87</v>
      </c>
      <c r="B3767" s="48" t="s">
        <v>75</v>
      </c>
      <c r="C3767" s="48">
        <v>2020</v>
      </c>
      <c r="D3767" s="48" t="s">
        <v>7</v>
      </c>
      <c r="E3767" s="48">
        <v>3</v>
      </c>
      <c r="F3767" s="60">
        <v>161</v>
      </c>
      <c r="G3767" s="43">
        <v>98</v>
      </c>
      <c r="H3767" s="58">
        <f>FactTransaction[[#This Row],[RNS]]*FactTransaction[[#This Row],[ADR]]</f>
        <v>15778</v>
      </c>
      <c r="I3767" s="51">
        <f>DATE(FactTransaction[[#This Row],['#Year]],FactTransaction[[#This Row],['#Month]],1)</f>
        <v>43891</v>
      </c>
      <c r="J3767" s="48"/>
    </row>
    <row r="3768" spans="1:10" x14ac:dyDescent="0.4">
      <c r="A3768" s="48" t="s">
        <v>87</v>
      </c>
      <c r="B3768" s="48" t="s">
        <v>75</v>
      </c>
      <c r="C3768" s="48">
        <v>2020</v>
      </c>
      <c r="D3768" s="48" t="s">
        <v>8</v>
      </c>
      <c r="E3768" s="48">
        <v>3</v>
      </c>
      <c r="F3768" s="60">
        <v>37</v>
      </c>
      <c r="G3768" s="43">
        <v>96</v>
      </c>
      <c r="H3768" s="58">
        <f>FactTransaction[[#This Row],[RNS]]*FactTransaction[[#This Row],[ADR]]</f>
        <v>3552</v>
      </c>
      <c r="I3768" s="51">
        <f>DATE(FactTransaction[[#This Row],['#Year]],FactTransaction[[#This Row],['#Month]],1)</f>
        <v>43891</v>
      </c>
      <c r="J3768" s="48"/>
    </row>
    <row r="3769" spans="1:10" x14ac:dyDescent="0.4">
      <c r="A3769" s="48" t="s">
        <v>87</v>
      </c>
      <c r="B3769" s="48" t="s">
        <v>75</v>
      </c>
      <c r="C3769" s="48">
        <v>2020</v>
      </c>
      <c r="D3769" s="48" t="s">
        <v>3</v>
      </c>
      <c r="E3769" s="48">
        <v>3</v>
      </c>
      <c r="F3769" s="60">
        <v>107</v>
      </c>
      <c r="G3769" s="43">
        <v>97</v>
      </c>
      <c r="H3769" s="58">
        <f>FactTransaction[[#This Row],[RNS]]*FactTransaction[[#This Row],[ADR]]</f>
        <v>10379</v>
      </c>
      <c r="I3769" s="51">
        <f>DATE(FactTransaction[[#This Row],['#Year]],FactTransaction[[#This Row],['#Month]],1)</f>
        <v>43891</v>
      </c>
      <c r="J3769" s="48"/>
    </row>
    <row r="3770" spans="1:10" x14ac:dyDescent="0.4">
      <c r="A3770" s="48" t="s">
        <v>87</v>
      </c>
      <c r="B3770" s="48" t="s">
        <v>75</v>
      </c>
      <c r="C3770" s="48">
        <v>2020</v>
      </c>
      <c r="D3770" s="48" t="s">
        <v>6</v>
      </c>
      <c r="E3770" s="48">
        <v>4</v>
      </c>
      <c r="F3770" s="60">
        <v>0</v>
      </c>
      <c r="G3770" s="43">
        <v>0</v>
      </c>
      <c r="H3770" s="58">
        <f>FactTransaction[[#This Row],[RNS]]*FactTransaction[[#This Row],[ADR]]</f>
        <v>0</v>
      </c>
      <c r="I3770" s="51">
        <f>DATE(FactTransaction[[#This Row],['#Year]],FactTransaction[[#This Row],['#Month]],1)</f>
        <v>43922</v>
      </c>
      <c r="J3770" s="48"/>
    </row>
    <row r="3771" spans="1:10" x14ac:dyDescent="0.4">
      <c r="A3771" s="48" t="s">
        <v>87</v>
      </c>
      <c r="B3771" s="48" t="s">
        <v>75</v>
      </c>
      <c r="C3771" s="48">
        <v>2020</v>
      </c>
      <c r="D3771" s="48" t="s">
        <v>7</v>
      </c>
      <c r="E3771" s="48">
        <v>4</v>
      </c>
      <c r="F3771" s="60">
        <v>0</v>
      </c>
      <c r="G3771" s="43">
        <v>0</v>
      </c>
      <c r="H3771" s="58">
        <f>FactTransaction[[#This Row],[RNS]]*FactTransaction[[#This Row],[ADR]]</f>
        <v>0</v>
      </c>
      <c r="I3771" s="51">
        <f>DATE(FactTransaction[[#This Row],['#Year]],FactTransaction[[#This Row],['#Month]],1)</f>
        <v>43922</v>
      </c>
      <c r="J3771" s="48"/>
    </row>
    <row r="3772" spans="1:10" x14ac:dyDescent="0.4">
      <c r="A3772" s="48" t="s">
        <v>87</v>
      </c>
      <c r="B3772" s="48" t="s">
        <v>75</v>
      </c>
      <c r="C3772" s="48">
        <v>2020</v>
      </c>
      <c r="D3772" s="48" t="s">
        <v>8</v>
      </c>
      <c r="E3772" s="48">
        <v>4</v>
      </c>
      <c r="F3772" s="60">
        <v>0</v>
      </c>
      <c r="G3772" s="43">
        <v>0</v>
      </c>
      <c r="H3772" s="58">
        <f>FactTransaction[[#This Row],[RNS]]*FactTransaction[[#This Row],[ADR]]</f>
        <v>0</v>
      </c>
      <c r="I3772" s="51">
        <f>DATE(FactTransaction[[#This Row],['#Year]],FactTransaction[[#This Row],['#Month]],1)</f>
        <v>43922</v>
      </c>
      <c r="J3772" s="48"/>
    </row>
    <row r="3773" spans="1:10" x14ac:dyDescent="0.4">
      <c r="A3773" s="48" t="s">
        <v>87</v>
      </c>
      <c r="B3773" s="48" t="s">
        <v>75</v>
      </c>
      <c r="C3773" s="48">
        <v>2020</v>
      </c>
      <c r="D3773" s="48" t="s">
        <v>3</v>
      </c>
      <c r="E3773" s="48">
        <v>4</v>
      </c>
      <c r="F3773" s="60">
        <v>0</v>
      </c>
      <c r="G3773" s="43">
        <v>0</v>
      </c>
      <c r="H3773" s="58">
        <f>FactTransaction[[#This Row],[RNS]]*FactTransaction[[#This Row],[ADR]]</f>
        <v>0</v>
      </c>
      <c r="I3773" s="51">
        <f>DATE(FactTransaction[[#This Row],['#Year]],FactTransaction[[#This Row],['#Month]],1)</f>
        <v>43922</v>
      </c>
      <c r="J3773" s="48"/>
    </row>
    <row r="3774" spans="1:10" x14ac:dyDescent="0.4">
      <c r="A3774" s="48" t="s">
        <v>87</v>
      </c>
      <c r="B3774" s="48" t="s">
        <v>75</v>
      </c>
      <c r="C3774" s="48">
        <v>2020</v>
      </c>
      <c r="D3774" s="48" t="s">
        <v>6</v>
      </c>
      <c r="E3774" s="48">
        <v>5</v>
      </c>
      <c r="F3774" s="60">
        <v>0</v>
      </c>
      <c r="G3774" s="43">
        <v>0</v>
      </c>
      <c r="H3774" s="58">
        <f>FactTransaction[[#This Row],[RNS]]*FactTransaction[[#This Row],[ADR]]</f>
        <v>0</v>
      </c>
      <c r="I3774" s="51">
        <f>DATE(FactTransaction[[#This Row],['#Year]],FactTransaction[[#This Row],['#Month]],1)</f>
        <v>43952</v>
      </c>
      <c r="J3774" s="48"/>
    </row>
    <row r="3775" spans="1:10" x14ac:dyDescent="0.4">
      <c r="A3775" s="48" t="s">
        <v>87</v>
      </c>
      <c r="B3775" s="48" t="s">
        <v>75</v>
      </c>
      <c r="C3775" s="48">
        <v>2020</v>
      </c>
      <c r="D3775" s="48" t="s">
        <v>7</v>
      </c>
      <c r="E3775" s="48">
        <v>5</v>
      </c>
      <c r="F3775" s="60">
        <v>0</v>
      </c>
      <c r="G3775" s="43">
        <v>0</v>
      </c>
      <c r="H3775" s="58">
        <f>FactTransaction[[#This Row],[RNS]]*FactTransaction[[#This Row],[ADR]]</f>
        <v>0</v>
      </c>
      <c r="I3775" s="51">
        <f>DATE(FactTransaction[[#This Row],['#Year]],FactTransaction[[#This Row],['#Month]],1)</f>
        <v>43952</v>
      </c>
      <c r="J3775" s="48"/>
    </row>
    <row r="3776" spans="1:10" x14ac:dyDescent="0.4">
      <c r="A3776" s="48" t="s">
        <v>87</v>
      </c>
      <c r="B3776" s="48" t="s">
        <v>75</v>
      </c>
      <c r="C3776" s="48">
        <v>2020</v>
      </c>
      <c r="D3776" s="48" t="s">
        <v>8</v>
      </c>
      <c r="E3776" s="48">
        <v>5</v>
      </c>
      <c r="F3776" s="60">
        <v>0</v>
      </c>
      <c r="G3776" s="43">
        <v>0</v>
      </c>
      <c r="H3776" s="58">
        <f>FactTransaction[[#This Row],[RNS]]*FactTransaction[[#This Row],[ADR]]</f>
        <v>0</v>
      </c>
      <c r="I3776" s="51">
        <f>DATE(FactTransaction[[#This Row],['#Year]],FactTransaction[[#This Row],['#Month]],1)</f>
        <v>43952</v>
      </c>
      <c r="J3776" s="48"/>
    </row>
    <row r="3777" spans="1:10" x14ac:dyDescent="0.4">
      <c r="A3777" s="48" t="s">
        <v>87</v>
      </c>
      <c r="B3777" s="48" t="s">
        <v>75</v>
      </c>
      <c r="C3777" s="48">
        <v>2020</v>
      </c>
      <c r="D3777" s="48" t="s">
        <v>3</v>
      </c>
      <c r="E3777" s="48">
        <v>5</v>
      </c>
      <c r="F3777" s="60">
        <v>0</v>
      </c>
      <c r="G3777" s="43">
        <v>0</v>
      </c>
      <c r="H3777" s="58">
        <f>FactTransaction[[#This Row],[RNS]]*FactTransaction[[#This Row],[ADR]]</f>
        <v>0</v>
      </c>
      <c r="I3777" s="51">
        <f>DATE(FactTransaction[[#This Row],['#Year]],FactTransaction[[#This Row],['#Month]],1)</f>
        <v>43952</v>
      </c>
      <c r="J3777" s="48"/>
    </row>
    <row r="3778" spans="1:10" x14ac:dyDescent="0.4">
      <c r="A3778" s="48" t="s">
        <v>87</v>
      </c>
      <c r="B3778" s="48" t="s">
        <v>75</v>
      </c>
      <c r="C3778" s="48">
        <v>2020</v>
      </c>
      <c r="D3778" s="48" t="s">
        <v>6</v>
      </c>
      <c r="E3778" s="48">
        <v>6</v>
      </c>
      <c r="F3778" s="60">
        <v>0</v>
      </c>
      <c r="G3778" s="43">
        <v>0</v>
      </c>
      <c r="H3778" s="58">
        <f>FactTransaction[[#This Row],[RNS]]*FactTransaction[[#This Row],[ADR]]</f>
        <v>0</v>
      </c>
      <c r="I3778" s="51">
        <f>DATE(FactTransaction[[#This Row],['#Year]],FactTransaction[[#This Row],['#Month]],1)</f>
        <v>43983</v>
      </c>
      <c r="J3778" s="48"/>
    </row>
    <row r="3779" spans="1:10" x14ac:dyDescent="0.4">
      <c r="A3779" s="48" t="s">
        <v>87</v>
      </c>
      <c r="B3779" s="48" t="s">
        <v>75</v>
      </c>
      <c r="C3779" s="48">
        <v>2020</v>
      </c>
      <c r="D3779" s="48" t="s">
        <v>7</v>
      </c>
      <c r="E3779" s="48">
        <v>6</v>
      </c>
      <c r="F3779" s="60">
        <v>0</v>
      </c>
      <c r="G3779" s="43">
        <v>0</v>
      </c>
      <c r="H3779" s="58">
        <f>FactTransaction[[#This Row],[RNS]]*FactTransaction[[#This Row],[ADR]]</f>
        <v>0</v>
      </c>
      <c r="I3779" s="51">
        <f>DATE(FactTransaction[[#This Row],['#Year]],FactTransaction[[#This Row],['#Month]],1)</f>
        <v>43983</v>
      </c>
      <c r="J3779" s="48"/>
    </row>
    <row r="3780" spans="1:10" x14ac:dyDescent="0.4">
      <c r="A3780" s="48" t="s">
        <v>87</v>
      </c>
      <c r="B3780" s="48" t="s">
        <v>75</v>
      </c>
      <c r="C3780" s="48">
        <v>2020</v>
      </c>
      <c r="D3780" s="48" t="s">
        <v>8</v>
      </c>
      <c r="E3780" s="48">
        <v>6</v>
      </c>
      <c r="F3780" s="60">
        <v>0</v>
      </c>
      <c r="G3780" s="43">
        <v>0</v>
      </c>
      <c r="H3780" s="58">
        <f>FactTransaction[[#This Row],[RNS]]*FactTransaction[[#This Row],[ADR]]</f>
        <v>0</v>
      </c>
      <c r="I3780" s="51">
        <f>DATE(FactTransaction[[#This Row],['#Year]],FactTransaction[[#This Row],['#Month]],1)</f>
        <v>43983</v>
      </c>
      <c r="J3780" s="48"/>
    </row>
    <row r="3781" spans="1:10" x14ac:dyDescent="0.4">
      <c r="A3781" s="48" t="s">
        <v>87</v>
      </c>
      <c r="B3781" s="48" t="s">
        <v>75</v>
      </c>
      <c r="C3781" s="48">
        <v>2020</v>
      </c>
      <c r="D3781" s="48" t="s">
        <v>3</v>
      </c>
      <c r="E3781" s="48">
        <v>6</v>
      </c>
      <c r="F3781" s="60">
        <v>0</v>
      </c>
      <c r="G3781" s="43">
        <v>0</v>
      </c>
      <c r="H3781" s="58">
        <f>FactTransaction[[#This Row],[RNS]]*FactTransaction[[#This Row],[ADR]]</f>
        <v>0</v>
      </c>
      <c r="I3781" s="51">
        <f>DATE(FactTransaction[[#This Row],['#Year]],FactTransaction[[#This Row],['#Month]],1)</f>
        <v>43983</v>
      </c>
      <c r="J3781" s="48"/>
    </row>
    <row r="3782" spans="1:10" x14ac:dyDescent="0.4">
      <c r="A3782" s="48" t="s">
        <v>87</v>
      </c>
      <c r="B3782" s="48" t="s">
        <v>75</v>
      </c>
      <c r="C3782" s="48">
        <v>2020</v>
      </c>
      <c r="D3782" s="48" t="s">
        <v>6</v>
      </c>
      <c r="E3782" s="48">
        <v>7</v>
      </c>
      <c r="F3782" s="60">
        <v>0</v>
      </c>
      <c r="G3782" s="43">
        <v>0</v>
      </c>
      <c r="H3782" s="58">
        <f>FactTransaction[[#This Row],[RNS]]*FactTransaction[[#This Row],[ADR]]</f>
        <v>0</v>
      </c>
      <c r="I3782" s="51">
        <f>DATE(FactTransaction[[#This Row],['#Year]],FactTransaction[[#This Row],['#Month]],1)</f>
        <v>44013</v>
      </c>
      <c r="J3782" s="48"/>
    </row>
    <row r="3783" spans="1:10" x14ac:dyDescent="0.4">
      <c r="A3783" s="48" t="s">
        <v>87</v>
      </c>
      <c r="B3783" s="48" t="s">
        <v>75</v>
      </c>
      <c r="C3783" s="48">
        <v>2020</v>
      </c>
      <c r="D3783" s="48" t="s">
        <v>7</v>
      </c>
      <c r="E3783" s="48">
        <v>7</v>
      </c>
      <c r="F3783" s="60">
        <v>0</v>
      </c>
      <c r="G3783" s="43">
        <v>0</v>
      </c>
      <c r="H3783" s="58">
        <f>FactTransaction[[#This Row],[RNS]]*FactTransaction[[#This Row],[ADR]]</f>
        <v>0</v>
      </c>
      <c r="I3783" s="51">
        <f>DATE(FactTransaction[[#This Row],['#Year]],FactTransaction[[#This Row],['#Month]],1)</f>
        <v>44013</v>
      </c>
      <c r="J3783" s="48"/>
    </row>
    <row r="3784" spans="1:10" x14ac:dyDescent="0.4">
      <c r="A3784" s="48" t="s">
        <v>87</v>
      </c>
      <c r="B3784" s="48" t="s">
        <v>75</v>
      </c>
      <c r="C3784" s="48">
        <v>2020</v>
      </c>
      <c r="D3784" s="48" t="s">
        <v>8</v>
      </c>
      <c r="E3784" s="48">
        <v>7</v>
      </c>
      <c r="F3784" s="60">
        <v>0</v>
      </c>
      <c r="G3784" s="43">
        <v>0</v>
      </c>
      <c r="H3784" s="58">
        <f>FactTransaction[[#This Row],[RNS]]*FactTransaction[[#This Row],[ADR]]</f>
        <v>0</v>
      </c>
      <c r="I3784" s="51">
        <f>DATE(FactTransaction[[#This Row],['#Year]],FactTransaction[[#This Row],['#Month]],1)</f>
        <v>44013</v>
      </c>
      <c r="J3784" s="48"/>
    </row>
    <row r="3785" spans="1:10" x14ac:dyDescent="0.4">
      <c r="A3785" s="48" t="s">
        <v>87</v>
      </c>
      <c r="B3785" s="48" t="s">
        <v>75</v>
      </c>
      <c r="C3785" s="48">
        <v>2020</v>
      </c>
      <c r="D3785" s="48" t="s">
        <v>3</v>
      </c>
      <c r="E3785" s="48">
        <v>7</v>
      </c>
      <c r="F3785" s="60">
        <v>0</v>
      </c>
      <c r="G3785" s="43">
        <v>0</v>
      </c>
      <c r="H3785" s="58">
        <f>FactTransaction[[#This Row],[RNS]]*FactTransaction[[#This Row],[ADR]]</f>
        <v>0</v>
      </c>
      <c r="I3785" s="51">
        <f>DATE(FactTransaction[[#This Row],['#Year]],FactTransaction[[#This Row],['#Month]],1)</f>
        <v>44013</v>
      </c>
      <c r="J3785" s="48"/>
    </row>
    <row r="3786" spans="1:10" x14ac:dyDescent="0.4">
      <c r="A3786" s="48" t="s">
        <v>87</v>
      </c>
      <c r="B3786" s="48" t="s">
        <v>75</v>
      </c>
      <c r="C3786" s="48">
        <v>2020</v>
      </c>
      <c r="D3786" s="48" t="s">
        <v>6</v>
      </c>
      <c r="E3786" s="48">
        <v>8</v>
      </c>
      <c r="F3786" s="60">
        <v>0</v>
      </c>
      <c r="G3786" s="43">
        <v>0</v>
      </c>
      <c r="H3786" s="58">
        <f>FactTransaction[[#This Row],[RNS]]*FactTransaction[[#This Row],[ADR]]</f>
        <v>0</v>
      </c>
      <c r="I3786" s="51">
        <f>DATE(FactTransaction[[#This Row],['#Year]],FactTransaction[[#This Row],['#Month]],1)</f>
        <v>44044</v>
      </c>
      <c r="J3786" s="48"/>
    </row>
    <row r="3787" spans="1:10" x14ac:dyDescent="0.4">
      <c r="A3787" s="48" t="s">
        <v>87</v>
      </c>
      <c r="B3787" s="48" t="s">
        <v>75</v>
      </c>
      <c r="C3787" s="48">
        <v>2020</v>
      </c>
      <c r="D3787" s="48" t="s">
        <v>7</v>
      </c>
      <c r="E3787" s="48">
        <v>8</v>
      </c>
      <c r="F3787" s="60">
        <v>0</v>
      </c>
      <c r="G3787" s="43">
        <v>0</v>
      </c>
      <c r="H3787" s="58">
        <f>FactTransaction[[#This Row],[RNS]]*FactTransaction[[#This Row],[ADR]]</f>
        <v>0</v>
      </c>
      <c r="I3787" s="51">
        <f>DATE(FactTransaction[[#This Row],['#Year]],FactTransaction[[#This Row],['#Month]],1)</f>
        <v>44044</v>
      </c>
      <c r="J3787" s="48"/>
    </row>
    <row r="3788" spans="1:10" x14ac:dyDescent="0.4">
      <c r="A3788" s="48" t="s">
        <v>87</v>
      </c>
      <c r="B3788" s="48" t="s">
        <v>75</v>
      </c>
      <c r="C3788" s="48">
        <v>2020</v>
      </c>
      <c r="D3788" s="48" t="s">
        <v>8</v>
      </c>
      <c r="E3788" s="48">
        <v>8</v>
      </c>
      <c r="F3788" s="60">
        <v>0</v>
      </c>
      <c r="G3788" s="43">
        <v>0</v>
      </c>
      <c r="H3788" s="58">
        <f>FactTransaction[[#This Row],[RNS]]*FactTransaction[[#This Row],[ADR]]</f>
        <v>0</v>
      </c>
      <c r="I3788" s="51">
        <f>DATE(FactTransaction[[#This Row],['#Year]],FactTransaction[[#This Row],['#Month]],1)</f>
        <v>44044</v>
      </c>
      <c r="J3788" s="48"/>
    </row>
    <row r="3789" spans="1:10" x14ac:dyDescent="0.4">
      <c r="A3789" s="48" t="s">
        <v>87</v>
      </c>
      <c r="B3789" s="48" t="s">
        <v>75</v>
      </c>
      <c r="C3789" s="48">
        <v>2020</v>
      </c>
      <c r="D3789" s="48" t="s">
        <v>3</v>
      </c>
      <c r="E3789" s="48">
        <v>8</v>
      </c>
      <c r="F3789" s="60">
        <v>0</v>
      </c>
      <c r="G3789" s="43">
        <v>0</v>
      </c>
      <c r="H3789" s="58">
        <f>FactTransaction[[#This Row],[RNS]]*FactTransaction[[#This Row],[ADR]]</f>
        <v>0</v>
      </c>
      <c r="I3789" s="51">
        <f>DATE(FactTransaction[[#This Row],['#Year]],FactTransaction[[#This Row],['#Month]],1)</f>
        <v>44044</v>
      </c>
      <c r="J3789" s="48"/>
    </row>
    <row r="3790" spans="1:10" x14ac:dyDescent="0.4">
      <c r="A3790" s="48" t="s">
        <v>87</v>
      </c>
      <c r="B3790" s="48" t="s">
        <v>75</v>
      </c>
      <c r="C3790" s="48">
        <v>2020</v>
      </c>
      <c r="D3790" s="48" t="s">
        <v>6</v>
      </c>
      <c r="E3790" s="48">
        <v>9</v>
      </c>
      <c r="F3790" s="60">
        <v>0</v>
      </c>
      <c r="G3790" s="43">
        <v>0</v>
      </c>
      <c r="H3790" s="58">
        <f>FactTransaction[[#This Row],[RNS]]*FactTransaction[[#This Row],[ADR]]</f>
        <v>0</v>
      </c>
      <c r="I3790" s="51">
        <f>DATE(FactTransaction[[#This Row],['#Year]],FactTransaction[[#This Row],['#Month]],1)</f>
        <v>44075</v>
      </c>
      <c r="J3790" s="48"/>
    </row>
    <row r="3791" spans="1:10" x14ac:dyDescent="0.4">
      <c r="A3791" s="48" t="s">
        <v>87</v>
      </c>
      <c r="B3791" s="48" t="s">
        <v>75</v>
      </c>
      <c r="C3791" s="48">
        <v>2020</v>
      </c>
      <c r="D3791" s="48" t="s">
        <v>7</v>
      </c>
      <c r="E3791" s="48">
        <v>9</v>
      </c>
      <c r="F3791" s="60">
        <v>0</v>
      </c>
      <c r="G3791" s="43">
        <v>0</v>
      </c>
      <c r="H3791" s="58">
        <f>FactTransaction[[#This Row],[RNS]]*FactTransaction[[#This Row],[ADR]]</f>
        <v>0</v>
      </c>
      <c r="I3791" s="51">
        <f>DATE(FactTransaction[[#This Row],['#Year]],FactTransaction[[#This Row],['#Month]],1)</f>
        <v>44075</v>
      </c>
      <c r="J3791" s="48"/>
    </row>
    <row r="3792" spans="1:10" x14ac:dyDescent="0.4">
      <c r="A3792" s="48" t="s">
        <v>87</v>
      </c>
      <c r="B3792" s="48" t="s">
        <v>75</v>
      </c>
      <c r="C3792" s="48">
        <v>2020</v>
      </c>
      <c r="D3792" s="48" t="s">
        <v>8</v>
      </c>
      <c r="E3792" s="48">
        <v>9</v>
      </c>
      <c r="F3792" s="60">
        <v>0</v>
      </c>
      <c r="G3792" s="43">
        <v>0</v>
      </c>
      <c r="H3792" s="58">
        <f>FactTransaction[[#This Row],[RNS]]*FactTransaction[[#This Row],[ADR]]</f>
        <v>0</v>
      </c>
      <c r="I3792" s="51">
        <f>DATE(FactTransaction[[#This Row],['#Year]],FactTransaction[[#This Row],['#Month]],1)</f>
        <v>44075</v>
      </c>
      <c r="J3792" s="48"/>
    </row>
    <row r="3793" spans="1:10" x14ac:dyDescent="0.4">
      <c r="A3793" s="48" t="s">
        <v>87</v>
      </c>
      <c r="B3793" s="48" t="s">
        <v>75</v>
      </c>
      <c r="C3793" s="48">
        <v>2020</v>
      </c>
      <c r="D3793" s="48" t="s">
        <v>3</v>
      </c>
      <c r="E3793" s="48">
        <v>9</v>
      </c>
      <c r="F3793" s="60">
        <v>0</v>
      </c>
      <c r="G3793" s="43">
        <v>0</v>
      </c>
      <c r="H3793" s="58">
        <f>FactTransaction[[#This Row],[RNS]]*FactTransaction[[#This Row],[ADR]]</f>
        <v>0</v>
      </c>
      <c r="I3793" s="51">
        <f>DATE(FactTransaction[[#This Row],['#Year]],FactTransaction[[#This Row],['#Month]],1)</f>
        <v>44075</v>
      </c>
      <c r="J3793" s="48"/>
    </row>
    <row r="3794" spans="1:10" x14ac:dyDescent="0.4">
      <c r="A3794" s="48" t="s">
        <v>87</v>
      </c>
      <c r="B3794" s="48" t="s">
        <v>75</v>
      </c>
      <c r="C3794" s="48">
        <v>2020</v>
      </c>
      <c r="D3794" s="48" t="s">
        <v>6</v>
      </c>
      <c r="E3794" s="48">
        <v>10</v>
      </c>
      <c r="F3794" s="60">
        <v>0</v>
      </c>
      <c r="G3794" s="43">
        <v>0</v>
      </c>
      <c r="H3794" s="58">
        <f>FactTransaction[[#This Row],[RNS]]*FactTransaction[[#This Row],[ADR]]</f>
        <v>0</v>
      </c>
      <c r="I3794" s="51">
        <f>DATE(FactTransaction[[#This Row],['#Year]],FactTransaction[[#This Row],['#Month]],1)</f>
        <v>44105</v>
      </c>
      <c r="J3794" s="48"/>
    </row>
    <row r="3795" spans="1:10" x14ac:dyDescent="0.4">
      <c r="A3795" s="48" t="s">
        <v>87</v>
      </c>
      <c r="B3795" s="48" t="s">
        <v>75</v>
      </c>
      <c r="C3795" s="48">
        <v>2020</v>
      </c>
      <c r="D3795" s="48" t="s">
        <v>7</v>
      </c>
      <c r="E3795" s="48">
        <v>10</v>
      </c>
      <c r="F3795" s="60">
        <v>0</v>
      </c>
      <c r="G3795" s="43">
        <v>0</v>
      </c>
      <c r="H3795" s="58">
        <f>FactTransaction[[#This Row],[RNS]]*FactTransaction[[#This Row],[ADR]]</f>
        <v>0</v>
      </c>
      <c r="I3795" s="51">
        <f>DATE(FactTransaction[[#This Row],['#Year]],FactTransaction[[#This Row],['#Month]],1)</f>
        <v>44105</v>
      </c>
      <c r="J3795" s="48"/>
    </row>
    <row r="3796" spans="1:10" x14ac:dyDescent="0.4">
      <c r="A3796" s="48" t="s">
        <v>87</v>
      </c>
      <c r="B3796" s="48" t="s">
        <v>75</v>
      </c>
      <c r="C3796" s="48">
        <v>2020</v>
      </c>
      <c r="D3796" s="48" t="s">
        <v>8</v>
      </c>
      <c r="E3796" s="48">
        <v>10</v>
      </c>
      <c r="F3796" s="60">
        <v>0</v>
      </c>
      <c r="G3796" s="43">
        <v>0</v>
      </c>
      <c r="H3796" s="58">
        <f>FactTransaction[[#This Row],[RNS]]*FactTransaction[[#This Row],[ADR]]</f>
        <v>0</v>
      </c>
      <c r="I3796" s="51">
        <f>DATE(FactTransaction[[#This Row],['#Year]],FactTransaction[[#This Row],['#Month]],1)</f>
        <v>44105</v>
      </c>
      <c r="J3796" s="48"/>
    </row>
    <row r="3797" spans="1:10" x14ac:dyDescent="0.4">
      <c r="A3797" s="48" t="s">
        <v>87</v>
      </c>
      <c r="B3797" s="48" t="s">
        <v>75</v>
      </c>
      <c r="C3797" s="48">
        <v>2020</v>
      </c>
      <c r="D3797" s="48" t="s">
        <v>3</v>
      </c>
      <c r="E3797" s="48">
        <v>10</v>
      </c>
      <c r="F3797" s="60">
        <v>0</v>
      </c>
      <c r="G3797" s="43">
        <v>0</v>
      </c>
      <c r="H3797" s="58">
        <f>FactTransaction[[#This Row],[RNS]]*FactTransaction[[#This Row],[ADR]]</f>
        <v>0</v>
      </c>
      <c r="I3797" s="51">
        <f>DATE(FactTransaction[[#This Row],['#Year]],FactTransaction[[#This Row],['#Month]],1)</f>
        <v>44105</v>
      </c>
      <c r="J3797" s="48"/>
    </row>
    <row r="3798" spans="1:10" x14ac:dyDescent="0.4">
      <c r="A3798" s="48" t="s">
        <v>87</v>
      </c>
      <c r="B3798" s="48" t="s">
        <v>75</v>
      </c>
      <c r="C3798" s="48">
        <v>2020</v>
      </c>
      <c r="D3798" s="48" t="s">
        <v>6</v>
      </c>
      <c r="E3798" s="48">
        <v>11</v>
      </c>
      <c r="F3798" s="60">
        <v>0</v>
      </c>
      <c r="G3798" s="43">
        <v>0</v>
      </c>
      <c r="H3798" s="58">
        <f>FactTransaction[[#This Row],[RNS]]*FactTransaction[[#This Row],[ADR]]</f>
        <v>0</v>
      </c>
      <c r="I3798" s="51">
        <f>DATE(FactTransaction[[#This Row],['#Year]],FactTransaction[[#This Row],['#Month]],1)</f>
        <v>44136</v>
      </c>
      <c r="J3798" s="48"/>
    </row>
    <row r="3799" spans="1:10" x14ac:dyDescent="0.4">
      <c r="A3799" s="48" t="s">
        <v>87</v>
      </c>
      <c r="B3799" s="48" t="s">
        <v>75</v>
      </c>
      <c r="C3799" s="48">
        <v>2020</v>
      </c>
      <c r="D3799" s="48" t="s">
        <v>7</v>
      </c>
      <c r="E3799" s="48">
        <v>11</v>
      </c>
      <c r="F3799" s="60">
        <v>0</v>
      </c>
      <c r="G3799" s="43">
        <v>0</v>
      </c>
      <c r="H3799" s="58">
        <f>FactTransaction[[#This Row],[RNS]]*FactTransaction[[#This Row],[ADR]]</f>
        <v>0</v>
      </c>
      <c r="I3799" s="51">
        <f>DATE(FactTransaction[[#This Row],['#Year]],FactTransaction[[#This Row],['#Month]],1)</f>
        <v>44136</v>
      </c>
      <c r="J3799" s="48"/>
    </row>
    <row r="3800" spans="1:10" x14ac:dyDescent="0.4">
      <c r="A3800" s="48" t="s">
        <v>87</v>
      </c>
      <c r="B3800" s="48" t="s">
        <v>75</v>
      </c>
      <c r="C3800" s="48">
        <v>2020</v>
      </c>
      <c r="D3800" s="48" t="s">
        <v>8</v>
      </c>
      <c r="E3800" s="48">
        <v>11</v>
      </c>
      <c r="F3800" s="60">
        <v>0</v>
      </c>
      <c r="G3800" s="43">
        <v>0</v>
      </c>
      <c r="H3800" s="58">
        <f>FactTransaction[[#This Row],[RNS]]*FactTransaction[[#This Row],[ADR]]</f>
        <v>0</v>
      </c>
      <c r="I3800" s="51">
        <f>DATE(FactTransaction[[#This Row],['#Year]],FactTransaction[[#This Row],['#Month]],1)</f>
        <v>44136</v>
      </c>
      <c r="J3800" s="48"/>
    </row>
    <row r="3801" spans="1:10" x14ac:dyDescent="0.4">
      <c r="A3801" s="48" t="s">
        <v>87</v>
      </c>
      <c r="B3801" s="48" t="s">
        <v>75</v>
      </c>
      <c r="C3801" s="48">
        <v>2020</v>
      </c>
      <c r="D3801" s="48" t="s">
        <v>3</v>
      </c>
      <c r="E3801" s="48">
        <v>11</v>
      </c>
      <c r="F3801" s="60">
        <v>0</v>
      </c>
      <c r="G3801" s="43">
        <v>0</v>
      </c>
      <c r="H3801" s="58">
        <f>FactTransaction[[#This Row],[RNS]]*FactTransaction[[#This Row],[ADR]]</f>
        <v>0</v>
      </c>
      <c r="I3801" s="51">
        <f>DATE(FactTransaction[[#This Row],['#Year]],FactTransaction[[#This Row],['#Month]],1)</f>
        <v>44136</v>
      </c>
      <c r="J3801" s="48"/>
    </row>
    <row r="3802" spans="1:10" x14ac:dyDescent="0.4">
      <c r="A3802" s="48" t="s">
        <v>87</v>
      </c>
      <c r="B3802" s="48" t="s">
        <v>75</v>
      </c>
      <c r="C3802" s="48">
        <v>2020</v>
      </c>
      <c r="D3802" s="48" t="s">
        <v>6</v>
      </c>
      <c r="E3802" s="48">
        <v>12</v>
      </c>
      <c r="F3802" s="60">
        <v>0</v>
      </c>
      <c r="G3802" s="43">
        <v>0</v>
      </c>
      <c r="H3802" s="58">
        <f>FactTransaction[[#This Row],[RNS]]*FactTransaction[[#This Row],[ADR]]</f>
        <v>0</v>
      </c>
      <c r="I3802" s="51">
        <f>DATE(FactTransaction[[#This Row],['#Year]],FactTransaction[[#This Row],['#Month]],1)</f>
        <v>44166</v>
      </c>
      <c r="J3802" s="48"/>
    </row>
    <row r="3803" spans="1:10" x14ac:dyDescent="0.4">
      <c r="A3803" s="48" t="s">
        <v>87</v>
      </c>
      <c r="B3803" s="48" t="s">
        <v>75</v>
      </c>
      <c r="C3803" s="48">
        <v>2020</v>
      </c>
      <c r="D3803" s="48" t="s">
        <v>7</v>
      </c>
      <c r="E3803" s="48">
        <v>12</v>
      </c>
      <c r="F3803" s="60">
        <v>0</v>
      </c>
      <c r="G3803" s="43">
        <v>0</v>
      </c>
      <c r="H3803" s="58">
        <f>FactTransaction[[#This Row],[RNS]]*FactTransaction[[#This Row],[ADR]]</f>
        <v>0</v>
      </c>
      <c r="I3803" s="51">
        <f>DATE(FactTransaction[[#This Row],['#Year]],FactTransaction[[#This Row],['#Month]],1)</f>
        <v>44166</v>
      </c>
      <c r="J3803" s="48"/>
    </row>
    <row r="3804" spans="1:10" x14ac:dyDescent="0.4">
      <c r="A3804" s="48" t="s">
        <v>87</v>
      </c>
      <c r="B3804" s="48" t="s">
        <v>75</v>
      </c>
      <c r="C3804" s="48">
        <v>2020</v>
      </c>
      <c r="D3804" s="48" t="s">
        <v>8</v>
      </c>
      <c r="E3804" s="48">
        <v>12</v>
      </c>
      <c r="F3804" s="60">
        <v>0</v>
      </c>
      <c r="G3804" s="43">
        <v>0</v>
      </c>
      <c r="H3804" s="58">
        <f>FactTransaction[[#This Row],[RNS]]*FactTransaction[[#This Row],[ADR]]</f>
        <v>0</v>
      </c>
      <c r="I3804" s="51">
        <f>DATE(FactTransaction[[#This Row],['#Year]],FactTransaction[[#This Row],['#Month]],1)</f>
        <v>44166</v>
      </c>
      <c r="J3804" s="48"/>
    </row>
    <row r="3805" spans="1:10" x14ac:dyDescent="0.4">
      <c r="A3805" s="48" t="s">
        <v>87</v>
      </c>
      <c r="B3805" s="48" t="s">
        <v>75</v>
      </c>
      <c r="C3805" s="48">
        <v>2020</v>
      </c>
      <c r="D3805" s="48" t="s">
        <v>3</v>
      </c>
      <c r="E3805" s="48">
        <v>12</v>
      </c>
      <c r="F3805" s="60">
        <v>0</v>
      </c>
      <c r="G3805" s="43">
        <v>0</v>
      </c>
      <c r="H3805" s="58">
        <f>FactTransaction[[#This Row],[RNS]]*FactTransaction[[#This Row],[ADR]]</f>
        <v>0</v>
      </c>
      <c r="I3805" s="51">
        <f>DATE(FactTransaction[[#This Row],['#Year]],FactTransaction[[#This Row],['#Month]],1)</f>
        <v>44166</v>
      </c>
      <c r="J3805" s="48"/>
    </row>
    <row r="3806" spans="1:10" x14ac:dyDescent="0.4">
      <c r="A3806" s="48" t="s">
        <v>87</v>
      </c>
      <c r="B3806" s="48" t="s">
        <v>74</v>
      </c>
      <c r="C3806" s="48">
        <v>2020</v>
      </c>
      <c r="D3806" s="48" t="s">
        <v>6</v>
      </c>
      <c r="E3806" s="48">
        <v>1</v>
      </c>
      <c r="F3806" s="60">
        <v>132</v>
      </c>
      <c r="G3806" s="43">
        <v>114</v>
      </c>
      <c r="H3806" s="58">
        <f>FactTransaction[[#This Row],[RNS]]*FactTransaction[[#This Row],[ADR]]</f>
        <v>15048</v>
      </c>
      <c r="I3806" s="51">
        <f>DATE(FactTransaction[[#This Row],['#Year]],FactTransaction[[#This Row],['#Month]],1)</f>
        <v>43831</v>
      </c>
      <c r="J3806" s="48"/>
    </row>
    <row r="3807" spans="1:10" x14ac:dyDescent="0.4">
      <c r="A3807" s="48" t="s">
        <v>87</v>
      </c>
      <c r="B3807" s="48" t="s">
        <v>74</v>
      </c>
      <c r="C3807" s="48">
        <v>2020</v>
      </c>
      <c r="D3807" s="48" t="s">
        <v>7</v>
      </c>
      <c r="E3807" s="48">
        <v>1</v>
      </c>
      <c r="F3807" s="60">
        <v>19</v>
      </c>
      <c r="G3807" s="43">
        <v>86</v>
      </c>
      <c r="H3807" s="58">
        <f>FactTransaction[[#This Row],[RNS]]*FactTransaction[[#This Row],[ADR]]</f>
        <v>1634</v>
      </c>
      <c r="I3807" s="51">
        <f>DATE(FactTransaction[[#This Row],['#Year]],FactTransaction[[#This Row],['#Month]],1)</f>
        <v>43831</v>
      </c>
      <c r="J3807" s="48"/>
    </row>
    <row r="3808" spans="1:10" x14ac:dyDescent="0.4">
      <c r="A3808" s="48" t="s">
        <v>87</v>
      </c>
      <c r="B3808" s="48" t="s">
        <v>74</v>
      </c>
      <c r="C3808" s="48">
        <v>2020</v>
      </c>
      <c r="D3808" s="48" t="s">
        <v>8</v>
      </c>
      <c r="E3808" s="48">
        <v>1</v>
      </c>
      <c r="F3808" s="60">
        <v>36</v>
      </c>
      <c r="G3808" s="43">
        <v>105</v>
      </c>
      <c r="H3808" s="58">
        <f>FactTransaction[[#This Row],[RNS]]*FactTransaction[[#This Row],[ADR]]</f>
        <v>3780</v>
      </c>
      <c r="I3808" s="51">
        <f>DATE(FactTransaction[[#This Row],['#Year]],FactTransaction[[#This Row],['#Month]],1)</f>
        <v>43831</v>
      </c>
      <c r="J3808" s="48"/>
    </row>
    <row r="3809" spans="1:10" x14ac:dyDescent="0.4">
      <c r="A3809" s="48" t="s">
        <v>87</v>
      </c>
      <c r="B3809" s="48" t="s">
        <v>74</v>
      </c>
      <c r="C3809" s="48">
        <v>2020</v>
      </c>
      <c r="D3809" s="48" t="s">
        <v>3</v>
      </c>
      <c r="E3809" s="48">
        <v>1</v>
      </c>
      <c r="F3809" s="60">
        <v>92</v>
      </c>
      <c r="G3809" s="43">
        <v>89</v>
      </c>
      <c r="H3809" s="58">
        <f>FactTransaction[[#This Row],[RNS]]*FactTransaction[[#This Row],[ADR]]</f>
        <v>8188</v>
      </c>
      <c r="I3809" s="51">
        <f>DATE(FactTransaction[[#This Row],['#Year]],FactTransaction[[#This Row],['#Month]],1)</f>
        <v>43831</v>
      </c>
      <c r="J3809" s="48"/>
    </row>
    <row r="3810" spans="1:10" x14ac:dyDescent="0.4">
      <c r="A3810" s="48" t="s">
        <v>87</v>
      </c>
      <c r="B3810" s="48" t="s">
        <v>74</v>
      </c>
      <c r="C3810" s="48">
        <v>2020</v>
      </c>
      <c r="D3810" s="48" t="s">
        <v>6</v>
      </c>
      <c r="E3810" s="48">
        <v>2</v>
      </c>
      <c r="F3810" s="60">
        <v>132</v>
      </c>
      <c r="G3810" s="43">
        <v>92</v>
      </c>
      <c r="H3810" s="58">
        <f>FactTransaction[[#This Row],[RNS]]*FactTransaction[[#This Row],[ADR]]</f>
        <v>12144</v>
      </c>
      <c r="I3810" s="51">
        <f>DATE(FactTransaction[[#This Row],['#Year]],FactTransaction[[#This Row],['#Month]],1)</f>
        <v>43862</v>
      </c>
      <c r="J3810" s="48"/>
    </row>
    <row r="3811" spans="1:10" x14ac:dyDescent="0.4">
      <c r="A3811" s="48" t="s">
        <v>87</v>
      </c>
      <c r="B3811" s="48" t="s">
        <v>74</v>
      </c>
      <c r="C3811" s="48">
        <v>2020</v>
      </c>
      <c r="D3811" s="48" t="s">
        <v>7</v>
      </c>
      <c r="E3811" s="48">
        <v>2</v>
      </c>
      <c r="F3811" s="60">
        <v>136</v>
      </c>
      <c r="G3811" s="43">
        <v>111</v>
      </c>
      <c r="H3811" s="58">
        <f>FactTransaction[[#This Row],[RNS]]*FactTransaction[[#This Row],[ADR]]</f>
        <v>15096</v>
      </c>
      <c r="I3811" s="51">
        <f>DATE(FactTransaction[[#This Row],['#Year]],FactTransaction[[#This Row],['#Month]],1)</f>
        <v>43862</v>
      </c>
      <c r="J3811" s="48"/>
    </row>
    <row r="3812" spans="1:10" x14ac:dyDescent="0.4">
      <c r="A3812" s="48" t="s">
        <v>87</v>
      </c>
      <c r="B3812" s="48" t="s">
        <v>74</v>
      </c>
      <c r="C3812" s="48">
        <v>2020</v>
      </c>
      <c r="D3812" s="48" t="s">
        <v>8</v>
      </c>
      <c r="E3812" s="48">
        <v>2</v>
      </c>
      <c r="F3812" s="60">
        <v>141</v>
      </c>
      <c r="G3812" s="43">
        <v>83</v>
      </c>
      <c r="H3812" s="58">
        <f>FactTransaction[[#This Row],[RNS]]*FactTransaction[[#This Row],[ADR]]</f>
        <v>11703</v>
      </c>
      <c r="I3812" s="51">
        <f>DATE(FactTransaction[[#This Row],['#Year]],FactTransaction[[#This Row],['#Month]],1)</f>
        <v>43862</v>
      </c>
      <c r="J3812" s="48"/>
    </row>
    <row r="3813" spans="1:10" x14ac:dyDescent="0.4">
      <c r="A3813" s="48" t="s">
        <v>87</v>
      </c>
      <c r="B3813" s="48" t="s">
        <v>74</v>
      </c>
      <c r="C3813" s="48">
        <v>2020</v>
      </c>
      <c r="D3813" s="48" t="s">
        <v>3</v>
      </c>
      <c r="E3813" s="48">
        <v>2</v>
      </c>
      <c r="F3813" s="60">
        <v>139</v>
      </c>
      <c r="G3813" s="43">
        <v>87</v>
      </c>
      <c r="H3813" s="58">
        <f>FactTransaction[[#This Row],[RNS]]*FactTransaction[[#This Row],[ADR]]</f>
        <v>12093</v>
      </c>
      <c r="I3813" s="51">
        <f>DATE(FactTransaction[[#This Row],['#Year]],FactTransaction[[#This Row],['#Month]],1)</f>
        <v>43862</v>
      </c>
      <c r="J3813" s="48"/>
    </row>
    <row r="3814" spans="1:10" x14ac:dyDescent="0.4">
      <c r="A3814" s="48" t="s">
        <v>87</v>
      </c>
      <c r="B3814" s="48" t="s">
        <v>74</v>
      </c>
      <c r="C3814" s="48">
        <v>2020</v>
      </c>
      <c r="D3814" s="48" t="s">
        <v>6</v>
      </c>
      <c r="E3814" s="48">
        <v>3</v>
      </c>
      <c r="F3814" s="60">
        <v>169</v>
      </c>
      <c r="G3814" s="43">
        <v>104</v>
      </c>
      <c r="H3814" s="58">
        <f>FactTransaction[[#This Row],[RNS]]*FactTransaction[[#This Row],[ADR]]</f>
        <v>17576</v>
      </c>
      <c r="I3814" s="51">
        <f>DATE(FactTransaction[[#This Row],['#Year]],FactTransaction[[#This Row],['#Month]],1)</f>
        <v>43891</v>
      </c>
      <c r="J3814" s="48"/>
    </row>
    <row r="3815" spans="1:10" x14ac:dyDescent="0.4">
      <c r="A3815" s="48" t="s">
        <v>87</v>
      </c>
      <c r="B3815" s="48" t="s">
        <v>74</v>
      </c>
      <c r="C3815" s="48">
        <v>2020</v>
      </c>
      <c r="D3815" s="48" t="s">
        <v>7</v>
      </c>
      <c r="E3815" s="48">
        <v>3</v>
      </c>
      <c r="F3815" s="60">
        <v>130</v>
      </c>
      <c r="G3815" s="43">
        <v>101</v>
      </c>
      <c r="H3815" s="58">
        <f>FactTransaction[[#This Row],[RNS]]*FactTransaction[[#This Row],[ADR]]</f>
        <v>13130</v>
      </c>
      <c r="I3815" s="51">
        <f>DATE(FactTransaction[[#This Row],['#Year]],FactTransaction[[#This Row],['#Month]],1)</f>
        <v>43891</v>
      </c>
      <c r="J3815" s="48"/>
    </row>
    <row r="3816" spans="1:10" x14ac:dyDescent="0.4">
      <c r="A3816" s="48" t="s">
        <v>87</v>
      </c>
      <c r="B3816" s="48" t="s">
        <v>74</v>
      </c>
      <c r="C3816" s="48">
        <v>2020</v>
      </c>
      <c r="D3816" s="48" t="s">
        <v>8</v>
      </c>
      <c r="E3816" s="48">
        <v>3</v>
      </c>
      <c r="F3816" s="60">
        <v>39</v>
      </c>
      <c r="G3816" s="43">
        <v>112</v>
      </c>
      <c r="H3816" s="58">
        <f>FactTransaction[[#This Row],[RNS]]*FactTransaction[[#This Row],[ADR]]</f>
        <v>4368</v>
      </c>
      <c r="I3816" s="51">
        <f>DATE(FactTransaction[[#This Row],['#Year]],FactTransaction[[#This Row],['#Month]],1)</f>
        <v>43891</v>
      </c>
      <c r="J3816" s="48"/>
    </row>
    <row r="3817" spans="1:10" x14ac:dyDescent="0.4">
      <c r="A3817" s="48" t="s">
        <v>87</v>
      </c>
      <c r="B3817" s="48" t="s">
        <v>74</v>
      </c>
      <c r="C3817" s="48">
        <v>2020</v>
      </c>
      <c r="D3817" s="48" t="s">
        <v>3</v>
      </c>
      <c r="E3817" s="48">
        <v>3</v>
      </c>
      <c r="F3817" s="60">
        <v>128</v>
      </c>
      <c r="G3817" s="43">
        <v>103</v>
      </c>
      <c r="H3817" s="58">
        <f>FactTransaction[[#This Row],[RNS]]*FactTransaction[[#This Row],[ADR]]</f>
        <v>13184</v>
      </c>
      <c r="I3817" s="51">
        <f>DATE(FactTransaction[[#This Row],['#Year]],FactTransaction[[#This Row],['#Month]],1)</f>
        <v>43891</v>
      </c>
      <c r="J3817" s="48"/>
    </row>
    <row r="3818" spans="1:10" x14ac:dyDescent="0.4">
      <c r="A3818" s="48" t="s">
        <v>87</v>
      </c>
      <c r="B3818" s="48" t="s">
        <v>74</v>
      </c>
      <c r="C3818" s="48">
        <v>2020</v>
      </c>
      <c r="D3818" s="48" t="s">
        <v>6</v>
      </c>
      <c r="E3818" s="48">
        <v>4</v>
      </c>
      <c r="F3818" s="60">
        <v>0</v>
      </c>
      <c r="G3818" s="43">
        <v>0</v>
      </c>
      <c r="H3818" s="58">
        <f>FactTransaction[[#This Row],[RNS]]*FactTransaction[[#This Row],[ADR]]</f>
        <v>0</v>
      </c>
      <c r="I3818" s="51">
        <f>DATE(FactTransaction[[#This Row],['#Year]],FactTransaction[[#This Row],['#Month]],1)</f>
        <v>43922</v>
      </c>
      <c r="J3818" s="48"/>
    </row>
    <row r="3819" spans="1:10" x14ac:dyDescent="0.4">
      <c r="A3819" s="48" t="s">
        <v>87</v>
      </c>
      <c r="B3819" s="48" t="s">
        <v>74</v>
      </c>
      <c r="C3819" s="48">
        <v>2020</v>
      </c>
      <c r="D3819" s="48" t="s">
        <v>7</v>
      </c>
      <c r="E3819" s="48">
        <v>4</v>
      </c>
      <c r="F3819" s="60">
        <v>0</v>
      </c>
      <c r="G3819" s="43">
        <v>0</v>
      </c>
      <c r="H3819" s="58">
        <f>FactTransaction[[#This Row],[RNS]]*FactTransaction[[#This Row],[ADR]]</f>
        <v>0</v>
      </c>
      <c r="I3819" s="51">
        <f>DATE(FactTransaction[[#This Row],['#Year]],FactTransaction[[#This Row],['#Month]],1)</f>
        <v>43922</v>
      </c>
      <c r="J3819" s="48"/>
    </row>
    <row r="3820" spans="1:10" x14ac:dyDescent="0.4">
      <c r="A3820" s="48" t="s">
        <v>87</v>
      </c>
      <c r="B3820" s="48" t="s">
        <v>74</v>
      </c>
      <c r="C3820" s="48">
        <v>2020</v>
      </c>
      <c r="D3820" s="48" t="s">
        <v>8</v>
      </c>
      <c r="E3820" s="48">
        <v>4</v>
      </c>
      <c r="F3820" s="60">
        <v>0</v>
      </c>
      <c r="G3820" s="43">
        <v>0</v>
      </c>
      <c r="H3820" s="58">
        <f>FactTransaction[[#This Row],[RNS]]*FactTransaction[[#This Row],[ADR]]</f>
        <v>0</v>
      </c>
      <c r="I3820" s="51">
        <f>DATE(FactTransaction[[#This Row],['#Year]],FactTransaction[[#This Row],['#Month]],1)</f>
        <v>43922</v>
      </c>
      <c r="J3820" s="48"/>
    </row>
    <row r="3821" spans="1:10" x14ac:dyDescent="0.4">
      <c r="A3821" s="48" t="s">
        <v>87</v>
      </c>
      <c r="B3821" s="48" t="s">
        <v>74</v>
      </c>
      <c r="C3821" s="48">
        <v>2020</v>
      </c>
      <c r="D3821" s="48" t="s">
        <v>3</v>
      </c>
      <c r="E3821" s="48">
        <v>4</v>
      </c>
      <c r="F3821" s="60">
        <v>0</v>
      </c>
      <c r="G3821" s="43">
        <v>0</v>
      </c>
      <c r="H3821" s="58">
        <f>FactTransaction[[#This Row],[RNS]]*FactTransaction[[#This Row],[ADR]]</f>
        <v>0</v>
      </c>
      <c r="I3821" s="51">
        <f>DATE(FactTransaction[[#This Row],['#Year]],FactTransaction[[#This Row],['#Month]],1)</f>
        <v>43922</v>
      </c>
      <c r="J3821" s="48"/>
    </row>
    <row r="3822" spans="1:10" x14ac:dyDescent="0.4">
      <c r="A3822" s="48" t="s">
        <v>87</v>
      </c>
      <c r="B3822" s="48" t="s">
        <v>74</v>
      </c>
      <c r="C3822" s="48">
        <v>2020</v>
      </c>
      <c r="D3822" s="48" t="s">
        <v>6</v>
      </c>
      <c r="E3822" s="48">
        <v>5</v>
      </c>
      <c r="F3822" s="60">
        <v>0</v>
      </c>
      <c r="G3822" s="43">
        <v>0</v>
      </c>
      <c r="H3822" s="58">
        <f>FactTransaction[[#This Row],[RNS]]*FactTransaction[[#This Row],[ADR]]</f>
        <v>0</v>
      </c>
      <c r="I3822" s="51">
        <f>DATE(FactTransaction[[#This Row],['#Year]],FactTransaction[[#This Row],['#Month]],1)</f>
        <v>43952</v>
      </c>
      <c r="J3822" s="48"/>
    </row>
    <row r="3823" spans="1:10" x14ac:dyDescent="0.4">
      <c r="A3823" s="48" t="s">
        <v>87</v>
      </c>
      <c r="B3823" s="48" t="s">
        <v>74</v>
      </c>
      <c r="C3823" s="48">
        <v>2020</v>
      </c>
      <c r="D3823" s="48" t="s">
        <v>7</v>
      </c>
      <c r="E3823" s="48">
        <v>5</v>
      </c>
      <c r="F3823" s="60">
        <v>0</v>
      </c>
      <c r="G3823" s="43">
        <v>0</v>
      </c>
      <c r="H3823" s="58">
        <f>FactTransaction[[#This Row],[RNS]]*FactTransaction[[#This Row],[ADR]]</f>
        <v>0</v>
      </c>
      <c r="I3823" s="51">
        <f>DATE(FactTransaction[[#This Row],['#Year]],FactTransaction[[#This Row],['#Month]],1)</f>
        <v>43952</v>
      </c>
      <c r="J3823" s="48"/>
    </row>
    <row r="3824" spans="1:10" x14ac:dyDescent="0.4">
      <c r="A3824" s="48" t="s">
        <v>87</v>
      </c>
      <c r="B3824" s="48" t="s">
        <v>74</v>
      </c>
      <c r="C3824" s="48">
        <v>2020</v>
      </c>
      <c r="D3824" s="48" t="s">
        <v>8</v>
      </c>
      <c r="E3824" s="48">
        <v>5</v>
      </c>
      <c r="F3824" s="60">
        <v>0</v>
      </c>
      <c r="G3824" s="43">
        <v>0</v>
      </c>
      <c r="H3824" s="58">
        <f>FactTransaction[[#This Row],[RNS]]*FactTransaction[[#This Row],[ADR]]</f>
        <v>0</v>
      </c>
      <c r="I3824" s="51">
        <f>DATE(FactTransaction[[#This Row],['#Year]],FactTransaction[[#This Row],['#Month]],1)</f>
        <v>43952</v>
      </c>
      <c r="J3824" s="48"/>
    </row>
    <row r="3825" spans="1:10" x14ac:dyDescent="0.4">
      <c r="A3825" s="48" t="s">
        <v>87</v>
      </c>
      <c r="B3825" s="48" t="s">
        <v>74</v>
      </c>
      <c r="C3825" s="48">
        <v>2020</v>
      </c>
      <c r="D3825" s="48" t="s">
        <v>3</v>
      </c>
      <c r="E3825" s="48">
        <v>5</v>
      </c>
      <c r="F3825" s="60">
        <v>0</v>
      </c>
      <c r="G3825" s="43">
        <v>0</v>
      </c>
      <c r="H3825" s="58">
        <f>FactTransaction[[#This Row],[RNS]]*FactTransaction[[#This Row],[ADR]]</f>
        <v>0</v>
      </c>
      <c r="I3825" s="51">
        <f>DATE(FactTransaction[[#This Row],['#Year]],FactTransaction[[#This Row],['#Month]],1)</f>
        <v>43952</v>
      </c>
      <c r="J3825" s="48"/>
    </row>
    <row r="3826" spans="1:10" x14ac:dyDescent="0.4">
      <c r="A3826" s="48" t="s">
        <v>87</v>
      </c>
      <c r="B3826" s="48" t="s">
        <v>74</v>
      </c>
      <c r="C3826" s="48">
        <v>2020</v>
      </c>
      <c r="D3826" s="48" t="s">
        <v>6</v>
      </c>
      <c r="E3826" s="48">
        <v>6</v>
      </c>
      <c r="F3826" s="60">
        <v>0</v>
      </c>
      <c r="G3826" s="43">
        <v>0</v>
      </c>
      <c r="H3826" s="58">
        <f>FactTransaction[[#This Row],[RNS]]*FactTransaction[[#This Row],[ADR]]</f>
        <v>0</v>
      </c>
      <c r="I3826" s="51">
        <f>DATE(FactTransaction[[#This Row],['#Year]],FactTransaction[[#This Row],['#Month]],1)</f>
        <v>43983</v>
      </c>
      <c r="J3826" s="48"/>
    </row>
    <row r="3827" spans="1:10" x14ac:dyDescent="0.4">
      <c r="A3827" s="48" t="s">
        <v>87</v>
      </c>
      <c r="B3827" s="48" t="s">
        <v>74</v>
      </c>
      <c r="C3827" s="48">
        <v>2020</v>
      </c>
      <c r="D3827" s="48" t="s">
        <v>7</v>
      </c>
      <c r="E3827" s="48">
        <v>6</v>
      </c>
      <c r="F3827" s="60">
        <v>0</v>
      </c>
      <c r="G3827" s="43">
        <v>0</v>
      </c>
      <c r="H3827" s="58">
        <f>FactTransaction[[#This Row],[RNS]]*FactTransaction[[#This Row],[ADR]]</f>
        <v>0</v>
      </c>
      <c r="I3827" s="51">
        <f>DATE(FactTransaction[[#This Row],['#Year]],FactTransaction[[#This Row],['#Month]],1)</f>
        <v>43983</v>
      </c>
      <c r="J3827" s="48"/>
    </row>
    <row r="3828" spans="1:10" x14ac:dyDescent="0.4">
      <c r="A3828" s="48" t="s">
        <v>87</v>
      </c>
      <c r="B3828" s="48" t="s">
        <v>74</v>
      </c>
      <c r="C3828" s="48">
        <v>2020</v>
      </c>
      <c r="D3828" s="48" t="s">
        <v>8</v>
      </c>
      <c r="E3828" s="48">
        <v>6</v>
      </c>
      <c r="F3828" s="60">
        <v>0</v>
      </c>
      <c r="G3828" s="43">
        <v>0</v>
      </c>
      <c r="H3828" s="58">
        <f>FactTransaction[[#This Row],[RNS]]*FactTransaction[[#This Row],[ADR]]</f>
        <v>0</v>
      </c>
      <c r="I3828" s="51">
        <f>DATE(FactTransaction[[#This Row],['#Year]],FactTransaction[[#This Row],['#Month]],1)</f>
        <v>43983</v>
      </c>
      <c r="J3828" s="48"/>
    </row>
    <row r="3829" spans="1:10" x14ac:dyDescent="0.4">
      <c r="A3829" s="48" t="s">
        <v>87</v>
      </c>
      <c r="B3829" s="48" t="s">
        <v>74</v>
      </c>
      <c r="C3829" s="48">
        <v>2020</v>
      </c>
      <c r="D3829" s="48" t="s">
        <v>3</v>
      </c>
      <c r="E3829" s="48">
        <v>6</v>
      </c>
      <c r="F3829" s="60">
        <v>0</v>
      </c>
      <c r="G3829" s="43">
        <v>0</v>
      </c>
      <c r="H3829" s="58">
        <f>FactTransaction[[#This Row],[RNS]]*FactTransaction[[#This Row],[ADR]]</f>
        <v>0</v>
      </c>
      <c r="I3829" s="51">
        <f>DATE(FactTransaction[[#This Row],['#Year]],FactTransaction[[#This Row],['#Month]],1)</f>
        <v>43983</v>
      </c>
      <c r="J3829" s="48"/>
    </row>
    <row r="3830" spans="1:10" x14ac:dyDescent="0.4">
      <c r="A3830" s="48" t="s">
        <v>87</v>
      </c>
      <c r="B3830" s="48" t="s">
        <v>74</v>
      </c>
      <c r="C3830" s="48">
        <v>2020</v>
      </c>
      <c r="D3830" s="48" t="s">
        <v>6</v>
      </c>
      <c r="E3830" s="48">
        <v>7</v>
      </c>
      <c r="F3830" s="60">
        <v>0</v>
      </c>
      <c r="G3830" s="43">
        <v>0</v>
      </c>
      <c r="H3830" s="58">
        <f>FactTransaction[[#This Row],[RNS]]*FactTransaction[[#This Row],[ADR]]</f>
        <v>0</v>
      </c>
      <c r="I3830" s="51">
        <f>DATE(FactTransaction[[#This Row],['#Year]],FactTransaction[[#This Row],['#Month]],1)</f>
        <v>44013</v>
      </c>
      <c r="J3830" s="48"/>
    </row>
    <row r="3831" spans="1:10" x14ac:dyDescent="0.4">
      <c r="A3831" s="48" t="s">
        <v>87</v>
      </c>
      <c r="B3831" s="48" t="s">
        <v>74</v>
      </c>
      <c r="C3831" s="48">
        <v>2020</v>
      </c>
      <c r="D3831" s="48" t="s">
        <v>7</v>
      </c>
      <c r="E3831" s="48">
        <v>7</v>
      </c>
      <c r="F3831" s="60">
        <v>0</v>
      </c>
      <c r="G3831" s="43">
        <v>0</v>
      </c>
      <c r="H3831" s="58">
        <f>FactTransaction[[#This Row],[RNS]]*FactTransaction[[#This Row],[ADR]]</f>
        <v>0</v>
      </c>
      <c r="I3831" s="51">
        <f>DATE(FactTransaction[[#This Row],['#Year]],FactTransaction[[#This Row],['#Month]],1)</f>
        <v>44013</v>
      </c>
      <c r="J3831" s="48"/>
    </row>
    <row r="3832" spans="1:10" x14ac:dyDescent="0.4">
      <c r="A3832" s="48" t="s">
        <v>87</v>
      </c>
      <c r="B3832" s="48" t="s">
        <v>74</v>
      </c>
      <c r="C3832" s="48">
        <v>2020</v>
      </c>
      <c r="D3832" s="48" t="s">
        <v>8</v>
      </c>
      <c r="E3832" s="48">
        <v>7</v>
      </c>
      <c r="F3832" s="60">
        <v>0</v>
      </c>
      <c r="G3832" s="43">
        <v>0</v>
      </c>
      <c r="H3832" s="58">
        <f>FactTransaction[[#This Row],[RNS]]*FactTransaction[[#This Row],[ADR]]</f>
        <v>0</v>
      </c>
      <c r="I3832" s="51">
        <f>DATE(FactTransaction[[#This Row],['#Year]],FactTransaction[[#This Row],['#Month]],1)</f>
        <v>44013</v>
      </c>
      <c r="J3832" s="48"/>
    </row>
    <row r="3833" spans="1:10" x14ac:dyDescent="0.4">
      <c r="A3833" s="48" t="s">
        <v>87</v>
      </c>
      <c r="B3833" s="48" t="s">
        <v>74</v>
      </c>
      <c r="C3833" s="48">
        <v>2020</v>
      </c>
      <c r="D3833" s="48" t="s">
        <v>3</v>
      </c>
      <c r="E3833" s="48">
        <v>7</v>
      </c>
      <c r="F3833" s="60">
        <v>0</v>
      </c>
      <c r="G3833" s="43">
        <v>0</v>
      </c>
      <c r="H3833" s="58">
        <f>FactTransaction[[#This Row],[RNS]]*FactTransaction[[#This Row],[ADR]]</f>
        <v>0</v>
      </c>
      <c r="I3833" s="51">
        <f>DATE(FactTransaction[[#This Row],['#Year]],FactTransaction[[#This Row],['#Month]],1)</f>
        <v>44013</v>
      </c>
      <c r="J3833" s="48"/>
    </row>
    <row r="3834" spans="1:10" x14ac:dyDescent="0.4">
      <c r="A3834" s="48" t="s">
        <v>87</v>
      </c>
      <c r="B3834" s="48" t="s">
        <v>74</v>
      </c>
      <c r="C3834" s="48">
        <v>2020</v>
      </c>
      <c r="D3834" s="48" t="s">
        <v>6</v>
      </c>
      <c r="E3834" s="48">
        <v>8</v>
      </c>
      <c r="F3834" s="60">
        <v>0</v>
      </c>
      <c r="G3834" s="43">
        <v>0</v>
      </c>
      <c r="H3834" s="58">
        <f>FactTransaction[[#This Row],[RNS]]*FactTransaction[[#This Row],[ADR]]</f>
        <v>0</v>
      </c>
      <c r="I3834" s="51">
        <f>DATE(FactTransaction[[#This Row],['#Year]],FactTransaction[[#This Row],['#Month]],1)</f>
        <v>44044</v>
      </c>
      <c r="J3834" s="48"/>
    </row>
    <row r="3835" spans="1:10" x14ac:dyDescent="0.4">
      <c r="A3835" s="48" t="s">
        <v>87</v>
      </c>
      <c r="B3835" s="48" t="s">
        <v>74</v>
      </c>
      <c r="C3835" s="48">
        <v>2020</v>
      </c>
      <c r="D3835" s="48" t="s">
        <v>7</v>
      </c>
      <c r="E3835" s="48">
        <v>8</v>
      </c>
      <c r="F3835" s="60">
        <v>0</v>
      </c>
      <c r="G3835" s="43">
        <v>0</v>
      </c>
      <c r="H3835" s="58">
        <f>FactTransaction[[#This Row],[RNS]]*FactTransaction[[#This Row],[ADR]]</f>
        <v>0</v>
      </c>
      <c r="I3835" s="51">
        <f>DATE(FactTransaction[[#This Row],['#Year]],FactTransaction[[#This Row],['#Month]],1)</f>
        <v>44044</v>
      </c>
      <c r="J3835" s="48"/>
    </row>
    <row r="3836" spans="1:10" x14ac:dyDescent="0.4">
      <c r="A3836" s="48" t="s">
        <v>87</v>
      </c>
      <c r="B3836" s="48" t="s">
        <v>74</v>
      </c>
      <c r="C3836" s="48">
        <v>2020</v>
      </c>
      <c r="D3836" s="48" t="s">
        <v>8</v>
      </c>
      <c r="E3836" s="48">
        <v>8</v>
      </c>
      <c r="F3836" s="60">
        <v>0</v>
      </c>
      <c r="G3836" s="43">
        <v>0</v>
      </c>
      <c r="H3836" s="58">
        <f>FactTransaction[[#This Row],[RNS]]*FactTransaction[[#This Row],[ADR]]</f>
        <v>0</v>
      </c>
      <c r="I3836" s="51">
        <f>DATE(FactTransaction[[#This Row],['#Year]],FactTransaction[[#This Row],['#Month]],1)</f>
        <v>44044</v>
      </c>
      <c r="J3836" s="48"/>
    </row>
    <row r="3837" spans="1:10" x14ac:dyDescent="0.4">
      <c r="A3837" s="48" t="s">
        <v>87</v>
      </c>
      <c r="B3837" s="48" t="s">
        <v>74</v>
      </c>
      <c r="C3837" s="48">
        <v>2020</v>
      </c>
      <c r="D3837" s="48" t="s">
        <v>3</v>
      </c>
      <c r="E3837" s="48">
        <v>8</v>
      </c>
      <c r="F3837" s="60">
        <v>0</v>
      </c>
      <c r="G3837" s="43">
        <v>0</v>
      </c>
      <c r="H3837" s="58">
        <f>FactTransaction[[#This Row],[RNS]]*FactTransaction[[#This Row],[ADR]]</f>
        <v>0</v>
      </c>
      <c r="I3837" s="51">
        <f>DATE(FactTransaction[[#This Row],['#Year]],FactTransaction[[#This Row],['#Month]],1)</f>
        <v>44044</v>
      </c>
      <c r="J3837" s="48"/>
    </row>
    <row r="3838" spans="1:10" x14ac:dyDescent="0.4">
      <c r="A3838" s="48" t="s">
        <v>87</v>
      </c>
      <c r="B3838" s="48" t="s">
        <v>74</v>
      </c>
      <c r="C3838" s="48">
        <v>2020</v>
      </c>
      <c r="D3838" s="48" t="s">
        <v>6</v>
      </c>
      <c r="E3838" s="48">
        <v>9</v>
      </c>
      <c r="F3838" s="60">
        <v>0</v>
      </c>
      <c r="G3838" s="43">
        <v>0</v>
      </c>
      <c r="H3838" s="58">
        <f>FactTransaction[[#This Row],[RNS]]*FactTransaction[[#This Row],[ADR]]</f>
        <v>0</v>
      </c>
      <c r="I3838" s="51">
        <f>DATE(FactTransaction[[#This Row],['#Year]],FactTransaction[[#This Row],['#Month]],1)</f>
        <v>44075</v>
      </c>
      <c r="J3838" s="48"/>
    </row>
    <row r="3839" spans="1:10" x14ac:dyDescent="0.4">
      <c r="A3839" s="48" t="s">
        <v>87</v>
      </c>
      <c r="B3839" s="48" t="s">
        <v>74</v>
      </c>
      <c r="C3839" s="48">
        <v>2020</v>
      </c>
      <c r="D3839" s="48" t="s">
        <v>7</v>
      </c>
      <c r="E3839" s="48">
        <v>9</v>
      </c>
      <c r="F3839" s="60">
        <v>0</v>
      </c>
      <c r="G3839" s="43">
        <v>0</v>
      </c>
      <c r="H3839" s="58">
        <f>FactTransaction[[#This Row],[RNS]]*FactTransaction[[#This Row],[ADR]]</f>
        <v>0</v>
      </c>
      <c r="I3839" s="51">
        <f>DATE(FactTransaction[[#This Row],['#Year]],FactTransaction[[#This Row],['#Month]],1)</f>
        <v>44075</v>
      </c>
      <c r="J3839" s="48"/>
    </row>
    <row r="3840" spans="1:10" x14ac:dyDescent="0.4">
      <c r="A3840" s="48" t="s">
        <v>87</v>
      </c>
      <c r="B3840" s="48" t="s">
        <v>74</v>
      </c>
      <c r="C3840" s="48">
        <v>2020</v>
      </c>
      <c r="D3840" s="48" t="s">
        <v>8</v>
      </c>
      <c r="E3840" s="48">
        <v>9</v>
      </c>
      <c r="F3840" s="60">
        <v>0</v>
      </c>
      <c r="G3840" s="43">
        <v>0</v>
      </c>
      <c r="H3840" s="58">
        <f>FactTransaction[[#This Row],[RNS]]*FactTransaction[[#This Row],[ADR]]</f>
        <v>0</v>
      </c>
      <c r="I3840" s="51">
        <f>DATE(FactTransaction[[#This Row],['#Year]],FactTransaction[[#This Row],['#Month]],1)</f>
        <v>44075</v>
      </c>
      <c r="J3840" s="48"/>
    </row>
    <row r="3841" spans="1:10" x14ac:dyDescent="0.4">
      <c r="A3841" s="48" t="s">
        <v>87</v>
      </c>
      <c r="B3841" s="48" t="s">
        <v>74</v>
      </c>
      <c r="C3841" s="48">
        <v>2020</v>
      </c>
      <c r="D3841" s="48" t="s">
        <v>3</v>
      </c>
      <c r="E3841" s="48">
        <v>9</v>
      </c>
      <c r="F3841" s="60">
        <v>0</v>
      </c>
      <c r="G3841" s="43">
        <v>0</v>
      </c>
      <c r="H3841" s="58">
        <f>FactTransaction[[#This Row],[RNS]]*FactTransaction[[#This Row],[ADR]]</f>
        <v>0</v>
      </c>
      <c r="I3841" s="51">
        <f>DATE(FactTransaction[[#This Row],['#Year]],FactTransaction[[#This Row],['#Month]],1)</f>
        <v>44075</v>
      </c>
      <c r="J3841" s="48"/>
    </row>
    <row r="3842" spans="1:10" x14ac:dyDescent="0.4">
      <c r="A3842" s="48" t="s">
        <v>87</v>
      </c>
      <c r="B3842" s="48" t="s">
        <v>74</v>
      </c>
      <c r="C3842" s="48">
        <v>2020</v>
      </c>
      <c r="D3842" s="48" t="s">
        <v>6</v>
      </c>
      <c r="E3842" s="48">
        <v>10</v>
      </c>
      <c r="F3842" s="60">
        <v>0</v>
      </c>
      <c r="G3842" s="43">
        <v>0</v>
      </c>
      <c r="H3842" s="58">
        <f>FactTransaction[[#This Row],[RNS]]*FactTransaction[[#This Row],[ADR]]</f>
        <v>0</v>
      </c>
      <c r="I3842" s="51">
        <f>DATE(FactTransaction[[#This Row],['#Year]],FactTransaction[[#This Row],['#Month]],1)</f>
        <v>44105</v>
      </c>
      <c r="J3842" s="48"/>
    </row>
    <row r="3843" spans="1:10" x14ac:dyDescent="0.4">
      <c r="A3843" s="48" t="s">
        <v>87</v>
      </c>
      <c r="B3843" s="48" t="s">
        <v>74</v>
      </c>
      <c r="C3843" s="48">
        <v>2020</v>
      </c>
      <c r="D3843" s="48" t="s">
        <v>7</v>
      </c>
      <c r="E3843" s="48">
        <v>10</v>
      </c>
      <c r="F3843" s="60">
        <v>0</v>
      </c>
      <c r="G3843" s="43">
        <v>0</v>
      </c>
      <c r="H3843" s="58">
        <f>FactTransaction[[#This Row],[RNS]]*FactTransaction[[#This Row],[ADR]]</f>
        <v>0</v>
      </c>
      <c r="I3843" s="51">
        <f>DATE(FactTransaction[[#This Row],['#Year]],FactTransaction[[#This Row],['#Month]],1)</f>
        <v>44105</v>
      </c>
      <c r="J3843" s="48"/>
    </row>
    <row r="3844" spans="1:10" x14ac:dyDescent="0.4">
      <c r="A3844" s="48" t="s">
        <v>87</v>
      </c>
      <c r="B3844" s="48" t="s">
        <v>74</v>
      </c>
      <c r="C3844" s="48">
        <v>2020</v>
      </c>
      <c r="D3844" s="48" t="s">
        <v>8</v>
      </c>
      <c r="E3844" s="48">
        <v>10</v>
      </c>
      <c r="F3844" s="60">
        <v>0</v>
      </c>
      <c r="G3844" s="43">
        <v>0</v>
      </c>
      <c r="H3844" s="58">
        <f>FactTransaction[[#This Row],[RNS]]*FactTransaction[[#This Row],[ADR]]</f>
        <v>0</v>
      </c>
      <c r="I3844" s="51">
        <f>DATE(FactTransaction[[#This Row],['#Year]],FactTransaction[[#This Row],['#Month]],1)</f>
        <v>44105</v>
      </c>
      <c r="J3844" s="48"/>
    </row>
    <row r="3845" spans="1:10" x14ac:dyDescent="0.4">
      <c r="A3845" s="48" t="s">
        <v>87</v>
      </c>
      <c r="B3845" s="48" t="s">
        <v>74</v>
      </c>
      <c r="C3845" s="48">
        <v>2020</v>
      </c>
      <c r="D3845" s="48" t="s">
        <v>3</v>
      </c>
      <c r="E3845" s="48">
        <v>10</v>
      </c>
      <c r="F3845" s="60">
        <v>0</v>
      </c>
      <c r="G3845" s="43">
        <v>0</v>
      </c>
      <c r="H3845" s="58">
        <f>FactTransaction[[#This Row],[RNS]]*FactTransaction[[#This Row],[ADR]]</f>
        <v>0</v>
      </c>
      <c r="I3845" s="51">
        <f>DATE(FactTransaction[[#This Row],['#Year]],FactTransaction[[#This Row],['#Month]],1)</f>
        <v>44105</v>
      </c>
      <c r="J3845" s="48"/>
    </row>
    <row r="3846" spans="1:10" x14ac:dyDescent="0.4">
      <c r="A3846" s="48" t="s">
        <v>87</v>
      </c>
      <c r="B3846" s="48" t="s">
        <v>74</v>
      </c>
      <c r="C3846" s="48">
        <v>2020</v>
      </c>
      <c r="D3846" s="48" t="s">
        <v>6</v>
      </c>
      <c r="E3846" s="48">
        <v>11</v>
      </c>
      <c r="F3846" s="60">
        <v>0</v>
      </c>
      <c r="G3846" s="43">
        <v>0</v>
      </c>
      <c r="H3846" s="58">
        <f>FactTransaction[[#This Row],[RNS]]*FactTransaction[[#This Row],[ADR]]</f>
        <v>0</v>
      </c>
      <c r="I3846" s="51">
        <f>DATE(FactTransaction[[#This Row],['#Year]],FactTransaction[[#This Row],['#Month]],1)</f>
        <v>44136</v>
      </c>
      <c r="J3846" s="48"/>
    </row>
    <row r="3847" spans="1:10" x14ac:dyDescent="0.4">
      <c r="A3847" s="48" t="s">
        <v>87</v>
      </c>
      <c r="B3847" s="48" t="s">
        <v>74</v>
      </c>
      <c r="C3847" s="48">
        <v>2020</v>
      </c>
      <c r="D3847" s="48" t="s">
        <v>7</v>
      </c>
      <c r="E3847" s="48">
        <v>11</v>
      </c>
      <c r="F3847" s="60">
        <v>0</v>
      </c>
      <c r="G3847" s="43">
        <v>0</v>
      </c>
      <c r="H3847" s="58">
        <f>FactTransaction[[#This Row],[RNS]]*FactTransaction[[#This Row],[ADR]]</f>
        <v>0</v>
      </c>
      <c r="I3847" s="51">
        <f>DATE(FactTransaction[[#This Row],['#Year]],FactTransaction[[#This Row],['#Month]],1)</f>
        <v>44136</v>
      </c>
      <c r="J3847" s="48"/>
    </row>
    <row r="3848" spans="1:10" x14ac:dyDescent="0.4">
      <c r="A3848" s="48" t="s">
        <v>87</v>
      </c>
      <c r="B3848" s="48" t="s">
        <v>74</v>
      </c>
      <c r="C3848" s="48">
        <v>2020</v>
      </c>
      <c r="D3848" s="48" t="s">
        <v>8</v>
      </c>
      <c r="E3848" s="48">
        <v>11</v>
      </c>
      <c r="F3848" s="60">
        <v>0</v>
      </c>
      <c r="G3848" s="43">
        <v>0</v>
      </c>
      <c r="H3848" s="58">
        <f>FactTransaction[[#This Row],[RNS]]*FactTransaction[[#This Row],[ADR]]</f>
        <v>0</v>
      </c>
      <c r="I3848" s="51">
        <f>DATE(FactTransaction[[#This Row],['#Year]],FactTransaction[[#This Row],['#Month]],1)</f>
        <v>44136</v>
      </c>
      <c r="J3848" s="48"/>
    </row>
    <row r="3849" spans="1:10" x14ac:dyDescent="0.4">
      <c r="A3849" s="48" t="s">
        <v>87</v>
      </c>
      <c r="B3849" s="48" t="s">
        <v>74</v>
      </c>
      <c r="C3849" s="48">
        <v>2020</v>
      </c>
      <c r="D3849" s="48" t="s">
        <v>3</v>
      </c>
      <c r="E3849" s="48">
        <v>11</v>
      </c>
      <c r="F3849" s="60">
        <v>0</v>
      </c>
      <c r="G3849" s="43">
        <v>0</v>
      </c>
      <c r="H3849" s="58">
        <f>FactTransaction[[#This Row],[RNS]]*FactTransaction[[#This Row],[ADR]]</f>
        <v>0</v>
      </c>
      <c r="I3849" s="51">
        <f>DATE(FactTransaction[[#This Row],['#Year]],FactTransaction[[#This Row],['#Month]],1)</f>
        <v>44136</v>
      </c>
      <c r="J3849" s="48"/>
    </row>
    <row r="3850" spans="1:10" x14ac:dyDescent="0.4">
      <c r="A3850" s="48" t="s">
        <v>87</v>
      </c>
      <c r="B3850" s="48" t="s">
        <v>74</v>
      </c>
      <c r="C3850" s="48">
        <v>2020</v>
      </c>
      <c r="D3850" s="48" t="s">
        <v>6</v>
      </c>
      <c r="E3850" s="48">
        <v>12</v>
      </c>
      <c r="F3850" s="60">
        <v>0</v>
      </c>
      <c r="G3850" s="43">
        <v>0</v>
      </c>
      <c r="H3850" s="58">
        <f>FactTransaction[[#This Row],[RNS]]*FactTransaction[[#This Row],[ADR]]</f>
        <v>0</v>
      </c>
      <c r="I3850" s="51">
        <f>DATE(FactTransaction[[#This Row],['#Year]],FactTransaction[[#This Row],['#Month]],1)</f>
        <v>44166</v>
      </c>
      <c r="J3850" s="48"/>
    </row>
    <row r="3851" spans="1:10" x14ac:dyDescent="0.4">
      <c r="A3851" s="48" t="s">
        <v>87</v>
      </c>
      <c r="B3851" s="48" t="s">
        <v>74</v>
      </c>
      <c r="C3851" s="48">
        <v>2020</v>
      </c>
      <c r="D3851" s="48" t="s">
        <v>7</v>
      </c>
      <c r="E3851" s="48">
        <v>12</v>
      </c>
      <c r="F3851" s="60">
        <v>0</v>
      </c>
      <c r="G3851" s="43">
        <v>0</v>
      </c>
      <c r="H3851" s="58">
        <f>FactTransaction[[#This Row],[RNS]]*FactTransaction[[#This Row],[ADR]]</f>
        <v>0</v>
      </c>
      <c r="I3851" s="51">
        <f>DATE(FactTransaction[[#This Row],['#Year]],FactTransaction[[#This Row],['#Month]],1)</f>
        <v>44166</v>
      </c>
      <c r="J3851" s="48"/>
    </row>
    <row r="3852" spans="1:10" x14ac:dyDescent="0.4">
      <c r="A3852" s="48" t="s">
        <v>87</v>
      </c>
      <c r="B3852" s="48" t="s">
        <v>74</v>
      </c>
      <c r="C3852" s="48">
        <v>2020</v>
      </c>
      <c r="D3852" s="48" t="s">
        <v>8</v>
      </c>
      <c r="E3852" s="48">
        <v>12</v>
      </c>
      <c r="F3852" s="60">
        <v>0</v>
      </c>
      <c r="G3852" s="43">
        <v>0</v>
      </c>
      <c r="H3852" s="58">
        <f>FactTransaction[[#This Row],[RNS]]*FactTransaction[[#This Row],[ADR]]</f>
        <v>0</v>
      </c>
      <c r="I3852" s="51">
        <f>DATE(FactTransaction[[#This Row],['#Year]],FactTransaction[[#This Row],['#Month]],1)</f>
        <v>44166</v>
      </c>
      <c r="J3852" s="48"/>
    </row>
    <row r="3853" spans="1:10" x14ac:dyDescent="0.4">
      <c r="A3853" s="48" t="s">
        <v>87</v>
      </c>
      <c r="B3853" s="48" t="s">
        <v>74</v>
      </c>
      <c r="C3853" s="48">
        <v>2020</v>
      </c>
      <c r="D3853" s="48" t="s">
        <v>3</v>
      </c>
      <c r="E3853" s="48">
        <v>12</v>
      </c>
      <c r="F3853" s="60">
        <v>0</v>
      </c>
      <c r="G3853" s="43">
        <v>0</v>
      </c>
      <c r="H3853" s="58">
        <f>FactTransaction[[#This Row],[RNS]]*FactTransaction[[#This Row],[ADR]]</f>
        <v>0</v>
      </c>
      <c r="I3853" s="51">
        <f>DATE(FactTransaction[[#This Row],['#Year]],FactTransaction[[#This Row],['#Month]],1)</f>
        <v>44166</v>
      </c>
      <c r="J3853" s="48"/>
    </row>
    <row r="3854" spans="1:10" x14ac:dyDescent="0.4">
      <c r="A3854" s="48" t="s">
        <v>87</v>
      </c>
      <c r="B3854" s="48" t="s">
        <v>75</v>
      </c>
      <c r="C3854" s="48">
        <v>2021</v>
      </c>
      <c r="D3854" s="48" t="s">
        <v>6</v>
      </c>
      <c r="E3854" s="48">
        <v>1</v>
      </c>
      <c r="F3854" s="60">
        <v>0</v>
      </c>
      <c r="G3854" s="43">
        <v>0</v>
      </c>
      <c r="H3854" s="58">
        <f>FactTransaction[[#This Row],[RNS]]*FactTransaction[[#This Row],[ADR]]</f>
        <v>0</v>
      </c>
      <c r="I3854" s="51">
        <f>DATE(FactTransaction[[#This Row],['#Year]],FactTransaction[[#This Row],['#Month]],1)</f>
        <v>44197</v>
      </c>
      <c r="J3854" s="48"/>
    </row>
    <row r="3855" spans="1:10" x14ac:dyDescent="0.4">
      <c r="A3855" s="48" t="s">
        <v>87</v>
      </c>
      <c r="B3855" s="48" t="s">
        <v>75</v>
      </c>
      <c r="C3855" s="48">
        <v>2021</v>
      </c>
      <c r="D3855" s="48" t="s">
        <v>7</v>
      </c>
      <c r="E3855" s="48">
        <v>1</v>
      </c>
      <c r="F3855" s="60">
        <v>0</v>
      </c>
      <c r="G3855" s="43">
        <v>0</v>
      </c>
      <c r="H3855" s="58">
        <f>FactTransaction[[#This Row],[RNS]]*FactTransaction[[#This Row],[ADR]]</f>
        <v>0</v>
      </c>
      <c r="I3855" s="51">
        <f>DATE(FactTransaction[[#This Row],['#Year]],FactTransaction[[#This Row],['#Month]],1)</f>
        <v>44197</v>
      </c>
      <c r="J3855" s="48"/>
    </row>
    <row r="3856" spans="1:10" x14ac:dyDescent="0.4">
      <c r="A3856" s="48" t="s">
        <v>87</v>
      </c>
      <c r="B3856" s="48" t="s">
        <v>75</v>
      </c>
      <c r="C3856" s="48">
        <v>2021</v>
      </c>
      <c r="D3856" s="48" t="s">
        <v>8</v>
      </c>
      <c r="E3856" s="48">
        <v>1</v>
      </c>
      <c r="F3856" s="60">
        <v>0</v>
      </c>
      <c r="G3856" s="43">
        <v>0</v>
      </c>
      <c r="H3856" s="58">
        <f>FactTransaction[[#This Row],[RNS]]*FactTransaction[[#This Row],[ADR]]</f>
        <v>0</v>
      </c>
      <c r="I3856" s="51">
        <f>DATE(FactTransaction[[#This Row],['#Year]],FactTransaction[[#This Row],['#Month]],1)</f>
        <v>44197</v>
      </c>
      <c r="J3856" s="48"/>
    </row>
    <row r="3857" spans="1:10" x14ac:dyDescent="0.4">
      <c r="A3857" s="48" t="s">
        <v>87</v>
      </c>
      <c r="B3857" s="48" t="s">
        <v>75</v>
      </c>
      <c r="C3857" s="48">
        <v>2021</v>
      </c>
      <c r="D3857" s="48" t="s">
        <v>3</v>
      </c>
      <c r="E3857" s="48">
        <v>1</v>
      </c>
      <c r="F3857" s="60">
        <v>0</v>
      </c>
      <c r="G3857" s="43">
        <v>0</v>
      </c>
      <c r="H3857" s="58">
        <f>FactTransaction[[#This Row],[RNS]]*FactTransaction[[#This Row],[ADR]]</f>
        <v>0</v>
      </c>
      <c r="I3857" s="51">
        <f>DATE(FactTransaction[[#This Row],['#Year]],FactTransaction[[#This Row],['#Month]],1)</f>
        <v>44197</v>
      </c>
      <c r="J3857" s="48"/>
    </row>
    <row r="3858" spans="1:10" x14ac:dyDescent="0.4">
      <c r="A3858" s="48" t="s">
        <v>87</v>
      </c>
      <c r="B3858" s="48" t="s">
        <v>75</v>
      </c>
      <c r="C3858" s="48">
        <v>2021</v>
      </c>
      <c r="D3858" s="48" t="s">
        <v>6</v>
      </c>
      <c r="E3858" s="48">
        <v>2</v>
      </c>
      <c r="F3858" s="60">
        <v>0</v>
      </c>
      <c r="G3858" s="43">
        <v>0</v>
      </c>
      <c r="H3858" s="58">
        <f>FactTransaction[[#This Row],[RNS]]*FactTransaction[[#This Row],[ADR]]</f>
        <v>0</v>
      </c>
      <c r="I3858" s="51">
        <f>DATE(FactTransaction[[#This Row],['#Year]],FactTransaction[[#This Row],['#Month]],1)</f>
        <v>44228</v>
      </c>
      <c r="J3858" s="48"/>
    </row>
    <row r="3859" spans="1:10" x14ac:dyDescent="0.4">
      <c r="A3859" s="48" t="s">
        <v>87</v>
      </c>
      <c r="B3859" s="48" t="s">
        <v>75</v>
      </c>
      <c r="C3859" s="48">
        <v>2021</v>
      </c>
      <c r="D3859" s="48" t="s">
        <v>7</v>
      </c>
      <c r="E3859" s="48">
        <v>2</v>
      </c>
      <c r="F3859" s="60">
        <v>0</v>
      </c>
      <c r="G3859" s="43">
        <v>0</v>
      </c>
      <c r="H3859" s="58">
        <f>FactTransaction[[#This Row],[RNS]]*FactTransaction[[#This Row],[ADR]]</f>
        <v>0</v>
      </c>
      <c r="I3859" s="51">
        <f>DATE(FactTransaction[[#This Row],['#Year]],FactTransaction[[#This Row],['#Month]],1)</f>
        <v>44228</v>
      </c>
      <c r="J3859" s="48"/>
    </row>
    <row r="3860" spans="1:10" x14ac:dyDescent="0.4">
      <c r="A3860" s="48" t="s">
        <v>87</v>
      </c>
      <c r="B3860" s="48" t="s">
        <v>75</v>
      </c>
      <c r="C3860" s="48">
        <v>2021</v>
      </c>
      <c r="D3860" s="48" t="s">
        <v>8</v>
      </c>
      <c r="E3860" s="48">
        <v>2</v>
      </c>
      <c r="F3860" s="60">
        <v>0</v>
      </c>
      <c r="G3860" s="43">
        <v>0</v>
      </c>
      <c r="H3860" s="58">
        <f>FactTransaction[[#This Row],[RNS]]*FactTransaction[[#This Row],[ADR]]</f>
        <v>0</v>
      </c>
      <c r="I3860" s="51">
        <f>DATE(FactTransaction[[#This Row],['#Year]],FactTransaction[[#This Row],['#Month]],1)</f>
        <v>44228</v>
      </c>
      <c r="J3860" s="48"/>
    </row>
    <row r="3861" spans="1:10" x14ac:dyDescent="0.4">
      <c r="A3861" s="48" t="s">
        <v>87</v>
      </c>
      <c r="B3861" s="48" t="s">
        <v>75</v>
      </c>
      <c r="C3861" s="48">
        <v>2021</v>
      </c>
      <c r="D3861" s="48" t="s">
        <v>3</v>
      </c>
      <c r="E3861" s="48">
        <v>2</v>
      </c>
      <c r="F3861" s="60">
        <v>0</v>
      </c>
      <c r="G3861" s="43">
        <v>0</v>
      </c>
      <c r="H3861" s="58">
        <f>FactTransaction[[#This Row],[RNS]]*FactTransaction[[#This Row],[ADR]]</f>
        <v>0</v>
      </c>
      <c r="I3861" s="51">
        <f>DATE(FactTransaction[[#This Row],['#Year]],FactTransaction[[#This Row],['#Month]],1)</f>
        <v>44228</v>
      </c>
      <c r="J3861" s="48"/>
    </row>
    <row r="3862" spans="1:10" x14ac:dyDescent="0.4">
      <c r="A3862" s="48" t="s">
        <v>87</v>
      </c>
      <c r="B3862" s="48" t="s">
        <v>75</v>
      </c>
      <c r="C3862" s="48">
        <v>2021</v>
      </c>
      <c r="D3862" s="48" t="s">
        <v>6</v>
      </c>
      <c r="E3862" s="48">
        <v>3</v>
      </c>
      <c r="F3862" s="60">
        <v>0</v>
      </c>
      <c r="G3862" s="43">
        <v>0</v>
      </c>
      <c r="H3862" s="58">
        <f>FactTransaction[[#This Row],[RNS]]*FactTransaction[[#This Row],[ADR]]</f>
        <v>0</v>
      </c>
      <c r="I3862" s="51">
        <f>DATE(FactTransaction[[#This Row],['#Year]],FactTransaction[[#This Row],['#Month]],1)</f>
        <v>44256</v>
      </c>
      <c r="J3862" s="48"/>
    </row>
    <row r="3863" spans="1:10" x14ac:dyDescent="0.4">
      <c r="A3863" s="48" t="s">
        <v>87</v>
      </c>
      <c r="B3863" s="48" t="s">
        <v>75</v>
      </c>
      <c r="C3863" s="48">
        <v>2021</v>
      </c>
      <c r="D3863" s="48" t="s">
        <v>7</v>
      </c>
      <c r="E3863" s="48">
        <v>3</v>
      </c>
      <c r="F3863" s="60">
        <v>0</v>
      </c>
      <c r="G3863" s="43">
        <v>0</v>
      </c>
      <c r="H3863" s="58">
        <f>FactTransaction[[#This Row],[RNS]]*FactTransaction[[#This Row],[ADR]]</f>
        <v>0</v>
      </c>
      <c r="I3863" s="51">
        <f>DATE(FactTransaction[[#This Row],['#Year]],FactTransaction[[#This Row],['#Month]],1)</f>
        <v>44256</v>
      </c>
      <c r="J3863" s="48"/>
    </row>
    <row r="3864" spans="1:10" x14ac:dyDescent="0.4">
      <c r="A3864" s="48" t="s">
        <v>87</v>
      </c>
      <c r="B3864" s="48" t="s">
        <v>75</v>
      </c>
      <c r="C3864" s="48">
        <v>2021</v>
      </c>
      <c r="D3864" s="48" t="s">
        <v>8</v>
      </c>
      <c r="E3864" s="48">
        <v>3</v>
      </c>
      <c r="F3864" s="60">
        <v>0</v>
      </c>
      <c r="G3864" s="43">
        <v>0</v>
      </c>
      <c r="H3864" s="58">
        <f>FactTransaction[[#This Row],[RNS]]*FactTransaction[[#This Row],[ADR]]</f>
        <v>0</v>
      </c>
      <c r="I3864" s="51">
        <f>DATE(FactTransaction[[#This Row],['#Year]],FactTransaction[[#This Row],['#Month]],1)</f>
        <v>44256</v>
      </c>
      <c r="J3864" s="48"/>
    </row>
    <row r="3865" spans="1:10" x14ac:dyDescent="0.4">
      <c r="A3865" s="48" t="s">
        <v>87</v>
      </c>
      <c r="B3865" s="48" t="s">
        <v>75</v>
      </c>
      <c r="C3865" s="48">
        <v>2021</v>
      </c>
      <c r="D3865" s="48" t="s">
        <v>3</v>
      </c>
      <c r="E3865" s="48">
        <v>3</v>
      </c>
      <c r="F3865" s="60">
        <v>0</v>
      </c>
      <c r="G3865" s="43">
        <v>0</v>
      </c>
      <c r="H3865" s="58">
        <f>FactTransaction[[#This Row],[RNS]]*FactTransaction[[#This Row],[ADR]]</f>
        <v>0</v>
      </c>
      <c r="I3865" s="51">
        <f>DATE(FactTransaction[[#This Row],['#Year]],FactTransaction[[#This Row],['#Month]],1)</f>
        <v>44256</v>
      </c>
      <c r="J3865" s="48"/>
    </row>
    <row r="3866" spans="1:10" x14ac:dyDescent="0.4">
      <c r="A3866" s="48" t="s">
        <v>87</v>
      </c>
      <c r="B3866" s="48" t="s">
        <v>75</v>
      </c>
      <c r="C3866" s="48">
        <v>2021</v>
      </c>
      <c r="D3866" s="48" t="s">
        <v>6</v>
      </c>
      <c r="E3866" s="48">
        <v>4</v>
      </c>
      <c r="F3866" s="60">
        <v>0</v>
      </c>
      <c r="G3866" s="43">
        <v>0</v>
      </c>
      <c r="H3866" s="58">
        <f>FactTransaction[[#This Row],[RNS]]*FactTransaction[[#This Row],[ADR]]</f>
        <v>0</v>
      </c>
      <c r="I3866" s="51">
        <f>DATE(FactTransaction[[#This Row],['#Year]],FactTransaction[[#This Row],['#Month]],1)</f>
        <v>44287</v>
      </c>
      <c r="J3866" s="48"/>
    </row>
    <row r="3867" spans="1:10" x14ac:dyDescent="0.4">
      <c r="A3867" s="48" t="s">
        <v>87</v>
      </c>
      <c r="B3867" s="48" t="s">
        <v>75</v>
      </c>
      <c r="C3867" s="48">
        <v>2021</v>
      </c>
      <c r="D3867" s="48" t="s">
        <v>7</v>
      </c>
      <c r="E3867" s="48">
        <v>4</v>
      </c>
      <c r="F3867" s="60">
        <v>0</v>
      </c>
      <c r="G3867" s="43">
        <v>0</v>
      </c>
      <c r="H3867" s="58">
        <f>FactTransaction[[#This Row],[RNS]]*FactTransaction[[#This Row],[ADR]]</f>
        <v>0</v>
      </c>
      <c r="I3867" s="51">
        <f>DATE(FactTransaction[[#This Row],['#Year]],FactTransaction[[#This Row],['#Month]],1)</f>
        <v>44287</v>
      </c>
      <c r="J3867" s="48"/>
    </row>
    <row r="3868" spans="1:10" x14ac:dyDescent="0.4">
      <c r="A3868" s="48" t="s">
        <v>87</v>
      </c>
      <c r="B3868" s="48" t="s">
        <v>75</v>
      </c>
      <c r="C3868" s="48">
        <v>2021</v>
      </c>
      <c r="D3868" s="48" t="s">
        <v>8</v>
      </c>
      <c r="E3868" s="48">
        <v>4</v>
      </c>
      <c r="F3868" s="60">
        <v>0</v>
      </c>
      <c r="G3868" s="43">
        <v>0</v>
      </c>
      <c r="H3868" s="58">
        <f>FactTransaction[[#This Row],[RNS]]*FactTransaction[[#This Row],[ADR]]</f>
        <v>0</v>
      </c>
      <c r="I3868" s="51">
        <f>DATE(FactTransaction[[#This Row],['#Year]],FactTransaction[[#This Row],['#Month]],1)</f>
        <v>44287</v>
      </c>
      <c r="J3868" s="48"/>
    </row>
    <row r="3869" spans="1:10" x14ac:dyDescent="0.4">
      <c r="A3869" s="48" t="s">
        <v>87</v>
      </c>
      <c r="B3869" s="48" t="s">
        <v>75</v>
      </c>
      <c r="C3869" s="48">
        <v>2021</v>
      </c>
      <c r="D3869" s="48" t="s">
        <v>3</v>
      </c>
      <c r="E3869" s="48">
        <v>4</v>
      </c>
      <c r="F3869" s="60">
        <v>0</v>
      </c>
      <c r="G3869" s="43">
        <v>0</v>
      </c>
      <c r="H3869" s="58">
        <f>FactTransaction[[#This Row],[RNS]]*FactTransaction[[#This Row],[ADR]]</f>
        <v>0</v>
      </c>
      <c r="I3869" s="51">
        <f>DATE(FactTransaction[[#This Row],['#Year]],FactTransaction[[#This Row],['#Month]],1)</f>
        <v>44287</v>
      </c>
      <c r="J3869" s="48"/>
    </row>
    <row r="3870" spans="1:10" x14ac:dyDescent="0.4">
      <c r="A3870" s="48" t="s">
        <v>87</v>
      </c>
      <c r="B3870" s="48" t="s">
        <v>75</v>
      </c>
      <c r="C3870" s="48">
        <v>2021</v>
      </c>
      <c r="D3870" s="48" t="s">
        <v>6</v>
      </c>
      <c r="E3870" s="48">
        <v>5</v>
      </c>
      <c r="F3870" s="60">
        <v>0</v>
      </c>
      <c r="G3870" s="43">
        <v>0</v>
      </c>
      <c r="H3870" s="58">
        <f>FactTransaction[[#This Row],[RNS]]*FactTransaction[[#This Row],[ADR]]</f>
        <v>0</v>
      </c>
      <c r="I3870" s="51">
        <f>DATE(FactTransaction[[#This Row],['#Year]],FactTransaction[[#This Row],['#Month]],1)</f>
        <v>44317</v>
      </c>
      <c r="J3870" s="48"/>
    </row>
    <row r="3871" spans="1:10" x14ac:dyDescent="0.4">
      <c r="A3871" s="48" t="s">
        <v>87</v>
      </c>
      <c r="B3871" s="48" t="s">
        <v>75</v>
      </c>
      <c r="C3871" s="48">
        <v>2021</v>
      </c>
      <c r="D3871" s="48" t="s">
        <v>7</v>
      </c>
      <c r="E3871" s="48">
        <v>5</v>
      </c>
      <c r="F3871" s="60">
        <v>0</v>
      </c>
      <c r="G3871" s="43">
        <v>0</v>
      </c>
      <c r="H3871" s="58">
        <f>FactTransaction[[#This Row],[RNS]]*FactTransaction[[#This Row],[ADR]]</f>
        <v>0</v>
      </c>
      <c r="I3871" s="51">
        <f>DATE(FactTransaction[[#This Row],['#Year]],FactTransaction[[#This Row],['#Month]],1)</f>
        <v>44317</v>
      </c>
      <c r="J3871" s="48"/>
    </row>
    <row r="3872" spans="1:10" x14ac:dyDescent="0.4">
      <c r="A3872" s="48" t="s">
        <v>87</v>
      </c>
      <c r="B3872" s="48" t="s">
        <v>75</v>
      </c>
      <c r="C3872" s="48">
        <v>2021</v>
      </c>
      <c r="D3872" s="48" t="s">
        <v>8</v>
      </c>
      <c r="E3872" s="48">
        <v>5</v>
      </c>
      <c r="F3872" s="60">
        <v>0</v>
      </c>
      <c r="G3872" s="43">
        <v>0</v>
      </c>
      <c r="H3872" s="58">
        <f>FactTransaction[[#This Row],[RNS]]*FactTransaction[[#This Row],[ADR]]</f>
        <v>0</v>
      </c>
      <c r="I3872" s="51">
        <f>DATE(FactTransaction[[#This Row],['#Year]],FactTransaction[[#This Row],['#Month]],1)</f>
        <v>44317</v>
      </c>
      <c r="J3872" s="48"/>
    </row>
    <row r="3873" spans="1:10" x14ac:dyDescent="0.4">
      <c r="A3873" s="48" t="s">
        <v>87</v>
      </c>
      <c r="B3873" s="48" t="s">
        <v>75</v>
      </c>
      <c r="C3873" s="48">
        <v>2021</v>
      </c>
      <c r="D3873" s="48" t="s">
        <v>3</v>
      </c>
      <c r="E3873" s="48">
        <v>5</v>
      </c>
      <c r="F3873" s="60">
        <v>0</v>
      </c>
      <c r="G3873" s="43">
        <v>0</v>
      </c>
      <c r="H3873" s="58">
        <f>FactTransaction[[#This Row],[RNS]]*FactTransaction[[#This Row],[ADR]]</f>
        <v>0</v>
      </c>
      <c r="I3873" s="51">
        <f>DATE(FactTransaction[[#This Row],['#Year]],FactTransaction[[#This Row],['#Month]],1)</f>
        <v>44317</v>
      </c>
      <c r="J3873" s="48"/>
    </row>
    <row r="3874" spans="1:10" x14ac:dyDescent="0.4">
      <c r="A3874" s="48" t="s">
        <v>87</v>
      </c>
      <c r="B3874" s="48" t="s">
        <v>75</v>
      </c>
      <c r="C3874" s="48">
        <v>2021</v>
      </c>
      <c r="D3874" s="48" t="s">
        <v>6</v>
      </c>
      <c r="E3874" s="48">
        <v>6</v>
      </c>
      <c r="F3874" s="60">
        <v>0</v>
      </c>
      <c r="G3874" s="43">
        <v>0</v>
      </c>
      <c r="H3874" s="58">
        <f>FactTransaction[[#This Row],[RNS]]*FactTransaction[[#This Row],[ADR]]</f>
        <v>0</v>
      </c>
      <c r="I3874" s="51">
        <f>DATE(FactTransaction[[#This Row],['#Year]],FactTransaction[[#This Row],['#Month]],1)</f>
        <v>44348</v>
      </c>
      <c r="J3874" s="48"/>
    </row>
    <row r="3875" spans="1:10" x14ac:dyDescent="0.4">
      <c r="A3875" s="48" t="s">
        <v>87</v>
      </c>
      <c r="B3875" s="48" t="s">
        <v>75</v>
      </c>
      <c r="C3875" s="48">
        <v>2021</v>
      </c>
      <c r="D3875" s="48" t="s">
        <v>7</v>
      </c>
      <c r="E3875" s="48">
        <v>6</v>
      </c>
      <c r="F3875" s="60">
        <v>0</v>
      </c>
      <c r="G3875" s="43">
        <v>0</v>
      </c>
      <c r="H3875" s="58">
        <f>FactTransaction[[#This Row],[RNS]]*FactTransaction[[#This Row],[ADR]]</f>
        <v>0</v>
      </c>
      <c r="I3875" s="51">
        <f>DATE(FactTransaction[[#This Row],['#Year]],FactTransaction[[#This Row],['#Month]],1)</f>
        <v>44348</v>
      </c>
      <c r="J3875" s="48"/>
    </row>
    <row r="3876" spans="1:10" x14ac:dyDescent="0.4">
      <c r="A3876" s="48" t="s">
        <v>87</v>
      </c>
      <c r="B3876" s="48" t="s">
        <v>75</v>
      </c>
      <c r="C3876" s="48">
        <v>2021</v>
      </c>
      <c r="D3876" s="48" t="s">
        <v>8</v>
      </c>
      <c r="E3876" s="48">
        <v>6</v>
      </c>
      <c r="F3876" s="60">
        <v>0</v>
      </c>
      <c r="G3876" s="43">
        <v>0</v>
      </c>
      <c r="H3876" s="58">
        <f>FactTransaction[[#This Row],[RNS]]*FactTransaction[[#This Row],[ADR]]</f>
        <v>0</v>
      </c>
      <c r="I3876" s="51">
        <f>DATE(FactTransaction[[#This Row],['#Year]],FactTransaction[[#This Row],['#Month]],1)</f>
        <v>44348</v>
      </c>
      <c r="J3876" s="48"/>
    </row>
    <row r="3877" spans="1:10" x14ac:dyDescent="0.4">
      <c r="A3877" s="48" t="s">
        <v>87</v>
      </c>
      <c r="B3877" s="48" t="s">
        <v>75</v>
      </c>
      <c r="C3877" s="48">
        <v>2021</v>
      </c>
      <c r="D3877" s="48" t="s">
        <v>3</v>
      </c>
      <c r="E3877" s="48">
        <v>6</v>
      </c>
      <c r="F3877" s="60">
        <v>0</v>
      </c>
      <c r="G3877" s="43">
        <v>0</v>
      </c>
      <c r="H3877" s="58">
        <f>FactTransaction[[#This Row],[RNS]]*FactTransaction[[#This Row],[ADR]]</f>
        <v>0</v>
      </c>
      <c r="I3877" s="51">
        <f>DATE(FactTransaction[[#This Row],['#Year]],FactTransaction[[#This Row],['#Month]],1)</f>
        <v>44348</v>
      </c>
      <c r="J3877" s="48"/>
    </row>
    <row r="3878" spans="1:10" x14ac:dyDescent="0.4">
      <c r="A3878" s="48" t="s">
        <v>87</v>
      </c>
      <c r="B3878" s="48" t="s">
        <v>75</v>
      </c>
      <c r="C3878" s="48">
        <v>2021</v>
      </c>
      <c r="D3878" s="48" t="s">
        <v>6</v>
      </c>
      <c r="E3878" s="48">
        <v>7</v>
      </c>
      <c r="F3878" s="60">
        <v>0</v>
      </c>
      <c r="G3878" s="43">
        <v>0</v>
      </c>
      <c r="H3878" s="58">
        <f>FactTransaction[[#This Row],[RNS]]*FactTransaction[[#This Row],[ADR]]</f>
        <v>0</v>
      </c>
      <c r="I3878" s="51">
        <f>DATE(FactTransaction[[#This Row],['#Year]],FactTransaction[[#This Row],['#Month]],1)</f>
        <v>44378</v>
      </c>
      <c r="J3878" s="48"/>
    </row>
    <row r="3879" spans="1:10" x14ac:dyDescent="0.4">
      <c r="A3879" s="48" t="s">
        <v>87</v>
      </c>
      <c r="B3879" s="48" t="s">
        <v>75</v>
      </c>
      <c r="C3879" s="48">
        <v>2021</v>
      </c>
      <c r="D3879" s="48" t="s">
        <v>7</v>
      </c>
      <c r="E3879" s="48">
        <v>7</v>
      </c>
      <c r="F3879" s="60">
        <v>0</v>
      </c>
      <c r="G3879" s="43">
        <v>0</v>
      </c>
      <c r="H3879" s="58">
        <f>FactTransaction[[#This Row],[RNS]]*FactTransaction[[#This Row],[ADR]]</f>
        <v>0</v>
      </c>
      <c r="I3879" s="51">
        <f>DATE(FactTransaction[[#This Row],['#Year]],FactTransaction[[#This Row],['#Month]],1)</f>
        <v>44378</v>
      </c>
      <c r="J3879" s="48"/>
    </row>
    <row r="3880" spans="1:10" x14ac:dyDescent="0.4">
      <c r="A3880" s="48" t="s">
        <v>87</v>
      </c>
      <c r="B3880" s="48" t="s">
        <v>75</v>
      </c>
      <c r="C3880" s="48">
        <v>2021</v>
      </c>
      <c r="D3880" s="48" t="s">
        <v>8</v>
      </c>
      <c r="E3880" s="48">
        <v>7</v>
      </c>
      <c r="F3880" s="60">
        <v>0</v>
      </c>
      <c r="G3880" s="43">
        <v>0</v>
      </c>
      <c r="H3880" s="58">
        <f>FactTransaction[[#This Row],[RNS]]*FactTransaction[[#This Row],[ADR]]</f>
        <v>0</v>
      </c>
      <c r="I3880" s="51">
        <f>DATE(FactTransaction[[#This Row],['#Year]],FactTransaction[[#This Row],['#Month]],1)</f>
        <v>44378</v>
      </c>
      <c r="J3880" s="48"/>
    </row>
    <row r="3881" spans="1:10" x14ac:dyDescent="0.4">
      <c r="A3881" s="48" t="s">
        <v>87</v>
      </c>
      <c r="B3881" s="48" t="s">
        <v>75</v>
      </c>
      <c r="C3881" s="48">
        <v>2021</v>
      </c>
      <c r="D3881" s="48" t="s">
        <v>3</v>
      </c>
      <c r="E3881" s="48">
        <v>7</v>
      </c>
      <c r="F3881" s="60">
        <v>0</v>
      </c>
      <c r="G3881" s="43">
        <v>0</v>
      </c>
      <c r="H3881" s="58">
        <f>FactTransaction[[#This Row],[RNS]]*FactTransaction[[#This Row],[ADR]]</f>
        <v>0</v>
      </c>
      <c r="I3881" s="51">
        <f>DATE(FactTransaction[[#This Row],['#Year]],FactTransaction[[#This Row],['#Month]],1)</f>
        <v>44378</v>
      </c>
      <c r="J3881" s="48"/>
    </row>
    <row r="3882" spans="1:10" x14ac:dyDescent="0.4">
      <c r="A3882" s="48" t="s">
        <v>87</v>
      </c>
      <c r="B3882" s="48" t="s">
        <v>75</v>
      </c>
      <c r="C3882" s="48">
        <v>2021</v>
      </c>
      <c r="D3882" s="48" t="s">
        <v>6</v>
      </c>
      <c r="E3882" s="48">
        <v>8</v>
      </c>
      <c r="F3882" s="60">
        <v>0</v>
      </c>
      <c r="G3882" s="43">
        <v>0</v>
      </c>
      <c r="H3882" s="58">
        <f>FactTransaction[[#This Row],[RNS]]*FactTransaction[[#This Row],[ADR]]</f>
        <v>0</v>
      </c>
      <c r="I3882" s="51">
        <f>DATE(FactTransaction[[#This Row],['#Year]],FactTransaction[[#This Row],['#Month]],1)</f>
        <v>44409</v>
      </c>
      <c r="J3882" s="48"/>
    </row>
    <row r="3883" spans="1:10" x14ac:dyDescent="0.4">
      <c r="A3883" s="48" t="s">
        <v>87</v>
      </c>
      <c r="B3883" s="48" t="s">
        <v>75</v>
      </c>
      <c r="C3883" s="48">
        <v>2021</v>
      </c>
      <c r="D3883" s="48" t="s">
        <v>7</v>
      </c>
      <c r="E3883" s="48">
        <v>8</v>
      </c>
      <c r="F3883" s="60">
        <v>0</v>
      </c>
      <c r="G3883" s="43">
        <v>0</v>
      </c>
      <c r="H3883" s="58">
        <f>FactTransaction[[#This Row],[RNS]]*FactTransaction[[#This Row],[ADR]]</f>
        <v>0</v>
      </c>
      <c r="I3883" s="51">
        <f>DATE(FactTransaction[[#This Row],['#Year]],FactTransaction[[#This Row],['#Month]],1)</f>
        <v>44409</v>
      </c>
      <c r="J3883" s="48"/>
    </row>
    <row r="3884" spans="1:10" x14ac:dyDescent="0.4">
      <c r="A3884" s="48" t="s">
        <v>87</v>
      </c>
      <c r="B3884" s="48" t="s">
        <v>75</v>
      </c>
      <c r="C3884" s="48">
        <v>2021</v>
      </c>
      <c r="D3884" s="48" t="s">
        <v>8</v>
      </c>
      <c r="E3884" s="48">
        <v>8</v>
      </c>
      <c r="F3884" s="60">
        <v>0</v>
      </c>
      <c r="G3884" s="43">
        <v>0</v>
      </c>
      <c r="H3884" s="58">
        <f>FactTransaction[[#This Row],[RNS]]*FactTransaction[[#This Row],[ADR]]</f>
        <v>0</v>
      </c>
      <c r="I3884" s="51">
        <f>DATE(FactTransaction[[#This Row],['#Year]],FactTransaction[[#This Row],['#Month]],1)</f>
        <v>44409</v>
      </c>
      <c r="J3884" s="48"/>
    </row>
    <row r="3885" spans="1:10" x14ac:dyDescent="0.4">
      <c r="A3885" s="48" t="s">
        <v>87</v>
      </c>
      <c r="B3885" s="48" t="s">
        <v>75</v>
      </c>
      <c r="C3885" s="48">
        <v>2021</v>
      </c>
      <c r="D3885" s="48" t="s">
        <v>3</v>
      </c>
      <c r="E3885" s="48">
        <v>8</v>
      </c>
      <c r="F3885" s="60">
        <v>0</v>
      </c>
      <c r="G3885" s="43">
        <v>0</v>
      </c>
      <c r="H3885" s="58">
        <f>FactTransaction[[#This Row],[RNS]]*FactTransaction[[#This Row],[ADR]]</f>
        <v>0</v>
      </c>
      <c r="I3885" s="51">
        <f>DATE(FactTransaction[[#This Row],['#Year]],FactTransaction[[#This Row],['#Month]],1)</f>
        <v>44409</v>
      </c>
      <c r="J3885" s="48"/>
    </row>
    <row r="3886" spans="1:10" x14ac:dyDescent="0.4">
      <c r="A3886" s="48" t="s">
        <v>87</v>
      </c>
      <c r="B3886" s="48" t="s">
        <v>75</v>
      </c>
      <c r="C3886" s="48">
        <v>2021</v>
      </c>
      <c r="D3886" s="48" t="s">
        <v>6</v>
      </c>
      <c r="E3886" s="48">
        <v>9</v>
      </c>
      <c r="F3886" s="60">
        <v>0</v>
      </c>
      <c r="G3886" s="43">
        <v>0</v>
      </c>
      <c r="H3886" s="58">
        <f>FactTransaction[[#This Row],[RNS]]*FactTransaction[[#This Row],[ADR]]</f>
        <v>0</v>
      </c>
      <c r="I3886" s="51">
        <f>DATE(FactTransaction[[#This Row],['#Year]],FactTransaction[[#This Row],['#Month]],1)</f>
        <v>44440</v>
      </c>
      <c r="J3886" s="48"/>
    </row>
    <row r="3887" spans="1:10" x14ac:dyDescent="0.4">
      <c r="A3887" s="48" t="s">
        <v>87</v>
      </c>
      <c r="B3887" s="48" t="s">
        <v>75</v>
      </c>
      <c r="C3887" s="48">
        <v>2021</v>
      </c>
      <c r="D3887" s="48" t="s">
        <v>7</v>
      </c>
      <c r="E3887" s="48">
        <v>9</v>
      </c>
      <c r="F3887" s="60">
        <v>0</v>
      </c>
      <c r="G3887" s="43">
        <v>0</v>
      </c>
      <c r="H3887" s="58">
        <f>FactTransaction[[#This Row],[RNS]]*FactTransaction[[#This Row],[ADR]]</f>
        <v>0</v>
      </c>
      <c r="I3887" s="51">
        <f>DATE(FactTransaction[[#This Row],['#Year]],FactTransaction[[#This Row],['#Month]],1)</f>
        <v>44440</v>
      </c>
      <c r="J3887" s="48"/>
    </row>
    <row r="3888" spans="1:10" x14ac:dyDescent="0.4">
      <c r="A3888" s="48" t="s">
        <v>87</v>
      </c>
      <c r="B3888" s="48" t="s">
        <v>75</v>
      </c>
      <c r="C3888" s="48">
        <v>2021</v>
      </c>
      <c r="D3888" s="48" t="s">
        <v>8</v>
      </c>
      <c r="E3888" s="48">
        <v>9</v>
      </c>
      <c r="F3888" s="60">
        <v>0</v>
      </c>
      <c r="G3888" s="43">
        <v>0</v>
      </c>
      <c r="H3888" s="58">
        <f>FactTransaction[[#This Row],[RNS]]*FactTransaction[[#This Row],[ADR]]</f>
        <v>0</v>
      </c>
      <c r="I3888" s="51">
        <f>DATE(FactTransaction[[#This Row],['#Year]],FactTransaction[[#This Row],['#Month]],1)</f>
        <v>44440</v>
      </c>
      <c r="J3888" s="48"/>
    </row>
    <row r="3889" spans="1:10" x14ac:dyDescent="0.4">
      <c r="A3889" s="48" t="s">
        <v>87</v>
      </c>
      <c r="B3889" s="48" t="s">
        <v>75</v>
      </c>
      <c r="C3889" s="48">
        <v>2021</v>
      </c>
      <c r="D3889" s="48" t="s">
        <v>3</v>
      </c>
      <c r="E3889" s="48">
        <v>9</v>
      </c>
      <c r="F3889" s="60">
        <v>0</v>
      </c>
      <c r="G3889" s="43">
        <v>0</v>
      </c>
      <c r="H3889" s="58">
        <f>FactTransaction[[#This Row],[RNS]]*FactTransaction[[#This Row],[ADR]]</f>
        <v>0</v>
      </c>
      <c r="I3889" s="51">
        <f>DATE(FactTransaction[[#This Row],['#Year]],FactTransaction[[#This Row],['#Month]],1)</f>
        <v>44440</v>
      </c>
      <c r="J3889" s="48"/>
    </row>
    <row r="3890" spans="1:10" x14ac:dyDescent="0.4">
      <c r="A3890" s="48" t="s">
        <v>87</v>
      </c>
      <c r="B3890" s="48" t="s">
        <v>75</v>
      </c>
      <c r="C3890" s="48">
        <v>2021</v>
      </c>
      <c r="D3890" s="48" t="s">
        <v>6</v>
      </c>
      <c r="E3890" s="48">
        <v>10</v>
      </c>
      <c r="F3890" s="60">
        <v>0</v>
      </c>
      <c r="G3890" s="43">
        <v>0</v>
      </c>
      <c r="H3890" s="58">
        <f>FactTransaction[[#This Row],[RNS]]*FactTransaction[[#This Row],[ADR]]</f>
        <v>0</v>
      </c>
      <c r="I3890" s="51">
        <f>DATE(FactTransaction[[#This Row],['#Year]],FactTransaction[[#This Row],['#Month]],1)</f>
        <v>44470</v>
      </c>
      <c r="J3890" s="48"/>
    </row>
    <row r="3891" spans="1:10" x14ac:dyDescent="0.4">
      <c r="A3891" s="48" t="s">
        <v>87</v>
      </c>
      <c r="B3891" s="48" t="s">
        <v>75</v>
      </c>
      <c r="C3891" s="48">
        <v>2021</v>
      </c>
      <c r="D3891" s="48" t="s">
        <v>7</v>
      </c>
      <c r="E3891" s="48">
        <v>10</v>
      </c>
      <c r="F3891" s="60">
        <v>0</v>
      </c>
      <c r="G3891" s="43">
        <v>0</v>
      </c>
      <c r="H3891" s="58">
        <f>FactTransaction[[#This Row],[RNS]]*FactTransaction[[#This Row],[ADR]]</f>
        <v>0</v>
      </c>
      <c r="I3891" s="51">
        <f>DATE(FactTransaction[[#This Row],['#Year]],FactTransaction[[#This Row],['#Month]],1)</f>
        <v>44470</v>
      </c>
      <c r="J3891" s="48"/>
    </row>
    <row r="3892" spans="1:10" x14ac:dyDescent="0.4">
      <c r="A3892" s="48" t="s">
        <v>87</v>
      </c>
      <c r="B3892" s="48" t="s">
        <v>75</v>
      </c>
      <c r="C3892" s="48">
        <v>2021</v>
      </c>
      <c r="D3892" s="48" t="s">
        <v>8</v>
      </c>
      <c r="E3892" s="48">
        <v>10</v>
      </c>
      <c r="F3892" s="60">
        <v>0</v>
      </c>
      <c r="G3892" s="43">
        <v>0</v>
      </c>
      <c r="H3892" s="58">
        <f>FactTransaction[[#This Row],[RNS]]*FactTransaction[[#This Row],[ADR]]</f>
        <v>0</v>
      </c>
      <c r="I3892" s="51">
        <f>DATE(FactTransaction[[#This Row],['#Year]],FactTransaction[[#This Row],['#Month]],1)</f>
        <v>44470</v>
      </c>
      <c r="J3892" s="48"/>
    </row>
    <row r="3893" spans="1:10" x14ac:dyDescent="0.4">
      <c r="A3893" s="48" t="s">
        <v>87</v>
      </c>
      <c r="B3893" s="48" t="s">
        <v>75</v>
      </c>
      <c r="C3893" s="48">
        <v>2021</v>
      </c>
      <c r="D3893" s="48" t="s">
        <v>3</v>
      </c>
      <c r="E3893" s="48">
        <v>10</v>
      </c>
      <c r="F3893" s="60">
        <v>0</v>
      </c>
      <c r="G3893" s="43">
        <v>0</v>
      </c>
      <c r="H3893" s="58">
        <f>FactTransaction[[#This Row],[RNS]]*FactTransaction[[#This Row],[ADR]]</f>
        <v>0</v>
      </c>
      <c r="I3893" s="51">
        <f>DATE(FactTransaction[[#This Row],['#Year]],FactTransaction[[#This Row],['#Month]],1)</f>
        <v>44470</v>
      </c>
      <c r="J3893" s="48"/>
    </row>
    <row r="3894" spans="1:10" x14ac:dyDescent="0.4">
      <c r="A3894" s="48" t="s">
        <v>87</v>
      </c>
      <c r="B3894" s="48" t="s">
        <v>75</v>
      </c>
      <c r="C3894" s="48">
        <v>2021</v>
      </c>
      <c r="D3894" s="48" t="s">
        <v>6</v>
      </c>
      <c r="E3894" s="48">
        <v>11</v>
      </c>
      <c r="F3894" s="60">
        <v>0</v>
      </c>
      <c r="G3894" s="43">
        <v>0</v>
      </c>
      <c r="H3894" s="58">
        <f>FactTransaction[[#This Row],[RNS]]*FactTransaction[[#This Row],[ADR]]</f>
        <v>0</v>
      </c>
      <c r="I3894" s="51">
        <f>DATE(FactTransaction[[#This Row],['#Year]],FactTransaction[[#This Row],['#Month]],1)</f>
        <v>44501</v>
      </c>
      <c r="J3894" s="48"/>
    </row>
    <row r="3895" spans="1:10" x14ac:dyDescent="0.4">
      <c r="A3895" s="48" t="s">
        <v>87</v>
      </c>
      <c r="B3895" s="48" t="s">
        <v>75</v>
      </c>
      <c r="C3895" s="48">
        <v>2021</v>
      </c>
      <c r="D3895" s="48" t="s">
        <v>7</v>
      </c>
      <c r="E3895" s="48">
        <v>11</v>
      </c>
      <c r="F3895" s="60">
        <v>0</v>
      </c>
      <c r="G3895" s="43">
        <v>0</v>
      </c>
      <c r="H3895" s="58">
        <f>FactTransaction[[#This Row],[RNS]]*FactTransaction[[#This Row],[ADR]]</f>
        <v>0</v>
      </c>
      <c r="I3895" s="51">
        <f>DATE(FactTransaction[[#This Row],['#Year]],FactTransaction[[#This Row],['#Month]],1)</f>
        <v>44501</v>
      </c>
      <c r="J3895" s="48"/>
    </row>
    <row r="3896" spans="1:10" x14ac:dyDescent="0.4">
      <c r="A3896" s="48" t="s">
        <v>87</v>
      </c>
      <c r="B3896" s="48" t="s">
        <v>75</v>
      </c>
      <c r="C3896" s="48">
        <v>2021</v>
      </c>
      <c r="D3896" s="48" t="s">
        <v>8</v>
      </c>
      <c r="E3896" s="48">
        <v>11</v>
      </c>
      <c r="F3896" s="60">
        <v>0</v>
      </c>
      <c r="G3896" s="43">
        <v>0</v>
      </c>
      <c r="H3896" s="58">
        <f>FactTransaction[[#This Row],[RNS]]*FactTransaction[[#This Row],[ADR]]</f>
        <v>0</v>
      </c>
      <c r="I3896" s="51">
        <f>DATE(FactTransaction[[#This Row],['#Year]],FactTransaction[[#This Row],['#Month]],1)</f>
        <v>44501</v>
      </c>
      <c r="J3896" s="48"/>
    </row>
    <row r="3897" spans="1:10" x14ac:dyDescent="0.4">
      <c r="A3897" s="48" t="s">
        <v>87</v>
      </c>
      <c r="B3897" s="48" t="s">
        <v>75</v>
      </c>
      <c r="C3897" s="48">
        <v>2021</v>
      </c>
      <c r="D3897" s="48" t="s">
        <v>3</v>
      </c>
      <c r="E3897" s="48">
        <v>11</v>
      </c>
      <c r="F3897" s="60">
        <v>0</v>
      </c>
      <c r="G3897" s="43">
        <v>0</v>
      </c>
      <c r="H3897" s="58">
        <f>FactTransaction[[#This Row],[RNS]]*FactTransaction[[#This Row],[ADR]]</f>
        <v>0</v>
      </c>
      <c r="I3897" s="51">
        <f>DATE(FactTransaction[[#This Row],['#Year]],FactTransaction[[#This Row],['#Month]],1)</f>
        <v>44501</v>
      </c>
      <c r="J3897" s="48"/>
    </row>
    <row r="3898" spans="1:10" x14ac:dyDescent="0.4">
      <c r="A3898" s="48" t="s">
        <v>87</v>
      </c>
      <c r="B3898" s="48" t="s">
        <v>75</v>
      </c>
      <c r="C3898" s="48">
        <v>2021</v>
      </c>
      <c r="D3898" s="48" t="s">
        <v>6</v>
      </c>
      <c r="E3898" s="48">
        <v>12</v>
      </c>
      <c r="F3898" s="60">
        <v>0</v>
      </c>
      <c r="G3898" s="43">
        <v>0</v>
      </c>
      <c r="H3898" s="58">
        <f>FactTransaction[[#This Row],[RNS]]*FactTransaction[[#This Row],[ADR]]</f>
        <v>0</v>
      </c>
      <c r="I3898" s="51">
        <f>DATE(FactTransaction[[#This Row],['#Year]],FactTransaction[[#This Row],['#Month]],1)</f>
        <v>44531</v>
      </c>
      <c r="J3898" s="48"/>
    </row>
    <row r="3899" spans="1:10" x14ac:dyDescent="0.4">
      <c r="A3899" s="48" t="s">
        <v>87</v>
      </c>
      <c r="B3899" s="48" t="s">
        <v>75</v>
      </c>
      <c r="C3899" s="48">
        <v>2021</v>
      </c>
      <c r="D3899" s="48" t="s">
        <v>7</v>
      </c>
      <c r="E3899" s="48">
        <v>12</v>
      </c>
      <c r="F3899" s="60">
        <v>0</v>
      </c>
      <c r="G3899" s="43">
        <v>0</v>
      </c>
      <c r="H3899" s="58">
        <f>FactTransaction[[#This Row],[RNS]]*FactTransaction[[#This Row],[ADR]]</f>
        <v>0</v>
      </c>
      <c r="I3899" s="51">
        <f>DATE(FactTransaction[[#This Row],['#Year]],FactTransaction[[#This Row],['#Month]],1)</f>
        <v>44531</v>
      </c>
      <c r="J3899" s="48"/>
    </row>
    <row r="3900" spans="1:10" x14ac:dyDescent="0.4">
      <c r="A3900" s="48" t="s">
        <v>87</v>
      </c>
      <c r="B3900" s="48" t="s">
        <v>75</v>
      </c>
      <c r="C3900" s="48">
        <v>2021</v>
      </c>
      <c r="D3900" s="48" t="s">
        <v>8</v>
      </c>
      <c r="E3900" s="48">
        <v>12</v>
      </c>
      <c r="F3900" s="60">
        <v>0</v>
      </c>
      <c r="G3900" s="43">
        <v>0</v>
      </c>
      <c r="H3900" s="58">
        <f>FactTransaction[[#This Row],[RNS]]*FactTransaction[[#This Row],[ADR]]</f>
        <v>0</v>
      </c>
      <c r="I3900" s="51">
        <f>DATE(FactTransaction[[#This Row],['#Year]],FactTransaction[[#This Row],['#Month]],1)</f>
        <v>44531</v>
      </c>
      <c r="J3900" s="48"/>
    </row>
    <row r="3901" spans="1:10" x14ac:dyDescent="0.4">
      <c r="A3901" s="48" t="s">
        <v>87</v>
      </c>
      <c r="B3901" s="48" t="s">
        <v>75</v>
      </c>
      <c r="C3901" s="48">
        <v>2021</v>
      </c>
      <c r="D3901" s="48" t="s">
        <v>3</v>
      </c>
      <c r="E3901" s="48">
        <v>12</v>
      </c>
      <c r="F3901" s="60">
        <v>0</v>
      </c>
      <c r="G3901" s="43">
        <v>0</v>
      </c>
      <c r="H3901" s="58">
        <f>FactTransaction[[#This Row],[RNS]]*FactTransaction[[#This Row],[ADR]]</f>
        <v>0</v>
      </c>
      <c r="I3901" s="51">
        <f>DATE(FactTransaction[[#This Row],['#Year]],FactTransaction[[#This Row],['#Month]],1)</f>
        <v>44531</v>
      </c>
      <c r="J3901" s="48"/>
    </row>
    <row r="3902" spans="1:10" x14ac:dyDescent="0.4">
      <c r="A3902" s="48" t="s">
        <v>87</v>
      </c>
      <c r="B3902" s="48" t="s">
        <v>74</v>
      </c>
      <c r="C3902" s="48">
        <v>2021</v>
      </c>
      <c r="D3902" s="48" t="s">
        <v>6</v>
      </c>
      <c r="E3902" s="48">
        <v>1</v>
      </c>
      <c r="F3902" s="60">
        <v>0</v>
      </c>
      <c r="G3902" s="43">
        <v>0</v>
      </c>
      <c r="H3902" s="58">
        <f>FactTransaction[[#This Row],[RNS]]*FactTransaction[[#This Row],[ADR]]</f>
        <v>0</v>
      </c>
      <c r="I3902" s="51">
        <f>DATE(FactTransaction[[#This Row],['#Year]],FactTransaction[[#This Row],['#Month]],1)</f>
        <v>44197</v>
      </c>
      <c r="J3902" s="48"/>
    </row>
    <row r="3903" spans="1:10" x14ac:dyDescent="0.4">
      <c r="A3903" s="48" t="s">
        <v>87</v>
      </c>
      <c r="B3903" s="48" t="s">
        <v>74</v>
      </c>
      <c r="C3903" s="48">
        <v>2021</v>
      </c>
      <c r="D3903" s="48" t="s">
        <v>7</v>
      </c>
      <c r="E3903" s="48">
        <v>1</v>
      </c>
      <c r="F3903" s="60">
        <v>0</v>
      </c>
      <c r="G3903" s="43">
        <v>0</v>
      </c>
      <c r="H3903" s="58">
        <f>FactTransaction[[#This Row],[RNS]]*FactTransaction[[#This Row],[ADR]]</f>
        <v>0</v>
      </c>
      <c r="I3903" s="51">
        <f>DATE(FactTransaction[[#This Row],['#Year]],FactTransaction[[#This Row],['#Month]],1)</f>
        <v>44197</v>
      </c>
      <c r="J3903" s="48"/>
    </row>
    <row r="3904" spans="1:10" x14ac:dyDescent="0.4">
      <c r="A3904" s="48" t="s">
        <v>87</v>
      </c>
      <c r="B3904" s="48" t="s">
        <v>74</v>
      </c>
      <c r="C3904" s="48">
        <v>2021</v>
      </c>
      <c r="D3904" s="48" t="s">
        <v>8</v>
      </c>
      <c r="E3904" s="48">
        <v>1</v>
      </c>
      <c r="F3904" s="60">
        <v>0</v>
      </c>
      <c r="G3904" s="43">
        <v>0</v>
      </c>
      <c r="H3904" s="58">
        <f>FactTransaction[[#This Row],[RNS]]*FactTransaction[[#This Row],[ADR]]</f>
        <v>0</v>
      </c>
      <c r="I3904" s="51">
        <f>DATE(FactTransaction[[#This Row],['#Year]],FactTransaction[[#This Row],['#Month]],1)</f>
        <v>44197</v>
      </c>
      <c r="J3904" s="48"/>
    </row>
    <row r="3905" spans="1:10" x14ac:dyDescent="0.4">
      <c r="A3905" s="48" t="s">
        <v>87</v>
      </c>
      <c r="B3905" s="48" t="s">
        <v>74</v>
      </c>
      <c r="C3905" s="48">
        <v>2021</v>
      </c>
      <c r="D3905" s="48" t="s">
        <v>3</v>
      </c>
      <c r="E3905" s="48">
        <v>1</v>
      </c>
      <c r="F3905" s="60">
        <v>0</v>
      </c>
      <c r="G3905" s="43">
        <v>0</v>
      </c>
      <c r="H3905" s="58">
        <f>FactTransaction[[#This Row],[RNS]]*FactTransaction[[#This Row],[ADR]]</f>
        <v>0</v>
      </c>
      <c r="I3905" s="51">
        <f>DATE(FactTransaction[[#This Row],['#Year]],FactTransaction[[#This Row],['#Month]],1)</f>
        <v>44197</v>
      </c>
      <c r="J3905" s="48"/>
    </row>
    <row r="3906" spans="1:10" x14ac:dyDescent="0.4">
      <c r="A3906" s="48" t="s">
        <v>87</v>
      </c>
      <c r="B3906" s="48" t="s">
        <v>74</v>
      </c>
      <c r="C3906" s="48">
        <v>2021</v>
      </c>
      <c r="D3906" s="48" t="s">
        <v>6</v>
      </c>
      <c r="E3906" s="48">
        <v>2</v>
      </c>
      <c r="F3906" s="60">
        <v>0</v>
      </c>
      <c r="G3906" s="43">
        <v>0</v>
      </c>
      <c r="H3906" s="58">
        <f>FactTransaction[[#This Row],[RNS]]*FactTransaction[[#This Row],[ADR]]</f>
        <v>0</v>
      </c>
      <c r="I3906" s="51">
        <f>DATE(FactTransaction[[#This Row],['#Year]],FactTransaction[[#This Row],['#Month]],1)</f>
        <v>44228</v>
      </c>
      <c r="J3906" s="48"/>
    </row>
    <row r="3907" spans="1:10" x14ac:dyDescent="0.4">
      <c r="A3907" s="48" t="s">
        <v>87</v>
      </c>
      <c r="B3907" s="48" t="s">
        <v>74</v>
      </c>
      <c r="C3907" s="48">
        <v>2021</v>
      </c>
      <c r="D3907" s="48" t="s">
        <v>7</v>
      </c>
      <c r="E3907" s="48">
        <v>2</v>
      </c>
      <c r="F3907" s="60">
        <v>0</v>
      </c>
      <c r="G3907" s="43">
        <v>0</v>
      </c>
      <c r="H3907" s="58">
        <f>FactTransaction[[#This Row],[RNS]]*FactTransaction[[#This Row],[ADR]]</f>
        <v>0</v>
      </c>
      <c r="I3907" s="51">
        <f>DATE(FactTransaction[[#This Row],['#Year]],FactTransaction[[#This Row],['#Month]],1)</f>
        <v>44228</v>
      </c>
      <c r="J3907" s="48"/>
    </row>
    <row r="3908" spans="1:10" x14ac:dyDescent="0.4">
      <c r="A3908" s="48" t="s">
        <v>87</v>
      </c>
      <c r="B3908" s="48" t="s">
        <v>74</v>
      </c>
      <c r="C3908" s="48">
        <v>2021</v>
      </c>
      <c r="D3908" s="48" t="s">
        <v>8</v>
      </c>
      <c r="E3908" s="48">
        <v>2</v>
      </c>
      <c r="F3908" s="60">
        <v>0</v>
      </c>
      <c r="G3908" s="43">
        <v>0</v>
      </c>
      <c r="H3908" s="58">
        <f>FactTransaction[[#This Row],[RNS]]*FactTransaction[[#This Row],[ADR]]</f>
        <v>0</v>
      </c>
      <c r="I3908" s="51">
        <f>DATE(FactTransaction[[#This Row],['#Year]],FactTransaction[[#This Row],['#Month]],1)</f>
        <v>44228</v>
      </c>
      <c r="J3908" s="48"/>
    </row>
    <row r="3909" spans="1:10" x14ac:dyDescent="0.4">
      <c r="A3909" s="48" t="s">
        <v>87</v>
      </c>
      <c r="B3909" s="48" t="s">
        <v>74</v>
      </c>
      <c r="C3909" s="48">
        <v>2021</v>
      </c>
      <c r="D3909" s="48" t="s">
        <v>3</v>
      </c>
      <c r="E3909" s="48">
        <v>2</v>
      </c>
      <c r="F3909" s="60">
        <v>0</v>
      </c>
      <c r="G3909" s="43">
        <v>0</v>
      </c>
      <c r="H3909" s="58">
        <f>FactTransaction[[#This Row],[RNS]]*FactTransaction[[#This Row],[ADR]]</f>
        <v>0</v>
      </c>
      <c r="I3909" s="51">
        <f>DATE(FactTransaction[[#This Row],['#Year]],FactTransaction[[#This Row],['#Month]],1)</f>
        <v>44228</v>
      </c>
      <c r="J3909" s="48"/>
    </row>
    <row r="3910" spans="1:10" x14ac:dyDescent="0.4">
      <c r="A3910" s="48" t="s">
        <v>87</v>
      </c>
      <c r="B3910" s="48" t="s">
        <v>74</v>
      </c>
      <c r="C3910" s="48">
        <v>2021</v>
      </c>
      <c r="D3910" s="48" t="s">
        <v>6</v>
      </c>
      <c r="E3910" s="48">
        <v>3</v>
      </c>
      <c r="F3910" s="60">
        <v>0</v>
      </c>
      <c r="G3910" s="43">
        <v>0</v>
      </c>
      <c r="H3910" s="58">
        <f>FactTransaction[[#This Row],[RNS]]*FactTransaction[[#This Row],[ADR]]</f>
        <v>0</v>
      </c>
      <c r="I3910" s="51">
        <f>DATE(FactTransaction[[#This Row],['#Year]],FactTransaction[[#This Row],['#Month]],1)</f>
        <v>44256</v>
      </c>
      <c r="J3910" s="48"/>
    </row>
    <row r="3911" spans="1:10" x14ac:dyDescent="0.4">
      <c r="A3911" s="48" t="s">
        <v>87</v>
      </c>
      <c r="B3911" s="48" t="s">
        <v>74</v>
      </c>
      <c r="C3911" s="48">
        <v>2021</v>
      </c>
      <c r="D3911" s="48" t="s">
        <v>7</v>
      </c>
      <c r="E3911" s="48">
        <v>3</v>
      </c>
      <c r="F3911" s="60">
        <v>0</v>
      </c>
      <c r="G3911" s="43">
        <v>0</v>
      </c>
      <c r="H3911" s="58">
        <f>FactTransaction[[#This Row],[RNS]]*FactTransaction[[#This Row],[ADR]]</f>
        <v>0</v>
      </c>
      <c r="I3911" s="51">
        <f>DATE(FactTransaction[[#This Row],['#Year]],FactTransaction[[#This Row],['#Month]],1)</f>
        <v>44256</v>
      </c>
      <c r="J3911" s="48"/>
    </row>
    <row r="3912" spans="1:10" x14ac:dyDescent="0.4">
      <c r="A3912" s="48" t="s">
        <v>87</v>
      </c>
      <c r="B3912" s="48" t="s">
        <v>74</v>
      </c>
      <c r="C3912" s="48">
        <v>2021</v>
      </c>
      <c r="D3912" s="48" t="s">
        <v>8</v>
      </c>
      <c r="E3912" s="48">
        <v>3</v>
      </c>
      <c r="F3912" s="60">
        <v>0</v>
      </c>
      <c r="G3912" s="43">
        <v>0</v>
      </c>
      <c r="H3912" s="58">
        <f>FactTransaction[[#This Row],[RNS]]*FactTransaction[[#This Row],[ADR]]</f>
        <v>0</v>
      </c>
      <c r="I3912" s="51">
        <f>DATE(FactTransaction[[#This Row],['#Year]],FactTransaction[[#This Row],['#Month]],1)</f>
        <v>44256</v>
      </c>
      <c r="J3912" s="48"/>
    </row>
    <row r="3913" spans="1:10" x14ac:dyDescent="0.4">
      <c r="A3913" s="48" t="s">
        <v>87</v>
      </c>
      <c r="B3913" s="48" t="s">
        <v>74</v>
      </c>
      <c r="C3913" s="48">
        <v>2021</v>
      </c>
      <c r="D3913" s="48" t="s">
        <v>3</v>
      </c>
      <c r="E3913" s="48">
        <v>3</v>
      </c>
      <c r="F3913" s="60">
        <v>0</v>
      </c>
      <c r="G3913" s="43">
        <v>0</v>
      </c>
      <c r="H3913" s="58">
        <f>FactTransaction[[#This Row],[RNS]]*FactTransaction[[#This Row],[ADR]]</f>
        <v>0</v>
      </c>
      <c r="I3913" s="51">
        <f>DATE(FactTransaction[[#This Row],['#Year]],FactTransaction[[#This Row],['#Month]],1)</f>
        <v>44256</v>
      </c>
      <c r="J3913" s="48"/>
    </row>
    <row r="3914" spans="1:10" x14ac:dyDescent="0.4">
      <c r="A3914" s="48" t="s">
        <v>87</v>
      </c>
      <c r="B3914" s="48" t="s">
        <v>74</v>
      </c>
      <c r="C3914" s="48">
        <v>2021</v>
      </c>
      <c r="D3914" s="48" t="s">
        <v>6</v>
      </c>
      <c r="E3914" s="48">
        <v>4</v>
      </c>
      <c r="F3914" s="60">
        <v>0</v>
      </c>
      <c r="G3914" s="43">
        <v>0</v>
      </c>
      <c r="H3914" s="58">
        <f>FactTransaction[[#This Row],[RNS]]*FactTransaction[[#This Row],[ADR]]</f>
        <v>0</v>
      </c>
      <c r="I3914" s="51">
        <f>DATE(FactTransaction[[#This Row],['#Year]],FactTransaction[[#This Row],['#Month]],1)</f>
        <v>44287</v>
      </c>
      <c r="J3914" s="48"/>
    </row>
    <row r="3915" spans="1:10" x14ac:dyDescent="0.4">
      <c r="A3915" s="48" t="s">
        <v>87</v>
      </c>
      <c r="B3915" s="48" t="s">
        <v>74</v>
      </c>
      <c r="C3915" s="48">
        <v>2021</v>
      </c>
      <c r="D3915" s="48" t="s">
        <v>7</v>
      </c>
      <c r="E3915" s="48">
        <v>4</v>
      </c>
      <c r="F3915" s="60">
        <v>0</v>
      </c>
      <c r="G3915" s="43">
        <v>0</v>
      </c>
      <c r="H3915" s="58">
        <f>FactTransaction[[#This Row],[RNS]]*FactTransaction[[#This Row],[ADR]]</f>
        <v>0</v>
      </c>
      <c r="I3915" s="51">
        <f>DATE(FactTransaction[[#This Row],['#Year]],FactTransaction[[#This Row],['#Month]],1)</f>
        <v>44287</v>
      </c>
      <c r="J3915" s="48"/>
    </row>
    <row r="3916" spans="1:10" x14ac:dyDescent="0.4">
      <c r="A3916" s="48" t="s">
        <v>87</v>
      </c>
      <c r="B3916" s="48" t="s">
        <v>74</v>
      </c>
      <c r="C3916" s="48">
        <v>2021</v>
      </c>
      <c r="D3916" s="48" t="s">
        <v>8</v>
      </c>
      <c r="E3916" s="48">
        <v>4</v>
      </c>
      <c r="F3916" s="60">
        <v>0</v>
      </c>
      <c r="G3916" s="43">
        <v>0</v>
      </c>
      <c r="H3916" s="58">
        <f>FactTransaction[[#This Row],[RNS]]*FactTransaction[[#This Row],[ADR]]</f>
        <v>0</v>
      </c>
      <c r="I3916" s="51">
        <f>DATE(FactTransaction[[#This Row],['#Year]],FactTransaction[[#This Row],['#Month]],1)</f>
        <v>44287</v>
      </c>
      <c r="J3916" s="48"/>
    </row>
    <row r="3917" spans="1:10" x14ac:dyDescent="0.4">
      <c r="A3917" s="48" t="s">
        <v>87</v>
      </c>
      <c r="B3917" s="48" t="s">
        <v>74</v>
      </c>
      <c r="C3917" s="48">
        <v>2021</v>
      </c>
      <c r="D3917" s="48" t="s">
        <v>3</v>
      </c>
      <c r="E3917" s="48">
        <v>4</v>
      </c>
      <c r="F3917" s="60">
        <v>0</v>
      </c>
      <c r="G3917" s="43">
        <v>0</v>
      </c>
      <c r="H3917" s="58">
        <f>FactTransaction[[#This Row],[RNS]]*FactTransaction[[#This Row],[ADR]]</f>
        <v>0</v>
      </c>
      <c r="I3917" s="51">
        <f>DATE(FactTransaction[[#This Row],['#Year]],FactTransaction[[#This Row],['#Month]],1)</f>
        <v>44287</v>
      </c>
      <c r="J3917" s="48"/>
    </row>
    <row r="3918" spans="1:10" x14ac:dyDescent="0.4">
      <c r="A3918" s="48" t="s">
        <v>87</v>
      </c>
      <c r="B3918" s="48" t="s">
        <v>74</v>
      </c>
      <c r="C3918" s="48">
        <v>2021</v>
      </c>
      <c r="D3918" s="48" t="s">
        <v>6</v>
      </c>
      <c r="E3918" s="48">
        <v>5</v>
      </c>
      <c r="F3918" s="60">
        <v>0</v>
      </c>
      <c r="G3918" s="43">
        <v>0</v>
      </c>
      <c r="H3918" s="58">
        <f>FactTransaction[[#This Row],[RNS]]*FactTransaction[[#This Row],[ADR]]</f>
        <v>0</v>
      </c>
      <c r="I3918" s="51">
        <f>DATE(FactTransaction[[#This Row],['#Year]],FactTransaction[[#This Row],['#Month]],1)</f>
        <v>44317</v>
      </c>
      <c r="J3918" s="48"/>
    </row>
    <row r="3919" spans="1:10" x14ac:dyDescent="0.4">
      <c r="A3919" s="48" t="s">
        <v>87</v>
      </c>
      <c r="B3919" s="48" t="s">
        <v>74</v>
      </c>
      <c r="C3919" s="48">
        <v>2021</v>
      </c>
      <c r="D3919" s="48" t="s">
        <v>7</v>
      </c>
      <c r="E3919" s="48">
        <v>5</v>
      </c>
      <c r="F3919" s="60">
        <v>0</v>
      </c>
      <c r="G3919" s="43">
        <v>0</v>
      </c>
      <c r="H3919" s="58">
        <f>FactTransaction[[#This Row],[RNS]]*FactTransaction[[#This Row],[ADR]]</f>
        <v>0</v>
      </c>
      <c r="I3919" s="51">
        <f>DATE(FactTransaction[[#This Row],['#Year]],FactTransaction[[#This Row],['#Month]],1)</f>
        <v>44317</v>
      </c>
      <c r="J3919" s="48"/>
    </row>
    <row r="3920" spans="1:10" x14ac:dyDescent="0.4">
      <c r="A3920" s="48" t="s">
        <v>87</v>
      </c>
      <c r="B3920" s="48" t="s">
        <v>74</v>
      </c>
      <c r="C3920" s="48">
        <v>2021</v>
      </c>
      <c r="D3920" s="48" t="s">
        <v>8</v>
      </c>
      <c r="E3920" s="48">
        <v>5</v>
      </c>
      <c r="F3920" s="60">
        <v>0</v>
      </c>
      <c r="G3920" s="43">
        <v>0</v>
      </c>
      <c r="H3920" s="58">
        <f>FactTransaction[[#This Row],[RNS]]*FactTransaction[[#This Row],[ADR]]</f>
        <v>0</v>
      </c>
      <c r="I3920" s="51">
        <f>DATE(FactTransaction[[#This Row],['#Year]],FactTransaction[[#This Row],['#Month]],1)</f>
        <v>44317</v>
      </c>
      <c r="J3920" s="48"/>
    </row>
    <row r="3921" spans="1:10" x14ac:dyDescent="0.4">
      <c r="A3921" s="48" t="s">
        <v>87</v>
      </c>
      <c r="B3921" s="48" t="s">
        <v>74</v>
      </c>
      <c r="C3921" s="48">
        <v>2021</v>
      </c>
      <c r="D3921" s="48" t="s">
        <v>3</v>
      </c>
      <c r="E3921" s="48">
        <v>5</v>
      </c>
      <c r="F3921" s="60">
        <v>0</v>
      </c>
      <c r="G3921" s="43">
        <v>0</v>
      </c>
      <c r="H3921" s="58">
        <f>FactTransaction[[#This Row],[RNS]]*FactTransaction[[#This Row],[ADR]]</f>
        <v>0</v>
      </c>
      <c r="I3921" s="51">
        <f>DATE(FactTransaction[[#This Row],['#Year]],FactTransaction[[#This Row],['#Month]],1)</f>
        <v>44317</v>
      </c>
      <c r="J3921" s="48"/>
    </row>
    <row r="3922" spans="1:10" x14ac:dyDescent="0.4">
      <c r="A3922" s="48" t="s">
        <v>87</v>
      </c>
      <c r="B3922" s="48" t="s">
        <v>74</v>
      </c>
      <c r="C3922" s="48">
        <v>2021</v>
      </c>
      <c r="D3922" s="48" t="s">
        <v>6</v>
      </c>
      <c r="E3922" s="48">
        <v>6</v>
      </c>
      <c r="F3922" s="60">
        <v>0</v>
      </c>
      <c r="G3922" s="43">
        <v>0</v>
      </c>
      <c r="H3922" s="58">
        <f>FactTransaction[[#This Row],[RNS]]*FactTransaction[[#This Row],[ADR]]</f>
        <v>0</v>
      </c>
      <c r="I3922" s="51">
        <f>DATE(FactTransaction[[#This Row],['#Year]],FactTransaction[[#This Row],['#Month]],1)</f>
        <v>44348</v>
      </c>
      <c r="J3922" s="48"/>
    </row>
    <row r="3923" spans="1:10" x14ac:dyDescent="0.4">
      <c r="A3923" s="48" t="s">
        <v>87</v>
      </c>
      <c r="B3923" s="48" t="s">
        <v>74</v>
      </c>
      <c r="C3923" s="48">
        <v>2021</v>
      </c>
      <c r="D3923" s="48" t="s">
        <v>7</v>
      </c>
      <c r="E3923" s="48">
        <v>6</v>
      </c>
      <c r="F3923" s="60">
        <v>0</v>
      </c>
      <c r="G3923" s="43">
        <v>0</v>
      </c>
      <c r="H3923" s="58">
        <f>FactTransaction[[#This Row],[RNS]]*FactTransaction[[#This Row],[ADR]]</f>
        <v>0</v>
      </c>
      <c r="I3923" s="51">
        <f>DATE(FactTransaction[[#This Row],['#Year]],FactTransaction[[#This Row],['#Month]],1)</f>
        <v>44348</v>
      </c>
      <c r="J3923" s="48"/>
    </row>
    <row r="3924" spans="1:10" x14ac:dyDescent="0.4">
      <c r="A3924" s="48" t="s">
        <v>87</v>
      </c>
      <c r="B3924" s="48" t="s">
        <v>74</v>
      </c>
      <c r="C3924" s="48">
        <v>2021</v>
      </c>
      <c r="D3924" s="48" t="s">
        <v>8</v>
      </c>
      <c r="E3924" s="48">
        <v>6</v>
      </c>
      <c r="F3924" s="60">
        <v>0</v>
      </c>
      <c r="G3924" s="43">
        <v>0</v>
      </c>
      <c r="H3924" s="58">
        <f>FactTransaction[[#This Row],[RNS]]*FactTransaction[[#This Row],[ADR]]</f>
        <v>0</v>
      </c>
      <c r="I3924" s="51">
        <f>DATE(FactTransaction[[#This Row],['#Year]],FactTransaction[[#This Row],['#Month]],1)</f>
        <v>44348</v>
      </c>
      <c r="J3924" s="48"/>
    </row>
    <row r="3925" spans="1:10" x14ac:dyDescent="0.4">
      <c r="A3925" s="48" t="s">
        <v>87</v>
      </c>
      <c r="B3925" s="48" t="s">
        <v>74</v>
      </c>
      <c r="C3925" s="48">
        <v>2021</v>
      </c>
      <c r="D3925" s="48" t="s">
        <v>3</v>
      </c>
      <c r="E3925" s="48">
        <v>6</v>
      </c>
      <c r="F3925" s="60">
        <v>0</v>
      </c>
      <c r="G3925" s="43">
        <v>0</v>
      </c>
      <c r="H3925" s="58">
        <f>FactTransaction[[#This Row],[RNS]]*FactTransaction[[#This Row],[ADR]]</f>
        <v>0</v>
      </c>
      <c r="I3925" s="51">
        <f>DATE(FactTransaction[[#This Row],['#Year]],FactTransaction[[#This Row],['#Month]],1)</f>
        <v>44348</v>
      </c>
      <c r="J3925" s="48"/>
    </row>
    <row r="3926" spans="1:10" x14ac:dyDescent="0.4">
      <c r="A3926" s="48" t="s">
        <v>87</v>
      </c>
      <c r="B3926" s="48" t="s">
        <v>74</v>
      </c>
      <c r="C3926" s="48">
        <v>2021</v>
      </c>
      <c r="D3926" s="48" t="s">
        <v>6</v>
      </c>
      <c r="E3926" s="48">
        <v>7</v>
      </c>
      <c r="F3926" s="60">
        <v>0</v>
      </c>
      <c r="G3926" s="43">
        <v>0</v>
      </c>
      <c r="H3926" s="58">
        <f>FactTransaction[[#This Row],[RNS]]*FactTransaction[[#This Row],[ADR]]</f>
        <v>0</v>
      </c>
      <c r="I3926" s="51">
        <f>DATE(FactTransaction[[#This Row],['#Year]],FactTransaction[[#This Row],['#Month]],1)</f>
        <v>44378</v>
      </c>
      <c r="J3926" s="48"/>
    </row>
    <row r="3927" spans="1:10" x14ac:dyDescent="0.4">
      <c r="A3927" s="48" t="s">
        <v>87</v>
      </c>
      <c r="B3927" s="48" t="s">
        <v>74</v>
      </c>
      <c r="C3927" s="48">
        <v>2021</v>
      </c>
      <c r="D3927" s="48" t="s">
        <v>7</v>
      </c>
      <c r="E3927" s="48">
        <v>7</v>
      </c>
      <c r="F3927" s="60">
        <v>0</v>
      </c>
      <c r="G3927" s="43">
        <v>0</v>
      </c>
      <c r="H3927" s="58">
        <f>FactTransaction[[#This Row],[RNS]]*FactTransaction[[#This Row],[ADR]]</f>
        <v>0</v>
      </c>
      <c r="I3927" s="51">
        <f>DATE(FactTransaction[[#This Row],['#Year]],FactTransaction[[#This Row],['#Month]],1)</f>
        <v>44378</v>
      </c>
      <c r="J3927" s="48"/>
    </row>
    <row r="3928" spans="1:10" x14ac:dyDescent="0.4">
      <c r="A3928" s="48" t="s">
        <v>87</v>
      </c>
      <c r="B3928" s="48" t="s">
        <v>74</v>
      </c>
      <c r="C3928" s="48">
        <v>2021</v>
      </c>
      <c r="D3928" s="48" t="s">
        <v>8</v>
      </c>
      <c r="E3928" s="48">
        <v>7</v>
      </c>
      <c r="F3928" s="60">
        <v>0</v>
      </c>
      <c r="G3928" s="43">
        <v>0</v>
      </c>
      <c r="H3928" s="58">
        <f>FactTransaction[[#This Row],[RNS]]*FactTransaction[[#This Row],[ADR]]</f>
        <v>0</v>
      </c>
      <c r="I3928" s="51">
        <f>DATE(FactTransaction[[#This Row],['#Year]],FactTransaction[[#This Row],['#Month]],1)</f>
        <v>44378</v>
      </c>
      <c r="J3928" s="48"/>
    </row>
    <row r="3929" spans="1:10" x14ac:dyDescent="0.4">
      <c r="A3929" s="48" t="s">
        <v>87</v>
      </c>
      <c r="B3929" s="48" t="s">
        <v>74</v>
      </c>
      <c r="C3929" s="48">
        <v>2021</v>
      </c>
      <c r="D3929" s="48" t="s">
        <v>3</v>
      </c>
      <c r="E3929" s="48">
        <v>7</v>
      </c>
      <c r="F3929" s="60">
        <v>0</v>
      </c>
      <c r="G3929" s="43">
        <v>0</v>
      </c>
      <c r="H3929" s="58">
        <f>FactTransaction[[#This Row],[RNS]]*FactTransaction[[#This Row],[ADR]]</f>
        <v>0</v>
      </c>
      <c r="I3929" s="51">
        <f>DATE(FactTransaction[[#This Row],['#Year]],FactTransaction[[#This Row],['#Month]],1)</f>
        <v>44378</v>
      </c>
      <c r="J3929" s="48"/>
    </row>
    <row r="3930" spans="1:10" x14ac:dyDescent="0.4">
      <c r="A3930" s="48" t="s">
        <v>87</v>
      </c>
      <c r="B3930" s="48" t="s">
        <v>74</v>
      </c>
      <c r="C3930" s="48">
        <v>2021</v>
      </c>
      <c r="D3930" s="48" t="s">
        <v>6</v>
      </c>
      <c r="E3930" s="48">
        <v>8</v>
      </c>
      <c r="F3930" s="60">
        <v>0</v>
      </c>
      <c r="G3930" s="43">
        <v>0</v>
      </c>
      <c r="H3930" s="58">
        <f>FactTransaction[[#This Row],[RNS]]*FactTransaction[[#This Row],[ADR]]</f>
        <v>0</v>
      </c>
      <c r="I3930" s="51">
        <f>DATE(FactTransaction[[#This Row],['#Year]],FactTransaction[[#This Row],['#Month]],1)</f>
        <v>44409</v>
      </c>
      <c r="J3930" s="48"/>
    </row>
    <row r="3931" spans="1:10" x14ac:dyDescent="0.4">
      <c r="A3931" s="48" t="s">
        <v>87</v>
      </c>
      <c r="B3931" s="48" t="s">
        <v>74</v>
      </c>
      <c r="C3931" s="48">
        <v>2021</v>
      </c>
      <c r="D3931" s="48" t="s">
        <v>7</v>
      </c>
      <c r="E3931" s="48">
        <v>8</v>
      </c>
      <c r="F3931" s="60">
        <v>0</v>
      </c>
      <c r="G3931" s="43">
        <v>0</v>
      </c>
      <c r="H3931" s="58">
        <f>FactTransaction[[#This Row],[RNS]]*FactTransaction[[#This Row],[ADR]]</f>
        <v>0</v>
      </c>
      <c r="I3931" s="51">
        <f>DATE(FactTransaction[[#This Row],['#Year]],FactTransaction[[#This Row],['#Month]],1)</f>
        <v>44409</v>
      </c>
      <c r="J3931" s="48"/>
    </row>
    <row r="3932" spans="1:10" x14ac:dyDescent="0.4">
      <c r="A3932" s="48" t="s">
        <v>87</v>
      </c>
      <c r="B3932" s="48" t="s">
        <v>74</v>
      </c>
      <c r="C3932" s="48">
        <v>2021</v>
      </c>
      <c r="D3932" s="48" t="s">
        <v>8</v>
      </c>
      <c r="E3932" s="48">
        <v>8</v>
      </c>
      <c r="F3932" s="60">
        <v>0</v>
      </c>
      <c r="G3932" s="43">
        <v>0</v>
      </c>
      <c r="H3932" s="58">
        <f>FactTransaction[[#This Row],[RNS]]*FactTransaction[[#This Row],[ADR]]</f>
        <v>0</v>
      </c>
      <c r="I3932" s="51">
        <f>DATE(FactTransaction[[#This Row],['#Year]],FactTransaction[[#This Row],['#Month]],1)</f>
        <v>44409</v>
      </c>
      <c r="J3932" s="48"/>
    </row>
    <row r="3933" spans="1:10" x14ac:dyDescent="0.4">
      <c r="A3933" s="48" t="s">
        <v>87</v>
      </c>
      <c r="B3933" s="48" t="s">
        <v>74</v>
      </c>
      <c r="C3933" s="48">
        <v>2021</v>
      </c>
      <c r="D3933" s="48" t="s">
        <v>3</v>
      </c>
      <c r="E3933" s="48">
        <v>8</v>
      </c>
      <c r="F3933" s="60">
        <v>0</v>
      </c>
      <c r="G3933" s="43">
        <v>0</v>
      </c>
      <c r="H3933" s="58">
        <f>FactTransaction[[#This Row],[RNS]]*FactTransaction[[#This Row],[ADR]]</f>
        <v>0</v>
      </c>
      <c r="I3933" s="51">
        <f>DATE(FactTransaction[[#This Row],['#Year]],FactTransaction[[#This Row],['#Month]],1)</f>
        <v>44409</v>
      </c>
      <c r="J3933" s="48"/>
    </row>
    <row r="3934" spans="1:10" x14ac:dyDescent="0.4">
      <c r="A3934" s="48" t="s">
        <v>87</v>
      </c>
      <c r="B3934" s="48" t="s">
        <v>74</v>
      </c>
      <c r="C3934" s="48">
        <v>2021</v>
      </c>
      <c r="D3934" s="48" t="s">
        <v>6</v>
      </c>
      <c r="E3934" s="48">
        <v>9</v>
      </c>
      <c r="F3934" s="60">
        <v>0</v>
      </c>
      <c r="G3934" s="43">
        <v>0</v>
      </c>
      <c r="H3934" s="58">
        <f>FactTransaction[[#This Row],[RNS]]*FactTransaction[[#This Row],[ADR]]</f>
        <v>0</v>
      </c>
      <c r="I3934" s="51">
        <f>DATE(FactTransaction[[#This Row],['#Year]],FactTransaction[[#This Row],['#Month]],1)</f>
        <v>44440</v>
      </c>
      <c r="J3934" s="48"/>
    </row>
    <row r="3935" spans="1:10" x14ac:dyDescent="0.4">
      <c r="A3935" s="48" t="s">
        <v>87</v>
      </c>
      <c r="B3935" s="48" t="s">
        <v>74</v>
      </c>
      <c r="C3935" s="48">
        <v>2021</v>
      </c>
      <c r="D3935" s="48" t="s">
        <v>7</v>
      </c>
      <c r="E3935" s="48">
        <v>9</v>
      </c>
      <c r="F3935" s="60">
        <v>0</v>
      </c>
      <c r="G3935" s="43">
        <v>0</v>
      </c>
      <c r="H3935" s="58">
        <f>FactTransaction[[#This Row],[RNS]]*FactTransaction[[#This Row],[ADR]]</f>
        <v>0</v>
      </c>
      <c r="I3935" s="51">
        <f>DATE(FactTransaction[[#This Row],['#Year]],FactTransaction[[#This Row],['#Month]],1)</f>
        <v>44440</v>
      </c>
      <c r="J3935" s="48"/>
    </row>
    <row r="3936" spans="1:10" x14ac:dyDescent="0.4">
      <c r="A3936" s="48" t="s">
        <v>87</v>
      </c>
      <c r="B3936" s="48" t="s">
        <v>74</v>
      </c>
      <c r="C3936" s="48">
        <v>2021</v>
      </c>
      <c r="D3936" s="48" t="s">
        <v>8</v>
      </c>
      <c r="E3936" s="48">
        <v>9</v>
      </c>
      <c r="F3936" s="60">
        <v>0</v>
      </c>
      <c r="G3936" s="43">
        <v>0</v>
      </c>
      <c r="H3936" s="58">
        <f>FactTransaction[[#This Row],[RNS]]*FactTransaction[[#This Row],[ADR]]</f>
        <v>0</v>
      </c>
      <c r="I3936" s="51">
        <f>DATE(FactTransaction[[#This Row],['#Year]],FactTransaction[[#This Row],['#Month]],1)</f>
        <v>44440</v>
      </c>
      <c r="J3936" s="48"/>
    </row>
    <row r="3937" spans="1:10" x14ac:dyDescent="0.4">
      <c r="A3937" s="48" t="s">
        <v>87</v>
      </c>
      <c r="B3937" s="48" t="s">
        <v>74</v>
      </c>
      <c r="C3937" s="48">
        <v>2021</v>
      </c>
      <c r="D3937" s="48" t="s">
        <v>3</v>
      </c>
      <c r="E3937" s="48">
        <v>9</v>
      </c>
      <c r="F3937" s="60">
        <v>0</v>
      </c>
      <c r="G3937" s="43">
        <v>0</v>
      </c>
      <c r="H3937" s="58">
        <f>FactTransaction[[#This Row],[RNS]]*FactTransaction[[#This Row],[ADR]]</f>
        <v>0</v>
      </c>
      <c r="I3937" s="51">
        <f>DATE(FactTransaction[[#This Row],['#Year]],FactTransaction[[#This Row],['#Month]],1)</f>
        <v>44440</v>
      </c>
      <c r="J3937" s="48"/>
    </row>
    <row r="3938" spans="1:10" x14ac:dyDescent="0.4">
      <c r="A3938" s="48" t="s">
        <v>87</v>
      </c>
      <c r="B3938" s="48" t="s">
        <v>74</v>
      </c>
      <c r="C3938" s="48">
        <v>2021</v>
      </c>
      <c r="D3938" s="48" t="s">
        <v>6</v>
      </c>
      <c r="E3938" s="48">
        <v>10</v>
      </c>
      <c r="F3938" s="60">
        <v>0</v>
      </c>
      <c r="G3938" s="43">
        <v>0</v>
      </c>
      <c r="H3938" s="58">
        <f>FactTransaction[[#This Row],[RNS]]*FactTransaction[[#This Row],[ADR]]</f>
        <v>0</v>
      </c>
      <c r="I3938" s="51">
        <f>DATE(FactTransaction[[#This Row],['#Year]],FactTransaction[[#This Row],['#Month]],1)</f>
        <v>44470</v>
      </c>
      <c r="J3938" s="48"/>
    </row>
    <row r="3939" spans="1:10" x14ac:dyDescent="0.4">
      <c r="A3939" s="48" t="s">
        <v>87</v>
      </c>
      <c r="B3939" s="48" t="s">
        <v>74</v>
      </c>
      <c r="C3939" s="48">
        <v>2021</v>
      </c>
      <c r="D3939" s="48" t="s">
        <v>7</v>
      </c>
      <c r="E3939" s="48">
        <v>10</v>
      </c>
      <c r="F3939" s="60">
        <v>0</v>
      </c>
      <c r="G3939" s="43">
        <v>0</v>
      </c>
      <c r="H3939" s="58">
        <f>FactTransaction[[#This Row],[RNS]]*FactTransaction[[#This Row],[ADR]]</f>
        <v>0</v>
      </c>
      <c r="I3939" s="51">
        <f>DATE(FactTransaction[[#This Row],['#Year]],FactTransaction[[#This Row],['#Month]],1)</f>
        <v>44470</v>
      </c>
      <c r="J3939" s="48"/>
    </row>
    <row r="3940" spans="1:10" x14ac:dyDescent="0.4">
      <c r="A3940" s="48" t="s">
        <v>87</v>
      </c>
      <c r="B3940" s="48" t="s">
        <v>74</v>
      </c>
      <c r="C3940" s="48">
        <v>2021</v>
      </c>
      <c r="D3940" s="48" t="s">
        <v>8</v>
      </c>
      <c r="E3940" s="48">
        <v>10</v>
      </c>
      <c r="F3940" s="60">
        <v>0</v>
      </c>
      <c r="G3940" s="43">
        <v>0</v>
      </c>
      <c r="H3940" s="58">
        <f>FactTransaction[[#This Row],[RNS]]*FactTransaction[[#This Row],[ADR]]</f>
        <v>0</v>
      </c>
      <c r="I3940" s="51">
        <f>DATE(FactTransaction[[#This Row],['#Year]],FactTransaction[[#This Row],['#Month]],1)</f>
        <v>44470</v>
      </c>
      <c r="J3940" s="48"/>
    </row>
    <row r="3941" spans="1:10" x14ac:dyDescent="0.4">
      <c r="A3941" s="48" t="s">
        <v>87</v>
      </c>
      <c r="B3941" s="48" t="s">
        <v>74</v>
      </c>
      <c r="C3941" s="48">
        <v>2021</v>
      </c>
      <c r="D3941" s="48" t="s">
        <v>3</v>
      </c>
      <c r="E3941" s="48">
        <v>10</v>
      </c>
      <c r="F3941" s="60">
        <v>0</v>
      </c>
      <c r="G3941" s="43">
        <v>0</v>
      </c>
      <c r="H3941" s="58">
        <f>FactTransaction[[#This Row],[RNS]]*FactTransaction[[#This Row],[ADR]]</f>
        <v>0</v>
      </c>
      <c r="I3941" s="51">
        <f>DATE(FactTransaction[[#This Row],['#Year]],FactTransaction[[#This Row],['#Month]],1)</f>
        <v>44470</v>
      </c>
      <c r="J3941" s="48"/>
    </row>
    <row r="3942" spans="1:10" x14ac:dyDescent="0.4">
      <c r="A3942" s="48" t="s">
        <v>87</v>
      </c>
      <c r="B3942" s="48" t="s">
        <v>74</v>
      </c>
      <c r="C3942" s="48">
        <v>2021</v>
      </c>
      <c r="D3942" s="48" t="s">
        <v>6</v>
      </c>
      <c r="E3942" s="48">
        <v>11</v>
      </c>
      <c r="F3942" s="60">
        <v>0</v>
      </c>
      <c r="G3942" s="43">
        <v>0</v>
      </c>
      <c r="H3942" s="58">
        <f>FactTransaction[[#This Row],[RNS]]*FactTransaction[[#This Row],[ADR]]</f>
        <v>0</v>
      </c>
      <c r="I3942" s="51">
        <f>DATE(FactTransaction[[#This Row],['#Year]],FactTransaction[[#This Row],['#Month]],1)</f>
        <v>44501</v>
      </c>
      <c r="J3942" s="48"/>
    </row>
    <row r="3943" spans="1:10" x14ac:dyDescent="0.4">
      <c r="A3943" s="48" t="s">
        <v>87</v>
      </c>
      <c r="B3943" s="48" t="s">
        <v>74</v>
      </c>
      <c r="C3943" s="48">
        <v>2021</v>
      </c>
      <c r="D3943" s="48" t="s">
        <v>7</v>
      </c>
      <c r="E3943" s="48">
        <v>11</v>
      </c>
      <c r="F3943" s="60">
        <v>0</v>
      </c>
      <c r="G3943" s="43">
        <v>0</v>
      </c>
      <c r="H3943" s="58">
        <f>FactTransaction[[#This Row],[RNS]]*FactTransaction[[#This Row],[ADR]]</f>
        <v>0</v>
      </c>
      <c r="I3943" s="51">
        <f>DATE(FactTransaction[[#This Row],['#Year]],FactTransaction[[#This Row],['#Month]],1)</f>
        <v>44501</v>
      </c>
      <c r="J3943" s="48"/>
    </row>
    <row r="3944" spans="1:10" x14ac:dyDescent="0.4">
      <c r="A3944" s="48" t="s">
        <v>87</v>
      </c>
      <c r="B3944" s="48" t="s">
        <v>74</v>
      </c>
      <c r="C3944" s="48">
        <v>2021</v>
      </c>
      <c r="D3944" s="48" t="s">
        <v>8</v>
      </c>
      <c r="E3944" s="48">
        <v>11</v>
      </c>
      <c r="F3944" s="60">
        <v>0</v>
      </c>
      <c r="G3944" s="43">
        <v>0</v>
      </c>
      <c r="H3944" s="58">
        <f>FactTransaction[[#This Row],[RNS]]*FactTransaction[[#This Row],[ADR]]</f>
        <v>0</v>
      </c>
      <c r="I3944" s="51">
        <f>DATE(FactTransaction[[#This Row],['#Year]],FactTransaction[[#This Row],['#Month]],1)</f>
        <v>44501</v>
      </c>
      <c r="J3944" s="48"/>
    </row>
    <row r="3945" spans="1:10" x14ac:dyDescent="0.4">
      <c r="A3945" s="48" t="s">
        <v>87</v>
      </c>
      <c r="B3945" s="48" t="s">
        <v>74</v>
      </c>
      <c r="C3945" s="48">
        <v>2021</v>
      </c>
      <c r="D3945" s="48" t="s">
        <v>3</v>
      </c>
      <c r="E3945" s="48">
        <v>11</v>
      </c>
      <c r="F3945" s="60">
        <v>0</v>
      </c>
      <c r="G3945" s="43">
        <v>0</v>
      </c>
      <c r="H3945" s="58">
        <f>FactTransaction[[#This Row],[RNS]]*FactTransaction[[#This Row],[ADR]]</f>
        <v>0</v>
      </c>
      <c r="I3945" s="51">
        <f>DATE(FactTransaction[[#This Row],['#Year]],FactTransaction[[#This Row],['#Month]],1)</f>
        <v>44501</v>
      </c>
      <c r="J3945" s="48"/>
    </row>
    <row r="3946" spans="1:10" x14ac:dyDescent="0.4">
      <c r="A3946" s="48" t="s">
        <v>87</v>
      </c>
      <c r="B3946" s="48" t="s">
        <v>74</v>
      </c>
      <c r="C3946" s="48">
        <v>2021</v>
      </c>
      <c r="D3946" s="48" t="s">
        <v>6</v>
      </c>
      <c r="E3946" s="48">
        <v>12</v>
      </c>
      <c r="F3946" s="60">
        <v>0</v>
      </c>
      <c r="G3946" s="43">
        <v>0</v>
      </c>
      <c r="H3946" s="58">
        <f>FactTransaction[[#This Row],[RNS]]*FactTransaction[[#This Row],[ADR]]</f>
        <v>0</v>
      </c>
      <c r="I3946" s="51">
        <f>DATE(FactTransaction[[#This Row],['#Year]],FactTransaction[[#This Row],['#Month]],1)</f>
        <v>44531</v>
      </c>
      <c r="J3946" s="48"/>
    </row>
    <row r="3947" spans="1:10" x14ac:dyDescent="0.4">
      <c r="A3947" s="48" t="s">
        <v>87</v>
      </c>
      <c r="B3947" s="48" t="s">
        <v>74</v>
      </c>
      <c r="C3947" s="48">
        <v>2021</v>
      </c>
      <c r="D3947" s="48" t="s">
        <v>7</v>
      </c>
      <c r="E3947" s="48">
        <v>12</v>
      </c>
      <c r="F3947" s="60">
        <v>0</v>
      </c>
      <c r="G3947" s="43">
        <v>0</v>
      </c>
      <c r="H3947" s="58">
        <f>FactTransaction[[#This Row],[RNS]]*FactTransaction[[#This Row],[ADR]]</f>
        <v>0</v>
      </c>
      <c r="I3947" s="51">
        <f>DATE(FactTransaction[[#This Row],['#Year]],FactTransaction[[#This Row],['#Month]],1)</f>
        <v>44531</v>
      </c>
      <c r="J3947" s="48"/>
    </row>
    <row r="3948" spans="1:10" x14ac:dyDescent="0.4">
      <c r="A3948" s="48" t="s">
        <v>87</v>
      </c>
      <c r="B3948" s="48" t="s">
        <v>74</v>
      </c>
      <c r="C3948" s="48">
        <v>2021</v>
      </c>
      <c r="D3948" s="48" t="s">
        <v>8</v>
      </c>
      <c r="E3948" s="48">
        <v>12</v>
      </c>
      <c r="F3948" s="60">
        <v>0</v>
      </c>
      <c r="G3948" s="43">
        <v>0</v>
      </c>
      <c r="H3948" s="58">
        <f>FactTransaction[[#This Row],[RNS]]*FactTransaction[[#This Row],[ADR]]</f>
        <v>0</v>
      </c>
      <c r="I3948" s="51">
        <f>DATE(FactTransaction[[#This Row],['#Year]],FactTransaction[[#This Row],['#Month]],1)</f>
        <v>44531</v>
      </c>
      <c r="J3948" s="48"/>
    </row>
    <row r="3949" spans="1:10" x14ac:dyDescent="0.4">
      <c r="A3949" s="48" t="s">
        <v>87</v>
      </c>
      <c r="B3949" s="48" t="s">
        <v>74</v>
      </c>
      <c r="C3949" s="48">
        <v>2021</v>
      </c>
      <c r="D3949" s="48" t="s">
        <v>3</v>
      </c>
      <c r="E3949" s="48">
        <v>12</v>
      </c>
      <c r="F3949" s="60">
        <v>0</v>
      </c>
      <c r="G3949" s="43">
        <v>0</v>
      </c>
      <c r="H3949" s="58">
        <f>FactTransaction[[#This Row],[RNS]]*FactTransaction[[#This Row],[ADR]]</f>
        <v>0</v>
      </c>
      <c r="I3949" s="51">
        <f>DATE(FactTransaction[[#This Row],['#Year]],FactTransaction[[#This Row],['#Month]],1)</f>
        <v>44531</v>
      </c>
      <c r="J3949" s="48"/>
    </row>
    <row r="3950" spans="1:10" x14ac:dyDescent="0.4">
      <c r="A3950" s="48" t="s">
        <v>87</v>
      </c>
      <c r="B3950" s="48" t="s">
        <v>75</v>
      </c>
      <c r="C3950" s="48">
        <v>2022</v>
      </c>
      <c r="D3950" s="48" t="s">
        <v>6</v>
      </c>
      <c r="E3950" s="48">
        <v>1</v>
      </c>
      <c r="F3950" s="60">
        <v>49</v>
      </c>
      <c r="G3950" s="43">
        <v>91</v>
      </c>
      <c r="H3950" s="58">
        <f>FactTransaction[[#This Row],[RNS]]*FactTransaction[[#This Row],[ADR]]</f>
        <v>4459</v>
      </c>
      <c r="I3950" s="51">
        <f>DATE(FactTransaction[[#This Row],['#Year]],FactTransaction[[#This Row],['#Month]],1)</f>
        <v>44562</v>
      </c>
      <c r="J3950" s="48"/>
    </row>
    <row r="3951" spans="1:10" x14ac:dyDescent="0.4">
      <c r="A3951" s="48" t="s">
        <v>87</v>
      </c>
      <c r="B3951" s="48" t="s">
        <v>75</v>
      </c>
      <c r="C3951" s="48">
        <v>2022</v>
      </c>
      <c r="D3951" s="48" t="s">
        <v>7</v>
      </c>
      <c r="E3951" s="48">
        <v>1</v>
      </c>
      <c r="F3951" s="60">
        <v>20</v>
      </c>
      <c r="G3951" s="43">
        <v>81</v>
      </c>
      <c r="H3951" s="58">
        <f>FactTransaction[[#This Row],[RNS]]*FactTransaction[[#This Row],[ADR]]</f>
        <v>1620</v>
      </c>
      <c r="I3951" s="51">
        <f>DATE(FactTransaction[[#This Row],['#Year]],FactTransaction[[#This Row],['#Month]],1)</f>
        <v>44562</v>
      </c>
      <c r="J3951" s="48"/>
    </row>
    <row r="3952" spans="1:10" x14ac:dyDescent="0.4">
      <c r="A3952" s="48" t="s">
        <v>87</v>
      </c>
      <c r="B3952" s="48" t="s">
        <v>75</v>
      </c>
      <c r="C3952" s="48">
        <v>2022</v>
      </c>
      <c r="D3952" s="48" t="s">
        <v>8</v>
      </c>
      <c r="E3952" s="48">
        <v>1</v>
      </c>
      <c r="F3952" s="60">
        <v>9</v>
      </c>
      <c r="G3952" s="43">
        <v>112</v>
      </c>
      <c r="H3952" s="58">
        <f>FactTransaction[[#This Row],[RNS]]*FactTransaction[[#This Row],[ADR]]</f>
        <v>1008</v>
      </c>
      <c r="I3952" s="51">
        <f>DATE(FactTransaction[[#This Row],['#Year]],FactTransaction[[#This Row],['#Month]],1)</f>
        <v>44562</v>
      </c>
      <c r="J3952" s="48"/>
    </row>
    <row r="3953" spans="1:10" x14ac:dyDescent="0.4">
      <c r="A3953" s="48" t="s">
        <v>87</v>
      </c>
      <c r="B3953" s="48" t="s">
        <v>75</v>
      </c>
      <c r="C3953" s="48">
        <v>2022</v>
      </c>
      <c r="D3953" s="48" t="s">
        <v>3</v>
      </c>
      <c r="E3953" s="48">
        <v>1</v>
      </c>
      <c r="F3953" s="60">
        <v>38</v>
      </c>
      <c r="G3953" s="43">
        <v>103</v>
      </c>
      <c r="H3953" s="58">
        <f>FactTransaction[[#This Row],[RNS]]*FactTransaction[[#This Row],[ADR]]</f>
        <v>3914</v>
      </c>
      <c r="I3953" s="51">
        <f>DATE(FactTransaction[[#This Row],['#Year]],FactTransaction[[#This Row],['#Month]],1)</f>
        <v>44562</v>
      </c>
      <c r="J3953" s="48"/>
    </row>
    <row r="3954" spans="1:10" x14ac:dyDescent="0.4">
      <c r="A3954" s="48" t="s">
        <v>87</v>
      </c>
      <c r="B3954" s="48" t="s">
        <v>75</v>
      </c>
      <c r="C3954" s="48">
        <v>2022</v>
      </c>
      <c r="D3954" s="48" t="s">
        <v>6</v>
      </c>
      <c r="E3954" s="48">
        <v>2</v>
      </c>
      <c r="F3954" s="60">
        <v>87</v>
      </c>
      <c r="G3954" s="43">
        <v>108</v>
      </c>
      <c r="H3954" s="58">
        <f>FactTransaction[[#This Row],[RNS]]*FactTransaction[[#This Row],[ADR]]</f>
        <v>9396</v>
      </c>
      <c r="I3954" s="51">
        <f>DATE(FactTransaction[[#This Row],['#Year]],FactTransaction[[#This Row],['#Month]],1)</f>
        <v>44593</v>
      </c>
      <c r="J3954" s="48"/>
    </row>
    <row r="3955" spans="1:10" x14ac:dyDescent="0.4">
      <c r="A3955" s="48" t="s">
        <v>87</v>
      </c>
      <c r="B3955" s="48" t="s">
        <v>75</v>
      </c>
      <c r="C3955" s="48">
        <v>2022</v>
      </c>
      <c r="D3955" s="48" t="s">
        <v>7</v>
      </c>
      <c r="E3955" s="48">
        <v>2</v>
      </c>
      <c r="F3955" s="60">
        <v>141</v>
      </c>
      <c r="G3955" s="43">
        <v>103</v>
      </c>
      <c r="H3955" s="58">
        <f>FactTransaction[[#This Row],[RNS]]*FactTransaction[[#This Row],[ADR]]</f>
        <v>14523</v>
      </c>
      <c r="I3955" s="51">
        <f>DATE(FactTransaction[[#This Row],['#Year]],FactTransaction[[#This Row],['#Month]],1)</f>
        <v>44593</v>
      </c>
      <c r="J3955" s="48"/>
    </row>
    <row r="3956" spans="1:10" x14ac:dyDescent="0.4">
      <c r="A3956" s="48" t="s">
        <v>87</v>
      </c>
      <c r="B3956" s="48" t="s">
        <v>75</v>
      </c>
      <c r="C3956" s="48">
        <v>2022</v>
      </c>
      <c r="D3956" s="48" t="s">
        <v>8</v>
      </c>
      <c r="E3956" s="48">
        <v>2</v>
      </c>
      <c r="F3956" s="60">
        <v>40</v>
      </c>
      <c r="G3956" s="43">
        <v>93</v>
      </c>
      <c r="H3956" s="58">
        <f>FactTransaction[[#This Row],[RNS]]*FactTransaction[[#This Row],[ADR]]</f>
        <v>3720</v>
      </c>
      <c r="I3956" s="51">
        <f>DATE(FactTransaction[[#This Row],['#Year]],FactTransaction[[#This Row],['#Month]],1)</f>
        <v>44593</v>
      </c>
      <c r="J3956" s="48"/>
    </row>
    <row r="3957" spans="1:10" x14ac:dyDescent="0.4">
      <c r="A3957" s="48" t="s">
        <v>87</v>
      </c>
      <c r="B3957" s="48" t="s">
        <v>75</v>
      </c>
      <c r="C3957" s="48">
        <v>2022</v>
      </c>
      <c r="D3957" s="48" t="s">
        <v>3</v>
      </c>
      <c r="E3957" s="48">
        <v>2</v>
      </c>
      <c r="F3957" s="60">
        <v>42</v>
      </c>
      <c r="G3957" s="43">
        <v>96</v>
      </c>
      <c r="H3957" s="58">
        <f>FactTransaction[[#This Row],[RNS]]*FactTransaction[[#This Row],[ADR]]</f>
        <v>4032</v>
      </c>
      <c r="I3957" s="51">
        <f>DATE(FactTransaction[[#This Row],['#Year]],FactTransaction[[#This Row],['#Month]],1)</f>
        <v>44593</v>
      </c>
      <c r="J3957" s="48"/>
    </row>
    <row r="3958" spans="1:10" x14ac:dyDescent="0.4">
      <c r="A3958" s="48" t="s">
        <v>87</v>
      </c>
      <c r="B3958" s="48" t="s">
        <v>75</v>
      </c>
      <c r="C3958" s="48">
        <v>2022</v>
      </c>
      <c r="D3958" s="48" t="s">
        <v>6</v>
      </c>
      <c r="E3958" s="48">
        <v>3</v>
      </c>
      <c r="F3958" s="60">
        <v>128</v>
      </c>
      <c r="G3958" s="43">
        <v>108</v>
      </c>
      <c r="H3958" s="58">
        <f>FactTransaction[[#This Row],[RNS]]*FactTransaction[[#This Row],[ADR]]</f>
        <v>13824</v>
      </c>
      <c r="I3958" s="51">
        <f>DATE(FactTransaction[[#This Row],['#Year]],FactTransaction[[#This Row],['#Month]],1)</f>
        <v>44621</v>
      </c>
      <c r="J3958" s="48"/>
    </row>
    <row r="3959" spans="1:10" x14ac:dyDescent="0.4">
      <c r="A3959" s="48" t="s">
        <v>87</v>
      </c>
      <c r="B3959" s="48" t="s">
        <v>75</v>
      </c>
      <c r="C3959" s="48">
        <v>2022</v>
      </c>
      <c r="D3959" s="48" t="s">
        <v>7</v>
      </c>
      <c r="E3959" s="48">
        <v>3</v>
      </c>
      <c r="F3959" s="60">
        <v>184</v>
      </c>
      <c r="G3959" s="43">
        <v>102</v>
      </c>
      <c r="H3959" s="58">
        <f>FactTransaction[[#This Row],[RNS]]*FactTransaction[[#This Row],[ADR]]</f>
        <v>18768</v>
      </c>
      <c r="I3959" s="51">
        <f>DATE(FactTransaction[[#This Row],['#Year]],FactTransaction[[#This Row],['#Month]],1)</f>
        <v>44621</v>
      </c>
      <c r="J3959" s="48"/>
    </row>
    <row r="3960" spans="1:10" x14ac:dyDescent="0.4">
      <c r="A3960" s="48" t="s">
        <v>87</v>
      </c>
      <c r="B3960" s="48" t="s">
        <v>75</v>
      </c>
      <c r="C3960" s="48">
        <v>2022</v>
      </c>
      <c r="D3960" s="48" t="s">
        <v>8</v>
      </c>
      <c r="E3960" s="48">
        <v>3</v>
      </c>
      <c r="F3960" s="60">
        <v>14</v>
      </c>
      <c r="G3960" s="43">
        <v>95</v>
      </c>
      <c r="H3960" s="58">
        <f>FactTransaction[[#This Row],[RNS]]*FactTransaction[[#This Row],[ADR]]</f>
        <v>1330</v>
      </c>
      <c r="I3960" s="51">
        <f>DATE(FactTransaction[[#This Row],['#Year]],FactTransaction[[#This Row],['#Month]],1)</f>
        <v>44621</v>
      </c>
      <c r="J3960" s="48"/>
    </row>
    <row r="3961" spans="1:10" x14ac:dyDescent="0.4">
      <c r="A3961" s="48" t="s">
        <v>87</v>
      </c>
      <c r="B3961" s="48" t="s">
        <v>75</v>
      </c>
      <c r="C3961" s="48">
        <v>2022</v>
      </c>
      <c r="D3961" s="48" t="s">
        <v>3</v>
      </c>
      <c r="E3961" s="48">
        <v>3</v>
      </c>
      <c r="F3961" s="60">
        <v>138</v>
      </c>
      <c r="G3961" s="43">
        <v>85</v>
      </c>
      <c r="H3961" s="58">
        <f>FactTransaction[[#This Row],[RNS]]*FactTransaction[[#This Row],[ADR]]</f>
        <v>11730</v>
      </c>
      <c r="I3961" s="51">
        <f>DATE(FactTransaction[[#This Row],['#Year]],FactTransaction[[#This Row],['#Month]],1)</f>
        <v>44621</v>
      </c>
      <c r="J3961" s="48"/>
    </row>
    <row r="3962" spans="1:10" x14ac:dyDescent="0.4">
      <c r="A3962" s="48" t="s">
        <v>87</v>
      </c>
      <c r="B3962" s="48" t="s">
        <v>75</v>
      </c>
      <c r="C3962" s="48">
        <v>2022</v>
      </c>
      <c r="D3962" s="48" t="s">
        <v>6</v>
      </c>
      <c r="E3962" s="48">
        <v>4</v>
      </c>
      <c r="F3962" s="60">
        <v>152</v>
      </c>
      <c r="G3962" s="43">
        <v>87</v>
      </c>
      <c r="H3962" s="58">
        <f>FactTransaction[[#This Row],[RNS]]*FactTransaction[[#This Row],[ADR]]</f>
        <v>13224</v>
      </c>
      <c r="I3962" s="51">
        <f>DATE(FactTransaction[[#This Row],['#Year]],FactTransaction[[#This Row],['#Month]],1)</f>
        <v>44652</v>
      </c>
      <c r="J3962" s="48"/>
    </row>
    <row r="3963" spans="1:10" x14ac:dyDescent="0.4">
      <c r="A3963" s="48" t="s">
        <v>87</v>
      </c>
      <c r="B3963" s="48" t="s">
        <v>75</v>
      </c>
      <c r="C3963" s="48">
        <v>2022</v>
      </c>
      <c r="D3963" s="48" t="s">
        <v>7</v>
      </c>
      <c r="E3963" s="48">
        <v>4</v>
      </c>
      <c r="F3963" s="60">
        <v>152</v>
      </c>
      <c r="G3963" s="43">
        <v>84</v>
      </c>
      <c r="H3963" s="58">
        <f>FactTransaction[[#This Row],[RNS]]*FactTransaction[[#This Row],[ADR]]</f>
        <v>12768</v>
      </c>
      <c r="I3963" s="51">
        <f>DATE(FactTransaction[[#This Row],['#Year]],FactTransaction[[#This Row],['#Month]],1)</f>
        <v>44652</v>
      </c>
      <c r="J3963" s="48"/>
    </row>
    <row r="3964" spans="1:10" x14ac:dyDescent="0.4">
      <c r="A3964" s="48" t="s">
        <v>87</v>
      </c>
      <c r="B3964" s="48" t="s">
        <v>75</v>
      </c>
      <c r="C3964" s="48">
        <v>2022</v>
      </c>
      <c r="D3964" s="48" t="s">
        <v>8</v>
      </c>
      <c r="E3964" s="48">
        <v>4</v>
      </c>
      <c r="F3964" s="60">
        <v>179</v>
      </c>
      <c r="G3964" s="43">
        <v>93</v>
      </c>
      <c r="H3964" s="58">
        <f>FactTransaction[[#This Row],[RNS]]*FactTransaction[[#This Row],[ADR]]</f>
        <v>16647</v>
      </c>
      <c r="I3964" s="51">
        <f>DATE(FactTransaction[[#This Row],['#Year]],FactTransaction[[#This Row],['#Month]],1)</f>
        <v>44652</v>
      </c>
      <c r="J3964" s="48"/>
    </row>
    <row r="3965" spans="1:10" x14ac:dyDescent="0.4">
      <c r="A3965" s="48" t="s">
        <v>87</v>
      </c>
      <c r="B3965" s="48" t="s">
        <v>75</v>
      </c>
      <c r="C3965" s="48">
        <v>2022</v>
      </c>
      <c r="D3965" s="48" t="s">
        <v>3</v>
      </c>
      <c r="E3965" s="48">
        <v>4</v>
      </c>
      <c r="F3965" s="60">
        <v>145</v>
      </c>
      <c r="G3965" s="43">
        <v>111</v>
      </c>
      <c r="H3965" s="58">
        <f>FactTransaction[[#This Row],[RNS]]*FactTransaction[[#This Row],[ADR]]</f>
        <v>16095</v>
      </c>
      <c r="I3965" s="51">
        <f>DATE(FactTransaction[[#This Row],['#Year]],FactTransaction[[#This Row],['#Month]],1)</f>
        <v>44652</v>
      </c>
      <c r="J3965" s="48"/>
    </row>
    <row r="3966" spans="1:10" x14ac:dyDescent="0.4">
      <c r="A3966" s="48" t="s">
        <v>87</v>
      </c>
      <c r="B3966" s="48" t="s">
        <v>75</v>
      </c>
      <c r="C3966" s="48">
        <v>2022</v>
      </c>
      <c r="D3966" s="48" t="s">
        <v>6</v>
      </c>
      <c r="E3966" s="48">
        <v>5</v>
      </c>
      <c r="F3966" s="60">
        <v>178</v>
      </c>
      <c r="G3966" s="43">
        <v>81</v>
      </c>
      <c r="H3966" s="58">
        <f>FactTransaction[[#This Row],[RNS]]*FactTransaction[[#This Row],[ADR]]</f>
        <v>14418</v>
      </c>
      <c r="I3966" s="51">
        <f>DATE(FactTransaction[[#This Row],['#Year]],FactTransaction[[#This Row],['#Month]],1)</f>
        <v>44682</v>
      </c>
      <c r="J3966" s="48"/>
    </row>
    <row r="3967" spans="1:10" x14ac:dyDescent="0.4">
      <c r="A3967" s="48" t="s">
        <v>87</v>
      </c>
      <c r="B3967" s="48" t="s">
        <v>75</v>
      </c>
      <c r="C3967" s="48">
        <v>2022</v>
      </c>
      <c r="D3967" s="48" t="s">
        <v>7</v>
      </c>
      <c r="E3967" s="48">
        <v>5</v>
      </c>
      <c r="F3967" s="60">
        <v>177</v>
      </c>
      <c r="G3967" s="43">
        <v>80</v>
      </c>
      <c r="H3967" s="58">
        <f>FactTransaction[[#This Row],[RNS]]*FactTransaction[[#This Row],[ADR]]</f>
        <v>14160</v>
      </c>
      <c r="I3967" s="51">
        <f>DATE(FactTransaction[[#This Row],['#Year]],FactTransaction[[#This Row],['#Month]],1)</f>
        <v>44682</v>
      </c>
      <c r="J3967" s="48"/>
    </row>
    <row r="3968" spans="1:10" x14ac:dyDescent="0.4">
      <c r="A3968" s="48" t="s">
        <v>87</v>
      </c>
      <c r="B3968" s="48" t="s">
        <v>75</v>
      </c>
      <c r="C3968" s="48">
        <v>2022</v>
      </c>
      <c r="D3968" s="48" t="s">
        <v>8</v>
      </c>
      <c r="E3968" s="48">
        <v>5</v>
      </c>
      <c r="F3968" s="60">
        <v>128</v>
      </c>
      <c r="G3968" s="43">
        <v>85</v>
      </c>
      <c r="H3968" s="58">
        <f>FactTransaction[[#This Row],[RNS]]*FactTransaction[[#This Row],[ADR]]</f>
        <v>10880</v>
      </c>
      <c r="I3968" s="51">
        <f>DATE(FactTransaction[[#This Row],['#Year]],FactTransaction[[#This Row],['#Month]],1)</f>
        <v>44682</v>
      </c>
      <c r="J3968" s="48"/>
    </row>
    <row r="3969" spans="1:10" x14ac:dyDescent="0.4">
      <c r="A3969" s="48" t="s">
        <v>87</v>
      </c>
      <c r="B3969" s="48" t="s">
        <v>75</v>
      </c>
      <c r="C3969" s="48">
        <v>2022</v>
      </c>
      <c r="D3969" s="48" t="s">
        <v>3</v>
      </c>
      <c r="E3969" s="48">
        <v>5</v>
      </c>
      <c r="F3969" s="60">
        <v>165</v>
      </c>
      <c r="G3969" s="43">
        <v>107</v>
      </c>
      <c r="H3969" s="58">
        <f>FactTransaction[[#This Row],[RNS]]*FactTransaction[[#This Row],[ADR]]</f>
        <v>17655</v>
      </c>
      <c r="I3969" s="51">
        <f>DATE(FactTransaction[[#This Row],['#Year]],FactTransaction[[#This Row],['#Month]],1)</f>
        <v>44682</v>
      </c>
      <c r="J3969" s="48"/>
    </row>
    <row r="3970" spans="1:10" x14ac:dyDescent="0.4">
      <c r="A3970" s="48" t="s">
        <v>87</v>
      </c>
      <c r="B3970" s="48" t="s">
        <v>75</v>
      </c>
      <c r="C3970" s="48">
        <v>2022</v>
      </c>
      <c r="D3970" s="48" t="s">
        <v>6</v>
      </c>
      <c r="E3970" s="48">
        <v>6</v>
      </c>
      <c r="F3970" s="60">
        <v>155</v>
      </c>
      <c r="G3970" s="43">
        <v>80</v>
      </c>
      <c r="H3970" s="58">
        <f>FactTransaction[[#This Row],[RNS]]*FactTransaction[[#This Row],[ADR]]</f>
        <v>12400</v>
      </c>
      <c r="I3970" s="51">
        <f>DATE(FactTransaction[[#This Row],['#Year]],FactTransaction[[#This Row],['#Month]],1)</f>
        <v>44713</v>
      </c>
      <c r="J3970" s="48"/>
    </row>
    <row r="3971" spans="1:10" x14ac:dyDescent="0.4">
      <c r="A3971" s="48" t="s">
        <v>87</v>
      </c>
      <c r="B3971" s="48" t="s">
        <v>75</v>
      </c>
      <c r="C3971" s="48">
        <v>2022</v>
      </c>
      <c r="D3971" s="48" t="s">
        <v>7</v>
      </c>
      <c r="E3971" s="48">
        <v>6</v>
      </c>
      <c r="F3971" s="60">
        <v>91</v>
      </c>
      <c r="G3971" s="43">
        <v>105</v>
      </c>
      <c r="H3971" s="58">
        <f>FactTransaction[[#This Row],[RNS]]*FactTransaction[[#This Row],[ADR]]</f>
        <v>9555</v>
      </c>
      <c r="I3971" s="51">
        <f>DATE(FactTransaction[[#This Row],['#Year]],FactTransaction[[#This Row],['#Month]],1)</f>
        <v>44713</v>
      </c>
      <c r="J3971" s="48"/>
    </row>
    <row r="3972" spans="1:10" x14ac:dyDescent="0.4">
      <c r="A3972" s="48" t="s">
        <v>87</v>
      </c>
      <c r="B3972" s="48" t="s">
        <v>75</v>
      </c>
      <c r="C3972" s="48">
        <v>2022</v>
      </c>
      <c r="D3972" s="48" t="s">
        <v>8</v>
      </c>
      <c r="E3972" s="48">
        <v>6</v>
      </c>
      <c r="F3972" s="60">
        <v>51</v>
      </c>
      <c r="G3972" s="43">
        <v>115</v>
      </c>
      <c r="H3972" s="58">
        <f>FactTransaction[[#This Row],[RNS]]*FactTransaction[[#This Row],[ADR]]</f>
        <v>5865</v>
      </c>
      <c r="I3972" s="51">
        <f>DATE(FactTransaction[[#This Row],['#Year]],FactTransaction[[#This Row],['#Month]],1)</f>
        <v>44713</v>
      </c>
      <c r="J3972" s="48"/>
    </row>
    <row r="3973" spans="1:10" x14ac:dyDescent="0.4">
      <c r="A3973" s="48" t="s">
        <v>87</v>
      </c>
      <c r="B3973" s="48" t="s">
        <v>75</v>
      </c>
      <c r="C3973" s="48">
        <v>2022</v>
      </c>
      <c r="D3973" s="48" t="s">
        <v>3</v>
      </c>
      <c r="E3973" s="48">
        <v>6</v>
      </c>
      <c r="F3973" s="60">
        <v>100</v>
      </c>
      <c r="G3973" s="43">
        <v>108</v>
      </c>
      <c r="H3973" s="58">
        <f>FactTransaction[[#This Row],[RNS]]*FactTransaction[[#This Row],[ADR]]</f>
        <v>10800</v>
      </c>
      <c r="I3973" s="51">
        <f>DATE(FactTransaction[[#This Row],['#Year]],FactTransaction[[#This Row],['#Month]],1)</f>
        <v>44713</v>
      </c>
      <c r="J3973" s="48"/>
    </row>
    <row r="3974" spans="1:10" x14ac:dyDescent="0.4">
      <c r="A3974" s="48" t="s">
        <v>87</v>
      </c>
      <c r="B3974" s="48" t="s">
        <v>75</v>
      </c>
      <c r="C3974" s="48">
        <v>2022</v>
      </c>
      <c r="D3974" s="48" t="s">
        <v>6</v>
      </c>
      <c r="E3974" s="48">
        <v>7</v>
      </c>
      <c r="F3974" s="60">
        <v>56</v>
      </c>
      <c r="G3974" s="43">
        <v>89</v>
      </c>
      <c r="H3974" s="58">
        <f>FactTransaction[[#This Row],[RNS]]*FactTransaction[[#This Row],[ADR]]</f>
        <v>4984</v>
      </c>
      <c r="I3974" s="51">
        <f>DATE(FactTransaction[[#This Row],['#Year]],FactTransaction[[#This Row],['#Month]],1)</f>
        <v>44743</v>
      </c>
      <c r="J3974" s="48"/>
    </row>
    <row r="3975" spans="1:10" x14ac:dyDescent="0.4">
      <c r="A3975" s="48" t="s">
        <v>87</v>
      </c>
      <c r="B3975" s="48" t="s">
        <v>75</v>
      </c>
      <c r="C3975" s="48">
        <v>2022</v>
      </c>
      <c r="D3975" s="48" t="s">
        <v>7</v>
      </c>
      <c r="E3975" s="48">
        <v>7</v>
      </c>
      <c r="F3975" s="60">
        <v>72</v>
      </c>
      <c r="G3975" s="43">
        <v>114</v>
      </c>
      <c r="H3975" s="58">
        <f>FactTransaction[[#This Row],[RNS]]*FactTransaction[[#This Row],[ADR]]</f>
        <v>8208</v>
      </c>
      <c r="I3975" s="51">
        <f>DATE(FactTransaction[[#This Row],['#Year]],FactTransaction[[#This Row],['#Month]],1)</f>
        <v>44743</v>
      </c>
      <c r="J3975" s="48"/>
    </row>
    <row r="3976" spans="1:10" x14ac:dyDescent="0.4">
      <c r="A3976" s="48" t="s">
        <v>87</v>
      </c>
      <c r="B3976" s="48" t="s">
        <v>75</v>
      </c>
      <c r="C3976" s="48">
        <v>2022</v>
      </c>
      <c r="D3976" s="48" t="s">
        <v>8</v>
      </c>
      <c r="E3976" s="48">
        <v>7</v>
      </c>
      <c r="F3976" s="60">
        <v>185</v>
      </c>
      <c r="G3976" s="43">
        <v>111</v>
      </c>
      <c r="H3976" s="58">
        <f>FactTransaction[[#This Row],[RNS]]*FactTransaction[[#This Row],[ADR]]</f>
        <v>20535</v>
      </c>
      <c r="I3976" s="51">
        <f>DATE(FactTransaction[[#This Row],['#Year]],FactTransaction[[#This Row],['#Month]],1)</f>
        <v>44743</v>
      </c>
      <c r="J3976" s="48"/>
    </row>
    <row r="3977" spans="1:10" x14ac:dyDescent="0.4">
      <c r="A3977" s="48" t="s">
        <v>87</v>
      </c>
      <c r="B3977" s="48" t="s">
        <v>75</v>
      </c>
      <c r="C3977" s="48">
        <v>2022</v>
      </c>
      <c r="D3977" s="48" t="s">
        <v>3</v>
      </c>
      <c r="E3977" s="48">
        <v>7</v>
      </c>
      <c r="F3977" s="60">
        <v>92</v>
      </c>
      <c r="G3977" s="43">
        <v>96</v>
      </c>
      <c r="H3977" s="58">
        <f>FactTransaction[[#This Row],[RNS]]*FactTransaction[[#This Row],[ADR]]</f>
        <v>8832</v>
      </c>
      <c r="I3977" s="51">
        <f>DATE(FactTransaction[[#This Row],['#Year]],FactTransaction[[#This Row],['#Month]],1)</f>
        <v>44743</v>
      </c>
      <c r="J3977" s="48"/>
    </row>
    <row r="3978" spans="1:10" x14ac:dyDescent="0.4">
      <c r="A3978" s="48" t="s">
        <v>87</v>
      </c>
      <c r="B3978" s="48" t="s">
        <v>75</v>
      </c>
      <c r="C3978" s="48">
        <v>2022</v>
      </c>
      <c r="D3978" s="48" t="s">
        <v>6</v>
      </c>
      <c r="E3978" s="48">
        <v>8</v>
      </c>
      <c r="F3978" s="60">
        <v>18</v>
      </c>
      <c r="G3978" s="43">
        <v>104</v>
      </c>
      <c r="H3978" s="58">
        <f>FactTransaction[[#This Row],[RNS]]*FactTransaction[[#This Row],[ADR]]</f>
        <v>1872</v>
      </c>
      <c r="I3978" s="51">
        <f>DATE(FactTransaction[[#This Row],['#Year]],FactTransaction[[#This Row],['#Month]],1)</f>
        <v>44774</v>
      </c>
      <c r="J3978" s="48"/>
    </row>
    <row r="3979" spans="1:10" x14ac:dyDescent="0.4">
      <c r="A3979" s="48" t="s">
        <v>87</v>
      </c>
      <c r="B3979" s="48" t="s">
        <v>75</v>
      </c>
      <c r="C3979" s="48">
        <v>2022</v>
      </c>
      <c r="D3979" s="48" t="s">
        <v>7</v>
      </c>
      <c r="E3979" s="48">
        <v>8</v>
      </c>
      <c r="F3979" s="60">
        <v>168</v>
      </c>
      <c r="G3979" s="43">
        <v>112</v>
      </c>
      <c r="H3979" s="58">
        <f>FactTransaction[[#This Row],[RNS]]*FactTransaction[[#This Row],[ADR]]</f>
        <v>18816</v>
      </c>
      <c r="I3979" s="51">
        <f>DATE(FactTransaction[[#This Row],['#Year]],FactTransaction[[#This Row],['#Month]],1)</f>
        <v>44774</v>
      </c>
      <c r="J3979" s="48"/>
    </row>
    <row r="3980" spans="1:10" x14ac:dyDescent="0.4">
      <c r="A3980" s="48" t="s">
        <v>87</v>
      </c>
      <c r="B3980" s="48" t="s">
        <v>75</v>
      </c>
      <c r="C3980" s="48">
        <v>2022</v>
      </c>
      <c r="D3980" s="48" t="s">
        <v>8</v>
      </c>
      <c r="E3980" s="48">
        <v>8</v>
      </c>
      <c r="F3980" s="60">
        <v>163</v>
      </c>
      <c r="G3980" s="43">
        <v>93</v>
      </c>
      <c r="H3980" s="58">
        <f>FactTransaction[[#This Row],[RNS]]*FactTransaction[[#This Row],[ADR]]</f>
        <v>15159</v>
      </c>
      <c r="I3980" s="51">
        <f>DATE(FactTransaction[[#This Row],['#Year]],FactTransaction[[#This Row],['#Month]],1)</f>
        <v>44774</v>
      </c>
      <c r="J3980" s="48"/>
    </row>
    <row r="3981" spans="1:10" x14ac:dyDescent="0.4">
      <c r="A3981" s="48" t="s">
        <v>87</v>
      </c>
      <c r="B3981" s="48" t="s">
        <v>75</v>
      </c>
      <c r="C3981" s="48">
        <v>2022</v>
      </c>
      <c r="D3981" s="48" t="s">
        <v>3</v>
      </c>
      <c r="E3981" s="48">
        <v>8</v>
      </c>
      <c r="F3981" s="60">
        <v>82</v>
      </c>
      <c r="G3981" s="43">
        <v>88</v>
      </c>
      <c r="H3981" s="58">
        <f>FactTransaction[[#This Row],[RNS]]*FactTransaction[[#This Row],[ADR]]</f>
        <v>7216</v>
      </c>
      <c r="I3981" s="51">
        <f>DATE(FactTransaction[[#This Row],['#Year]],FactTransaction[[#This Row],['#Month]],1)</f>
        <v>44774</v>
      </c>
      <c r="J3981" s="48"/>
    </row>
    <row r="3982" spans="1:10" x14ac:dyDescent="0.4">
      <c r="A3982" s="48" t="s">
        <v>87</v>
      </c>
      <c r="B3982" s="48" t="s">
        <v>75</v>
      </c>
      <c r="C3982" s="48">
        <v>2022</v>
      </c>
      <c r="D3982" s="48" t="s">
        <v>6</v>
      </c>
      <c r="E3982" s="48">
        <v>9</v>
      </c>
      <c r="F3982" s="60">
        <v>134</v>
      </c>
      <c r="G3982" s="43">
        <v>83</v>
      </c>
      <c r="H3982" s="58">
        <f>FactTransaction[[#This Row],[RNS]]*FactTransaction[[#This Row],[ADR]]</f>
        <v>11122</v>
      </c>
      <c r="I3982" s="51">
        <f>DATE(FactTransaction[[#This Row],['#Year]],FactTransaction[[#This Row],['#Month]],1)</f>
        <v>44805</v>
      </c>
      <c r="J3982" s="48"/>
    </row>
    <row r="3983" spans="1:10" x14ac:dyDescent="0.4">
      <c r="A3983" s="48" t="s">
        <v>87</v>
      </c>
      <c r="B3983" s="48" t="s">
        <v>75</v>
      </c>
      <c r="C3983" s="48">
        <v>2022</v>
      </c>
      <c r="D3983" s="48" t="s">
        <v>7</v>
      </c>
      <c r="E3983" s="48">
        <v>9</v>
      </c>
      <c r="F3983" s="60">
        <v>70</v>
      </c>
      <c r="G3983" s="43">
        <v>115</v>
      </c>
      <c r="H3983" s="58">
        <f>FactTransaction[[#This Row],[RNS]]*FactTransaction[[#This Row],[ADR]]</f>
        <v>8050</v>
      </c>
      <c r="I3983" s="51">
        <f>DATE(FactTransaction[[#This Row],['#Year]],FactTransaction[[#This Row],['#Month]],1)</f>
        <v>44805</v>
      </c>
      <c r="J3983" s="48"/>
    </row>
    <row r="3984" spans="1:10" x14ac:dyDescent="0.4">
      <c r="A3984" s="48" t="s">
        <v>87</v>
      </c>
      <c r="B3984" s="48" t="s">
        <v>75</v>
      </c>
      <c r="C3984" s="48">
        <v>2022</v>
      </c>
      <c r="D3984" s="48" t="s">
        <v>8</v>
      </c>
      <c r="E3984" s="48">
        <v>9</v>
      </c>
      <c r="F3984" s="60">
        <v>148</v>
      </c>
      <c r="G3984" s="43">
        <v>97</v>
      </c>
      <c r="H3984" s="58">
        <f>FactTransaction[[#This Row],[RNS]]*FactTransaction[[#This Row],[ADR]]</f>
        <v>14356</v>
      </c>
      <c r="I3984" s="51">
        <f>DATE(FactTransaction[[#This Row],['#Year]],FactTransaction[[#This Row],['#Month]],1)</f>
        <v>44805</v>
      </c>
      <c r="J3984" s="48"/>
    </row>
    <row r="3985" spans="1:10" x14ac:dyDescent="0.4">
      <c r="A3985" s="48" t="s">
        <v>87</v>
      </c>
      <c r="B3985" s="48" t="s">
        <v>75</v>
      </c>
      <c r="C3985" s="48">
        <v>2022</v>
      </c>
      <c r="D3985" s="48" t="s">
        <v>3</v>
      </c>
      <c r="E3985" s="48">
        <v>9</v>
      </c>
      <c r="F3985" s="60">
        <v>17</v>
      </c>
      <c r="G3985" s="43">
        <v>115</v>
      </c>
      <c r="H3985" s="58">
        <f>FactTransaction[[#This Row],[RNS]]*FactTransaction[[#This Row],[ADR]]</f>
        <v>1955</v>
      </c>
      <c r="I3985" s="51">
        <f>DATE(FactTransaction[[#This Row],['#Year]],FactTransaction[[#This Row],['#Month]],1)</f>
        <v>44805</v>
      </c>
      <c r="J3985" s="48"/>
    </row>
    <row r="3986" spans="1:10" x14ac:dyDescent="0.4">
      <c r="A3986" s="48" t="s">
        <v>87</v>
      </c>
      <c r="B3986" s="48" t="s">
        <v>75</v>
      </c>
      <c r="C3986" s="48">
        <v>2022</v>
      </c>
      <c r="D3986" s="48" t="s">
        <v>6</v>
      </c>
      <c r="E3986" s="48">
        <v>10</v>
      </c>
      <c r="F3986" s="60">
        <v>97</v>
      </c>
      <c r="G3986" s="43">
        <v>110</v>
      </c>
      <c r="H3986" s="58">
        <f>FactTransaction[[#This Row],[RNS]]*FactTransaction[[#This Row],[ADR]]</f>
        <v>10670</v>
      </c>
      <c r="I3986" s="51">
        <f>DATE(FactTransaction[[#This Row],['#Year]],FactTransaction[[#This Row],['#Month]],1)</f>
        <v>44835</v>
      </c>
      <c r="J3986" s="48"/>
    </row>
    <row r="3987" spans="1:10" x14ac:dyDescent="0.4">
      <c r="A3987" s="48" t="s">
        <v>87</v>
      </c>
      <c r="B3987" s="48" t="s">
        <v>75</v>
      </c>
      <c r="C3987" s="48">
        <v>2022</v>
      </c>
      <c r="D3987" s="48" t="s">
        <v>7</v>
      </c>
      <c r="E3987" s="48">
        <v>10</v>
      </c>
      <c r="F3987" s="60">
        <v>126</v>
      </c>
      <c r="G3987" s="43">
        <v>99</v>
      </c>
      <c r="H3987" s="58">
        <f>FactTransaction[[#This Row],[RNS]]*FactTransaction[[#This Row],[ADR]]</f>
        <v>12474</v>
      </c>
      <c r="I3987" s="51">
        <f>DATE(FactTransaction[[#This Row],['#Year]],FactTransaction[[#This Row],['#Month]],1)</f>
        <v>44835</v>
      </c>
      <c r="J3987" s="48"/>
    </row>
    <row r="3988" spans="1:10" x14ac:dyDescent="0.4">
      <c r="A3988" s="48" t="s">
        <v>87</v>
      </c>
      <c r="B3988" s="48" t="s">
        <v>75</v>
      </c>
      <c r="C3988" s="48">
        <v>2022</v>
      </c>
      <c r="D3988" s="48" t="s">
        <v>8</v>
      </c>
      <c r="E3988" s="48">
        <v>10</v>
      </c>
      <c r="F3988" s="60">
        <v>120</v>
      </c>
      <c r="G3988" s="43">
        <v>111</v>
      </c>
      <c r="H3988" s="58">
        <f>FactTransaction[[#This Row],[RNS]]*FactTransaction[[#This Row],[ADR]]</f>
        <v>13320</v>
      </c>
      <c r="I3988" s="51">
        <f>DATE(FactTransaction[[#This Row],['#Year]],FactTransaction[[#This Row],['#Month]],1)</f>
        <v>44835</v>
      </c>
      <c r="J3988" s="48"/>
    </row>
    <row r="3989" spans="1:10" x14ac:dyDescent="0.4">
      <c r="A3989" s="48" t="s">
        <v>87</v>
      </c>
      <c r="B3989" s="48" t="s">
        <v>75</v>
      </c>
      <c r="C3989" s="48">
        <v>2022</v>
      </c>
      <c r="D3989" s="48" t="s">
        <v>3</v>
      </c>
      <c r="E3989" s="48">
        <v>10</v>
      </c>
      <c r="F3989" s="60">
        <v>113</v>
      </c>
      <c r="G3989" s="43">
        <v>113</v>
      </c>
      <c r="H3989" s="58">
        <f>FactTransaction[[#This Row],[RNS]]*FactTransaction[[#This Row],[ADR]]</f>
        <v>12769</v>
      </c>
      <c r="I3989" s="51">
        <f>DATE(FactTransaction[[#This Row],['#Year]],FactTransaction[[#This Row],['#Month]],1)</f>
        <v>44835</v>
      </c>
      <c r="J3989" s="48"/>
    </row>
    <row r="3990" spans="1:10" x14ac:dyDescent="0.4">
      <c r="A3990" s="48" t="s">
        <v>87</v>
      </c>
      <c r="B3990" s="48" t="s">
        <v>75</v>
      </c>
      <c r="C3990" s="48">
        <v>2022</v>
      </c>
      <c r="D3990" s="48" t="s">
        <v>6</v>
      </c>
      <c r="E3990" s="48">
        <v>11</v>
      </c>
      <c r="F3990" s="60">
        <v>22</v>
      </c>
      <c r="G3990" s="43">
        <v>80</v>
      </c>
      <c r="H3990" s="58">
        <f>FactTransaction[[#This Row],[RNS]]*FactTransaction[[#This Row],[ADR]]</f>
        <v>1760</v>
      </c>
      <c r="I3990" s="51">
        <f>DATE(FactTransaction[[#This Row],['#Year]],FactTransaction[[#This Row],['#Month]],1)</f>
        <v>44866</v>
      </c>
      <c r="J3990" s="48"/>
    </row>
    <row r="3991" spans="1:10" x14ac:dyDescent="0.4">
      <c r="A3991" s="48" t="s">
        <v>87</v>
      </c>
      <c r="B3991" s="48" t="s">
        <v>75</v>
      </c>
      <c r="C3991" s="48">
        <v>2022</v>
      </c>
      <c r="D3991" s="48" t="s">
        <v>7</v>
      </c>
      <c r="E3991" s="48">
        <v>11</v>
      </c>
      <c r="F3991" s="60">
        <v>146</v>
      </c>
      <c r="G3991" s="43">
        <v>82</v>
      </c>
      <c r="H3991" s="58">
        <f>FactTransaction[[#This Row],[RNS]]*FactTransaction[[#This Row],[ADR]]</f>
        <v>11972</v>
      </c>
      <c r="I3991" s="51">
        <f>DATE(FactTransaction[[#This Row],['#Year]],FactTransaction[[#This Row],['#Month]],1)</f>
        <v>44866</v>
      </c>
      <c r="J3991" s="48"/>
    </row>
    <row r="3992" spans="1:10" x14ac:dyDescent="0.4">
      <c r="A3992" s="48" t="s">
        <v>87</v>
      </c>
      <c r="B3992" s="48" t="s">
        <v>75</v>
      </c>
      <c r="C3992" s="48">
        <v>2022</v>
      </c>
      <c r="D3992" s="48" t="s">
        <v>8</v>
      </c>
      <c r="E3992" s="48">
        <v>11</v>
      </c>
      <c r="F3992" s="60">
        <v>96</v>
      </c>
      <c r="G3992" s="43">
        <v>85</v>
      </c>
      <c r="H3992" s="58">
        <f>FactTransaction[[#This Row],[RNS]]*FactTransaction[[#This Row],[ADR]]</f>
        <v>8160</v>
      </c>
      <c r="I3992" s="51">
        <f>DATE(FactTransaction[[#This Row],['#Year]],FactTransaction[[#This Row],['#Month]],1)</f>
        <v>44866</v>
      </c>
      <c r="J3992" s="48"/>
    </row>
    <row r="3993" spans="1:10" x14ac:dyDescent="0.4">
      <c r="A3993" s="48" t="s">
        <v>87</v>
      </c>
      <c r="B3993" s="48" t="s">
        <v>75</v>
      </c>
      <c r="C3993" s="48">
        <v>2022</v>
      </c>
      <c r="D3993" s="48" t="s">
        <v>3</v>
      </c>
      <c r="E3993" s="48">
        <v>11</v>
      </c>
      <c r="F3993" s="60">
        <v>147</v>
      </c>
      <c r="G3993" s="43">
        <v>98</v>
      </c>
      <c r="H3993" s="58">
        <f>FactTransaction[[#This Row],[RNS]]*FactTransaction[[#This Row],[ADR]]</f>
        <v>14406</v>
      </c>
      <c r="I3993" s="51">
        <f>DATE(FactTransaction[[#This Row],['#Year]],FactTransaction[[#This Row],['#Month]],1)</f>
        <v>44866</v>
      </c>
      <c r="J3993" s="48"/>
    </row>
    <row r="3994" spans="1:10" x14ac:dyDescent="0.4">
      <c r="A3994" s="48" t="s">
        <v>87</v>
      </c>
      <c r="B3994" s="48" t="s">
        <v>75</v>
      </c>
      <c r="C3994" s="48">
        <v>2022</v>
      </c>
      <c r="D3994" s="48" t="s">
        <v>6</v>
      </c>
      <c r="E3994" s="48">
        <v>12</v>
      </c>
      <c r="F3994" s="60">
        <v>174</v>
      </c>
      <c r="G3994" s="43">
        <v>85</v>
      </c>
      <c r="H3994" s="58">
        <f>FactTransaction[[#This Row],[RNS]]*FactTransaction[[#This Row],[ADR]]</f>
        <v>14790</v>
      </c>
      <c r="I3994" s="51">
        <f>DATE(FactTransaction[[#This Row],['#Year]],FactTransaction[[#This Row],['#Month]],1)</f>
        <v>44896</v>
      </c>
      <c r="J3994" s="48"/>
    </row>
    <row r="3995" spans="1:10" x14ac:dyDescent="0.4">
      <c r="A3995" s="48" t="s">
        <v>87</v>
      </c>
      <c r="B3995" s="48" t="s">
        <v>75</v>
      </c>
      <c r="C3995" s="48">
        <v>2022</v>
      </c>
      <c r="D3995" s="48" t="s">
        <v>7</v>
      </c>
      <c r="E3995" s="48">
        <v>12</v>
      </c>
      <c r="F3995" s="60">
        <v>70</v>
      </c>
      <c r="G3995" s="43">
        <v>112</v>
      </c>
      <c r="H3995" s="58">
        <f>FactTransaction[[#This Row],[RNS]]*FactTransaction[[#This Row],[ADR]]</f>
        <v>7840</v>
      </c>
      <c r="I3995" s="51">
        <f>DATE(FactTransaction[[#This Row],['#Year]],FactTransaction[[#This Row],['#Month]],1)</f>
        <v>44896</v>
      </c>
      <c r="J3995" s="48"/>
    </row>
    <row r="3996" spans="1:10" x14ac:dyDescent="0.4">
      <c r="A3996" s="48" t="s">
        <v>87</v>
      </c>
      <c r="B3996" s="48" t="s">
        <v>75</v>
      </c>
      <c r="C3996" s="48">
        <v>2022</v>
      </c>
      <c r="D3996" s="48" t="s">
        <v>8</v>
      </c>
      <c r="E3996" s="48">
        <v>12</v>
      </c>
      <c r="F3996" s="60">
        <v>47</v>
      </c>
      <c r="G3996" s="43">
        <v>111</v>
      </c>
      <c r="H3996" s="58">
        <f>FactTransaction[[#This Row],[RNS]]*FactTransaction[[#This Row],[ADR]]</f>
        <v>5217</v>
      </c>
      <c r="I3996" s="51">
        <f>DATE(FactTransaction[[#This Row],['#Year]],FactTransaction[[#This Row],['#Month]],1)</f>
        <v>44896</v>
      </c>
      <c r="J3996" s="48"/>
    </row>
    <row r="3997" spans="1:10" x14ac:dyDescent="0.4">
      <c r="A3997" s="48" t="s">
        <v>87</v>
      </c>
      <c r="B3997" s="48" t="s">
        <v>75</v>
      </c>
      <c r="C3997" s="48">
        <v>2022</v>
      </c>
      <c r="D3997" s="48" t="s">
        <v>3</v>
      </c>
      <c r="E3997" s="48">
        <v>12</v>
      </c>
      <c r="F3997" s="60">
        <v>129</v>
      </c>
      <c r="G3997" s="43">
        <v>98</v>
      </c>
      <c r="H3997" s="58">
        <f>FactTransaction[[#This Row],[RNS]]*FactTransaction[[#This Row],[ADR]]</f>
        <v>12642</v>
      </c>
      <c r="I3997" s="51">
        <f>DATE(FactTransaction[[#This Row],['#Year]],FactTransaction[[#This Row],['#Month]],1)</f>
        <v>44896</v>
      </c>
      <c r="J3997" s="48"/>
    </row>
    <row r="3998" spans="1:10" x14ac:dyDescent="0.4">
      <c r="A3998" s="48" t="s">
        <v>87</v>
      </c>
      <c r="B3998" s="48" t="s">
        <v>74</v>
      </c>
      <c r="C3998" s="48">
        <v>2022</v>
      </c>
      <c r="D3998" s="48" t="s">
        <v>6</v>
      </c>
      <c r="E3998" s="48">
        <v>1</v>
      </c>
      <c r="F3998" s="60">
        <v>80</v>
      </c>
      <c r="G3998" s="43">
        <v>104</v>
      </c>
      <c r="H3998" s="58">
        <f>FactTransaction[[#This Row],[RNS]]*FactTransaction[[#This Row],[ADR]]</f>
        <v>8320</v>
      </c>
      <c r="I3998" s="51">
        <f>DATE(FactTransaction[[#This Row],['#Year]],FactTransaction[[#This Row],['#Month]],1)</f>
        <v>44562</v>
      </c>
      <c r="J3998" s="48"/>
    </row>
    <row r="3999" spans="1:10" x14ac:dyDescent="0.4">
      <c r="A3999" s="48" t="s">
        <v>87</v>
      </c>
      <c r="B3999" s="48" t="s">
        <v>74</v>
      </c>
      <c r="C3999" s="48">
        <v>2022</v>
      </c>
      <c r="D3999" s="48" t="s">
        <v>7</v>
      </c>
      <c r="E3999" s="48">
        <v>1</v>
      </c>
      <c r="F3999" s="60">
        <v>75</v>
      </c>
      <c r="G3999" s="43">
        <v>109</v>
      </c>
      <c r="H3999" s="58">
        <f>FactTransaction[[#This Row],[RNS]]*FactTransaction[[#This Row],[ADR]]</f>
        <v>8175</v>
      </c>
      <c r="I3999" s="51">
        <f>DATE(FactTransaction[[#This Row],['#Year]],FactTransaction[[#This Row],['#Month]],1)</f>
        <v>44562</v>
      </c>
      <c r="J3999" s="48"/>
    </row>
    <row r="4000" spans="1:10" x14ac:dyDescent="0.4">
      <c r="A4000" s="48" t="s">
        <v>87</v>
      </c>
      <c r="B4000" s="48" t="s">
        <v>74</v>
      </c>
      <c r="C4000" s="48">
        <v>2022</v>
      </c>
      <c r="D4000" s="48" t="s">
        <v>8</v>
      </c>
      <c r="E4000" s="48">
        <v>1</v>
      </c>
      <c r="F4000" s="60">
        <v>24</v>
      </c>
      <c r="G4000" s="43">
        <v>82</v>
      </c>
      <c r="H4000" s="58">
        <f>FactTransaction[[#This Row],[RNS]]*FactTransaction[[#This Row],[ADR]]</f>
        <v>1968</v>
      </c>
      <c r="I4000" s="51">
        <f>DATE(FactTransaction[[#This Row],['#Year]],FactTransaction[[#This Row],['#Month]],1)</f>
        <v>44562</v>
      </c>
      <c r="J4000" s="48"/>
    </row>
    <row r="4001" spans="1:10" x14ac:dyDescent="0.4">
      <c r="A4001" s="48" t="s">
        <v>87</v>
      </c>
      <c r="B4001" s="48" t="s">
        <v>74</v>
      </c>
      <c r="C4001" s="48">
        <v>2022</v>
      </c>
      <c r="D4001" s="48" t="s">
        <v>3</v>
      </c>
      <c r="E4001" s="48">
        <v>1</v>
      </c>
      <c r="F4001" s="60">
        <v>101</v>
      </c>
      <c r="G4001" s="43">
        <v>86</v>
      </c>
      <c r="H4001" s="58">
        <f>FactTransaction[[#This Row],[RNS]]*FactTransaction[[#This Row],[ADR]]</f>
        <v>8686</v>
      </c>
      <c r="I4001" s="51">
        <f>DATE(FactTransaction[[#This Row],['#Year]],FactTransaction[[#This Row],['#Month]],1)</f>
        <v>44562</v>
      </c>
      <c r="J4001" s="48"/>
    </row>
    <row r="4002" spans="1:10" x14ac:dyDescent="0.4">
      <c r="A4002" s="48" t="s">
        <v>87</v>
      </c>
      <c r="B4002" s="48" t="s">
        <v>74</v>
      </c>
      <c r="C4002" s="48">
        <v>2022</v>
      </c>
      <c r="D4002" s="48" t="s">
        <v>6</v>
      </c>
      <c r="E4002" s="48">
        <v>2</v>
      </c>
      <c r="F4002" s="60">
        <v>175</v>
      </c>
      <c r="G4002" s="43">
        <v>110</v>
      </c>
      <c r="H4002" s="58">
        <f>FactTransaction[[#This Row],[RNS]]*FactTransaction[[#This Row],[ADR]]</f>
        <v>19250</v>
      </c>
      <c r="I4002" s="51">
        <f>DATE(FactTransaction[[#This Row],['#Year]],FactTransaction[[#This Row],['#Month]],1)</f>
        <v>44593</v>
      </c>
      <c r="J4002" s="48"/>
    </row>
    <row r="4003" spans="1:10" x14ac:dyDescent="0.4">
      <c r="A4003" s="48" t="s">
        <v>87</v>
      </c>
      <c r="B4003" s="48" t="s">
        <v>74</v>
      </c>
      <c r="C4003" s="48">
        <v>2022</v>
      </c>
      <c r="D4003" s="48" t="s">
        <v>7</v>
      </c>
      <c r="E4003" s="48">
        <v>2</v>
      </c>
      <c r="F4003" s="60">
        <v>121</v>
      </c>
      <c r="G4003" s="43">
        <v>98</v>
      </c>
      <c r="H4003" s="58">
        <f>FactTransaction[[#This Row],[RNS]]*FactTransaction[[#This Row],[ADR]]</f>
        <v>11858</v>
      </c>
      <c r="I4003" s="51">
        <f>DATE(FactTransaction[[#This Row],['#Year]],FactTransaction[[#This Row],['#Month]],1)</f>
        <v>44593</v>
      </c>
      <c r="J4003" s="48"/>
    </row>
    <row r="4004" spans="1:10" x14ac:dyDescent="0.4">
      <c r="A4004" s="48" t="s">
        <v>87</v>
      </c>
      <c r="B4004" s="48" t="s">
        <v>74</v>
      </c>
      <c r="C4004" s="48">
        <v>2022</v>
      </c>
      <c r="D4004" s="48" t="s">
        <v>8</v>
      </c>
      <c r="E4004" s="48">
        <v>2</v>
      </c>
      <c r="F4004" s="60">
        <v>179</v>
      </c>
      <c r="G4004" s="43">
        <v>95</v>
      </c>
      <c r="H4004" s="58">
        <f>FactTransaction[[#This Row],[RNS]]*FactTransaction[[#This Row],[ADR]]</f>
        <v>17005</v>
      </c>
      <c r="I4004" s="51">
        <f>DATE(FactTransaction[[#This Row],['#Year]],FactTransaction[[#This Row],['#Month]],1)</f>
        <v>44593</v>
      </c>
      <c r="J4004" s="48"/>
    </row>
    <row r="4005" spans="1:10" x14ac:dyDescent="0.4">
      <c r="A4005" s="48" t="s">
        <v>87</v>
      </c>
      <c r="B4005" s="48" t="s">
        <v>74</v>
      </c>
      <c r="C4005" s="48">
        <v>2022</v>
      </c>
      <c r="D4005" s="48" t="s">
        <v>3</v>
      </c>
      <c r="E4005" s="48">
        <v>2</v>
      </c>
      <c r="F4005" s="60">
        <v>30</v>
      </c>
      <c r="G4005" s="43">
        <v>98</v>
      </c>
      <c r="H4005" s="58">
        <f>FactTransaction[[#This Row],[RNS]]*FactTransaction[[#This Row],[ADR]]</f>
        <v>2940</v>
      </c>
      <c r="I4005" s="51">
        <f>DATE(FactTransaction[[#This Row],['#Year]],FactTransaction[[#This Row],['#Month]],1)</f>
        <v>44593</v>
      </c>
      <c r="J4005" s="48"/>
    </row>
    <row r="4006" spans="1:10" x14ac:dyDescent="0.4">
      <c r="A4006" s="48" t="s">
        <v>87</v>
      </c>
      <c r="B4006" s="48" t="s">
        <v>74</v>
      </c>
      <c r="C4006" s="48">
        <v>2022</v>
      </c>
      <c r="D4006" s="48" t="s">
        <v>6</v>
      </c>
      <c r="E4006" s="48">
        <v>3</v>
      </c>
      <c r="F4006" s="60">
        <v>176</v>
      </c>
      <c r="G4006" s="43">
        <v>103</v>
      </c>
      <c r="H4006" s="58">
        <f>FactTransaction[[#This Row],[RNS]]*FactTransaction[[#This Row],[ADR]]</f>
        <v>18128</v>
      </c>
      <c r="I4006" s="51">
        <f>DATE(FactTransaction[[#This Row],['#Year]],FactTransaction[[#This Row],['#Month]],1)</f>
        <v>44621</v>
      </c>
      <c r="J4006" s="48"/>
    </row>
    <row r="4007" spans="1:10" x14ac:dyDescent="0.4">
      <c r="A4007" s="48" t="s">
        <v>87</v>
      </c>
      <c r="B4007" s="48" t="s">
        <v>74</v>
      </c>
      <c r="C4007" s="48">
        <v>2022</v>
      </c>
      <c r="D4007" s="48" t="s">
        <v>7</v>
      </c>
      <c r="E4007" s="48">
        <v>3</v>
      </c>
      <c r="F4007" s="60">
        <v>89</v>
      </c>
      <c r="G4007" s="43">
        <v>100</v>
      </c>
      <c r="H4007" s="58">
        <f>FactTransaction[[#This Row],[RNS]]*FactTransaction[[#This Row],[ADR]]</f>
        <v>8900</v>
      </c>
      <c r="I4007" s="51">
        <f>DATE(FactTransaction[[#This Row],['#Year]],FactTransaction[[#This Row],['#Month]],1)</f>
        <v>44621</v>
      </c>
      <c r="J4007" s="48"/>
    </row>
    <row r="4008" spans="1:10" x14ac:dyDescent="0.4">
      <c r="A4008" s="48" t="s">
        <v>87</v>
      </c>
      <c r="B4008" s="48" t="s">
        <v>74</v>
      </c>
      <c r="C4008" s="48">
        <v>2022</v>
      </c>
      <c r="D4008" s="48" t="s">
        <v>8</v>
      </c>
      <c r="E4008" s="48">
        <v>3</v>
      </c>
      <c r="F4008" s="60">
        <v>77</v>
      </c>
      <c r="G4008" s="43">
        <v>92</v>
      </c>
      <c r="H4008" s="58">
        <f>FactTransaction[[#This Row],[RNS]]*FactTransaction[[#This Row],[ADR]]</f>
        <v>7084</v>
      </c>
      <c r="I4008" s="51">
        <f>DATE(FactTransaction[[#This Row],['#Year]],FactTransaction[[#This Row],['#Month]],1)</f>
        <v>44621</v>
      </c>
      <c r="J4008" s="48"/>
    </row>
    <row r="4009" spans="1:10" x14ac:dyDescent="0.4">
      <c r="A4009" s="48" t="s">
        <v>87</v>
      </c>
      <c r="B4009" s="48" t="s">
        <v>74</v>
      </c>
      <c r="C4009" s="48">
        <v>2022</v>
      </c>
      <c r="D4009" s="48" t="s">
        <v>3</v>
      </c>
      <c r="E4009" s="48">
        <v>3</v>
      </c>
      <c r="F4009" s="60">
        <v>56</v>
      </c>
      <c r="G4009" s="43">
        <v>82</v>
      </c>
      <c r="H4009" s="58">
        <f>FactTransaction[[#This Row],[RNS]]*FactTransaction[[#This Row],[ADR]]</f>
        <v>4592</v>
      </c>
      <c r="I4009" s="51">
        <f>DATE(FactTransaction[[#This Row],['#Year]],FactTransaction[[#This Row],['#Month]],1)</f>
        <v>44621</v>
      </c>
      <c r="J4009" s="48"/>
    </row>
    <row r="4010" spans="1:10" x14ac:dyDescent="0.4">
      <c r="A4010" s="48" t="s">
        <v>87</v>
      </c>
      <c r="B4010" s="48" t="s">
        <v>74</v>
      </c>
      <c r="C4010" s="48">
        <v>2022</v>
      </c>
      <c r="D4010" s="48" t="s">
        <v>6</v>
      </c>
      <c r="E4010" s="48">
        <v>4</v>
      </c>
      <c r="F4010" s="60">
        <v>177</v>
      </c>
      <c r="G4010" s="43">
        <v>115</v>
      </c>
      <c r="H4010" s="58">
        <f>FactTransaction[[#This Row],[RNS]]*FactTransaction[[#This Row],[ADR]]</f>
        <v>20355</v>
      </c>
      <c r="I4010" s="51">
        <f>DATE(FactTransaction[[#This Row],['#Year]],FactTransaction[[#This Row],['#Month]],1)</f>
        <v>44652</v>
      </c>
      <c r="J4010" s="48"/>
    </row>
    <row r="4011" spans="1:10" x14ac:dyDescent="0.4">
      <c r="A4011" s="48" t="s">
        <v>87</v>
      </c>
      <c r="B4011" s="48" t="s">
        <v>74</v>
      </c>
      <c r="C4011" s="48">
        <v>2022</v>
      </c>
      <c r="D4011" s="48" t="s">
        <v>7</v>
      </c>
      <c r="E4011" s="48">
        <v>4</v>
      </c>
      <c r="F4011" s="60">
        <v>177</v>
      </c>
      <c r="G4011" s="43">
        <v>86</v>
      </c>
      <c r="H4011" s="58">
        <f>FactTransaction[[#This Row],[RNS]]*FactTransaction[[#This Row],[ADR]]</f>
        <v>15222</v>
      </c>
      <c r="I4011" s="51">
        <f>DATE(FactTransaction[[#This Row],['#Year]],FactTransaction[[#This Row],['#Month]],1)</f>
        <v>44652</v>
      </c>
      <c r="J4011" s="48"/>
    </row>
    <row r="4012" spans="1:10" x14ac:dyDescent="0.4">
      <c r="A4012" s="48" t="s">
        <v>87</v>
      </c>
      <c r="B4012" s="48" t="s">
        <v>74</v>
      </c>
      <c r="C4012" s="48">
        <v>2022</v>
      </c>
      <c r="D4012" s="48" t="s">
        <v>8</v>
      </c>
      <c r="E4012" s="48">
        <v>4</v>
      </c>
      <c r="F4012" s="60">
        <v>48</v>
      </c>
      <c r="G4012" s="43">
        <v>113</v>
      </c>
      <c r="H4012" s="58">
        <f>FactTransaction[[#This Row],[RNS]]*FactTransaction[[#This Row],[ADR]]</f>
        <v>5424</v>
      </c>
      <c r="I4012" s="51">
        <f>DATE(FactTransaction[[#This Row],['#Year]],FactTransaction[[#This Row],['#Month]],1)</f>
        <v>44652</v>
      </c>
      <c r="J4012" s="48"/>
    </row>
    <row r="4013" spans="1:10" x14ac:dyDescent="0.4">
      <c r="A4013" s="48" t="s">
        <v>87</v>
      </c>
      <c r="B4013" s="48" t="s">
        <v>74</v>
      </c>
      <c r="C4013" s="48">
        <v>2022</v>
      </c>
      <c r="D4013" s="48" t="s">
        <v>3</v>
      </c>
      <c r="E4013" s="48">
        <v>4</v>
      </c>
      <c r="F4013" s="60">
        <v>128</v>
      </c>
      <c r="G4013" s="43">
        <v>84</v>
      </c>
      <c r="H4013" s="58">
        <f>FactTransaction[[#This Row],[RNS]]*FactTransaction[[#This Row],[ADR]]</f>
        <v>10752</v>
      </c>
      <c r="I4013" s="51">
        <f>DATE(FactTransaction[[#This Row],['#Year]],FactTransaction[[#This Row],['#Month]],1)</f>
        <v>44652</v>
      </c>
      <c r="J4013" s="48"/>
    </row>
    <row r="4014" spans="1:10" x14ac:dyDescent="0.4">
      <c r="A4014" s="48" t="s">
        <v>87</v>
      </c>
      <c r="B4014" s="48" t="s">
        <v>74</v>
      </c>
      <c r="C4014" s="48">
        <v>2022</v>
      </c>
      <c r="D4014" s="48" t="s">
        <v>6</v>
      </c>
      <c r="E4014" s="48">
        <v>5</v>
      </c>
      <c r="F4014" s="60">
        <v>57</v>
      </c>
      <c r="G4014" s="43">
        <v>90</v>
      </c>
      <c r="H4014" s="58">
        <f>FactTransaction[[#This Row],[RNS]]*FactTransaction[[#This Row],[ADR]]</f>
        <v>5130</v>
      </c>
      <c r="I4014" s="51">
        <f>DATE(FactTransaction[[#This Row],['#Year]],FactTransaction[[#This Row],['#Month]],1)</f>
        <v>44682</v>
      </c>
      <c r="J4014" s="48"/>
    </row>
    <row r="4015" spans="1:10" x14ac:dyDescent="0.4">
      <c r="A4015" s="48" t="s">
        <v>87</v>
      </c>
      <c r="B4015" s="48" t="s">
        <v>74</v>
      </c>
      <c r="C4015" s="48">
        <v>2022</v>
      </c>
      <c r="D4015" s="48" t="s">
        <v>7</v>
      </c>
      <c r="E4015" s="48">
        <v>5</v>
      </c>
      <c r="F4015" s="60">
        <v>181</v>
      </c>
      <c r="G4015" s="43">
        <v>102</v>
      </c>
      <c r="H4015" s="58">
        <f>FactTransaction[[#This Row],[RNS]]*FactTransaction[[#This Row],[ADR]]</f>
        <v>18462</v>
      </c>
      <c r="I4015" s="51">
        <f>DATE(FactTransaction[[#This Row],['#Year]],FactTransaction[[#This Row],['#Month]],1)</f>
        <v>44682</v>
      </c>
      <c r="J4015" s="48"/>
    </row>
    <row r="4016" spans="1:10" x14ac:dyDescent="0.4">
      <c r="A4016" s="48" t="s">
        <v>87</v>
      </c>
      <c r="B4016" s="48" t="s">
        <v>74</v>
      </c>
      <c r="C4016" s="48">
        <v>2022</v>
      </c>
      <c r="D4016" s="48" t="s">
        <v>8</v>
      </c>
      <c r="E4016" s="48">
        <v>5</v>
      </c>
      <c r="F4016" s="60">
        <v>120</v>
      </c>
      <c r="G4016" s="43">
        <v>95</v>
      </c>
      <c r="H4016" s="58">
        <f>FactTransaction[[#This Row],[RNS]]*FactTransaction[[#This Row],[ADR]]</f>
        <v>11400</v>
      </c>
      <c r="I4016" s="51">
        <f>DATE(FactTransaction[[#This Row],['#Year]],FactTransaction[[#This Row],['#Month]],1)</f>
        <v>44682</v>
      </c>
      <c r="J4016" s="48"/>
    </row>
    <row r="4017" spans="1:10" x14ac:dyDescent="0.4">
      <c r="A4017" s="48" t="s">
        <v>87</v>
      </c>
      <c r="B4017" s="48" t="s">
        <v>74</v>
      </c>
      <c r="C4017" s="48">
        <v>2022</v>
      </c>
      <c r="D4017" s="48" t="s">
        <v>3</v>
      </c>
      <c r="E4017" s="48">
        <v>5</v>
      </c>
      <c r="F4017" s="60">
        <v>179</v>
      </c>
      <c r="G4017" s="43">
        <v>108</v>
      </c>
      <c r="H4017" s="58">
        <f>FactTransaction[[#This Row],[RNS]]*FactTransaction[[#This Row],[ADR]]</f>
        <v>19332</v>
      </c>
      <c r="I4017" s="51">
        <f>DATE(FactTransaction[[#This Row],['#Year]],FactTransaction[[#This Row],['#Month]],1)</f>
        <v>44682</v>
      </c>
      <c r="J4017" s="48"/>
    </row>
    <row r="4018" spans="1:10" x14ac:dyDescent="0.4">
      <c r="A4018" s="48" t="s">
        <v>87</v>
      </c>
      <c r="B4018" s="48" t="s">
        <v>74</v>
      </c>
      <c r="C4018" s="48">
        <v>2022</v>
      </c>
      <c r="D4018" s="48" t="s">
        <v>6</v>
      </c>
      <c r="E4018" s="48">
        <v>6</v>
      </c>
      <c r="F4018" s="60">
        <v>34</v>
      </c>
      <c r="G4018" s="43">
        <v>101</v>
      </c>
      <c r="H4018" s="58">
        <f>FactTransaction[[#This Row],[RNS]]*FactTransaction[[#This Row],[ADR]]</f>
        <v>3434</v>
      </c>
      <c r="I4018" s="51">
        <f>DATE(FactTransaction[[#This Row],['#Year]],FactTransaction[[#This Row],['#Month]],1)</f>
        <v>44713</v>
      </c>
      <c r="J4018" s="48"/>
    </row>
    <row r="4019" spans="1:10" x14ac:dyDescent="0.4">
      <c r="A4019" s="48" t="s">
        <v>87</v>
      </c>
      <c r="B4019" s="48" t="s">
        <v>74</v>
      </c>
      <c r="C4019" s="48">
        <v>2022</v>
      </c>
      <c r="D4019" s="48" t="s">
        <v>7</v>
      </c>
      <c r="E4019" s="48">
        <v>6</v>
      </c>
      <c r="F4019" s="60">
        <v>111</v>
      </c>
      <c r="G4019" s="43">
        <v>103</v>
      </c>
      <c r="H4019" s="58">
        <f>FactTransaction[[#This Row],[RNS]]*FactTransaction[[#This Row],[ADR]]</f>
        <v>11433</v>
      </c>
      <c r="I4019" s="51">
        <f>DATE(FactTransaction[[#This Row],['#Year]],FactTransaction[[#This Row],['#Month]],1)</f>
        <v>44713</v>
      </c>
      <c r="J4019" s="48"/>
    </row>
    <row r="4020" spans="1:10" x14ac:dyDescent="0.4">
      <c r="A4020" s="48" t="s">
        <v>87</v>
      </c>
      <c r="B4020" s="48" t="s">
        <v>74</v>
      </c>
      <c r="C4020" s="48">
        <v>2022</v>
      </c>
      <c r="D4020" s="48" t="s">
        <v>8</v>
      </c>
      <c r="E4020" s="48">
        <v>6</v>
      </c>
      <c r="F4020" s="60">
        <v>110</v>
      </c>
      <c r="G4020" s="43">
        <v>82</v>
      </c>
      <c r="H4020" s="58">
        <f>FactTransaction[[#This Row],[RNS]]*FactTransaction[[#This Row],[ADR]]</f>
        <v>9020</v>
      </c>
      <c r="I4020" s="51">
        <f>DATE(FactTransaction[[#This Row],['#Year]],FactTransaction[[#This Row],['#Month]],1)</f>
        <v>44713</v>
      </c>
      <c r="J4020" s="48"/>
    </row>
    <row r="4021" spans="1:10" x14ac:dyDescent="0.4">
      <c r="A4021" s="48" t="s">
        <v>87</v>
      </c>
      <c r="B4021" s="48" t="s">
        <v>74</v>
      </c>
      <c r="C4021" s="48">
        <v>2022</v>
      </c>
      <c r="D4021" s="48" t="s">
        <v>3</v>
      </c>
      <c r="E4021" s="48">
        <v>6</v>
      </c>
      <c r="F4021" s="60">
        <v>148</v>
      </c>
      <c r="G4021" s="43">
        <v>103</v>
      </c>
      <c r="H4021" s="58">
        <f>FactTransaction[[#This Row],[RNS]]*FactTransaction[[#This Row],[ADR]]</f>
        <v>15244</v>
      </c>
      <c r="I4021" s="51">
        <f>DATE(FactTransaction[[#This Row],['#Year]],FactTransaction[[#This Row],['#Month]],1)</f>
        <v>44713</v>
      </c>
      <c r="J4021" s="48"/>
    </row>
    <row r="4022" spans="1:10" x14ac:dyDescent="0.4">
      <c r="A4022" s="48" t="s">
        <v>87</v>
      </c>
      <c r="B4022" s="48" t="s">
        <v>74</v>
      </c>
      <c r="C4022" s="48">
        <v>2022</v>
      </c>
      <c r="D4022" s="48" t="s">
        <v>6</v>
      </c>
      <c r="E4022" s="48">
        <v>7</v>
      </c>
      <c r="F4022" s="60">
        <v>51</v>
      </c>
      <c r="G4022" s="43">
        <v>99</v>
      </c>
      <c r="H4022" s="58">
        <f>FactTransaction[[#This Row],[RNS]]*FactTransaction[[#This Row],[ADR]]</f>
        <v>5049</v>
      </c>
      <c r="I4022" s="51">
        <f>DATE(FactTransaction[[#This Row],['#Year]],FactTransaction[[#This Row],['#Month]],1)</f>
        <v>44743</v>
      </c>
      <c r="J4022" s="48"/>
    </row>
    <row r="4023" spans="1:10" x14ac:dyDescent="0.4">
      <c r="A4023" s="48" t="s">
        <v>87</v>
      </c>
      <c r="B4023" s="48" t="s">
        <v>74</v>
      </c>
      <c r="C4023" s="48">
        <v>2022</v>
      </c>
      <c r="D4023" s="48" t="s">
        <v>7</v>
      </c>
      <c r="E4023" s="48">
        <v>7</v>
      </c>
      <c r="F4023" s="60">
        <v>128</v>
      </c>
      <c r="G4023" s="43">
        <v>91</v>
      </c>
      <c r="H4023" s="58">
        <f>FactTransaction[[#This Row],[RNS]]*FactTransaction[[#This Row],[ADR]]</f>
        <v>11648</v>
      </c>
      <c r="I4023" s="51">
        <f>DATE(FactTransaction[[#This Row],['#Year]],FactTransaction[[#This Row],['#Month]],1)</f>
        <v>44743</v>
      </c>
      <c r="J4023" s="48"/>
    </row>
    <row r="4024" spans="1:10" x14ac:dyDescent="0.4">
      <c r="A4024" s="48" t="s">
        <v>87</v>
      </c>
      <c r="B4024" s="48" t="s">
        <v>74</v>
      </c>
      <c r="C4024" s="48">
        <v>2022</v>
      </c>
      <c r="D4024" s="48" t="s">
        <v>8</v>
      </c>
      <c r="E4024" s="48">
        <v>7</v>
      </c>
      <c r="F4024" s="60">
        <v>90</v>
      </c>
      <c r="G4024" s="43">
        <v>115</v>
      </c>
      <c r="H4024" s="58">
        <f>FactTransaction[[#This Row],[RNS]]*FactTransaction[[#This Row],[ADR]]</f>
        <v>10350</v>
      </c>
      <c r="I4024" s="51">
        <f>DATE(FactTransaction[[#This Row],['#Year]],FactTransaction[[#This Row],['#Month]],1)</f>
        <v>44743</v>
      </c>
      <c r="J4024" s="48"/>
    </row>
    <row r="4025" spans="1:10" x14ac:dyDescent="0.4">
      <c r="A4025" s="48" t="s">
        <v>87</v>
      </c>
      <c r="B4025" s="48" t="s">
        <v>74</v>
      </c>
      <c r="C4025" s="48">
        <v>2022</v>
      </c>
      <c r="D4025" s="48" t="s">
        <v>3</v>
      </c>
      <c r="E4025" s="48">
        <v>7</v>
      </c>
      <c r="F4025" s="60">
        <v>144</v>
      </c>
      <c r="G4025" s="43">
        <v>81</v>
      </c>
      <c r="H4025" s="58">
        <f>FactTransaction[[#This Row],[RNS]]*FactTransaction[[#This Row],[ADR]]</f>
        <v>11664</v>
      </c>
      <c r="I4025" s="51">
        <f>DATE(FactTransaction[[#This Row],['#Year]],FactTransaction[[#This Row],['#Month]],1)</f>
        <v>44743</v>
      </c>
      <c r="J4025" s="48"/>
    </row>
    <row r="4026" spans="1:10" x14ac:dyDescent="0.4">
      <c r="A4026" s="48" t="s">
        <v>87</v>
      </c>
      <c r="B4026" s="48" t="s">
        <v>74</v>
      </c>
      <c r="C4026" s="48">
        <v>2022</v>
      </c>
      <c r="D4026" s="48" t="s">
        <v>6</v>
      </c>
      <c r="E4026" s="48">
        <v>8</v>
      </c>
      <c r="F4026" s="60">
        <v>104</v>
      </c>
      <c r="G4026" s="43">
        <v>90</v>
      </c>
      <c r="H4026" s="58">
        <f>FactTransaction[[#This Row],[RNS]]*FactTransaction[[#This Row],[ADR]]</f>
        <v>9360</v>
      </c>
      <c r="I4026" s="51">
        <f>DATE(FactTransaction[[#This Row],['#Year]],FactTransaction[[#This Row],['#Month]],1)</f>
        <v>44774</v>
      </c>
      <c r="J4026" s="48"/>
    </row>
    <row r="4027" spans="1:10" x14ac:dyDescent="0.4">
      <c r="A4027" s="48" t="s">
        <v>87</v>
      </c>
      <c r="B4027" s="48" t="s">
        <v>74</v>
      </c>
      <c r="C4027" s="48">
        <v>2022</v>
      </c>
      <c r="D4027" s="48" t="s">
        <v>7</v>
      </c>
      <c r="E4027" s="48">
        <v>8</v>
      </c>
      <c r="F4027" s="60">
        <v>82</v>
      </c>
      <c r="G4027" s="43">
        <v>113</v>
      </c>
      <c r="H4027" s="58">
        <f>FactTransaction[[#This Row],[RNS]]*FactTransaction[[#This Row],[ADR]]</f>
        <v>9266</v>
      </c>
      <c r="I4027" s="51">
        <f>DATE(FactTransaction[[#This Row],['#Year]],FactTransaction[[#This Row],['#Month]],1)</f>
        <v>44774</v>
      </c>
      <c r="J4027" s="48"/>
    </row>
    <row r="4028" spans="1:10" x14ac:dyDescent="0.4">
      <c r="A4028" s="48" t="s">
        <v>87</v>
      </c>
      <c r="B4028" s="48" t="s">
        <v>74</v>
      </c>
      <c r="C4028" s="48">
        <v>2022</v>
      </c>
      <c r="D4028" s="48" t="s">
        <v>8</v>
      </c>
      <c r="E4028" s="48">
        <v>8</v>
      </c>
      <c r="F4028" s="60">
        <v>22</v>
      </c>
      <c r="G4028" s="43">
        <v>94</v>
      </c>
      <c r="H4028" s="58">
        <f>FactTransaction[[#This Row],[RNS]]*FactTransaction[[#This Row],[ADR]]</f>
        <v>2068</v>
      </c>
      <c r="I4028" s="51">
        <f>DATE(FactTransaction[[#This Row],['#Year]],FactTransaction[[#This Row],['#Month]],1)</f>
        <v>44774</v>
      </c>
      <c r="J4028" s="48"/>
    </row>
    <row r="4029" spans="1:10" x14ac:dyDescent="0.4">
      <c r="A4029" s="48" t="s">
        <v>87</v>
      </c>
      <c r="B4029" s="48" t="s">
        <v>74</v>
      </c>
      <c r="C4029" s="48">
        <v>2022</v>
      </c>
      <c r="D4029" s="48" t="s">
        <v>3</v>
      </c>
      <c r="E4029" s="48">
        <v>8</v>
      </c>
      <c r="F4029" s="60">
        <v>113</v>
      </c>
      <c r="G4029" s="43">
        <v>110</v>
      </c>
      <c r="H4029" s="58">
        <f>FactTransaction[[#This Row],[RNS]]*FactTransaction[[#This Row],[ADR]]</f>
        <v>12430</v>
      </c>
      <c r="I4029" s="51">
        <f>DATE(FactTransaction[[#This Row],['#Year]],FactTransaction[[#This Row],['#Month]],1)</f>
        <v>44774</v>
      </c>
      <c r="J4029" s="48"/>
    </row>
    <row r="4030" spans="1:10" x14ac:dyDescent="0.4">
      <c r="A4030" s="48" t="s">
        <v>87</v>
      </c>
      <c r="B4030" s="48" t="s">
        <v>74</v>
      </c>
      <c r="C4030" s="48">
        <v>2022</v>
      </c>
      <c r="D4030" s="48" t="s">
        <v>6</v>
      </c>
      <c r="E4030" s="48">
        <v>9</v>
      </c>
      <c r="F4030" s="60">
        <v>56</v>
      </c>
      <c r="G4030" s="43">
        <v>83</v>
      </c>
      <c r="H4030" s="58">
        <f>FactTransaction[[#This Row],[RNS]]*FactTransaction[[#This Row],[ADR]]</f>
        <v>4648</v>
      </c>
      <c r="I4030" s="51">
        <f>DATE(FactTransaction[[#This Row],['#Year]],FactTransaction[[#This Row],['#Month]],1)</f>
        <v>44805</v>
      </c>
      <c r="J4030" s="48"/>
    </row>
    <row r="4031" spans="1:10" x14ac:dyDescent="0.4">
      <c r="A4031" s="48" t="s">
        <v>87</v>
      </c>
      <c r="B4031" s="48" t="s">
        <v>74</v>
      </c>
      <c r="C4031" s="48">
        <v>2022</v>
      </c>
      <c r="D4031" s="48" t="s">
        <v>7</v>
      </c>
      <c r="E4031" s="48">
        <v>9</v>
      </c>
      <c r="F4031" s="60">
        <v>36</v>
      </c>
      <c r="G4031" s="43">
        <v>97</v>
      </c>
      <c r="H4031" s="58">
        <f>FactTransaction[[#This Row],[RNS]]*FactTransaction[[#This Row],[ADR]]</f>
        <v>3492</v>
      </c>
      <c r="I4031" s="51">
        <f>DATE(FactTransaction[[#This Row],['#Year]],FactTransaction[[#This Row],['#Month]],1)</f>
        <v>44805</v>
      </c>
      <c r="J4031" s="48"/>
    </row>
    <row r="4032" spans="1:10" x14ac:dyDescent="0.4">
      <c r="A4032" s="48" t="s">
        <v>87</v>
      </c>
      <c r="B4032" s="48" t="s">
        <v>74</v>
      </c>
      <c r="C4032" s="48">
        <v>2022</v>
      </c>
      <c r="D4032" s="48" t="s">
        <v>8</v>
      </c>
      <c r="E4032" s="48">
        <v>9</v>
      </c>
      <c r="F4032" s="60">
        <v>120</v>
      </c>
      <c r="G4032" s="43">
        <v>98</v>
      </c>
      <c r="H4032" s="58">
        <f>FactTransaction[[#This Row],[RNS]]*FactTransaction[[#This Row],[ADR]]</f>
        <v>11760</v>
      </c>
      <c r="I4032" s="51">
        <f>DATE(FactTransaction[[#This Row],['#Year]],FactTransaction[[#This Row],['#Month]],1)</f>
        <v>44805</v>
      </c>
      <c r="J4032" s="48"/>
    </row>
    <row r="4033" spans="1:10" x14ac:dyDescent="0.4">
      <c r="A4033" s="48" t="s">
        <v>87</v>
      </c>
      <c r="B4033" s="48" t="s">
        <v>74</v>
      </c>
      <c r="C4033" s="48">
        <v>2022</v>
      </c>
      <c r="D4033" s="48" t="s">
        <v>3</v>
      </c>
      <c r="E4033" s="48">
        <v>9</v>
      </c>
      <c r="F4033" s="60">
        <v>119</v>
      </c>
      <c r="G4033" s="43">
        <v>93</v>
      </c>
      <c r="H4033" s="58">
        <f>FactTransaction[[#This Row],[RNS]]*FactTransaction[[#This Row],[ADR]]</f>
        <v>11067</v>
      </c>
      <c r="I4033" s="51">
        <f>DATE(FactTransaction[[#This Row],['#Year]],FactTransaction[[#This Row],['#Month]],1)</f>
        <v>44805</v>
      </c>
      <c r="J4033" s="48"/>
    </row>
    <row r="4034" spans="1:10" x14ac:dyDescent="0.4">
      <c r="A4034" s="48" t="s">
        <v>87</v>
      </c>
      <c r="B4034" s="48" t="s">
        <v>74</v>
      </c>
      <c r="C4034" s="48">
        <v>2022</v>
      </c>
      <c r="D4034" s="48" t="s">
        <v>6</v>
      </c>
      <c r="E4034" s="48">
        <v>10</v>
      </c>
      <c r="F4034" s="60">
        <v>109</v>
      </c>
      <c r="G4034" s="43">
        <v>85</v>
      </c>
      <c r="H4034" s="58">
        <f>FactTransaction[[#This Row],[RNS]]*FactTransaction[[#This Row],[ADR]]</f>
        <v>9265</v>
      </c>
      <c r="I4034" s="51">
        <f>DATE(FactTransaction[[#This Row],['#Year]],FactTransaction[[#This Row],['#Month]],1)</f>
        <v>44835</v>
      </c>
      <c r="J4034" s="48"/>
    </row>
    <row r="4035" spans="1:10" x14ac:dyDescent="0.4">
      <c r="A4035" s="48" t="s">
        <v>87</v>
      </c>
      <c r="B4035" s="48" t="s">
        <v>74</v>
      </c>
      <c r="C4035" s="48">
        <v>2022</v>
      </c>
      <c r="D4035" s="48" t="s">
        <v>7</v>
      </c>
      <c r="E4035" s="48">
        <v>10</v>
      </c>
      <c r="F4035" s="60">
        <v>24</v>
      </c>
      <c r="G4035" s="43">
        <v>112</v>
      </c>
      <c r="H4035" s="58">
        <f>FactTransaction[[#This Row],[RNS]]*FactTransaction[[#This Row],[ADR]]</f>
        <v>2688</v>
      </c>
      <c r="I4035" s="51">
        <f>DATE(FactTransaction[[#This Row],['#Year]],FactTransaction[[#This Row],['#Month]],1)</f>
        <v>44835</v>
      </c>
      <c r="J4035" s="48"/>
    </row>
    <row r="4036" spans="1:10" x14ac:dyDescent="0.4">
      <c r="A4036" s="48" t="s">
        <v>87</v>
      </c>
      <c r="B4036" s="48" t="s">
        <v>74</v>
      </c>
      <c r="C4036" s="48">
        <v>2022</v>
      </c>
      <c r="D4036" s="48" t="s">
        <v>8</v>
      </c>
      <c r="E4036" s="48">
        <v>10</v>
      </c>
      <c r="F4036" s="60">
        <v>43</v>
      </c>
      <c r="G4036" s="43">
        <v>90</v>
      </c>
      <c r="H4036" s="58">
        <f>FactTransaction[[#This Row],[RNS]]*FactTransaction[[#This Row],[ADR]]</f>
        <v>3870</v>
      </c>
      <c r="I4036" s="51">
        <f>DATE(FactTransaction[[#This Row],['#Year]],FactTransaction[[#This Row],['#Month]],1)</f>
        <v>44835</v>
      </c>
      <c r="J4036" s="48"/>
    </row>
    <row r="4037" spans="1:10" x14ac:dyDescent="0.4">
      <c r="A4037" s="48" t="s">
        <v>87</v>
      </c>
      <c r="B4037" s="48" t="s">
        <v>74</v>
      </c>
      <c r="C4037" s="48">
        <v>2022</v>
      </c>
      <c r="D4037" s="48" t="s">
        <v>3</v>
      </c>
      <c r="E4037" s="48">
        <v>10</v>
      </c>
      <c r="F4037" s="60">
        <v>43</v>
      </c>
      <c r="G4037" s="43">
        <v>96</v>
      </c>
      <c r="H4037" s="58">
        <f>FactTransaction[[#This Row],[RNS]]*FactTransaction[[#This Row],[ADR]]</f>
        <v>4128</v>
      </c>
      <c r="I4037" s="51">
        <f>DATE(FactTransaction[[#This Row],['#Year]],FactTransaction[[#This Row],['#Month]],1)</f>
        <v>44835</v>
      </c>
      <c r="J4037" s="48"/>
    </row>
    <row r="4038" spans="1:10" x14ac:dyDescent="0.4">
      <c r="A4038" s="48" t="s">
        <v>87</v>
      </c>
      <c r="B4038" s="48" t="s">
        <v>74</v>
      </c>
      <c r="C4038" s="48">
        <v>2022</v>
      </c>
      <c r="D4038" s="48" t="s">
        <v>6</v>
      </c>
      <c r="E4038" s="48">
        <v>11</v>
      </c>
      <c r="F4038" s="60">
        <v>143</v>
      </c>
      <c r="G4038" s="43">
        <v>94</v>
      </c>
      <c r="H4038" s="58">
        <f>FactTransaction[[#This Row],[RNS]]*FactTransaction[[#This Row],[ADR]]</f>
        <v>13442</v>
      </c>
      <c r="I4038" s="51">
        <f>DATE(FactTransaction[[#This Row],['#Year]],FactTransaction[[#This Row],['#Month]],1)</f>
        <v>44866</v>
      </c>
      <c r="J4038" s="48"/>
    </row>
    <row r="4039" spans="1:10" x14ac:dyDescent="0.4">
      <c r="A4039" s="48" t="s">
        <v>87</v>
      </c>
      <c r="B4039" s="48" t="s">
        <v>74</v>
      </c>
      <c r="C4039" s="48">
        <v>2022</v>
      </c>
      <c r="D4039" s="48" t="s">
        <v>7</v>
      </c>
      <c r="E4039" s="48">
        <v>11</v>
      </c>
      <c r="F4039" s="60">
        <v>47</v>
      </c>
      <c r="G4039" s="43">
        <v>103</v>
      </c>
      <c r="H4039" s="58">
        <f>FactTransaction[[#This Row],[RNS]]*FactTransaction[[#This Row],[ADR]]</f>
        <v>4841</v>
      </c>
      <c r="I4039" s="51">
        <f>DATE(FactTransaction[[#This Row],['#Year]],FactTransaction[[#This Row],['#Month]],1)</f>
        <v>44866</v>
      </c>
      <c r="J4039" s="48"/>
    </row>
    <row r="4040" spans="1:10" x14ac:dyDescent="0.4">
      <c r="A4040" s="48" t="s">
        <v>87</v>
      </c>
      <c r="B4040" s="48" t="s">
        <v>74</v>
      </c>
      <c r="C4040" s="48">
        <v>2022</v>
      </c>
      <c r="D4040" s="48" t="s">
        <v>8</v>
      </c>
      <c r="E4040" s="48">
        <v>11</v>
      </c>
      <c r="F4040" s="60">
        <v>133</v>
      </c>
      <c r="G4040" s="43">
        <v>90</v>
      </c>
      <c r="H4040" s="58">
        <f>FactTransaction[[#This Row],[RNS]]*FactTransaction[[#This Row],[ADR]]</f>
        <v>11970</v>
      </c>
      <c r="I4040" s="51">
        <f>DATE(FactTransaction[[#This Row],['#Year]],FactTransaction[[#This Row],['#Month]],1)</f>
        <v>44866</v>
      </c>
      <c r="J4040" s="48"/>
    </row>
    <row r="4041" spans="1:10" x14ac:dyDescent="0.4">
      <c r="A4041" s="48" t="s">
        <v>87</v>
      </c>
      <c r="B4041" s="48" t="s">
        <v>74</v>
      </c>
      <c r="C4041" s="48">
        <v>2022</v>
      </c>
      <c r="D4041" s="48" t="s">
        <v>3</v>
      </c>
      <c r="E4041" s="48">
        <v>11</v>
      </c>
      <c r="F4041" s="60">
        <v>43</v>
      </c>
      <c r="G4041" s="43">
        <v>88</v>
      </c>
      <c r="H4041" s="58">
        <f>FactTransaction[[#This Row],[RNS]]*FactTransaction[[#This Row],[ADR]]</f>
        <v>3784</v>
      </c>
      <c r="I4041" s="51">
        <f>DATE(FactTransaction[[#This Row],['#Year]],FactTransaction[[#This Row],['#Month]],1)</f>
        <v>44866</v>
      </c>
      <c r="J4041" s="48"/>
    </row>
    <row r="4042" spans="1:10" x14ac:dyDescent="0.4">
      <c r="A4042" s="48" t="s">
        <v>87</v>
      </c>
      <c r="B4042" s="48" t="s">
        <v>74</v>
      </c>
      <c r="C4042" s="48">
        <v>2022</v>
      </c>
      <c r="D4042" s="48" t="s">
        <v>6</v>
      </c>
      <c r="E4042" s="48">
        <v>12</v>
      </c>
      <c r="F4042" s="60">
        <v>115</v>
      </c>
      <c r="G4042" s="43">
        <v>104</v>
      </c>
      <c r="H4042" s="58">
        <f>FactTransaction[[#This Row],[RNS]]*FactTransaction[[#This Row],[ADR]]</f>
        <v>11960</v>
      </c>
      <c r="I4042" s="51">
        <f>DATE(FactTransaction[[#This Row],['#Year]],FactTransaction[[#This Row],['#Month]],1)</f>
        <v>44896</v>
      </c>
      <c r="J4042" s="48"/>
    </row>
    <row r="4043" spans="1:10" x14ac:dyDescent="0.4">
      <c r="A4043" s="48" t="s">
        <v>87</v>
      </c>
      <c r="B4043" s="48" t="s">
        <v>74</v>
      </c>
      <c r="C4043" s="48">
        <v>2022</v>
      </c>
      <c r="D4043" s="48" t="s">
        <v>7</v>
      </c>
      <c r="E4043" s="48">
        <v>12</v>
      </c>
      <c r="F4043" s="60">
        <v>152</v>
      </c>
      <c r="G4043" s="43">
        <v>108</v>
      </c>
      <c r="H4043" s="58">
        <f>FactTransaction[[#This Row],[RNS]]*FactTransaction[[#This Row],[ADR]]</f>
        <v>16416</v>
      </c>
      <c r="I4043" s="51">
        <f>DATE(FactTransaction[[#This Row],['#Year]],FactTransaction[[#This Row],['#Month]],1)</f>
        <v>44896</v>
      </c>
      <c r="J4043" s="48"/>
    </row>
    <row r="4044" spans="1:10" x14ac:dyDescent="0.4">
      <c r="A4044" s="48" t="s">
        <v>87</v>
      </c>
      <c r="B4044" s="48" t="s">
        <v>74</v>
      </c>
      <c r="C4044" s="48">
        <v>2022</v>
      </c>
      <c r="D4044" s="48" t="s">
        <v>8</v>
      </c>
      <c r="E4044" s="48">
        <v>12</v>
      </c>
      <c r="F4044" s="60">
        <v>140</v>
      </c>
      <c r="G4044" s="43">
        <v>94</v>
      </c>
      <c r="H4044" s="58">
        <f>FactTransaction[[#This Row],[RNS]]*FactTransaction[[#This Row],[ADR]]</f>
        <v>13160</v>
      </c>
      <c r="I4044" s="51">
        <f>DATE(FactTransaction[[#This Row],['#Year]],FactTransaction[[#This Row],['#Month]],1)</f>
        <v>44896</v>
      </c>
      <c r="J4044" s="48"/>
    </row>
    <row r="4045" spans="1:10" x14ac:dyDescent="0.4">
      <c r="A4045" s="48" t="s">
        <v>87</v>
      </c>
      <c r="B4045" s="48" t="s">
        <v>74</v>
      </c>
      <c r="C4045" s="48">
        <v>2022</v>
      </c>
      <c r="D4045" s="48" t="s">
        <v>3</v>
      </c>
      <c r="E4045" s="48">
        <v>12</v>
      </c>
      <c r="F4045" s="60">
        <v>138</v>
      </c>
      <c r="G4045" s="43">
        <v>109</v>
      </c>
      <c r="H4045" s="58">
        <f>FactTransaction[[#This Row],[RNS]]*FactTransaction[[#This Row],[ADR]]</f>
        <v>15042</v>
      </c>
      <c r="I4045" s="51">
        <f>DATE(FactTransaction[[#This Row],['#Year]],FactTransaction[[#This Row],['#Month]],1)</f>
        <v>44896</v>
      </c>
      <c r="J4045" s="48"/>
    </row>
    <row r="4046" spans="1:10" x14ac:dyDescent="0.4">
      <c r="A4046" s="48" t="s">
        <v>87</v>
      </c>
      <c r="B4046" s="48" t="s">
        <v>75</v>
      </c>
      <c r="C4046" s="48">
        <v>2023</v>
      </c>
      <c r="D4046" s="48" t="s">
        <v>6</v>
      </c>
      <c r="E4046" s="48">
        <v>1</v>
      </c>
      <c r="F4046" s="60">
        <v>135</v>
      </c>
      <c r="G4046" s="43">
        <v>87</v>
      </c>
      <c r="H4046" s="58">
        <f>FactTransaction[[#This Row],[RNS]]*FactTransaction[[#This Row],[ADR]]</f>
        <v>11745</v>
      </c>
      <c r="I4046" s="51">
        <f>DATE(FactTransaction[[#This Row],['#Year]],FactTransaction[[#This Row],['#Month]],1)</f>
        <v>44927</v>
      </c>
      <c r="J4046" s="48"/>
    </row>
    <row r="4047" spans="1:10" x14ac:dyDescent="0.4">
      <c r="A4047" s="48" t="s">
        <v>87</v>
      </c>
      <c r="B4047" s="48" t="s">
        <v>75</v>
      </c>
      <c r="C4047" s="48">
        <v>2023</v>
      </c>
      <c r="D4047" s="48" t="s">
        <v>7</v>
      </c>
      <c r="E4047" s="48">
        <v>1</v>
      </c>
      <c r="F4047" s="60">
        <v>134</v>
      </c>
      <c r="G4047" s="43">
        <v>90</v>
      </c>
      <c r="H4047" s="58">
        <f>FactTransaction[[#This Row],[RNS]]*FactTransaction[[#This Row],[ADR]]</f>
        <v>12060</v>
      </c>
      <c r="I4047" s="51">
        <f>DATE(FactTransaction[[#This Row],['#Year]],FactTransaction[[#This Row],['#Month]],1)</f>
        <v>44927</v>
      </c>
      <c r="J4047" s="48"/>
    </row>
    <row r="4048" spans="1:10" x14ac:dyDescent="0.4">
      <c r="A4048" s="48" t="s">
        <v>87</v>
      </c>
      <c r="B4048" s="48" t="s">
        <v>75</v>
      </c>
      <c r="C4048" s="48">
        <v>2023</v>
      </c>
      <c r="D4048" s="48" t="s">
        <v>8</v>
      </c>
      <c r="E4048" s="48">
        <v>1</v>
      </c>
      <c r="F4048" s="60">
        <v>78</v>
      </c>
      <c r="G4048" s="43">
        <v>83</v>
      </c>
      <c r="H4048" s="58">
        <f>FactTransaction[[#This Row],[RNS]]*FactTransaction[[#This Row],[ADR]]</f>
        <v>6474</v>
      </c>
      <c r="I4048" s="51">
        <f>DATE(FactTransaction[[#This Row],['#Year]],FactTransaction[[#This Row],['#Month]],1)</f>
        <v>44927</v>
      </c>
      <c r="J4048" s="48"/>
    </row>
    <row r="4049" spans="1:10" x14ac:dyDescent="0.4">
      <c r="A4049" s="48" t="s">
        <v>87</v>
      </c>
      <c r="B4049" s="48" t="s">
        <v>75</v>
      </c>
      <c r="C4049" s="48">
        <v>2023</v>
      </c>
      <c r="D4049" s="48" t="s">
        <v>3</v>
      </c>
      <c r="E4049" s="48">
        <v>1</v>
      </c>
      <c r="F4049" s="60">
        <v>40</v>
      </c>
      <c r="G4049" s="43">
        <v>86</v>
      </c>
      <c r="H4049" s="58">
        <f>FactTransaction[[#This Row],[RNS]]*FactTransaction[[#This Row],[ADR]]</f>
        <v>3440</v>
      </c>
      <c r="I4049" s="51">
        <f>DATE(FactTransaction[[#This Row],['#Year]],FactTransaction[[#This Row],['#Month]],1)</f>
        <v>44927</v>
      </c>
      <c r="J4049" s="48"/>
    </row>
    <row r="4050" spans="1:10" x14ac:dyDescent="0.4">
      <c r="A4050" s="48" t="s">
        <v>87</v>
      </c>
      <c r="B4050" s="48" t="s">
        <v>75</v>
      </c>
      <c r="C4050" s="48">
        <v>2023</v>
      </c>
      <c r="D4050" s="48" t="s">
        <v>6</v>
      </c>
      <c r="E4050" s="48">
        <v>2</v>
      </c>
      <c r="F4050" s="60">
        <v>167</v>
      </c>
      <c r="G4050" s="43">
        <v>81</v>
      </c>
      <c r="H4050" s="58">
        <f>FactTransaction[[#This Row],[RNS]]*FactTransaction[[#This Row],[ADR]]</f>
        <v>13527</v>
      </c>
      <c r="I4050" s="51">
        <f>DATE(FactTransaction[[#This Row],['#Year]],FactTransaction[[#This Row],['#Month]],1)</f>
        <v>44958</v>
      </c>
      <c r="J4050" s="48"/>
    </row>
    <row r="4051" spans="1:10" x14ac:dyDescent="0.4">
      <c r="A4051" s="48" t="s">
        <v>87</v>
      </c>
      <c r="B4051" s="48" t="s">
        <v>75</v>
      </c>
      <c r="C4051" s="48">
        <v>2023</v>
      </c>
      <c r="D4051" s="48" t="s">
        <v>7</v>
      </c>
      <c r="E4051" s="48">
        <v>2</v>
      </c>
      <c r="F4051" s="60">
        <v>129</v>
      </c>
      <c r="G4051" s="43">
        <v>95</v>
      </c>
      <c r="H4051" s="58">
        <f>FactTransaction[[#This Row],[RNS]]*FactTransaction[[#This Row],[ADR]]</f>
        <v>12255</v>
      </c>
      <c r="I4051" s="51">
        <f>DATE(FactTransaction[[#This Row],['#Year]],FactTransaction[[#This Row],['#Month]],1)</f>
        <v>44958</v>
      </c>
      <c r="J4051" s="48"/>
    </row>
    <row r="4052" spans="1:10" x14ac:dyDescent="0.4">
      <c r="A4052" s="48" t="s">
        <v>87</v>
      </c>
      <c r="B4052" s="48" t="s">
        <v>75</v>
      </c>
      <c r="C4052" s="48">
        <v>2023</v>
      </c>
      <c r="D4052" s="48" t="s">
        <v>8</v>
      </c>
      <c r="E4052" s="48">
        <v>2</v>
      </c>
      <c r="F4052" s="60">
        <v>158</v>
      </c>
      <c r="G4052" s="43">
        <v>104</v>
      </c>
      <c r="H4052" s="58">
        <f>FactTransaction[[#This Row],[RNS]]*FactTransaction[[#This Row],[ADR]]</f>
        <v>16432</v>
      </c>
      <c r="I4052" s="51">
        <f>DATE(FactTransaction[[#This Row],['#Year]],FactTransaction[[#This Row],['#Month]],1)</f>
        <v>44958</v>
      </c>
      <c r="J4052" s="48"/>
    </row>
    <row r="4053" spans="1:10" x14ac:dyDescent="0.4">
      <c r="A4053" s="48" t="s">
        <v>87</v>
      </c>
      <c r="B4053" s="48" t="s">
        <v>75</v>
      </c>
      <c r="C4053" s="48">
        <v>2023</v>
      </c>
      <c r="D4053" s="48" t="s">
        <v>3</v>
      </c>
      <c r="E4053" s="48">
        <v>2</v>
      </c>
      <c r="F4053" s="60">
        <v>28</v>
      </c>
      <c r="G4053" s="43">
        <v>94</v>
      </c>
      <c r="H4053" s="58">
        <f>FactTransaction[[#This Row],[RNS]]*FactTransaction[[#This Row],[ADR]]</f>
        <v>2632</v>
      </c>
      <c r="I4053" s="51">
        <f>DATE(FactTransaction[[#This Row],['#Year]],FactTransaction[[#This Row],['#Month]],1)</f>
        <v>44958</v>
      </c>
      <c r="J4053" s="48"/>
    </row>
    <row r="4054" spans="1:10" x14ac:dyDescent="0.4">
      <c r="A4054" s="48" t="s">
        <v>87</v>
      </c>
      <c r="B4054" s="48" t="s">
        <v>75</v>
      </c>
      <c r="C4054" s="48">
        <v>2023</v>
      </c>
      <c r="D4054" s="48" t="s">
        <v>6</v>
      </c>
      <c r="E4054" s="48">
        <v>3</v>
      </c>
      <c r="F4054" s="60">
        <v>135</v>
      </c>
      <c r="G4054" s="43">
        <v>100</v>
      </c>
      <c r="H4054" s="58">
        <f>FactTransaction[[#This Row],[RNS]]*FactTransaction[[#This Row],[ADR]]</f>
        <v>13500</v>
      </c>
      <c r="I4054" s="51">
        <f>DATE(FactTransaction[[#This Row],['#Year]],FactTransaction[[#This Row],['#Month]],1)</f>
        <v>44986</v>
      </c>
      <c r="J4054" s="48"/>
    </row>
    <row r="4055" spans="1:10" x14ac:dyDescent="0.4">
      <c r="A4055" s="48" t="s">
        <v>87</v>
      </c>
      <c r="B4055" s="48" t="s">
        <v>75</v>
      </c>
      <c r="C4055" s="48">
        <v>2023</v>
      </c>
      <c r="D4055" s="48" t="s">
        <v>7</v>
      </c>
      <c r="E4055" s="48">
        <v>3</v>
      </c>
      <c r="F4055" s="60">
        <v>93</v>
      </c>
      <c r="G4055" s="43">
        <v>106</v>
      </c>
      <c r="H4055" s="58">
        <f>FactTransaction[[#This Row],[RNS]]*FactTransaction[[#This Row],[ADR]]</f>
        <v>9858</v>
      </c>
      <c r="I4055" s="51">
        <f>DATE(FactTransaction[[#This Row],['#Year]],FactTransaction[[#This Row],['#Month]],1)</f>
        <v>44986</v>
      </c>
      <c r="J4055" s="48"/>
    </row>
    <row r="4056" spans="1:10" x14ac:dyDescent="0.4">
      <c r="A4056" s="48" t="s">
        <v>87</v>
      </c>
      <c r="B4056" s="48" t="s">
        <v>75</v>
      </c>
      <c r="C4056" s="48">
        <v>2023</v>
      </c>
      <c r="D4056" s="48" t="s">
        <v>8</v>
      </c>
      <c r="E4056" s="48">
        <v>3</v>
      </c>
      <c r="F4056" s="60">
        <v>137</v>
      </c>
      <c r="G4056" s="43">
        <v>85</v>
      </c>
      <c r="H4056" s="58">
        <f>FactTransaction[[#This Row],[RNS]]*FactTransaction[[#This Row],[ADR]]</f>
        <v>11645</v>
      </c>
      <c r="I4056" s="51">
        <f>DATE(FactTransaction[[#This Row],['#Year]],FactTransaction[[#This Row],['#Month]],1)</f>
        <v>44986</v>
      </c>
      <c r="J4056" s="48"/>
    </row>
    <row r="4057" spans="1:10" x14ac:dyDescent="0.4">
      <c r="A4057" s="48" t="s">
        <v>87</v>
      </c>
      <c r="B4057" s="48" t="s">
        <v>75</v>
      </c>
      <c r="C4057" s="48">
        <v>2023</v>
      </c>
      <c r="D4057" s="48" t="s">
        <v>3</v>
      </c>
      <c r="E4057" s="48">
        <v>3</v>
      </c>
      <c r="F4057" s="60">
        <v>102</v>
      </c>
      <c r="G4057" s="43">
        <v>94</v>
      </c>
      <c r="H4057" s="58">
        <f>FactTransaction[[#This Row],[RNS]]*FactTransaction[[#This Row],[ADR]]</f>
        <v>9588</v>
      </c>
      <c r="I4057" s="51">
        <f>DATE(FactTransaction[[#This Row],['#Year]],FactTransaction[[#This Row],['#Month]],1)</f>
        <v>44986</v>
      </c>
      <c r="J4057" s="48"/>
    </row>
    <row r="4058" spans="1:10" x14ac:dyDescent="0.4">
      <c r="A4058" s="48" t="s">
        <v>87</v>
      </c>
      <c r="B4058" s="48" t="s">
        <v>75</v>
      </c>
      <c r="C4058" s="48">
        <v>2023</v>
      </c>
      <c r="D4058" s="48" t="s">
        <v>6</v>
      </c>
      <c r="E4058" s="48">
        <v>4</v>
      </c>
      <c r="F4058" s="60">
        <v>58</v>
      </c>
      <c r="G4058" s="43">
        <v>82</v>
      </c>
      <c r="H4058" s="58">
        <f>FactTransaction[[#This Row],[RNS]]*FactTransaction[[#This Row],[ADR]]</f>
        <v>4756</v>
      </c>
      <c r="I4058" s="51">
        <f>DATE(FactTransaction[[#This Row],['#Year]],FactTransaction[[#This Row],['#Month]],1)</f>
        <v>45017</v>
      </c>
      <c r="J4058" s="48"/>
    </row>
    <row r="4059" spans="1:10" x14ac:dyDescent="0.4">
      <c r="A4059" s="48" t="s">
        <v>87</v>
      </c>
      <c r="B4059" s="48" t="s">
        <v>75</v>
      </c>
      <c r="C4059" s="48">
        <v>2023</v>
      </c>
      <c r="D4059" s="48" t="s">
        <v>7</v>
      </c>
      <c r="E4059" s="48">
        <v>4</v>
      </c>
      <c r="F4059" s="60">
        <v>40</v>
      </c>
      <c r="G4059" s="43">
        <v>86</v>
      </c>
      <c r="H4059" s="58">
        <f>FactTransaction[[#This Row],[RNS]]*FactTransaction[[#This Row],[ADR]]</f>
        <v>3440</v>
      </c>
      <c r="I4059" s="51">
        <f>DATE(FactTransaction[[#This Row],['#Year]],FactTransaction[[#This Row],['#Month]],1)</f>
        <v>45017</v>
      </c>
      <c r="J4059" s="48"/>
    </row>
    <row r="4060" spans="1:10" x14ac:dyDescent="0.4">
      <c r="A4060" s="48" t="s">
        <v>87</v>
      </c>
      <c r="B4060" s="48" t="s">
        <v>75</v>
      </c>
      <c r="C4060" s="48">
        <v>2023</v>
      </c>
      <c r="D4060" s="48" t="s">
        <v>8</v>
      </c>
      <c r="E4060" s="48">
        <v>4</v>
      </c>
      <c r="F4060" s="60">
        <v>52</v>
      </c>
      <c r="G4060" s="43">
        <v>99</v>
      </c>
      <c r="H4060" s="58">
        <f>FactTransaction[[#This Row],[RNS]]*FactTransaction[[#This Row],[ADR]]</f>
        <v>5148</v>
      </c>
      <c r="I4060" s="51">
        <f>DATE(FactTransaction[[#This Row],['#Year]],FactTransaction[[#This Row],['#Month]],1)</f>
        <v>45017</v>
      </c>
      <c r="J4060" s="48"/>
    </row>
    <row r="4061" spans="1:10" x14ac:dyDescent="0.4">
      <c r="A4061" s="48" t="s">
        <v>87</v>
      </c>
      <c r="B4061" s="48" t="s">
        <v>75</v>
      </c>
      <c r="C4061" s="48">
        <v>2023</v>
      </c>
      <c r="D4061" s="48" t="s">
        <v>3</v>
      </c>
      <c r="E4061" s="48">
        <v>4</v>
      </c>
      <c r="F4061" s="60">
        <v>113</v>
      </c>
      <c r="G4061" s="43">
        <v>88</v>
      </c>
      <c r="H4061" s="58">
        <f>FactTransaction[[#This Row],[RNS]]*FactTransaction[[#This Row],[ADR]]</f>
        <v>9944</v>
      </c>
      <c r="I4061" s="51">
        <f>DATE(FactTransaction[[#This Row],['#Year]],FactTransaction[[#This Row],['#Month]],1)</f>
        <v>45017</v>
      </c>
      <c r="J4061" s="48"/>
    </row>
    <row r="4062" spans="1:10" x14ac:dyDescent="0.4">
      <c r="A4062" s="48" t="s">
        <v>87</v>
      </c>
      <c r="B4062" s="48" t="s">
        <v>75</v>
      </c>
      <c r="C4062" s="48">
        <v>2023</v>
      </c>
      <c r="D4062" s="48" t="s">
        <v>6</v>
      </c>
      <c r="E4062" s="48">
        <v>5</v>
      </c>
      <c r="F4062" s="60">
        <v>120</v>
      </c>
      <c r="G4062" s="43">
        <v>90</v>
      </c>
      <c r="H4062" s="58">
        <f>FactTransaction[[#This Row],[RNS]]*FactTransaction[[#This Row],[ADR]]</f>
        <v>10800</v>
      </c>
      <c r="I4062" s="51">
        <f>DATE(FactTransaction[[#This Row],['#Year]],FactTransaction[[#This Row],['#Month]],1)</f>
        <v>45047</v>
      </c>
      <c r="J4062" s="48"/>
    </row>
    <row r="4063" spans="1:10" x14ac:dyDescent="0.4">
      <c r="A4063" s="48" t="s">
        <v>87</v>
      </c>
      <c r="B4063" s="48" t="s">
        <v>75</v>
      </c>
      <c r="C4063" s="48">
        <v>2023</v>
      </c>
      <c r="D4063" s="48" t="s">
        <v>7</v>
      </c>
      <c r="E4063" s="48">
        <v>5</v>
      </c>
      <c r="F4063" s="60">
        <v>99</v>
      </c>
      <c r="G4063" s="43">
        <v>82</v>
      </c>
      <c r="H4063" s="58">
        <f>FactTransaction[[#This Row],[RNS]]*FactTransaction[[#This Row],[ADR]]</f>
        <v>8118</v>
      </c>
      <c r="I4063" s="51">
        <f>DATE(FactTransaction[[#This Row],['#Year]],FactTransaction[[#This Row],['#Month]],1)</f>
        <v>45047</v>
      </c>
      <c r="J4063" s="48"/>
    </row>
    <row r="4064" spans="1:10" x14ac:dyDescent="0.4">
      <c r="A4064" s="48" t="s">
        <v>87</v>
      </c>
      <c r="B4064" s="48" t="s">
        <v>75</v>
      </c>
      <c r="C4064" s="48">
        <v>2023</v>
      </c>
      <c r="D4064" s="48" t="s">
        <v>8</v>
      </c>
      <c r="E4064" s="48">
        <v>5</v>
      </c>
      <c r="F4064" s="60">
        <v>38</v>
      </c>
      <c r="G4064" s="43">
        <v>94</v>
      </c>
      <c r="H4064" s="58">
        <f>FactTransaction[[#This Row],[RNS]]*FactTransaction[[#This Row],[ADR]]</f>
        <v>3572</v>
      </c>
      <c r="I4064" s="51">
        <f>DATE(FactTransaction[[#This Row],['#Year]],FactTransaction[[#This Row],['#Month]],1)</f>
        <v>45047</v>
      </c>
      <c r="J4064" s="48"/>
    </row>
    <row r="4065" spans="1:10" x14ac:dyDescent="0.4">
      <c r="A4065" s="48" t="s">
        <v>87</v>
      </c>
      <c r="B4065" s="48" t="s">
        <v>75</v>
      </c>
      <c r="C4065" s="48">
        <v>2023</v>
      </c>
      <c r="D4065" s="48" t="s">
        <v>3</v>
      </c>
      <c r="E4065" s="48">
        <v>5</v>
      </c>
      <c r="F4065" s="60">
        <v>150</v>
      </c>
      <c r="G4065" s="43">
        <v>106</v>
      </c>
      <c r="H4065" s="58">
        <f>FactTransaction[[#This Row],[RNS]]*FactTransaction[[#This Row],[ADR]]</f>
        <v>15900</v>
      </c>
      <c r="I4065" s="51">
        <f>DATE(FactTransaction[[#This Row],['#Year]],FactTransaction[[#This Row],['#Month]],1)</f>
        <v>45047</v>
      </c>
      <c r="J4065" s="48"/>
    </row>
    <row r="4066" spans="1:10" x14ac:dyDescent="0.4">
      <c r="A4066" s="48" t="s">
        <v>87</v>
      </c>
      <c r="B4066" s="48" t="s">
        <v>75</v>
      </c>
      <c r="C4066" s="48">
        <v>2023</v>
      </c>
      <c r="D4066" s="48" t="s">
        <v>6</v>
      </c>
      <c r="E4066" s="48">
        <v>6</v>
      </c>
      <c r="F4066" s="60">
        <v>77</v>
      </c>
      <c r="G4066" s="43">
        <v>82</v>
      </c>
      <c r="H4066" s="58">
        <f>FactTransaction[[#This Row],[RNS]]*FactTransaction[[#This Row],[ADR]]</f>
        <v>6314</v>
      </c>
      <c r="I4066" s="51">
        <f>DATE(FactTransaction[[#This Row],['#Year]],FactTransaction[[#This Row],['#Month]],1)</f>
        <v>45078</v>
      </c>
      <c r="J4066" s="48"/>
    </row>
    <row r="4067" spans="1:10" x14ac:dyDescent="0.4">
      <c r="A4067" s="48" t="s">
        <v>87</v>
      </c>
      <c r="B4067" s="48" t="s">
        <v>75</v>
      </c>
      <c r="C4067" s="48">
        <v>2023</v>
      </c>
      <c r="D4067" s="48" t="s">
        <v>7</v>
      </c>
      <c r="E4067" s="48">
        <v>6</v>
      </c>
      <c r="F4067" s="60">
        <v>18</v>
      </c>
      <c r="G4067" s="43">
        <v>106</v>
      </c>
      <c r="H4067" s="58">
        <f>FactTransaction[[#This Row],[RNS]]*FactTransaction[[#This Row],[ADR]]</f>
        <v>1908</v>
      </c>
      <c r="I4067" s="51">
        <f>DATE(FactTransaction[[#This Row],['#Year]],FactTransaction[[#This Row],['#Month]],1)</f>
        <v>45078</v>
      </c>
      <c r="J4067" s="48"/>
    </row>
    <row r="4068" spans="1:10" x14ac:dyDescent="0.4">
      <c r="A4068" s="48" t="s">
        <v>87</v>
      </c>
      <c r="B4068" s="48" t="s">
        <v>75</v>
      </c>
      <c r="C4068" s="48">
        <v>2023</v>
      </c>
      <c r="D4068" s="48" t="s">
        <v>8</v>
      </c>
      <c r="E4068" s="48">
        <v>6</v>
      </c>
      <c r="F4068" s="60">
        <v>24</v>
      </c>
      <c r="G4068" s="43">
        <v>86</v>
      </c>
      <c r="H4068" s="58">
        <f>FactTransaction[[#This Row],[RNS]]*FactTransaction[[#This Row],[ADR]]</f>
        <v>2064</v>
      </c>
      <c r="I4068" s="51">
        <f>DATE(FactTransaction[[#This Row],['#Year]],FactTransaction[[#This Row],['#Month]],1)</f>
        <v>45078</v>
      </c>
      <c r="J4068" s="48"/>
    </row>
    <row r="4069" spans="1:10" x14ac:dyDescent="0.4">
      <c r="A4069" s="48" t="s">
        <v>87</v>
      </c>
      <c r="B4069" s="48" t="s">
        <v>75</v>
      </c>
      <c r="C4069" s="48">
        <v>2023</v>
      </c>
      <c r="D4069" s="48" t="s">
        <v>3</v>
      </c>
      <c r="E4069" s="48">
        <v>6</v>
      </c>
      <c r="F4069" s="60">
        <v>166</v>
      </c>
      <c r="G4069" s="43">
        <v>97</v>
      </c>
      <c r="H4069" s="58">
        <f>FactTransaction[[#This Row],[RNS]]*FactTransaction[[#This Row],[ADR]]</f>
        <v>16102</v>
      </c>
      <c r="I4069" s="51">
        <f>DATE(FactTransaction[[#This Row],['#Year]],FactTransaction[[#This Row],['#Month]],1)</f>
        <v>45078</v>
      </c>
      <c r="J4069" s="48"/>
    </row>
    <row r="4070" spans="1:10" x14ac:dyDescent="0.4">
      <c r="A4070" s="48" t="s">
        <v>87</v>
      </c>
      <c r="B4070" s="48" t="s">
        <v>75</v>
      </c>
      <c r="C4070" s="48">
        <v>2023</v>
      </c>
      <c r="D4070" s="48" t="s">
        <v>6</v>
      </c>
      <c r="E4070" s="48">
        <v>7</v>
      </c>
      <c r="F4070" s="60">
        <v>166</v>
      </c>
      <c r="G4070" s="43">
        <v>106</v>
      </c>
      <c r="H4070" s="58">
        <f>FactTransaction[[#This Row],[RNS]]*FactTransaction[[#This Row],[ADR]]</f>
        <v>17596</v>
      </c>
      <c r="I4070" s="51">
        <f>DATE(FactTransaction[[#This Row],['#Year]],FactTransaction[[#This Row],['#Month]],1)</f>
        <v>45108</v>
      </c>
      <c r="J4070" s="48"/>
    </row>
    <row r="4071" spans="1:10" x14ac:dyDescent="0.4">
      <c r="A4071" s="48" t="s">
        <v>87</v>
      </c>
      <c r="B4071" s="48" t="s">
        <v>75</v>
      </c>
      <c r="C4071" s="48">
        <v>2023</v>
      </c>
      <c r="D4071" s="48" t="s">
        <v>7</v>
      </c>
      <c r="E4071" s="48">
        <v>7</v>
      </c>
      <c r="F4071" s="60">
        <v>62</v>
      </c>
      <c r="G4071" s="43">
        <v>84</v>
      </c>
      <c r="H4071" s="58">
        <f>FactTransaction[[#This Row],[RNS]]*FactTransaction[[#This Row],[ADR]]</f>
        <v>5208</v>
      </c>
      <c r="I4071" s="51">
        <f>DATE(FactTransaction[[#This Row],['#Year]],FactTransaction[[#This Row],['#Month]],1)</f>
        <v>45108</v>
      </c>
      <c r="J4071" s="48"/>
    </row>
    <row r="4072" spans="1:10" x14ac:dyDescent="0.4">
      <c r="A4072" s="48" t="s">
        <v>87</v>
      </c>
      <c r="B4072" s="48" t="s">
        <v>75</v>
      </c>
      <c r="C4072" s="48">
        <v>2023</v>
      </c>
      <c r="D4072" s="48" t="s">
        <v>8</v>
      </c>
      <c r="E4072" s="48">
        <v>7</v>
      </c>
      <c r="F4072" s="60">
        <v>10</v>
      </c>
      <c r="G4072" s="43">
        <v>87</v>
      </c>
      <c r="H4072" s="58">
        <f>FactTransaction[[#This Row],[RNS]]*FactTransaction[[#This Row],[ADR]]</f>
        <v>870</v>
      </c>
      <c r="I4072" s="51">
        <f>DATE(FactTransaction[[#This Row],['#Year]],FactTransaction[[#This Row],['#Month]],1)</f>
        <v>45108</v>
      </c>
      <c r="J4072" s="48"/>
    </row>
    <row r="4073" spans="1:10" x14ac:dyDescent="0.4">
      <c r="A4073" s="48" t="s">
        <v>87</v>
      </c>
      <c r="B4073" s="48" t="s">
        <v>75</v>
      </c>
      <c r="C4073" s="48">
        <v>2023</v>
      </c>
      <c r="D4073" s="48" t="s">
        <v>3</v>
      </c>
      <c r="E4073" s="48">
        <v>7</v>
      </c>
      <c r="F4073" s="60">
        <v>77</v>
      </c>
      <c r="G4073" s="43">
        <v>81</v>
      </c>
      <c r="H4073" s="58">
        <f>FactTransaction[[#This Row],[RNS]]*FactTransaction[[#This Row],[ADR]]</f>
        <v>6237</v>
      </c>
      <c r="I4073" s="51">
        <f>DATE(FactTransaction[[#This Row],['#Year]],FactTransaction[[#This Row],['#Month]],1)</f>
        <v>45108</v>
      </c>
      <c r="J4073" s="48"/>
    </row>
    <row r="4074" spans="1:10" x14ac:dyDescent="0.4">
      <c r="A4074" s="48" t="s">
        <v>87</v>
      </c>
      <c r="B4074" s="48" t="s">
        <v>75</v>
      </c>
      <c r="C4074" s="48">
        <v>2023</v>
      </c>
      <c r="D4074" s="48" t="s">
        <v>6</v>
      </c>
      <c r="E4074" s="48">
        <v>8</v>
      </c>
      <c r="F4074" s="60">
        <v>56</v>
      </c>
      <c r="G4074" s="43">
        <v>102</v>
      </c>
      <c r="H4074" s="58">
        <f>FactTransaction[[#This Row],[RNS]]*FactTransaction[[#This Row],[ADR]]</f>
        <v>5712</v>
      </c>
      <c r="I4074" s="51">
        <f>DATE(FactTransaction[[#This Row],['#Year]],FactTransaction[[#This Row],['#Month]],1)</f>
        <v>45139</v>
      </c>
      <c r="J4074" s="48"/>
    </row>
    <row r="4075" spans="1:10" x14ac:dyDescent="0.4">
      <c r="A4075" s="48" t="s">
        <v>87</v>
      </c>
      <c r="B4075" s="48" t="s">
        <v>75</v>
      </c>
      <c r="C4075" s="48">
        <v>2023</v>
      </c>
      <c r="D4075" s="48" t="s">
        <v>7</v>
      </c>
      <c r="E4075" s="48">
        <v>8</v>
      </c>
      <c r="F4075" s="60">
        <v>150</v>
      </c>
      <c r="G4075" s="43">
        <v>109</v>
      </c>
      <c r="H4075" s="58">
        <f>FactTransaction[[#This Row],[RNS]]*FactTransaction[[#This Row],[ADR]]</f>
        <v>16350</v>
      </c>
      <c r="I4075" s="51">
        <f>DATE(FactTransaction[[#This Row],['#Year]],FactTransaction[[#This Row],['#Month]],1)</f>
        <v>45139</v>
      </c>
      <c r="J4075" s="48"/>
    </row>
    <row r="4076" spans="1:10" x14ac:dyDescent="0.4">
      <c r="A4076" s="48" t="s">
        <v>87</v>
      </c>
      <c r="B4076" s="48" t="s">
        <v>75</v>
      </c>
      <c r="C4076" s="48">
        <v>2023</v>
      </c>
      <c r="D4076" s="48" t="s">
        <v>8</v>
      </c>
      <c r="E4076" s="48">
        <v>8</v>
      </c>
      <c r="F4076" s="60">
        <v>152</v>
      </c>
      <c r="G4076" s="43">
        <v>90</v>
      </c>
      <c r="H4076" s="58">
        <f>FactTransaction[[#This Row],[RNS]]*FactTransaction[[#This Row],[ADR]]</f>
        <v>13680</v>
      </c>
      <c r="I4076" s="51">
        <f>DATE(FactTransaction[[#This Row],['#Year]],FactTransaction[[#This Row],['#Month]],1)</f>
        <v>45139</v>
      </c>
      <c r="J4076" s="48"/>
    </row>
    <row r="4077" spans="1:10" x14ac:dyDescent="0.4">
      <c r="A4077" s="48" t="s">
        <v>87</v>
      </c>
      <c r="B4077" s="48" t="s">
        <v>75</v>
      </c>
      <c r="C4077" s="48">
        <v>2023</v>
      </c>
      <c r="D4077" s="48" t="s">
        <v>3</v>
      </c>
      <c r="E4077" s="48">
        <v>8</v>
      </c>
      <c r="F4077" s="60">
        <v>147</v>
      </c>
      <c r="G4077" s="43">
        <v>86</v>
      </c>
      <c r="H4077" s="58">
        <f>FactTransaction[[#This Row],[RNS]]*FactTransaction[[#This Row],[ADR]]</f>
        <v>12642</v>
      </c>
      <c r="I4077" s="51">
        <f>DATE(FactTransaction[[#This Row],['#Year]],FactTransaction[[#This Row],['#Month]],1)</f>
        <v>45139</v>
      </c>
      <c r="J4077" s="48"/>
    </row>
    <row r="4078" spans="1:10" x14ac:dyDescent="0.4">
      <c r="A4078" s="48" t="s">
        <v>87</v>
      </c>
      <c r="B4078" s="48" t="s">
        <v>75</v>
      </c>
      <c r="C4078" s="48">
        <v>2023</v>
      </c>
      <c r="D4078" s="48" t="s">
        <v>6</v>
      </c>
      <c r="E4078" s="48">
        <v>9</v>
      </c>
      <c r="F4078" s="60">
        <v>117</v>
      </c>
      <c r="G4078" s="43">
        <v>98</v>
      </c>
      <c r="H4078" s="58">
        <f>FactTransaction[[#This Row],[RNS]]*FactTransaction[[#This Row],[ADR]]</f>
        <v>11466</v>
      </c>
      <c r="I4078" s="51">
        <f>DATE(FactTransaction[[#This Row],['#Year]],FactTransaction[[#This Row],['#Month]],1)</f>
        <v>45170</v>
      </c>
      <c r="J4078" s="48"/>
    </row>
    <row r="4079" spans="1:10" x14ac:dyDescent="0.4">
      <c r="A4079" s="48" t="s">
        <v>87</v>
      </c>
      <c r="B4079" s="48" t="s">
        <v>75</v>
      </c>
      <c r="C4079" s="48">
        <v>2023</v>
      </c>
      <c r="D4079" s="48" t="s">
        <v>7</v>
      </c>
      <c r="E4079" s="48">
        <v>9</v>
      </c>
      <c r="F4079" s="60">
        <v>98</v>
      </c>
      <c r="G4079" s="43">
        <v>84</v>
      </c>
      <c r="H4079" s="58">
        <f>FactTransaction[[#This Row],[RNS]]*FactTransaction[[#This Row],[ADR]]</f>
        <v>8232</v>
      </c>
      <c r="I4079" s="51">
        <f>DATE(FactTransaction[[#This Row],['#Year]],FactTransaction[[#This Row],['#Month]],1)</f>
        <v>45170</v>
      </c>
      <c r="J4079" s="48"/>
    </row>
    <row r="4080" spans="1:10" x14ac:dyDescent="0.4">
      <c r="A4080" s="48" t="s">
        <v>87</v>
      </c>
      <c r="B4080" s="48" t="s">
        <v>75</v>
      </c>
      <c r="C4080" s="48">
        <v>2023</v>
      </c>
      <c r="D4080" s="48" t="s">
        <v>8</v>
      </c>
      <c r="E4080" s="48">
        <v>9</v>
      </c>
      <c r="F4080" s="60">
        <v>58</v>
      </c>
      <c r="G4080" s="43">
        <v>91</v>
      </c>
      <c r="H4080" s="58">
        <f>FactTransaction[[#This Row],[RNS]]*FactTransaction[[#This Row],[ADR]]</f>
        <v>5278</v>
      </c>
      <c r="I4080" s="51">
        <f>DATE(FactTransaction[[#This Row],['#Year]],FactTransaction[[#This Row],['#Month]],1)</f>
        <v>45170</v>
      </c>
      <c r="J4080" s="48"/>
    </row>
    <row r="4081" spans="1:10" x14ac:dyDescent="0.4">
      <c r="A4081" s="48" t="s">
        <v>87</v>
      </c>
      <c r="B4081" s="48" t="s">
        <v>75</v>
      </c>
      <c r="C4081" s="48">
        <v>2023</v>
      </c>
      <c r="D4081" s="48" t="s">
        <v>3</v>
      </c>
      <c r="E4081" s="48">
        <v>9</v>
      </c>
      <c r="F4081" s="60">
        <v>46</v>
      </c>
      <c r="G4081" s="43">
        <v>93</v>
      </c>
      <c r="H4081" s="58">
        <f>FactTransaction[[#This Row],[RNS]]*FactTransaction[[#This Row],[ADR]]</f>
        <v>4278</v>
      </c>
      <c r="I4081" s="51">
        <f>DATE(FactTransaction[[#This Row],['#Year]],FactTransaction[[#This Row],['#Month]],1)</f>
        <v>45170</v>
      </c>
      <c r="J4081" s="48"/>
    </row>
    <row r="4082" spans="1:10" x14ac:dyDescent="0.4">
      <c r="A4082" s="48" t="s">
        <v>87</v>
      </c>
      <c r="B4082" s="48" t="s">
        <v>75</v>
      </c>
      <c r="C4082" s="48">
        <v>2023</v>
      </c>
      <c r="D4082" s="48" t="s">
        <v>6</v>
      </c>
      <c r="E4082" s="48">
        <v>10</v>
      </c>
      <c r="F4082" s="60">
        <v>90</v>
      </c>
      <c r="G4082" s="43">
        <v>80</v>
      </c>
      <c r="H4082" s="58">
        <f>FactTransaction[[#This Row],[RNS]]*FactTransaction[[#This Row],[ADR]]</f>
        <v>7200</v>
      </c>
      <c r="I4082" s="51">
        <f>DATE(FactTransaction[[#This Row],['#Year]],FactTransaction[[#This Row],['#Month]],1)</f>
        <v>45200</v>
      </c>
      <c r="J4082" s="48"/>
    </row>
    <row r="4083" spans="1:10" x14ac:dyDescent="0.4">
      <c r="A4083" s="48" t="s">
        <v>87</v>
      </c>
      <c r="B4083" s="48" t="s">
        <v>75</v>
      </c>
      <c r="C4083" s="48">
        <v>2023</v>
      </c>
      <c r="D4083" s="48" t="s">
        <v>7</v>
      </c>
      <c r="E4083" s="48">
        <v>10</v>
      </c>
      <c r="F4083" s="60">
        <v>163</v>
      </c>
      <c r="G4083" s="43">
        <v>97</v>
      </c>
      <c r="H4083" s="58">
        <f>FactTransaction[[#This Row],[RNS]]*FactTransaction[[#This Row],[ADR]]</f>
        <v>15811</v>
      </c>
      <c r="I4083" s="51">
        <f>DATE(FactTransaction[[#This Row],['#Year]],FactTransaction[[#This Row],['#Month]],1)</f>
        <v>45200</v>
      </c>
      <c r="J4083" s="48"/>
    </row>
    <row r="4084" spans="1:10" x14ac:dyDescent="0.4">
      <c r="A4084" s="48" t="s">
        <v>87</v>
      </c>
      <c r="B4084" s="48" t="s">
        <v>75</v>
      </c>
      <c r="C4084" s="48">
        <v>2023</v>
      </c>
      <c r="D4084" s="48" t="s">
        <v>8</v>
      </c>
      <c r="E4084" s="48">
        <v>10</v>
      </c>
      <c r="F4084" s="60">
        <v>159</v>
      </c>
      <c r="G4084" s="43">
        <v>107</v>
      </c>
      <c r="H4084" s="58">
        <f>FactTransaction[[#This Row],[RNS]]*FactTransaction[[#This Row],[ADR]]</f>
        <v>17013</v>
      </c>
      <c r="I4084" s="51">
        <f>DATE(FactTransaction[[#This Row],['#Year]],FactTransaction[[#This Row],['#Month]],1)</f>
        <v>45200</v>
      </c>
      <c r="J4084" s="48"/>
    </row>
    <row r="4085" spans="1:10" x14ac:dyDescent="0.4">
      <c r="A4085" s="48" t="s">
        <v>87</v>
      </c>
      <c r="B4085" s="48" t="s">
        <v>75</v>
      </c>
      <c r="C4085" s="48">
        <v>2023</v>
      </c>
      <c r="D4085" s="48" t="s">
        <v>3</v>
      </c>
      <c r="E4085" s="48">
        <v>10</v>
      </c>
      <c r="F4085" s="60">
        <v>118</v>
      </c>
      <c r="G4085" s="43">
        <v>103</v>
      </c>
      <c r="H4085" s="58">
        <f>FactTransaction[[#This Row],[RNS]]*FactTransaction[[#This Row],[ADR]]</f>
        <v>12154</v>
      </c>
      <c r="I4085" s="51">
        <f>DATE(FactTransaction[[#This Row],['#Year]],FactTransaction[[#This Row],['#Month]],1)</f>
        <v>45200</v>
      </c>
      <c r="J4085" s="48"/>
    </row>
    <row r="4086" spans="1:10" x14ac:dyDescent="0.4">
      <c r="A4086" s="48" t="s">
        <v>87</v>
      </c>
      <c r="B4086" s="48" t="s">
        <v>75</v>
      </c>
      <c r="C4086" s="48">
        <v>2023</v>
      </c>
      <c r="D4086" s="48" t="s">
        <v>6</v>
      </c>
      <c r="E4086" s="48">
        <v>11</v>
      </c>
      <c r="F4086" s="60">
        <v>81</v>
      </c>
      <c r="G4086" s="43">
        <v>100</v>
      </c>
      <c r="H4086" s="58">
        <f>FactTransaction[[#This Row],[RNS]]*FactTransaction[[#This Row],[ADR]]</f>
        <v>8100</v>
      </c>
      <c r="I4086" s="51">
        <f>DATE(FactTransaction[[#This Row],['#Year]],FactTransaction[[#This Row],['#Month]],1)</f>
        <v>45231</v>
      </c>
      <c r="J4086" s="48"/>
    </row>
    <row r="4087" spans="1:10" x14ac:dyDescent="0.4">
      <c r="A4087" s="48" t="s">
        <v>87</v>
      </c>
      <c r="B4087" s="48" t="s">
        <v>75</v>
      </c>
      <c r="C4087" s="48">
        <v>2023</v>
      </c>
      <c r="D4087" s="48" t="s">
        <v>7</v>
      </c>
      <c r="E4087" s="48">
        <v>11</v>
      </c>
      <c r="F4087" s="60">
        <v>18</v>
      </c>
      <c r="G4087" s="43">
        <v>91</v>
      </c>
      <c r="H4087" s="58">
        <f>FactTransaction[[#This Row],[RNS]]*FactTransaction[[#This Row],[ADR]]</f>
        <v>1638</v>
      </c>
      <c r="I4087" s="51">
        <f>DATE(FactTransaction[[#This Row],['#Year]],FactTransaction[[#This Row],['#Month]],1)</f>
        <v>45231</v>
      </c>
      <c r="J4087" s="48"/>
    </row>
    <row r="4088" spans="1:10" x14ac:dyDescent="0.4">
      <c r="A4088" s="48" t="s">
        <v>87</v>
      </c>
      <c r="B4088" s="48" t="s">
        <v>75</v>
      </c>
      <c r="C4088" s="48">
        <v>2023</v>
      </c>
      <c r="D4088" s="48" t="s">
        <v>8</v>
      </c>
      <c r="E4088" s="48">
        <v>11</v>
      </c>
      <c r="F4088" s="60">
        <v>129</v>
      </c>
      <c r="G4088" s="43">
        <v>103</v>
      </c>
      <c r="H4088" s="58">
        <f>FactTransaction[[#This Row],[RNS]]*FactTransaction[[#This Row],[ADR]]</f>
        <v>13287</v>
      </c>
      <c r="I4088" s="51">
        <f>DATE(FactTransaction[[#This Row],['#Year]],FactTransaction[[#This Row],['#Month]],1)</f>
        <v>45231</v>
      </c>
      <c r="J4088" s="48"/>
    </row>
    <row r="4089" spans="1:10" x14ac:dyDescent="0.4">
      <c r="A4089" s="48" t="s">
        <v>87</v>
      </c>
      <c r="B4089" s="48" t="s">
        <v>75</v>
      </c>
      <c r="C4089" s="48">
        <v>2023</v>
      </c>
      <c r="D4089" s="48" t="s">
        <v>3</v>
      </c>
      <c r="E4089" s="48">
        <v>11</v>
      </c>
      <c r="F4089" s="60">
        <v>176</v>
      </c>
      <c r="G4089" s="43">
        <v>87</v>
      </c>
      <c r="H4089" s="58">
        <f>FactTransaction[[#This Row],[RNS]]*FactTransaction[[#This Row],[ADR]]</f>
        <v>15312</v>
      </c>
      <c r="I4089" s="51">
        <f>DATE(FactTransaction[[#This Row],['#Year]],FactTransaction[[#This Row],['#Month]],1)</f>
        <v>45231</v>
      </c>
      <c r="J4089" s="48"/>
    </row>
    <row r="4090" spans="1:10" x14ac:dyDescent="0.4">
      <c r="A4090" s="48" t="s">
        <v>87</v>
      </c>
      <c r="B4090" s="48" t="s">
        <v>75</v>
      </c>
      <c r="C4090" s="48">
        <v>2023</v>
      </c>
      <c r="D4090" s="48" t="s">
        <v>6</v>
      </c>
      <c r="E4090" s="48">
        <v>12</v>
      </c>
      <c r="F4090" s="60">
        <v>100</v>
      </c>
      <c r="G4090" s="43">
        <v>96</v>
      </c>
      <c r="H4090" s="58">
        <f>FactTransaction[[#This Row],[RNS]]*FactTransaction[[#This Row],[ADR]]</f>
        <v>9600</v>
      </c>
      <c r="I4090" s="51">
        <f>DATE(FactTransaction[[#This Row],['#Year]],FactTransaction[[#This Row],['#Month]],1)</f>
        <v>45261</v>
      </c>
      <c r="J4090" s="48"/>
    </row>
    <row r="4091" spans="1:10" x14ac:dyDescent="0.4">
      <c r="A4091" s="48" t="s">
        <v>87</v>
      </c>
      <c r="B4091" s="48" t="s">
        <v>75</v>
      </c>
      <c r="C4091" s="48">
        <v>2023</v>
      </c>
      <c r="D4091" s="48" t="s">
        <v>7</v>
      </c>
      <c r="E4091" s="48">
        <v>12</v>
      </c>
      <c r="F4091" s="60">
        <v>89</v>
      </c>
      <c r="G4091" s="43">
        <v>97</v>
      </c>
      <c r="H4091" s="58">
        <f>FactTransaction[[#This Row],[RNS]]*FactTransaction[[#This Row],[ADR]]</f>
        <v>8633</v>
      </c>
      <c r="I4091" s="51">
        <f>DATE(FactTransaction[[#This Row],['#Year]],FactTransaction[[#This Row],['#Month]],1)</f>
        <v>45261</v>
      </c>
      <c r="J4091" s="48"/>
    </row>
    <row r="4092" spans="1:10" x14ac:dyDescent="0.4">
      <c r="A4092" s="48" t="s">
        <v>87</v>
      </c>
      <c r="B4092" s="48" t="s">
        <v>75</v>
      </c>
      <c r="C4092" s="48">
        <v>2023</v>
      </c>
      <c r="D4092" s="48" t="s">
        <v>8</v>
      </c>
      <c r="E4092" s="48">
        <v>12</v>
      </c>
      <c r="F4092" s="60">
        <v>132</v>
      </c>
      <c r="G4092" s="43">
        <v>108</v>
      </c>
      <c r="H4092" s="58">
        <f>FactTransaction[[#This Row],[RNS]]*FactTransaction[[#This Row],[ADR]]</f>
        <v>14256</v>
      </c>
      <c r="I4092" s="51">
        <f>DATE(FactTransaction[[#This Row],['#Year]],FactTransaction[[#This Row],['#Month]],1)</f>
        <v>45261</v>
      </c>
      <c r="J4092" s="48"/>
    </row>
    <row r="4093" spans="1:10" x14ac:dyDescent="0.4">
      <c r="A4093" s="48" t="s">
        <v>87</v>
      </c>
      <c r="B4093" s="48" t="s">
        <v>75</v>
      </c>
      <c r="C4093" s="48">
        <v>2023</v>
      </c>
      <c r="D4093" s="48" t="s">
        <v>3</v>
      </c>
      <c r="E4093" s="48">
        <v>12</v>
      </c>
      <c r="F4093" s="60">
        <v>177</v>
      </c>
      <c r="G4093" s="43">
        <v>105</v>
      </c>
      <c r="H4093" s="58">
        <f>FactTransaction[[#This Row],[RNS]]*FactTransaction[[#This Row],[ADR]]</f>
        <v>18585</v>
      </c>
      <c r="I4093" s="51">
        <f>DATE(FactTransaction[[#This Row],['#Year]],FactTransaction[[#This Row],['#Month]],1)</f>
        <v>45261</v>
      </c>
      <c r="J4093" s="48"/>
    </row>
    <row r="4094" spans="1:10" x14ac:dyDescent="0.4">
      <c r="A4094" s="48" t="s">
        <v>87</v>
      </c>
      <c r="B4094" s="48" t="s">
        <v>74</v>
      </c>
      <c r="C4094" s="48">
        <v>2023</v>
      </c>
      <c r="D4094" s="48" t="s">
        <v>6</v>
      </c>
      <c r="E4094" s="48">
        <v>1</v>
      </c>
      <c r="F4094" s="60">
        <v>75</v>
      </c>
      <c r="G4094" s="43">
        <v>86</v>
      </c>
      <c r="H4094" s="58">
        <f>FactTransaction[[#This Row],[RNS]]*FactTransaction[[#This Row],[ADR]]</f>
        <v>6450</v>
      </c>
      <c r="I4094" s="51">
        <f>DATE(FactTransaction[[#This Row],['#Year]],FactTransaction[[#This Row],['#Month]],1)</f>
        <v>44927</v>
      </c>
      <c r="J4094" s="48"/>
    </row>
    <row r="4095" spans="1:10" x14ac:dyDescent="0.4">
      <c r="A4095" s="48" t="s">
        <v>87</v>
      </c>
      <c r="B4095" s="48" t="s">
        <v>74</v>
      </c>
      <c r="C4095" s="48">
        <v>2023</v>
      </c>
      <c r="D4095" s="48" t="s">
        <v>7</v>
      </c>
      <c r="E4095" s="48">
        <v>1</v>
      </c>
      <c r="F4095" s="60">
        <v>88</v>
      </c>
      <c r="G4095" s="43">
        <v>108</v>
      </c>
      <c r="H4095" s="58">
        <f>FactTransaction[[#This Row],[RNS]]*FactTransaction[[#This Row],[ADR]]</f>
        <v>9504</v>
      </c>
      <c r="I4095" s="51">
        <f>DATE(FactTransaction[[#This Row],['#Year]],FactTransaction[[#This Row],['#Month]],1)</f>
        <v>44927</v>
      </c>
      <c r="J4095" s="48"/>
    </row>
    <row r="4096" spans="1:10" x14ac:dyDescent="0.4">
      <c r="A4096" s="48" t="s">
        <v>87</v>
      </c>
      <c r="B4096" s="48" t="s">
        <v>74</v>
      </c>
      <c r="C4096" s="48">
        <v>2023</v>
      </c>
      <c r="D4096" s="48" t="s">
        <v>8</v>
      </c>
      <c r="E4096" s="48">
        <v>1</v>
      </c>
      <c r="F4096" s="60">
        <v>115</v>
      </c>
      <c r="G4096" s="43">
        <v>112</v>
      </c>
      <c r="H4096" s="58">
        <f>FactTransaction[[#This Row],[RNS]]*FactTransaction[[#This Row],[ADR]]</f>
        <v>12880</v>
      </c>
      <c r="I4096" s="51">
        <f>DATE(FactTransaction[[#This Row],['#Year]],FactTransaction[[#This Row],['#Month]],1)</f>
        <v>44927</v>
      </c>
      <c r="J4096" s="48"/>
    </row>
    <row r="4097" spans="1:10" x14ac:dyDescent="0.4">
      <c r="A4097" s="48" t="s">
        <v>87</v>
      </c>
      <c r="B4097" s="48" t="s">
        <v>74</v>
      </c>
      <c r="C4097" s="48">
        <v>2023</v>
      </c>
      <c r="D4097" s="48" t="s">
        <v>3</v>
      </c>
      <c r="E4097" s="48">
        <v>1</v>
      </c>
      <c r="F4097" s="60">
        <v>131</v>
      </c>
      <c r="G4097" s="43">
        <v>111</v>
      </c>
      <c r="H4097" s="58">
        <f>FactTransaction[[#This Row],[RNS]]*FactTransaction[[#This Row],[ADR]]</f>
        <v>14541</v>
      </c>
      <c r="I4097" s="51">
        <f>DATE(FactTransaction[[#This Row],['#Year]],FactTransaction[[#This Row],['#Month]],1)</f>
        <v>44927</v>
      </c>
      <c r="J4097" s="48"/>
    </row>
    <row r="4098" spans="1:10" x14ac:dyDescent="0.4">
      <c r="A4098" s="48" t="s">
        <v>87</v>
      </c>
      <c r="B4098" s="48" t="s">
        <v>74</v>
      </c>
      <c r="C4098" s="48">
        <v>2023</v>
      </c>
      <c r="D4098" s="48" t="s">
        <v>6</v>
      </c>
      <c r="E4098" s="48">
        <v>2</v>
      </c>
      <c r="F4098" s="60">
        <v>116</v>
      </c>
      <c r="G4098" s="43">
        <v>108</v>
      </c>
      <c r="H4098" s="58">
        <f>FactTransaction[[#This Row],[RNS]]*FactTransaction[[#This Row],[ADR]]</f>
        <v>12528</v>
      </c>
      <c r="I4098" s="51">
        <f>DATE(FactTransaction[[#This Row],['#Year]],FactTransaction[[#This Row],['#Month]],1)</f>
        <v>44958</v>
      </c>
      <c r="J4098" s="48"/>
    </row>
    <row r="4099" spans="1:10" x14ac:dyDescent="0.4">
      <c r="A4099" s="48" t="s">
        <v>87</v>
      </c>
      <c r="B4099" s="48" t="s">
        <v>74</v>
      </c>
      <c r="C4099" s="48">
        <v>2023</v>
      </c>
      <c r="D4099" s="48" t="s">
        <v>7</v>
      </c>
      <c r="E4099" s="48">
        <v>2</v>
      </c>
      <c r="F4099" s="60">
        <v>111</v>
      </c>
      <c r="G4099" s="43">
        <v>98</v>
      </c>
      <c r="H4099" s="58">
        <f>FactTransaction[[#This Row],[RNS]]*FactTransaction[[#This Row],[ADR]]</f>
        <v>10878</v>
      </c>
      <c r="I4099" s="51">
        <f>DATE(FactTransaction[[#This Row],['#Year]],FactTransaction[[#This Row],['#Month]],1)</f>
        <v>44958</v>
      </c>
      <c r="J4099" s="48"/>
    </row>
    <row r="4100" spans="1:10" x14ac:dyDescent="0.4">
      <c r="A4100" s="48" t="s">
        <v>87</v>
      </c>
      <c r="B4100" s="48" t="s">
        <v>74</v>
      </c>
      <c r="C4100" s="48">
        <v>2023</v>
      </c>
      <c r="D4100" s="48" t="s">
        <v>8</v>
      </c>
      <c r="E4100" s="48">
        <v>2</v>
      </c>
      <c r="F4100" s="60">
        <v>106</v>
      </c>
      <c r="G4100" s="43">
        <v>115</v>
      </c>
      <c r="H4100" s="58">
        <f>FactTransaction[[#This Row],[RNS]]*FactTransaction[[#This Row],[ADR]]</f>
        <v>12190</v>
      </c>
      <c r="I4100" s="51">
        <f>DATE(FactTransaction[[#This Row],['#Year]],FactTransaction[[#This Row],['#Month]],1)</f>
        <v>44958</v>
      </c>
      <c r="J4100" s="48"/>
    </row>
    <row r="4101" spans="1:10" x14ac:dyDescent="0.4">
      <c r="A4101" s="48" t="s">
        <v>87</v>
      </c>
      <c r="B4101" s="48" t="s">
        <v>74</v>
      </c>
      <c r="C4101" s="48">
        <v>2023</v>
      </c>
      <c r="D4101" s="48" t="s">
        <v>3</v>
      </c>
      <c r="E4101" s="48">
        <v>2</v>
      </c>
      <c r="F4101" s="60">
        <v>82</v>
      </c>
      <c r="G4101" s="43">
        <v>111</v>
      </c>
      <c r="H4101" s="58">
        <f>FactTransaction[[#This Row],[RNS]]*FactTransaction[[#This Row],[ADR]]</f>
        <v>9102</v>
      </c>
      <c r="I4101" s="51">
        <f>DATE(FactTransaction[[#This Row],['#Year]],FactTransaction[[#This Row],['#Month]],1)</f>
        <v>44958</v>
      </c>
      <c r="J4101" s="48"/>
    </row>
    <row r="4102" spans="1:10" x14ac:dyDescent="0.4">
      <c r="A4102" s="48" t="s">
        <v>87</v>
      </c>
      <c r="B4102" s="48" t="s">
        <v>74</v>
      </c>
      <c r="C4102" s="48">
        <v>2023</v>
      </c>
      <c r="D4102" s="48" t="s">
        <v>6</v>
      </c>
      <c r="E4102" s="48">
        <v>3</v>
      </c>
      <c r="F4102" s="60">
        <v>129</v>
      </c>
      <c r="G4102" s="43">
        <v>90</v>
      </c>
      <c r="H4102" s="58">
        <f>FactTransaction[[#This Row],[RNS]]*FactTransaction[[#This Row],[ADR]]</f>
        <v>11610</v>
      </c>
      <c r="I4102" s="51">
        <f>DATE(FactTransaction[[#This Row],['#Year]],FactTransaction[[#This Row],['#Month]],1)</f>
        <v>44986</v>
      </c>
      <c r="J4102" s="48"/>
    </row>
    <row r="4103" spans="1:10" x14ac:dyDescent="0.4">
      <c r="A4103" s="48" t="s">
        <v>87</v>
      </c>
      <c r="B4103" s="48" t="s">
        <v>74</v>
      </c>
      <c r="C4103" s="48">
        <v>2023</v>
      </c>
      <c r="D4103" s="48" t="s">
        <v>7</v>
      </c>
      <c r="E4103" s="48">
        <v>3</v>
      </c>
      <c r="F4103" s="60">
        <v>18</v>
      </c>
      <c r="G4103" s="43">
        <v>111</v>
      </c>
      <c r="H4103" s="58">
        <f>FactTransaction[[#This Row],[RNS]]*FactTransaction[[#This Row],[ADR]]</f>
        <v>1998</v>
      </c>
      <c r="I4103" s="51">
        <f>DATE(FactTransaction[[#This Row],['#Year]],FactTransaction[[#This Row],['#Month]],1)</f>
        <v>44986</v>
      </c>
      <c r="J4103" s="48"/>
    </row>
    <row r="4104" spans="1:10" x14ac:dyDescent="0.4">
      <c r="A4104" s="48" t="s">
        <v>87</v>
      </c>
      <c r="B4104" s="48" t="s">
        <v>74</v>
      </c>
      <c r="C4104" s="48">
        <v>2023</v>
      </c>
      <c r="D4104" s="48" t="s">
        <v>8</v>
      </c>
      <c r="E4104" s="48">
        <v>3</v>
      </c>
      <c r="F4104" s="60">
        <v>68</v>
      </c>
      <c r="G4104" s="43">
        <v>111</v>
      </c>
      <c r="H4104" s="58">
        <f>FactTransaction[[#This Row],[RNS]]*FactTransaction[[#This Row],[ADR]]</f>
        <v>7548</v>
      </c>
      <c r="I4104" s="51">
        <f>DATE(FactTransaction[[#This Row],['#Year]],FactTransaction[[#This Row],['#Month]],1)</f>
        <v>44986</v>
      </c>
      <c r="J4104" s="48"/>
    </row>
    <row r="4105" spans="1:10" x14ac:dyDescent="0.4">
      <c r="A4105" s="48" t="s">
        <v>87</v>
      </c>
      <c r="B4105" s="48" t="s">
        <v>74</v>
      </c>
      <c r="C4105" s="48">
        <v>2023</v>
      </c>
      <c r="D4105" s="48" t="s">
        <v>3</v>
      </c>
      <c r="E4105" s="48">
        <v>3</v>
      </c>
      <c r="F4105" s="60">
        <v>166</v>
      </c>
      <c r="G4105" s="43">
        <v>90</v>
      </c>
      <c r="H4105" s="58">
        <f>FactTransaction[[#This Row],[RNS]]*FactTransaction[[#This Row],[ADR]]</f>
        <v>14940</v>
      </c>
      <c r="I4105" s="51">
        <f>DATE(FactTransaction[[#This Row],['#Year]],FactTransaction[[#This Row],['#Month]],1)</f>
        <v>44986</v>
      </c>
      <c r="J4105" s="48"/>
    </row>
    <row r="4106" spans="1:10" x14ac:dyDescent="0.4">
      <c r="A4106" s="48" t="s">
        <v>87</v>
      </c>
      <c r="B4106" s="48" t="s">
        <v>74</v>
      </c>
      <c r="C4106" s="48">
        <v>2023</v>
      </c>
      <c r="D4106" s="48" t="s">
        <v>6</v>
      </c>
      <c r="E4106" s="48">
        <v>4</v>
      </c>
      <c r="F4106" s="60">
        <v>181</v>
      </c>
      <c r="G4106" s="43">
        <v>83</v>
      </c>
      <c r="H4106" s="58">
        <f>FactTransaction[[#This Row],[RNS]]*FactTransaction[[#This Row],[ADR]]</f>
        <v>15023</v>
      </c>
      <c r="I4106" s="51">
        <f>DATE(FactTransaction[[#This Row],['#Year]],FactTransaction[[#This Row],['#Month]],1)</f>
        <v>45017</v>
      </c>
      <c r="J4106" s="48"/>
    </row>
    <row r="4107" spans="1:10" x14ac:dyDescent="0.4">
      <c r="A4107" s="48" t="s">
        <v>87</v>
      </c>
      <c r="B4107" s="48" t="s">
        <v>74</v>
      </c>
      <c r="C4107" s="48">
        <v>2023</v>
      </c>
      <c r="D4107" s="48" t="s">
        <v>7</v>
      </c>
      <c r="E4107" s="48">
        <v>4</v>
      </c>
      <c r="F4107" s="60">
        <v>130</v>
      </c>
      <c r="G4107" s="43">
        <v>87</v>
      </c>
      <c r="H4107" s="58">
        <f>FactTransaction[[#This Row],[RNS]]*FactTransaction[[#This Row],[ADR]]</f>
        <v>11310</v>
      </c>
      <c r="I4107" s="51">
        <f>DATE(FactTransaction[[#This Row],['#Year]],FactTransaction[[#This Row],['#Month]],1)</f>
        <v>45017</v>
      </c>
      <c r="J4107" s="48"/>
    </row>
    <row r="4108" spans="1:10" x14ac:dyDescent="0.4">
      <c r="A4108" s="48" t="s">
        <v>87</v>
      </c>
      <c r="B4108" s="48" t="s">
        <v>74</v>
      </c>
      <c r="C4108" s="48">
        <v>2023</v>
      </c>
      <c r="D4108" s="48" t="s">
        <v>8</v>
      </c>
      <c r="E4108" s="48">
        <v>4</v>
      </c>
      <c r="F4108" s="60">
        <v>153</v>
      </c>
      <c r="G4108" s="43">
        <v>110</v>
      </c>
      <c r="H4108" s="58">
        <f>FactTransaction[[#This Row],[RNS]]*FactTransaction[[#This Row],[ADR]]</f>
        <v>16830</v>
      </c>
      <c r="I4108" s="51">
        <f>DATE(FactTransaction[[#This Row],['#Year]],FactTransaction[[#This Row],['#Month]],1)</f>
        <v>45017</v>
      </c>
      <c r="J4108" s="48"/>
    </row>
    <row r="4109" spans="1:10" x14ac:dyDescent="0.4">
      <c r="A4109" s="48" t="s">
        <v>87</v>
      </c>
      <c r="B4109" s="48" t="s">
        <v>74</v>
      </c>
      <c r="C4109" s="48">
        <v>2023</v>
      </c>
      <c r="D4109" s="48" t="s">
        <v>3</v>
      </c>
      <c r="E4109" s="48">
        <v>4</v>
      </c>
      <c r="F4109" s="60">
        <v>100</v>
      </c>
      <c r="G4109" s="43">
        <v>107</v>
      </c>
      <c r="H4109" s="58">
        <f>FactTransaction[[#This Row],[RNS]]*FactTransaction[[#This Row],[ADR]]</f>
        <v>10700</v>
      </c>
      <c r="I4109" s="51">
        <f>DATE(FactTransaction[[#This Row],['#Year]],FactTransaction[[#This Row],['#Month]],1)</f>
        <v>45017</v>
      </c>
      <c r="J4109" s="48"/>
    </row>
    <row r="4110" spans="1:10" x14ac:dyDescent="0.4">
      <c r="A4110" s="48" t="s">
        <v>87</v>
      </c>
      <c r="B4110" s="48" t="s">
        <v>74</v>
      </c>
      <c r="C4110" s="48">
        <v>2023</v>
      </c>
      <c r="D4110" s="48" t="s">
        <v>6</v>
      </c>
      <c r="E4110" s="48">
        <v>5</v>
      </c>
      <c r="F4110" s="60">
        <v>16</v>
      </c>
      <c r="G4110" s="43">
        <v>107</v>
      </c>
      <c r="H4110" s="58">
        <f>FactTransaction[[#This Row],[RNS]]*FactTransaction[[#This Row],[ADR]]</f>
        <v>1712</v>
      </c>
      <c r="I4110" s="51">
        <f>DATE(FactTransaction[[#This Row],['#Year]],FactTransaction[[#This Row],['#Month]],1)</f>
        <v>45047</v>
      </c>
      <c r="J4110" s="48"/>
    </row>
    <row r="4111" spans="1:10" x14ac:dyDescent="0.4">
      <c r="A4111" s="48" t="s">
        <v>87</v>
      </c>
      <c r="B4111" s="48" t="s">
        <v>74</v>
      </c>
      <c r="C4111" s="48">
        <v>2023</v>
      </c>
      <c r="D4111" s="48" t="s">
        <v>7</v>
      </c>
      <c r="E4111" s="48">
        <v>5</v>
      </c>
      <c r="F4111" s="60">
        <v>161</v>
      </c>
      <c r="G4111" s="43">
        <v>90</v>
      </c>
      <c r="H4111" s="58">
        <f>FactTransaction[[#This Row],[RNS]]*FactTransaction[[#This Row],[ADR]]</f>
        <v>14490</v>
      </c>
      <c r="I4111" s="51">
        <f>DATE(FactTransaction[[#This Row],['#Year]],FactTransaction[[#This Row],['#Month]],1)</f>
        <v>45047</v>
      </c>
      <c r="J4111" s="48"/>
    </row>
    <row r="4112" spans="1:10" x14ac:dyDescent="0.4">
      <c r="A4112" s="48" t="s">
        <v>87</v>
      </c>
      <c r="B4112" s="48" t="s">
        <v>74</v>
      </c>
      <c r="C4112" s="48">
        <v>2023</v>
      </c>
      <c r="D4112" s="48" t="s">
        <v>8</v>
      </c>
      <c r="E4112" s="48">
        <v>5</v>
      </c>
      <c r="F4112" s="60">
        <v>39</v>
      </c>
      <c r="G4112" s="43">
        <v>87</v>
      </c>
      <c r="H4112" s="58">
        <f>FactTransaction[[#This Row],[RNS]]*FactTransaction[[#This Row],[ADR]]</f>
        <v>3393</v>
      </c>
      <c r="I4112" s="51">
        <f>DATE(FactTransaction[[#This Row],['#Year]],FactTransaction[[#This Row],['#Month]],1)</f>
        <v>45047</v>
      </c>
      <c r="J4112" s="48"/>
    </row>
    <row r="4113" spans="1:10" x14ac:dyDescent="0.4">
      <c r="A4113" s="48" t="s">
        <v>87</v>
      </c>
      <c r="B4113" s="48" t="s">
        <v>74</v>
      </c>
      <c r="C4113" s="48">
        <v>2023</v>
      </c>
      <c r="D4113" s="48" t="s">
        <v>3</v>
      </c>
      <c r="E4113" s="48">
        <v>5</v>
      </c>
      <c r="F4113" s="60">
        <v>154</v>
      </c>
      <c r="G4113" s="43">
        <v>96</v>
      </c>
      <c r="H4113" s="58">
        <f>FactTransaction[[#This Row],[RNS]]*FactTransaction[[#This Row],[ADR]]</f>
        <v>14784</v>
      </c>
      <c r="I4113" s="51">
        <f>DATE(FactTransaction[[#This Row],['#Year]],FactTransaction[[#This Row],['#Month]],1)</f>
        <v>45047</v>
      </c>
      <c r="J4113" s="48"/>
    </row>
    <row r="4114" spans="1:10" x14ac:dyDescent="0.4">
      <c r="A4114" s="48" t="s">
        <v>87</v>
      </c>
      <c r="B4114" s="48" t="s">
        <v>74</v>
      </c>
      <c r="C4114" s="48">
        <v>2023</v>
      </c>
      <c r="D4114" s="48" t="s">
        <v>6</v>
      </c>
      <c r="E4114" s="48">
        <v>6</v>
      </c>
      <c r="F4114" s="60">
        <v>116</v>
      </c>
      <c r="G4114" s="43">
        <v>109</v>
      </c>
      <c r="H4114" s="58">
        <f>FactTransaction[[#This Row],[RNS]]*FactTransaction[[#This Row],[ADR]]</f>
        <v>12644</v>
      </c>
      <c r="I4114" s="51">
        <f>DATE(FactTransaction[[#This Row],['#Year]],FactTransaction[[#This Row],['#Month]],1)</f>
        <v>45078</v>
      </c>
      <c r="J4114" s="48"/>
    </row>
    <row r="4115" spans="1:10" x14ac:dyDescent="0.4">
      <c r="A4115" s="48" t="s">
        <v>87</v>
      </c>
      <c r="B4115" s="48" t="s">
        <v>74</v>
      </c>
      <c r="C4115" s="48">
        <v>2023</v>
      </c>
      <c r="D4115" s="48" t="s">
        <v>7</v>
      </c>
      <c r="E4115" s="48">
        <v>6</v>
      </c>
      <c r="F4115" s="60">
        <v>9</v>
      </c>
      <c r="G4115" s="43">
        <v>84</v>
      </c>
      <c r="H4115" s="58">
        <f>FactTransaction[[#This Row],[RNS]]*FactTransaction[[#This Row],[ADR]]</f>
        <v>756</v>
      </c>
      <c r="I4115" s="51">
        <f>DATE(FactTransaction[[#This Row],['#Year]],FactTransaction[[#This Row],['#Month]],1)</f>
        <v>45078</v>
      </c>
      <c r="J4115" s="48"/>
    </row>
    <row r="4116" spans="1:10" x14ac:dyDescent="0.4">
      <c r="A4116" s="48" t="s">
        <v>87</v>
      </c>
      <c r="B4116" s="48" t="s">
        <v>74</v>
      </c>
      <c r="C4116" s="48">
        <v>2023</v>
      </c>
      <c r="D4116" s="48" t="s">
        <v>8</v>
      </c>
      <c r="E4116" s="48">
        <v>6</v>
      </c>
      <c r="F4116" s="60">
        <v>16</v>
      </c>
      <c r="G4116" s="43">
        <v>110</v>
      </c>
      <c r="H4116" s="58">
        <f>FactTransaction[[#This Row],[RNS]]*FactTransaction[[#This Row],[ADR]]</f>
        <v>1760</v>
      </c>
      <c r="I4116" s="51">
        <f>DATE(FactTransaction[[#This Row],['#Year]],FactTransaction[[#This Row],['#Month]],1)</f>
        <v>45078</v>
      </c>
      <c r="J4116" s="48"/>
    </row>
    <row r="4117" spans="1:10" x14ac:dyDescent="0.4">
      <c r="A4117" s="48" t="s">
        <v>87</v>
      </c>
      <c r="B4117" s="48" t="s">
        <v>74</v>
      </c>
      <c r="C4117" s="48">
        <v>2023</v>
      </c>
      <c r="D4117" s="48" t="s">
        <v>3</v>
      </c>
      <c r="E4117" s="48">
        <v>6</v>
      </c>
      <c r="F4117" s="60">
        <v>101</v>
      </c>
      <c r="G4117" s="43">
        <v>92</v>
      </c>
      <c r="H4117" s="58">
        <f>FactTransaction[[#This Row],[RNS]]*FactTransaction[[#This Row],[ADR]]</f>
        <v>9292</v>
      </c>
      <c r="I4117" s="51">
        <f>DATE(FactTransaction[[#This Row],['#Year]],FactTransaction[[#This Row],['#Month]],1)</f>
        <v>45078</v>
      </c>
      <c r="J4117" s="48"/>
    </row>
    <row r="4118" spans="1:10" x14ac:dyDescent="0.4">
      <c r="A4118" s="48" t="s">
        <v>87</v>
      </c>
      <c r="B4118" s="48" t="s">
        <v>74</v>
      </c>
      <c r="C4118" s="48">
        <v>2023</v>
      </c>
      <c r="D4118" s="48" t="s">
        <v>6</v>
      </c>
      <c r="E4118" s="48">
        <v>7</v>
      </c>
      <c r="F4118" s="60">
        <v>67</v>
      </c>
      <c r="G4118" s="43">
        <v>104</v>
      </c>
      <c r="H4118" s="58">
        <f>FactTransaction[[#This Row],[RNS]]*FactTransaction[[#This Row],[ADR]]</f>
        <v>6968</v>
      </c>
      <c r="I4118" s="51">
        <f>DATE(FactTransaction[[#This Row],['#Year]],FactTransaction[[#This Row],['#Month]],1)</f>
        <v>45108</v>
      </c>
      <c r="J4118" s="48"/>
    </row>
    <row r="4119" spans="1:10" x14ac:dyDescent="0.4">
      <c r="A4119" s="48" t="s">
        <v>87</v>
      </c>
      <c r="B4119" s="48" t="s">
        <v>74</v>
      </c>
      <c r="C4119" s="48">
        <v>2023</v>
      </c>
      <c r="D4119" s="48" t="s">
        <v>7</v>
      </c>
      <c r="E4119" s="48">
        <v>7</v>
      </c>
      <c r="F4119" s="60">
        <v>116</v>
      </c>
      <c r="G4119" s="43">
        <v>97</v>
      </c>
      <c r="H4119" s="58">
        <f>FactTransaction[[#This Row],[RNS]]*FactTransaction[[#This Row],[ADR]]</f>
        <v>11252</v>
      </c>
      <c r="I4119" s="51">
        <f>DATE(FactTransaction[[#This Row],['#Year]],FactTransaction[[#This Row],['#Month]],1)</f>
        <v>45108</v>
      </c>
      <c r="J4119" s="48"/>
    </row>
    <row r="4120" spans="1:10" x14ac:dyDescent="0.4">
      <c r="A4120" s="48" t="s">
        <v>87</v>
      </c>
      <c r="B4120" s="48" t="s">
        <v>74</v>
      </c>
      <c r="C4120" s="48">
        <v>2023</v>
      </c>
      <c r="D4120" s="48" t="s">
        <v>8</v>
      </c>
      <c r="E4120" s="48">
        <v>7</v>
      </c>
      <c r="F4120" s="60">
        <v>182</v>
      </c>
      <c r="G4120" s="43">
        <v>84</v>
      </c>
      <c r="H4120" s="58">
        <f>FactTransaction[[#This Row],[RNS]]*FactTransaction[[#This Row],[ADR]]</f>
        <v>15288</v>
      </c>
      <c r="I4120" s="51">
        <f>DATE(FactTransaction[[#This Row],['#Year]],FactTransaction[[#This Row],['#Month]],1)</f>
        <v>45108</v>
      </c>
      <c r="J4120" s="48"/>
    </row>
    <row r="4121" spans="1:10" x14ac:dyDescent="0.4">
      <c r="A4121" s="48" t="s">
        <v>87</v>
      </c>
      <c r="B4121" s="48" t="s">
        <v>74</v>
      </c>
      <c r="C4121" s="48">
        <v>2023</v>
      </c>
      <c r="D4121" s="48" t="s">
        <v>3</v>
      </c>
      <c r="E4121" s="48">
        <v>7</v>
      </c>
      <c r="F4121" s="60">
        <v>126</v>
      </c>
      <c r="G4121" s="43">
        <v>87</v>
      </c>
      <c r="H4121" s="58">
        <f>FactTransaction[[#This Row],[RNS]]*FactTransaction[[#This Row],[ADR]]</f>
        <v>10962</v>
      </c>
      <c r="I4121" s="51">
        <f>DATE(FactTransaction[[#This Row],['#Year]],FactTransaction[[#This Row],['#Month]],1)</f>
        <v>45108</v>
      </c>
      <c r="J4121" s="48"/>
    </row>
    <row r="4122" spans="1:10" x14ac:dyDescent="0.4">
      <c r="A4122" s="48" t="s">
        <v>87</v>
      </c>
      <c r="B4122" s="48" t="s">
        <v>74</v>
      </c>
      <c r="C4122" s="48">
        <v>2023</v>
      </c>
      <c r="D4122" s="48" t="s">
        <v>6</v>
      </c>
      <c r="E4122" s="48">
        <v>8</v>
      </c>
      <c r="F4122" s="60">
        <v>102</v>
      </c>
      <c r="G4122" s="43">
        <v>101</v>
      </c>
      <c r="H4122" s="58">
        <f>FactTransaction[[#This Row],[RNS]]*FactTransaction[[#This Row],[ADR]]</f>
        <v>10302</v>
      </c>
      <c r="I4122" s="51">
        <f>DATE(FactTransaction[[#This Row],['#Year]],FactTransaction[[#This Row],['#Month]],1)</f>
        <v>45139</v>
      </c>
      <c r="J4122" s="48"/>
    </row>
    <row r="4123" spans="1:10" x14ac:dyDescent="0.4">
      <c r="A4123" s="48" t="s">
        <v>87</v>
      </c>
      <c r="B4123" s="48" t="s">
        <v>74</v>
      </c>
      <c r="C4123" s="48">
        <v>2023</v>
      </c>
      <c r="D4123" s="48" t="s">
        <v>7</v>
      </c>
      <c r="E4123" s="48">
        <v>8</v>
      </c>
      <c r="F4123" s="60">
        <v>126</v>
      </c>
      <c r="G4123" s="43">
        <v>83</v>
      </c>
      <c r="H4123" s="58">
        <f>FactTransaction[[#This Row],[RNS]]*FactTransaction[[#This Row],[ADR]]</f>
        <v>10458</v>
      </c>
      <c r="I4123" s="51">
        <f>DATE(FactTransaction[[#This Row],['#Year]],FactTransaction[[#This Row],['#Month]],1)</f>
        <v>45139</v>
      </c>
      <c r="J4123" s="48"/>
    </row>
    <row r="4124" spans="1:10" x14ac:dyDescent="0.4">
      <c r="A4124" s="48" t="s">
        <v>87</v>
      </c>
      <c r="B4124" s="48" t="s">
        <v>74</v>
      </c>
      <c r="C4124" s="48">
        <v>2023</v>
      </c>
      <c r="D4124" s="48" t="s">
        <v>8</v>
      </c>
      <c r="E4124" s="48">
        <v>8</v>
      </c>
      <c r="F4124" s="60">
        <v>90</v>
      </c>
      <c r="G4124" s="43">
        <v>107</v>
      </c>
      <c r="H4124" s="58">
        <f>FactTransaction[[#This Row],[RNS]]*FactTransaction[[#This Row],[ADR]]</f>
        <v>9630</v>
      </c>
      <c r="I4124" s="51">
        <f>DATE(FactTransaction[[#This Row],['#Year]],FactTransaction[[#This Row],['#Month]],1)</f>
        <v>45139</v>
      </c>
      <c r="J4124" s="48"/>
    </row>
    <row r="4125" spans="1:10" x14ac:dyDescent="0.4">
      <c r="A4125" s="48" t="s">
        <v>87</v>
      </c>
      <c r="B4125" s="48" t="s">
        <v>74</v>
      </c>
      <c r="C4125" s="48">
        <v>2023</v>
      </c>
      <c r="D4125" s="48" t="s">
        <v>3</v>
      </c>
      <c r="E4125" s="48">
        <v>8</v>
      </c>
      <c r="F4125" s="60">
        <v>71</v>
      </c>
      <c r="G4125" s="43">
        <v>93</v>
      </c>
      <c r="H4125" s="58">
        <f>FactTransaction[[#This Row],[RNS]]*FactTransaction[[#This Row],[ADR]]</f>
        <v>6603</v>
      </c>
      <c r="I4125" s="51">
        <f>DATE(FactTransaction[[#This Row],['#Year]],FactTransaction[[#This Row],['#Month]],1)</f>
        <v>45139</v>
      </c>
      <c r="J4125" s="48"/>
    </row>
    <row r="4126" spans="1:10" x14ac:dyDescent="0.4">
      <c r="A4126" s="48" t="s">
        <v>87</v>
      </c>
      <c r="B4126" s="48" t="s">
        <v>74</v>
      </c>
      <c r="C4126" s="48">
        <v>2023</v>
      </c>
      <c r="D4126" s="48" t="s">
        <v>6</v>
      </c>
      <c r="E4126" s="48">
        <v>9</v>
      </c>
      <c r="F4126" s="60">
        <v>130</v>
      </c>
      <c r="G4126" s="43">
        <v>88</v>
      </c>
      <c r="H4126" s="58">
        <f>FactTransaction[[#This Row],[RNS]]*FactTransaction[[#This Row],[ADR]]</f>
        <v>11440</v>
      </c>
      <c r="I4126" s="51">
        <f>DATE(FactTransaction[[#This Row],['#Year]],FactTransaction[[#This Row],['#Month]],1)</f>
        <v>45170</v>
      </c>
      <c r="J4126" s="48"/>
    </row>
    <row r="4127" spans="1:10" x14ac:dyDescent="0.4">
      <c r="A4127" s="48" t="s">
        <v>87</v>
      </c>
      <c r="B4127" s="48" t="s">
        <v>74</v>
      </c>
      <c r="C4127" s="48">
        <v>2023</v>
      </c>
      <c r="D4127" s="48" t="s">
        <v>7</v>
      </c>
      <c r="E4127" s="48">
        <v>9</v>
      </c>
      <c r="F4127" s="60">
        <v>14</v>
      </c>
      <c r="G4127" s="43">
        <v>96</v>
      </c>
      <c r="H4127" s="58">
        <f>FactTransaction[[#This Row],[RNS]]*FactTransaction[[#This Row],[ADR]]</f>
        <v>1344</v>
      </c>
      <c r="I4127" s="51">
        <f>DATE(FactTransaction[[#This Row],['#Year]],FactTransaction[[#This Row],['#Month]],1)</f>
        <v>45170</v>
      </c>
      <c r="J4127" s="48"/>
    </row>
    <row r="4128" spans="1:10" x14ac:dyDescent="0.4">
      <c r="A4128" s="48" t="s">
        <v>87</v>
      </c>
      <c r="B4128" s="48" t="s">
        <v>74</v>
      </c>
      <c r="C4128" s="48">
        <v>2023</v>
      </c>
      <c r="D4128" s="48" t="s">
        <v>8</v>
      </c>
      <c r="E4128" s="48">
        <v>9</v>
      </c>
      <c r="F4128" s="60">
        <v>128</v>
      </c>
      <c r="G4128" s="43">
        <v>103</v>
      </c>
      <c r="H4128" s="58">
        <f>FactTransaction[[#This Row],[RNS]]*FactTransaction[[#This Row],[ADR]]</f>
        <v>13184</v>
      </c>
      <c r="I4128" s="51">
        <f>DATE(FactTransaction[[#This Row],['#Year]],FactTransaction[[#This Row],['#Month]],1)</f>
        <v>45170</v>
      </c>
      <c r="J4128" s="48"/>
    </row>
    <row r="4129" spans="1:10" x14ac:dyDescent="0.4">
      <c r="A4129" s="48" t="s">
        <v>87</v>
      </c>
      <c r="B4129" s="48" t="s">
        <v>74</v>
      </c>
      <c r="C4129" s="48">
        <v>2023</v>
      </c>
      <c r="D4129" s="48" t="s">
        <v>3</v>
      </c>
      <c r="E4129" s="48">
        <v>9</v>
      </c>
      <c r="F4129" s="60">
        <v>169</v>
      </c>
      <c r="G4129" s="43">
        <v>113</v>
      </c>
      <c r="H4129" s="58">
        <f>FactTransaction[[#This Row],[RNS]]*FactTransaction[[#This Row],[ADR]]</f>
        <v>19097</v>
      </c>
      <c r="I4129" s="51">
        <f>DATE(FactTransaction[[#This Row],['#Year]],FactTransaction[[#This Row],['#Month]],1)</f>
        <v>45170</v>
      </c>
      <c r="J4129" s="48"/>
    </row>
    <row r="4130" spans="1:10" x14ac:dyDescent="0.4">
      <c r="A4130" s="48" t="s">
        <v>87</v>
      </c>
      <c r="B4130" s="48" t="s">
        <v>74</v>
      </c>
      <c r="C4130" s="48">
        <v>2023</v>
      </c>
      <c r="D4130" s="48" t="s">
        <v>6</v>
      </c>
      <c r="E4130" s="48">
        <v>10</v>
      </c>
      <c r="F4130" s="60">
        <v>101</v>
      </c>
      <c r="G4130" s="43">
        <v>104</v>
      </c>
      <c r="H4130" s="58">
        <f>FactTransaction[[#This Row],[RNS]]*FactTransaction[[#This Row],[ADR]]</f>
        <v>10504</v>
      </c>
      <c r="I4130" s="51">
        <f>DATE(FactTransaction[[#This Row],['#Year]],FactTransaction[[#This Row],['#Month]],1)</f>
        <v>45200</v>
      </c>
      <c r="J4130" s="48"/>
    </row>
    <row r="4131" spans="1:10" x14ac:dyDescent="0.4">
      <c r="A4131" s="48" t="s">
        <v>87</v>
      </c>
      <c r="B4131" s="48" t="s">
        <v>74</v>
      </c>
      <c r="C4131" s="48">
        <v>2023</v>
      </c>
      <c r="D4131" s="48" t="s">
        <v>7</v>
      </c>
      <c r="E4131" s="48">
        <v>10</v>
      </c>
      <c r="F4131" s="60">
        <v>180</v>
      </c>
      <c r="G4131" s="43">
        <v>89</v>
      </c>
      <c r="H4131" s="58">
        <f>FactTransaction[[#This Row],[RNS]]*FactTransaction[[#This Row],[ADR]]</f>
        <v>16020</v>
      </c>
      <c r="I4131" s="51">
        <f>DATE(FactTransaction[[#This Row],['#Year]],FactTransaction[[#This Row],['#Month]],1)</f>
        <v>45200</v>
      </c>
      <c r="J4131" s="48"/>
    </row>
    <row r="4132" spans="1:10" x14ac:dyDescent="0.4">
      <c r="A4132" s="48" t="s">
        <v>87</v>
      </c>
      <c r="B4132" s="48" t="s">
        <v>74</v>
      </c>
      <c r="C4132" s="48">
        <v>2023</v>
      </c>
      <c r="D4132" s="48" t="s">
        <v>8</v>
      </c>
      <c r="E4132" s="48">
        <v>10</v>
      </c>
      <c r="F4132" s="60">
        <v>81</v>
      </c>
      <c r="G4132" s="43">
        <v>100</v>
      </c>
      <c r="H4132" s="58">
        <f>FactTransaction[[#This Row],[RNS]]*FactTransaction[[#This Row],[ADR]]</f>
        <v>8100</v>
      </c>
      <c r="I4132" s="51">
        <f>DATE(FactTransaction[[#This Row],['#Year]],FactTransaction[[#This Row],['#Month]],1)</f>
        <v>45200</v>
      </c>
      <c r="J4132" s="48"/>
    </row>
    <row r="4133" spans="1:10" x14ac:dyDescent="0.4">
      <c r="A4133" s="48" t="s">
        <v>87</v>
      </c>
      <c r="B4133" s="48" t="s">
        <v>74</v>
      </c>
      <c r="C4133" s="48">
        <v>2023</v>
      </c>
      <c r="D4133" s="48" t="s">
        <v>3</v>
      </c>
      <c r="E4133" s="48">
        <v>10</v>
      </c>
      <c r="F4133" s="60">
        <v>163</v>
      </c>
      <c r="G4133" s="43">
        <v>110</v>
      </c>
      <c r="H4133" s="58">
        <f>FactTransaction[[#This Row],[RNS]]*FactTransaction[[#This Row],[ADR]]</f>
        <v>17930</v>
      </c>
      <c r="I4133" s="51">
        <f>DATE(FactTransaction[[#This Row],['#Year]],FactTransaction[[#This Row],['#Month]],1)</f>
        <v>45200</v>
      </c>
      <c r="J4133" s="48"/>
    </row>
    <row r="4134" spans="1:10" x14ac:dyDescent="0.4">
      <c r="A4134" s="48" t="s">
        <v>87</v>
      </c>
      <c r="B4134" s="48" t="s">
        <v>74</v>
      </c>
      <c r="C4134" s="48">
        <v>2023</v>
      </c>
      <c r="D4134" s="48" t="s">
        <v>6</v>
      </c>
      <c r="E4134" s="48">
        <v>11</v>
      </c>
      <c r="F4134" s="60">
        <v>27</v>
      </c>
      <c r="G4134" s="43">
        <v>115</v>
      </c>
      <c r="H4134" s="58">
        <f>FactTransaction[[#This Row],[RNS]]*FactTransaction[[#This Row],[ADR]]</f>
        <v>3105</v>
      </c>
      <c r="I4134" s="51">
        <f>DATE(FactTransaction[[#This Row],['#Year]],FactTransaction[[#This Row],['#Month]],1)</f>
        <v>45231</v>
      </c>
      <c r="J4134" s="48"/>
    </row>
    <row r="4135" spans="1:10" x14ac:dyDescent="0.4">
      <c r="A4135" s="48" t="s">
        <v>87</v>
      </c>
      <c r="B4135" s="48" t="s">
        <v>74</v>
      </c>
      <c r="C4135" s="48">
        <v>2023</v>
      </c>
      <c r="D4135" s="48" t="s">
        <v>7</v>
      </c>
      <c r="E4135" s="48">
        <v>11</v>
      </c>
      <c r="F4135" s="60">
        <v>113</v>
      </c>
      <c r="G4135" s="43">
        <v>109</v>
      </c>
      <c r="H4135" s="58">
        <f>FactTransaction[[#This Row],[RNS]]*FactTransaction[[#This Row],[ADR]]</f>
        <v>12317</v>
      </c>
      <c r="I4135" s="51">
        <f>DATE(FactTransaction[[#This Row],['#Year]],FactTransaction[[#This Row],['#Month]],1)</f>
        <v>45231</v>
      </c>
      <c r="J4135" s="48"/>
    </row>
    <row r="4136" spans="1:10" x14ac:dyDescent="0.4">
      <c r="A4136" s="48" t="s">
        <v>87</v>
      </c>
      <c r="B4136" s="48" t="s">
        <v>74</v>
      </c>
      <c r="C4136" s="48">
        <v>2023</v>
      </c>
      <c r="D4136" s="48" t="s">
        <v>8</v>
      </c>
      <c r="E4136" s="48">
        <v>11</v>
      </c>
      <c r="F4136" s="60">
        <v>53</v>
      </c>
      <c r="G4136" s="43">
        <v>104</v>
      </c>
      <c r="H4136" s="58">
        <f>FactTransaction[[#This Row],[RNS]]*FactTransaction[[#This Row],[ADR]]</f>
        <v>5512</v>
      </c>
      <c r="I4136" s="51">
        <f>DATE(FactTransaction[[#This Row],['#Year]],FactTransaction[[#This Row],['#Month]],1)</f>
        <v>45231</v>
      </c>
      <c r="J4136" s="48"/>
    </row>
    <row r="4137" spans="1:10" x14ac:dyDescent="0.4">
      <c r="A4137" s="48" t="s">
        <v>87</v>
      </c>
      <c r="B4137" s="48" t="s">
        <v>74</v>
      </c>
      <c r="C4137" s="48">
        <v>2023</v>
      </c>
      <c r="D4137" s="48" t="s">
        <v>3</v>
      </c>
      <c r="E4137" s="48">
        <v>11</v>
      </c>
      <c r="F4137" s="60">
        <v>114</v>
      </c>
      <c r="G4137" s="43">
        <v>98</v>
      </c>
      <c r="H4137" s="58">
        <f>FactTransaction[[#This Row],[RNS]]*FactTransaction[[#This Row],[ADR]]</f>
        <v>11172</v>
      </c>
      <c r="I4137" s="51">
        <f>DATE(FactTransaction[[#This Row],['#Year]],FactTransaction[[#This Row],['#Month]],1)</f>
        <v>45231</v>
      </c>
      <c r="J4137" s="48"/>
    </row>
    <row r="4138" spans="1:10" x14ac:dyDescent="0.4">
      <c r="A4138" s="48" t="s">
        <v>87</v>
      </c>
      <c r="B4138" s="48" t="s">
        <v>74</v>
      </c>
      <c r="C4138" s="48">
        <v>2023</v>
      </c>
      <c r="D4138" s="48" t="s">
        <v>6</v>
      </c>
      <c r="E4138" s="48">
        <v>12</v>
      </c>
      <c r="F4138" s="60">
        <v>99</v>
      </c>
      <c r="G4138" s="43">
        <v>92</v>
      </c>
      <c r="H4138" s="58">
        <f>FactTransaction[[#This Row],[RNS]]*FactTransaction[[#This Row],[ADR]]</f>
        <v>9108</v>
      </c>
      <c r="I4138" s="51">
        <f>DATE(FactTransaction[[#This Row],['#Year]],FactTransaction[[#This Row],['#Month]],1)</f>
        <v>45261</v>
      </c>
      <c r="J4138" s="48"/>
    </row>
    <row r="4139" spans="1:10" x14ac:dyDescent="0.4">
      <c r="A4139" s="48" t="s">
        <v>87</v>
      </c>
      <c r="B4139" s="48" t="s">
        <v>74</v>
      </c>
      <c r="C4139" s="48">
        <v>2023</v>
      </c>
      <c r="D4139" s="48" t="s">
        <v>7</v>
      </c>
      <c r="E4139" s="48">
        <v>12</v>
      </c>
      <c r="F4139" s="60">
        <v>66</v>
      </c>
      <c r="G4139" s="43">
        <v>108</v>
      </c>
      <c r="H4139" s="58">
        <f>FactTransaction[[#This Row],[RNS]]*FactTransaction[[#This Row],[ADR]]</f>
        <v>7128</v>
      </c>
      <c r="I4139" s="51">
        <f>DATE(FactTransaction[[#This Row],['#Year]],FactTransaction[[#This Row],['#Month]],1)</f>
        <v>45261</v>
      </c>
      <c r="J4139" s="48"/>
    </row>
    <row r="4140" spans="1:10" x14ac:dyDescent="0.4">
      <c r="A4140" s="48" t="s">
        <v>87</v>
      </c>
      <c r="B4140" s="48" t="s">
        <v>74</v>
      </c>
      <c r="C4140" s="48">
        <v>2023</v>
      </c>
      <c r="D4140" s="48" t="s">
        <v>8</v>
      </c>
      <c r="E4140" s="48">
        <v>12</v>
      </c>
      <c r="F4140" s="60">
        <v>79</v>
      </c>
      <c r="G4140" s="43">
        <v>89</v>
      </c>
      <c r="H4140" s="58">
        <f>FactTransaction[[#This Row],[RNS]]*FactTransaction[[#This Row],[ADR]]</f>
        <v>7031</v>
      </c>
      <c r="I4140" s="51">
        <f>DATE(FactTransaction[[#This Row],['#Year]],FactTransaction[[#This Row],['#Month]],1)</f>
        <v>45261</v>
      </c>
      <c r="J4140" s="48"/>
    </row>
    <row r="4141" spans="1:10" x14ac:dyDescent="0.4">
      <c r="A4141" s="48" t="s">
        <v>87</v>
      </c>
      <c r="B4141" s="48" t="s">
        <v>74</v>
      </c>
      <c r="C4141" s="48">
        <v>2023</v>
      </c>
      <c r="D4141" s="48" t="s">
        <v>3</v>
      </c>
      <c r="E4141" s="48">
        <v>12</v>
      </c>
      <c r="F4141" s="60">
        <v>52</v>
      </c>
      <c r="G4141" s="43">
        <v>111</v>
      </c>
      <c r="H4141" s="58">
        <f>FactTransaction[[#This Row],[RNS]]*FactTransaction[[#This Row],[ADR]]</f>
        <v>5772</v>
      </c>
      <c r="I4141" s="51">
        <f>DATE(FactTransaction[[#This Row],['#Year]],FactTransaction[[#This Row],['#Month]],1)</f>
        <v>45261</v>
      </c>
      <c r="J4141" s="48"/>
    </row>
    <row r="4142" spans="1:10" x14ac:dyDescent="0.4">
      <c r="A4142" s="48" t="s">
        <v>87</v>
      </c>
      <c r="B4142" s="48" t="s">
        <v>75</v>
      </c>
      <c r="C4142" s="48">
        <v>2024</v>
      </c>
      <c r="D4142" s="48" t="s">
        <v>6</v>
      </c>
      <c r="E4142" s="48">
        <v>1</v>
      </c>
      <c r="F4142" s="60">
        <v>160</v>
      </c>
      <c r="G4142" s="43">
        <v>100</v>
      </c>
      <c r="H4142" s="58">
        <f>FactTransaction[[#This Row],[RNS]]*FactTransaction[[#This Row],[ADR]]</f>
        <v>16000</v>
      </c>
      <c r="I4142" s="51">
        <f>DATE(FactTransaction[[#This Row],['#Year]],FactTransaction[[#This Row],['#Month]],1)</f>
        <v>45292</v>
      </c>
      <c r="J4142" s="48"/>
    </row>
    <row r="4143" spans="1:10" x14ac:dyDescent="0.4">
      <c r="A4143" s="48" t="s">
        <v>87</v>
      </c>
      <c r="B4143" s="48" t="s">
        <v>75</v>
      </c>
      <c r="C4143" s="48">
        <v>2024</v>
      </c>
      <c r="D4143" s="48" t="s">
        <v>7</v>
      </c>
      <c r="E4143" s="48">
        <v>1</v>
      </c>
      <c r="F4143" s="60">
        <v>181</v>
      </c>
      <c r="G4143" s="43">
        <v>109</v>
      </c>
      <c r="H4143" s="58">
        <f>FactTransaction[[#This Row],[RNS]]*FactTransaction[[#This Row],[ADR]]</f>
        <v>19729</v>
      </c>
      <c r="I4143" s="51">
        <f>DATE(FactTransaction[[#This Row],['#Year]],FactTransaction[[#This Row],['#Month]],1)</f>
        <v>45292</v>
      </c>
      <c r="J4143" s="48"/>
    </row>
    <row r="4144" spans="1:10" x14ac:dyDescent="0.4">
      <c r="A4144" s="48" t="s">
        <v>87</v>
      </c>
      <c r="B4144" s="48" t="s">
        <v>75</v>
      </c>
      <c r="C4144" s="48">
        <v>2024</v>
      </c>
      <c r="D4144" s="48" t="s">
        <v>8</v>
      </c>
      <c r="E4144" s="48">
        <v>1</v>
      </c>
      <c r="F4144" s="60">
        <v>28</v>
      </c>
      <c r="G4144" s="43">
        <v>88</v>
      </c>
      <c r="H4144" s="58">
        <f>FactTransaction[[#This Row],[RNS]]*FactTransaction[[#This Row],[ADR]]</f>
        <v>2464</v>
      </c>
      <c r="I4144" s="51">
        <f>DATE(FactTransaction[[#This Row],['#Year]],FactTransaction[[#This Row],['#Month]],1)</f>
        <v>45292</v>
      </c>
      <c r="J4144" s="48"/>
    </row>
    <row r="4145" spans="1:10" x14ac:dyDescent="0.4">
      <c r="A4145" s="48" t="s">
        <v>87</v>
      </c>
      <c r="B4145" s="48" t="s">
        <v>75</v>
      </c>
      <c r="C4145" s="48">
        <v>2024</v>
      </c>
      <c r="D4145" s="48" t="s">
        <v>3</v>
      </c>
      <c r="E4145" s="48">
        <v>1</v>
      </c>
      <c r="F4145" s="60">
        <v>44</v>
      </c>
      <c r="G4145" s="43">
        <v>89</v>
      </c>
      <c r="H4145" s="58">
        <f>FactTransaction[[#This Row],[RNS]]*FactTransaction[[#This Row],[ADR]]</f>
        <v>3916</v>
      </c>
      <c r="I4145" s="51">
        <f>DATE(FactTransaction[[#This Row],['#Year]],FactTransaction[[#This Row],['#Month]],1)</f>
        <v>45292</v>
      </c>
      <c r="J4145" s="48"/>
    </row>
    <row r="4146" spans="1:10" x14ac:dyDescent="0.4">
      <c r="A4146" s="48" t="s">
        <v>87</v>
      </c>
      <c r="B4146" s="48" t="s">
        <v>75</v>
      </c>
      <c r="C4146" s="48">
        <v>2024</v>
      </c>
      <c r="D4146" s="48" t="s">
        <v>6</v>
      </c>
      <c r="E4146" s="48">
        <v>2</v>
      </c>
      <c r="F4146" s="60">
        <v>29</v>
      </c>
      <c r="G4146" s="43">
        <v>80</v>
      </c>
      <c r="H4146" s="58">
        <f>FactTransaction[[#This Row],[RNS]]*FactTransaction[[#This Row],[ADR]]</f>
        <v>2320</v>
      </c>
      <c r="I4146" s="51">
        <f>DATE(FactTransaction[[#This Row],['#Year]],FactTransaction[[#This Row],['#Month]],1)</f>
        <v>45323</v>
      </c>
      <c r="J4146" s="48"/>
    </row>
    <row r="4147" spans="1:10" x14ac:dyDescent="0.4">
      <c r="A4147" s="48" t="s">
        <v>87</v>
      </c>
      <c r="B4147" s="48" t="s">
        <v>75</v>
      </c>
      <c r="C4147" s="48">
        <v>2024</v>
      </c>
      <c r="D4147" s="48" t="s">
        <v>7</v>
      </c>
      <c r="E4147" s="48">
        <v>2</v>
      </c>
      <c r="F4147" s="60">
        <v>117</v>
      </c>
      <c r="G4147" s="43">
        <v>96</v>
      </c>
      <c r="H4147" s="58">
        <f>FactTransaction[[#This Row],[RNS]]*FactTransaction[[#This Row],[ADR]]</f>
        <v>11232</v>
      </c>
      <c r="I4147" s="51">
        <f>DATE(FactTransaction[[#This Row],['#Year]],FactTransaction[[#This Row],['#Month]],1)</f>
        <v>45323</v>
      </c>
      <c r="J4147" s="48"/>
    </row>
    <row r="4148" spans="1:10" x14ac:dyDescent="0.4">
      <c r="A4148" s="48" t="s">
        <v>87</v>
      </c>
      <c r="B4148" s="48" t="s">
        <v>75</v>
      </c>
      <c r="C4148" s="48">
        <v>2024</v>
      </c>
      <c r="D4148" s="48" t="s">
        <v>8</v>
      </c>
      <c r="E4148" s="48">
        <v>2</v>
      </c>
      <c r="F4148" s="60">
        <v>26</v>
      </c>
      <c r="G4148" s="43">
        <v>86</v>
      </c>
      <c r="H4148" s="58">
        <f>FactTransaction[[#This Row],[RNS]]*FactTransaction[[#This Row],[ADR]]</f>
        <v>2236</v>
      </c>
      <c r="I4148" s="51">
        <f>DATE(FactTransaction[[#This Row],['#Year]],FactTransaction[[#This Row],['#Month]],1)</f>
        <v>45323</v>
      </c>
      <c r="J4148" s="48"/>
    </row>
    <row r="4149" spans="1:10" x14ac:dyDescent="0.4">
      <c r="A4149" s="48" t="s">
        <v>87</v>
      </c>
      <c r="B4149" s="48" t="s">
        <v>75</v>
      </c>
      <c r="C4149" s="48">
        <v>2024</v>
      </c>
      <c r="D4149" s="48" t="s">
        <v>3</v>
      </c>
      <c r="E4149" s="48">
        <v>2</v>
      </c>
      <c r="F4149" s="60">
        <v>78</v>
      </c>
      <c r="G4149" s="43">
        <v>111</v>
      </c>
      <c r="H4149" s="58">
        <f>FactTransaction[[#This Row],[RNS]]*FactTransaction[[#This Row],[ADR]]</f>
        <v>8658</v>
      </c>
      <c r="I4149" s="51">
        <f>DATE(FactTransaction[[#This Row],['#Year]],FactTransaction[[#This Row],['#Month]],1)</f>
        <v>45323</v>
      </c>
      <c r="J4149" s="48"/>
    </row>
    <row r="4150" spans="1:10" x14ac:dyDescent="0.4">
      <c r="A4150" s="48" t="s">
        <v>87</v>
      </c>
      <c r="B4150" s="48" t="s">
        <v>75</v>
      </c>
      <c r="C4150" s="48">
        <v>2024</v>
      </c>
      <c r="D4150" s="48" t="s">
        <v>6</v>
      </c>
      <c r="E4150" s="48">
        <v>3</v>
      </c>
      <c r="F4150" s="60">
        <v>81</v>
      </c>
      <c r="G4150" s="43">
        <v>98</v>
      </c>
      <c r="H4150" s="58">
        <f>FactTransaction[[#This Row],[RNS]]*FactTransaction[[#This Row],[ADR]]</f>
        <v>7938</v>
      </c>
      <c r="I4150" s="51">
        <f>DATE(FactTransaction[[#This Row],['#Year]],FactTransaction[[#This Row],['#Month]],1)</f>
        <v>45352</v>
      </c>
      <c r="J4150" s="48"/>
    </row>
    <row r="4151" spans="1:10" x14ac:dyDescent="0.4">
      <c r="A4151" s="48" t="s">
        <v>87</v>
      </c>
      <c r="B4151" s="48" t="s">
        <v>75</v>
      </c>
      <c r="C4151" s="48">
        <v>2024</v>
      </c>
      <c r="D4151" s="48" t="s">
        <v>7</v>
      </c>
      <c r="E4151" s="48">
        <v>3</v>
      </c>
      <c r="F4151" s="60">
        <v>147</v>
      </c>
      <c r="G4151" s="43">
        <v>111</v>
      </c>
      <c r="H4151" s="58">
        <f>FactTransaction[[#This Row],[RNS]]*FactTransaction[[#This Row],[ADR]]</f>
        <v>16317</v>
      </c>
      <c r="I4151" s="51">
        <f>DATE(FactTransaction[[#This Row],['#Year]],FactTransaction[[#This Row],['#Month]],1)</f>
        <v>45352</v>
      </c>
      <c r="J4151" s="48"/>
    </row>
    <row r="4152" spans="1:10" x14ac:dyDescent="0.4">
      <c r="A4152" s="48" t="s">
        <v>87</v>
      </c>
      <c r="B4152" s="48" t="s">
        <v>75</v>
      </c>
      <c r="C4152" s="48">
        <v>2024</v>
      </c>
      <c r="D4152" s="48" t="s">
        <v>8</v>
      </c>
      <c r="E4152" s="48">
        <v>3</v>
      </c>
      <c r="F4152" s="60">
        <v>132</v>
      </c>
      <c r="G4152" s="43">
        <v>108</v>
      </c>
      <c r="H4152" s="58">
        <f>FactTransaction[[#This Row],[RNS]]*FactTransaction[[#This Row],[ADR]]</f>
        <v>14256</v>
      </c>
      <c r="I4152" s="51">
        <f>DATE(FactTransaction[[#This Row],['#Year]],FactTransaction[[#This Row],['#Month]],1)</f>
        <v>45352</v>
      </c>
      <c r="J4152" s="48"/>
    </row>
    <row r="4153" spans="1:10" x14ac:dyDescent="0.4">
      <c r="A4153" s="48" t="s">
        <v>87</v>
      </c>
      <c r="B4153" s="48" t="s">
        <v>75</v>
      </c>
      <c r="C4153" s="48">
        <v>2024</v>
      </c>
      <c r="D4153" s="48" t="s">
        <v>3</v>
      </c>
      <c r="E4153" s="48">
        <v>3</v>
      </c>
      <c r="F4153" s="60">
        <v>40</v>
      </c>
      <c r="G4153" s="43">
        <v>99</v>
      </c>
      <c r="H4153" s="58">
        <f>FactTransaction[[#This Row],[RNS]]*FactTransaction[[#This Row],[ADR]]</f>
        <v>3960</v>
      </c>
      <c r="I4153" s="51">
        <f>DATE(FactTransaction[[#This Row],['#Year]],FactTransaction[[#This Row],['#Month]],1)</f>
        <v>45352</v>
      </c>
      <c r="J4153" s="48"/>
    </row>
    <row r="4154" spans="1:10" x14ac:dyDescent="0.4">
      <c r="A4154" s="48" t="s">
        <v>87</v>
      </c>
      <c r="B4154" s="48" t="s">
        <v>75</v>
      </c>
      <c r="C4154" s="48">
        <v>2024</v>
      </c>
      <c r="D4154" s="48" t="s">
        <v>6</v>
      </c>
      <c r="E4154" s="48">
        <v>4</v>
      </c>
      <c r="F4154" s="60">
        <v>112</v>
      </c>
      <c r="G4154" s="43">
        <v>92</v>
      </c>
      <c r="H4154" s="58">
        <f>FactTransaction[[#This Row],[RNS]]*FactTransaction[[#This Row],[ADR]]</f>
        <v>10304</v>
      </c>
      <c r="I4154" s="51">
        <f>DATE(FactTransaction[[#This Row],['#Year]],FactTransaction[[#This Row],['#Month]],1)</f>
        <v>45383</v>
      </c>
      <c r="J4154" s="48"/>
    </row>
    <row r="4155" spans="1:10" x14ac:dyDescent="0.4">
      <c r="A4155" s="48" t="s">
        <v>87</v>
      </c>
      <c r="B4155" s="48" t="s">
        <v>75</v>
      </c>
      <c r="C4155" s="48">
        <v>2024</v>
      </c>
      <c r="D4155" s="48" t="s">
        <v>7</v>
      </c>
      <c r="E4155" s="48">
        <v>4</v>
      </c>
      <c r="F4155" s="60">
        <v>185</v>
      </c>
      <c r="G4155" s="43">
        <v>82</v>
      </c>
      <c r="H4155" s="58">
        <f>FactTransaction[[#This Row],[RNS]]*FactTransaction[[#This Row],[ADR]]</f>
        <v>15170</v>
      </c>
      <c r="I4155" s="51">
        <f>DATE(FactTransaction[[#This Row],['#Year]],FactTransaction[[#This Row],['#Month]],1)</f>
        <v>45383</v>
      </c>
      <c r="J4155" s="48"/>
    </row>
    <row r="4156" spans="1:10" x14ac:dyDescent="0.4">
      <c r="A4156" s="48" t="s">
        <v>87</v>
      </c>
      <c r="B4156" s="48" t="s">
        <v>75</v>
      </c>
      <c r="C4156" s="48">
        <v>2024</v>
      </c>
      <c r="D4156" s="48" t="s">
        <v>8</v>
      </c>
      <c r="E4156" s="48">
        <v>4</v>
      </c>
      <c r="F4156" s="60">
        <v>165</v>
      </c>
      <c r="G4156" s="43">
        <v>115</v>
      </c>
      <c r="H4156" s="58">
        <f>FactTransaction[[#This Row],[RNS]]*FactTransaction[[#This Row],[ADR]]</f>
        <v>18975</v>
      </c>
      <c r="I4156" s="51">
        <f>DATE(FactTransaction[[#This Row],['#Year]],FactTransaction[[#This Row],['#Month]],1)</f>
        <v>45383</v>
      </c>
      <c r="J4156" s="48"/>
    </row>
    <row r="4157" spans="1:10" x14ac:dyDescent="0.4">
      <c r="A4157" s="48" t="s">
        <v>87</v>
      </c>
      <c r="B4157" s="48" t="s">
        <v>75</v>
      </c>
      <c r="C4157" s="48">
        <v>2024</v>
      </c>
      <c r="D4157" s="48" t="s">
        <v>3</v>
      </c>
      <c r="E4157" s="48">
        <v>4</v>
      </c>
      <c r="F4157" s="60">
        <v>24</v>
      </c>
      <c r="G4157" s="43">
        <v>104</v>
      </c>
      <c r="H4157" s="58">
        <f>FactTransaction[[#This Row],[RNS]]*FactTransaction[[#This Row],[ADR]]</f>
        <v>2496</v>
      </c>
      <c r="I4157" s="51">
        <f>DATE(FactTransaction[[#This Row],['#Year]],FactTransaction[[#This Row],['#Month]],1)</f>
        <v>45383</v>
      </c>
      <c r="J4157" s="48"/>
    </row>
    <row r="4158" spans="1:10" x14ac:dyDescent="0.4">
      <c r="A4158" s="48" t="s">
        <v>87</v>
      </c>
      <c r="B4158" s="48" t="s">
        <v>75</v>
      </c>
      <c r="C4158" s="48">
        <v>2024</v>
      </c>
      <c r="D4158" s="48" t="s">
        <v>6</v>
      </c>
      <c r="E4158" s="48">
        <v>5</v>
      </c>
      <c r="F4158" s="60">
        <v>42</v>
      </c>
      <c r="G4158" s="43">
        <v>110</v>
      </c>
      <c r="H4158" s="58">
        <f>FactTransaction[[#This Row],[RNS]]*FactTransaction[[#This Row],[ADR]]</f>
        <v>4620</v>
      </c>
      <c r="I4158" s="51">
        <f>DATE(FactTransaction[[#This Row],['#Year]],FactTransaction[[#This Row],['#Month]],1)</f>
        <v>45413</v>
      </c>
      <c r="J4158" s="48"/>
    </row>
    <row r="4159" spans="1:10" x14ac:dyDescent="0.4">
      <c r="A4159" s="48" t="s">
        <v>87</v>
      </c>
      <c r="B4159" s="48" t="s">
        <v>75</v>
      </c>
      <c r="C4159" s="48">
        <v>2024</v>
      </c>
      <c r="D4159" s="48" t="s">
        <v>7</v>
      </c>
      <c r="E4159" s="48">
        <v>5</v>
      </c>
      <c r="F4159" s="60">
        <v>85</v>
      </c>
      <c r="G4159" s="43">
        <v>100</v>
      </c>
      <c r="H4159" s="58">
        <f>FactTransaction[[#This Row],[RNS]]*FactTransaction[[#This Row],[ADR]]</f>
        <v>8500</v>
      </c>
      <c r="I4159" s="51">
        <f>DATE(FactTransaction[[#This Row],['#Year]],FactTransaction[[#This Row],['#Month]],1)</f>
        <v>45413</v>
      </c>
      <c r="J4159" s="48"/>
    </row>
    <row r="4160" spans="1:10" x14ac:dyDescent="0.4">
      <c r="A4160" s="48" t="s">
        <v>87</v>
      </c>
      <c r="B4160" s="48" t="s">
        <v>75</v>
      </c>
      <c r="C4160" s="48">
        <v>2024</v>
      </c>
      <c r="D4160" s="48" t="s">
        <v>8</v>
      </c>
      <c r="E4160" s="48">
        <v>5</v>
      </c>
      <c r="F4160" s="60">
        <v>63</v>
      </c>
      <c r="G4160" s="43">
        <v>84</v>
      </c>
      <c r="H4160" s="58">
        <f>FactTransaction[[#This Row],[RNS]]*FactTransaction[[#This Row],[ADR]]</f>
        <v>5292</v>
      </c>
      <c r="I4160" s="51">
        <f>DATE(FactTransaction[[#This Row],['#Year]],FactTransaction[[#This Row],['#Month]],1)</f>
        <v>45413</v>
      </c>
      <c r="J4160" s="48"/>
    </row>
    <row r="4161" spans="1:10" x14ac:dyDescent="0.4">
      <c r="A4161" s="48" t="s">
        <v>87</v>
      </c>
      <c r="B4161" s="48" t="s">
        <v>75</v>
      </c>
      <c r="C4161" s="48">
        <v>2024</v>
      </c>
      <c r="D4161" s="48" t="s">
        <v>3</v>
      </c>
      <c r="E4161" s="48">
        <v>5</v>
      </c>
      <c r="F4161" s="60">
        <v>112</v>
      </c>
      <c r="G4161" s="43">
        <v>107</v>
      </c>
      <c r="H4161" s="58">
        <f>FactTransaction[[#This Row],[RNS]]*FactTransaction[[#This Row],[ADR]]</f>
        <v>11984</v>
      </c>
      <c r="I4161" s="51">
        <f>DATE(FactTransaction[[#This Row],['#Year]],FactTransaction[[#This Row],['#Month]],1)</f>
        <v>45413</v>
      </c>
      <c r="J4161" s="48"/>
    </row>
    <row r="4162" spans="1:10" x14ac:dyDescent="0.4">
      <c r="A4162" s="48" t="s">
        <v>87</v>
      </c>
      <c r="B4162" s="48" t="s">
        <v>75</v>
      </c>
      <c r="C4162" s="48">
        <v>2024</v>
      </c>
      <c r="D4162" s="48" t="s">
        <v>6</v>
      </c>
      <c r="E4162" s="48">
        <v>6</v>
      </c>
      <c r="F4162" s="60">
        <v>114</v>
      </c>
      <c r="G4162" s="43">
        <v>107</v>
      </c>
      <c r="H4162" s="58">
        <f>FactTransaction[[#This Row],[RNS]]*FactTransaction[[#This Row],[ADR]]</f>
        <v>12198</v>
      </c>
      <c r="I4162" s="51">
        <f>DATE(FactTransaction[[#This Row],['#Year]],FactTransaction[[#This Row],['#Month]],1)</f>
        <v>45444</v>
      </c>
      <c r="J4162" s="48"/>
    </row>
    <row r="4163" spans="1:10" x14ac:dyDescent="0.4">
      <c r="A4163" s="48" t="s">
        <v>87</v>
      </c>
      <c r="B4163" s="48" t="s">
        <v>75</v>
      </c>
      <c r="C4163" s="48">
        <v>2024</v>
      </c>
      <c r="D4163" s="48" t="s">
        <v>7</v>
      </c>
      <c r="E4163" s="48">
        <v>6</v>
      </c>
      <c r="F4163" s="60">
        <v>89</v>
      </c>
      <c r="G4163" s="43">
        <v>101</v>
      </c>
      <c r="H4163" s="58">
        <f>FactTransaction[[#This Row],[RNS]]*FactTransaction[[#This Row],[ADR]]</f>
        <v>8989</v>
      </c>
      <c r="I4163" s="51">
        <f>DATE(FactTransaction[[#This Row],['#Year]],FactTransaction[[#This Row],['#Month]],1)</f>
        <v>45444</v>
      </c>
      <c r="J4163" s="48"/>
    </row>
    <row r="4164" spans="1:10" x14ac:dyDescent="0.4">
      <c r="A4164" s="48" t="s">
        <v>87</v>
      </c>
      <c r="B4164" s="48" t="s">
        <v>75</v>
      </c>
      <c r="C4164" s="48">
        <v>2024</v>
      </c>
      <c r="D4164" s="48" t="s">
        <v>8</v>
      </c>
      <c r="E4164" s="48">
        <v>6</v>
      </c>
      <c r="F4164" s="60">
        <v>121</v>
      </c>
      <c r="G4164" s="43">
        <v>112</v>
      </c>
      <c r="H4164" s="58">
        <f>FactTransaction[[#This Row],[RNS]]*FactTransaction[[#This Row],[ADR]]</f>
        <v>13552</v>
      </c>
      <c r="I4164" s="51">
        <f>DATE(FactTransaction[[#This Row],['#Year]],FactTransaction[[#This Row],['#Month]],1)</f>
        <v>45444</v>
      </c>
      <c r="J4164" s="48"/>
    </row>
    <row r="4165" spans="1:10" x14ac:dyDescent="0.4">
      <c r="A4165" s="48" t="s">
        <v>87</v>
      </c>
      <c r="B4165" s="48" t="s">
        <v>75</v>
      </c>
      <c r="C4165" s="48">
        <v>2024</v>
      </c>
      <c r="D4165" s="48" t="s">
        <v>3</v>
      </c>
      <c r="E4165" s="48">
        <v>6</v>
      </c>
      <c r="F4165" s="60">
        <v>80</v>
      </c>
      <c r="G4165" s="43">
        <v>108</v>
      </c>
      <c r="H4165" s="58">
        <f>FactTransaction[[#This Row],[RNS]]*FactTransaction[[#This Row],[ADR]]</f>
        <v>8640</v>
      </c>
      <c r="I4165" s="51">
        <f>DATE(FactTransaction[[#This Row],['#Year]],FactTransaction[[#This Row],['#Month]],1)</f>
        <v>45444</v>
      </c>
      <c r="J4165" s="48"/>
    </row>
    <row r="4166" spans="1:10" x14ac:dyDescent="0.4">
      <c r="A4166" s="48" t="s">
        <v>87</v>
      </c>
      <c r="B4166" s="48" t="s">
        <v>75</v>
      </c>
      <c r="C4166" s="48">
        <v>2024</v>
      </c>
      <c r="D4166" s="48" t="s">
        <v>6</v>
      </c>
      <c r="E4166" s="48">
        <v>7</v>
      </c>
      <c r="F4166" s="60">
        <v>171</v>
      </c>
      <c r="G4166" s="43">
        <v>89</v>
      </c>
      <c r="H4166" s="58">
        <f>FactTransaction[[#This Row],[RNS]]*FactTransaction[[#This Row],[ADR]]</f>
        <v>15219</v>
      </c>
      <c r="I4166" s="51">
        <f>DATE(FactTransaction[[#This Row],['#Year]],FactTransaction[[#This Row],['#Month]],1)</f>
        <v>45474</v>
      </c>
      <c r="J4166" s="48"/>
    </row>
    <row r="4167" spans="1:10" x14ac:dyDescent="0.4">
      <c r="A4167" s="48" t="s">
        <v>87</v>
      </c>
      <c r="B4167" s="48" t="s">
        <v>75</v>
      </c>
      <c r="C4167" s="48">
        <v>2024</v>
      </c>
      <c r="D4167" s="48" t="s">
        <v>7</v>
      </c>
      <c r="E4167" s="48">
        <v>7</v>
      </c>
      <c r="F4167" s="60">
        <v>36</v>
      </c>
      <c r="G4167" s="43">
        <v>97</v>
      </c>
      <c r="H4167" s="58">
        <f>FactTransaction[[#This Row],[RNS]]*FactTransaction[[#This Row],[ADR]]</f>
        <v>3492</v>
      </c>
      <c r="I4167" s="51">
        <f>DATE(FactTransaction[[#This Row],['#Year]],FactTransaction[[#This Row],['#Month]],1)</f>
        <v>45474</v>
      </c>
      <c r="J4167" s="48"/>
    </row>
    <row r="4168" spans="1:10" x14ac:dyDescent="0.4">
      <c r="A4168" s="48" t="s">
        <v>87</v>
      </c>
      <c r="B4168" s="48" t="s">
        <v>75</v>
      </c>
      <c r="C4168" s="48">
        <v>2024</v>
      </c>
      <c r="D4168" s="48" t="s">
        <v>8</v>
      </c>
      <c r="E4168" s="48">
        <v>7</v>
      </c>
      <c r="F4168" s="60">
        <v>21</v>
      </c>
      <c r="G4168" s="43">
        <v>98</v>
      </c>
      <c r="H4168" s="58">
        <f>FactTransaction[[#This Row],[RNS]]*FactTransaction[[#This Row],[ADR]]</f>
        <v>2058</v>
      </c>
      <c r="I4168" s="51">
        <f>DATE(FactTransaction[[#This Row],['#Year]],FactTransaction[[#This Row],['#Month]],1)</f>
        <v>45474</v>
      </c>
      <c r="J4168" s="48"/>
    </row>
    <row r="4169" spans="1:10" x14ac:dyDescent="0.4">
      <c r="A4169" s="48" t="s">
        <v>87</v>
      </c>
      <c r="B4169" s="48" t="s">
        <v>75</v>
      </c>
      <c r="C4169" s="48">
        <v>2024</v>
      </c>
      <c r="D4169" s="48" t="s">
        <v>3</v>
      </c>
      <c r="E4169" s="48">
        <v>7</v>
      </c>
      <c r="F4169" s="60">
        <v>34</v>
      </c>
      <c r="G4169" s="43">
        <v>103</v>
      </c>
      <c r="H4169" s="58">
        <f>FactTransaction[[#This Row],[RNS]]*FactTransaction[[#This Row],[ADR]]</f>
        <v>3502</v>
      </c>
      <c r="I4169" s="51">
        <f>DATE(FactTransaction[[#This Row],['#Year]],FactTransaction[[#This Row],['#Month]],1)</f>
        <v>45474</v>
      </c>
      <c r="J4169" s="48"/>
    </row>
    <row r="4170" spans="1:10" x14ac:dyDescent="0.4">
      <c r="A4170" s="48" t="s">
        <v>87</v>
      </c>
      <c r="B4170" s="48" t="s">
        <v>75</v>
      </c>
      <c r="C4170" s="48">
        <v>2024</v>
      </c>
      <c r="D4170" s="48" t="s">
        <v>6</v>
      </c>
      <c r="E4170" s="48">
        <v>8</v>
      </c>
      <c r="F4170" s="60">
        <v>96</v>
      </c>
      <c r="G4170" s="43">
        <v>94</v>
      </c>
      <c r="H4170" s="58">
        <f>FactTransaction[[#This Row],[RNS]]*FactTransaction[[#This Row],[ADR]]</f>
        <v>9024</v>
      </c>
      <c r="I4170" s="51">
        <f>DATE(FactTransaction[[#This Row],['#Year]],FactTransaction[[#This Row],['#Month]],1)</f>
        <v>45505</v>
      </c>
      <c r="J4170" s="48"/>
    </row>
    <row r="4171" spans="1:10" x14ac:dyDescent="0.4">
      <c r="A4171" s="48" t="s">
        <v>87</v>
      </c>
      <c r="B4171" s="48" t="s">
        <v>75</v>
      </c>
      <c r="C4171" s="48">
        <v>2024</v>
      </c>
      <c r="D4171" s="48" t="s">
        <v>7</v>
      </c>
      <c r="E4171" s="48">
        <v>8</v>
      </c>
      <c r="F4171" s="60">
        <v>61</v>
      </c>
      <c r="G4171" s="43">
        <v>113</v>
      </c>
      <c r="H4171" s="58">
        <f>FactTransaction[[#This Row],[RNS]]*FactTransaction[[#This Row],[ADR]]</f>
        <v>6893</v>
      </c>
      <c r="I4171" s="51">
        <f>DATE(FactTransaction[[#This Row],['#Year]],FactTransaction[[#This Row],['#Month]],1)</f>
        <v>45505</v>
      </c>
      <c r="J4171" s="48"/>
    </row>
    <row r="4172" spans="1:10" x14ac:dyDescent="0.4">
      <c r="A4172" s="48" t="s">
        <v>87</v>
      </c>
      <c r="B4172" s="48" t="s">
        <v>75</v>
      </c>
      <c r="C4172" s="48">
        <v>2024</v>
      </c>
      <c r="D4172" s="48" t="s">
        <v>8</v>
      </c>
      <c r="E4172" s="48">
        <v>8</v>
      </c>
      <c r="F4172" s="60">
        <v>22</v>
      </c>
      <c r="G4172" s="43">
        <v>96</v>
      </c>
      <c r="H4172" s="58">
        <f>FactTransaction[[#This Row],[RNS]]*FactTransaction[[#This Row],[ADR]]</f>
        <v>2112</v>
      </c>
      <c r="I4172" s="51">
        <f>DATE(FactTransaction[[#This Row],['#Year]],FactTransaction[[#This Row],['#Month]],1)</f>
        <v>45505</v>
      </c>
      <c r="J4172" s="48"/>
    </row>
    <row r="4173" spans="1:10" x14ac:dyDescent="0.4">
      <c r="A4173" s="48" t="s">
        <v>87</v>
      </c>
      <c r="B4173" s="48" t="s">
        <v>75</v>
      </c>
      <c r="C4173" s="48">
        <v>2024</v>
      </c>
      <c r="D4173" s="48" t="s">
        <v>3</v>
      </c>
      <c r="E4173" s="48">
        <v>8</v>
      </c>
      <c r="F4173" s="60">
        <v>184</v>
      </c>
      <c r="G4173" s="43">
        <v>96</v>
      </c>
      <c r="H4173" s="58">
        <f>FactTransaction[[#This Row],[RNS]]*FactTransaction[[#This Row],[ADR]]</f>
        <v>17664</v>
      </c>
      <c r="I4173" s="51">
        <f>DATE(FactTransaction[[#This Row],['#Year]],FactTransaction[[#This Row],['#Month]],1)</f>
        <v>45505</v>
      </c>
      <c r="J4173" s="48"/>
    </row>
    <row r="4174" spans="1:10" x14ac:dyDescent="0.4">
      <c r="A4174" s="48" t="s">
        <v>87</v>
      </c>
      <c r="B4174" s="48" t="s">
        <v>75</v>
      </c>
      <c r="C4174" s="48">
        <v>2024</v>
      </c>
      <c r="D4174" s="48" t="s">
        <v>6</v>
      </c>
      <c r="E4174" s="48">
        <v>9</v>
      </c>
      <c r="F4174" s="60">
        <v>34</v>
      </c>
      <c r="G4174" s="43">
        <v>97</v>
      </c>
      <c r="H4174" s="58">
        <f>FactTransaction[[#This Row],[RNS]]*FactTransaction[[#This Row],[ADR]]</f>
        <v>3298</v>
      </c>
      <c r="I4174" s="51">
        <f>DATE(FactTransaction[[#This Row],['#Year]],FactTransaction[[#This Row],['#Month]],1)</f>
        <v>45536</v>
      </c>
      <c r="J4174" s="48"/>
    </row>
    <row r="4175" spans="1:10" x14ac:dyDescent="0.4">
      <c r="A4175" s="48" t="s">
        <v>87</v>
      </c>
      <c r="B4175" s="48" t="s">
        <v>75</v>
      </c>
      <c r="C4175" s="48">
        <v>2024</v>
      </c>
      <c r="D4175" s="48" t="s">
        <v>7</v>
      </c>
      <c r="E4175" s="48">
        <v>9</v>
      </c>
      <c r="F4175" s="60">
        <v>129</v>
      </c>
      <c r="G4175" s="43">
        <v>87</v>
      </c>
      <c r="H4175" s="58">
        <f>FactTransaction[[#This Row],[RNS]]*FactTransaction[[#This Row],[ADR]]</f>
        <v>11223</v>
      </c>
      <c r="I4175" s="51">
        <f>DATE(FactTransaction[[#This Row],['#Year]],FactTransaction[[#This Row],['#Month]],1)</f>
        <v>45536</v>
      </c>
      <c r="J4175" s="48"/>
    </row>
    <row r="4176" spans="1:10" x14ac:dyDescent="0.4">
      <c r="A4176" s="48" t="s">
        <v>87</v>
      </c>
      <c r="B4176" s="48" t="s">
        <v>75</v>
      </c>
      <c r="C4176" s="48">
        <v>2024</v>
      </c>
      <c r="D4176" s="48" t="s">
        <v>8</v>
      </c>
      <c r="E4176" s="48">
        <v>9</v>
      </c>
      <c r="F4176" s="60">
        <v>97</v>
      </c>
      <c r="G4176" s="43">
        <v>101</v>
      </c>
      <c r="H4176" s="58">
        <f>FactTransaction[[#This Row],[RNS]]*FactTransaction[[#This Row],[ADR]]</f>
        <v>9797</v>
      </c>
      <c r="I4176" s="51">
        <f>DATE(FactTransaction[[#This Row],['#Year]],FactTransaction[[#This Row],['#Month]],1)</f>
        <v>45536</v>
      </c>
      <c r="J4176" s="48"/>
    </row>
    <row r="4177" spans="1:10" x14ac:dyDescent="0.4">
      <c r="A4177" s="48" t="s">
        <v>87</v>
      </c>
      <c r="B4177" s="48" t="s">
        <v>75</v>
      </c>
      <c r="C4177" s="48">
        <v>2024</v>
      </c>
      <c r="D4177" s="48" t="s">
        <v>3</v>
      </c>
      <c r="E4177" s="48">
        <v>9</v>
      </c>
      <c r="F4177" s="60">
        <v>133</v>
      </c>
      <c r="G4177" s="43">
        <v>91</v>
      </c>
      <c r="H4177" s="58">
        <f>FactTransaction[[#This Row],[RNS]]*FactTransaction[[#This Row],[ADR]]</f>
        <v>12103</v>
      </c>
      <c r="I4177" s="51">
        <f>DATE(FactTransaction[[#This Row],['#Year]],FactTransaction[[#This Row],['#Month]],1)</f>
        <v>45536</v>
      </c>
      <c r="J4177" s="48"/>
    </row>
    <row r="4178" spans="1:10" x14ac:dyDescent="0.4">
      <c r="A4178" s="48" t="s">
        <v>87</v>
      </c>
      <c r="B4178" s="48" t="s">
        <v>75</v>
      </c>
      <c r="C4178" s="48">
        <v>2024</v>
      </c>
      <c r="D4178" s="48" t="s">
        <v>6</v>
      </c>
      <c r="E4178" s="48">
        <v>10</v>
      </c>
      <c r="F4178" s="60">
        <v>160</v>
      </c>
      <c r="G4178" s="43">
        <v>92</v>
      </c>
      <c r="H4178" s="58">
        <f>FactTransaction[[#This Row],[RNS]]*FactTransaction[[#This Row],[ADR]]</f>
        <v>14720</v>
      </c>
      <c r="I4178" s="51">
        <f>DATE(FactTransaction[[#This Row],['#Year]],FactTransaction[[#This Row],['#Month]],1)</f>
        <v>45566</v>
      </c>
      <c r="J4178" s="48"/>
    </row>
    <row r="4179" spans="1:10" x14ac:dyDescent="0.4">
      <c r="A4179" s="48" t="s">
        <v>87</v>
      </c>
      <c r="B4179" s="48" t="s">
        <v>75</v>
      </c>
      <c r="C4179" s="48">
        <v>2024</v>
      </c>
      <c r="D4179" s="48" t="s">
        <v>7</v>
      </c>
      <c r="E4179" s="48">
        <v>10</v>
      </c>
      <c r="F4179" s="60">
        <v>48</v>
      </c>
      <c r="G4179" s="43">
        <v>80</v>
      </c>
      <c r="H4179" s="58">
        <f>FactTransaction[[#This Row],[RNS]]*FactTransaction[[#This Row],[ADR]]</f>
        <v>3840</v>
      </c>
      <c r="I4179" s="51">
        <f>DATE(FactTransaction[[#This Row],['#Year]],FactTransaction[[#This Row],['#Month]],1)</f>
        <v>45566</v>
      </c>
      <c r="J4179" s="48"/>
    </row>
    <row r="4180" spans="1:10" x14ac:dyDescent="0.4">
      <c r="A4180" s="48" t="s">
        <v>87</v>
      </c>
      <c r="B4180" s="48" t="s">
        <v>75</v>
      </c>
      <c r="C4180" s="48">
        <v>2024</v>
      </c>
      <c r="D4180" s="48" t="s">
        <v>8</v>
      </c>
      <c r="E4180" s="48">
        <v>10</v>
      </c>
      <c r="F4180" s="60">
        <v>89</v>
      </c>
      <c r="G4180" s="43">
        <v>96</v>
      </c>
      <c r="H4180" s="58">
        <f>FactTransaction[[#This Row],[RNS]]*FactTransaction[[#This Row],[ADR]]</f>
        <v>8544</v>
      </c>
      <c r="I4180" s="51">
        <f>DATE(FactTransaction[[#This Row],['#Year]],FactTransaction[[#This Row],['#Month]],1)</f>
        <v>45566</v>
      </c>
      <c r="J4180" s="48"/>
    </row>
    <row r="4181" spans="1:10" x14ac:dyDescent="0.4">
      <c r="A4181" s="48" t="s">
        <v>87</v>
      </c>
      <c r="B4181" s="48" t="s">
        <v>75</v>
      </c>
      <c r="C4181" s="48">
        <v>2024</v>
      </c>
      <c r="D4181" s="48" t="s">
        <v>3</v>
      </c>
      <c r="E4181" s="48">
        <v>10</v>
      </c>
      <c r="F4181" s="60">
        <v>32</v>
      </c>
      <c r="G4181" s="43">
        <v>96</v>
      </c>
      <c r="H4181" s="58">
        <f>FactTransaction[[#This Row],[RNS]]*FactTransaction[[#This Row],[ADR]]</f>
        <v>3072</v>
      </c>
      <c r="I4181" s="51">
        <f>DATE(FactTransaction[[#This Row],['#Year]],FactTransaction[[#This Row],['#Month]],1)</f>
        <v>45566</v>
      </c>
      <c r="J4181" s="48"/>
    </row>
    <row r="4182" spans="1:10" x14ac:dyDescent="0.4">
      <c r="A4182" s="48" t="s">
        <v>87</v>
      </c>
      <c r="B4182" s="48" t="s">
        <v>75</v>
      </c>
      <c r="C4182" s="48">
        <v>2024</v>
      </c>
      <c r="D4182" s="48" t="s">
        <v>6</v>
      </c>
      <c r="E4182" s="48">
        <v>11</v>
      </c>
      <c r="F4182" s="60">
        <v>126</v>
      </c>
      <c r="G4182" s="43">
        <v>91</v>
      </c>
      <c r="H4182" s="58">
        <f>FactTransaction[[#This Row],[RNS]]*FactTransaction[[#This Row],[ADR]]</f>
        <v>11466</v>
      </c>
      <c r="I4182" s="51">
        <f>DATE(FactTransaction[[#This Row],['#Year]],FactTransaction[[#This Row],['#Month]],1)</f>
        <v>45597</v>
      </c>
      <c r="J4182" s="48"/>
    </row>
    <row r="4183" spans="1:10" x14ac:dyDescent="0.4">
      <c r="A4183" s="48" t="s">
        <v>87</v>
      </c>
      <c r="B4183" s="48" t="s">
        <v>75</v>
      </c>
      <c r="C4183" s="48">
        <v>2024</v>
      </c>
      <c r="D4183" s="48" t="s">
        <v>7</v>
      </c>
      <c r="E4183" s="48">
        <v>11</v>
      </c>
      <c r="F4183" s="60">
        <v>137</v>
      </c>
      <c r="G4183" s="43">
        <v>101</v>
      </c>
      <c r="H4183" s="58">
        <f>FactTransaction[[#This Row],[RNS]]*FactTransaction[[#This Row],[ADR]]</f>
        <v>13837</v>
      </c>
      <c r="I4183" s="51">
        <f>DATE(FactTransaction[[#This Row],['#Year]],FactTransaction[[#This Row],['#Month]],1)</f>
        <v>45597</v>
      </c>
      <c r="J4183" s="48"/>
    </row>
    <row r="4184" spans="1:10" x14ac:dyDescent="0.4">
      <c r="A4184" s="48" t="s">
        <v>87</v>
      </c>
      <c r="B4184" s="48" t="s">
        <v>75</v>
      </c>
      <c r="C4184" s="48">
        <v>2024</v>
      </c>
      <c r="D4184" s="48" t="s">
        <v>8</v>
      </c>
      <c r="E4184" s="48">
        <v>11</v>
      </c>
      <c r="F4184" s="60">
        <v>118</v>
      </c>
      <c r="G4184" s="43">
        <v>91</v>
      </c>
      <c r="H4184" s="58">
        <f>FactTransaction[[#This Row],[RNS]]*FactTransaction[[#This Row],[ADR]]</f>
        <v>10738</v>
      </c>
      <c r="I4184" s="51">
        <f>DATE(FactTransaction[[#This Row],['#Year]],FactTransaction[[#This Row],['#Month]],1)</f>
        <v>45597</v>
      </c>
      <c r="J4184" s="48"/>
    </row>
    <row r="4185" spans="1:10" x14ac:dyDescent="0.4">
      <c r="A4185" s="48" t="s">
        <v>87</v>
      </c>
      <c r="B4185" s="48" t="s">
        <v>75</v>
      </c>
      <c r="C4185" s="48">
        <v>2024</v>
      </c>
      <c r="D4185" s="48" t="s">
        <v>3</v>
      </c>
      <c r="E4185" s="48">
        <v>11</v>
      </c>
      <c r="F4185" s="60">
        <v>162</v>
      </c>
      <c r="G4185" s="43">
        <v>86</v>
      </c>
      <c r="H4185" s="58">
        <f>FactTransaction[[#This Row],[RNS]]*FactTransaction[[#This Row],[ADR]]</f>
        <v>13932</v>
      </c>
      <c r="I4185" s="51">
        <f>DATE(FactTransaction[[#This Row],['#Year]],FactTransaction[[#This Row],['#Month]],1)</f>
        <v>45597</v>
      </c>
      <c r="J4185" s="48"/>
    </row>
    <row r="4186" spans="1:10" x14ac:dyDescent="0.4">
      <c r="A4186" s="48" t="s">
        <v>87</v>
      </c>
      <c r="B4186" s="48" t="s">
        <v>75</v>
      </c>
      <c r="C4186" s="48">
        <v>2024</v>
      </c>
      <c r="D4186" s="48" t="s">
        <v>6</v>
      </c>
      <c r="E4186" s="48">
        <v>12</v>
      </c>
      <c r="F4186" s="60">
        <v>47</v>
      </c>
      <c r="G4186" s="43">
        <v>92</v>
      </c>
      <c r="H4186" s="58">
        <f>FactTransaction[[#This Row],[RNS]]*FactTransaction[[#This Row],[ADR]]</f>
        <v>4324</v>
      </c>
      <c r="I4186" s="51">
        <f>DATE(FactTransaction[[#This Row],['#Year]],FactTransaction[[#This Row],['#Month]],1)</f>
        <v>45627</v>
      </c>
      <c r="J4186" s="48"/>
    </row>
    <row r="4187" spans="1:10" x14ac:dyDescent="0.4">
      <c r="A4187" s="48" t="s">
        <v>87</v>
      </c>
      <c r="B4187" s="48" t="s">
        <v>75</v>
      </c>
      <c r="C4187" s="48">
        <v>2024</v>
      </c>
      <c r="D4187" s="48" t="s">
        <v>7</v>
      </c>
      <c r="E4187" s="48">
        <v>12</v>
      </c>
      <c r="F4187" s="60">
        <v>74</v>
      </c>
      <c r="G4187" s="43">
        <v>109</v>
      </c>
      <c r="H4187" s="58">
        <f>FactTransaction[[#This Row],[RNS]]*FactTransaction[[#This Row],[ADR]]</f>
        <v>8066</v>
      </c>
      <c r="I4187" s="51">
        <f>DATE(FactTransaction[[#This Row],['#Year]],FactTransaction[[#This Row],['#Month]],1)</f>
        <v>45627</v>
      </c>
      <c r="J4187" s="48"/>
    </row>
    <row r="4188" spans="1:10" x14ac:dyDescent="0.4">
      <c r="A4188" s="48" t="s">
        <v>87</v>
      </c>
      <c r="B4188" s="48" t="s">
        <v>75</v>
      </c>
      <c r="C4188" s="48">
        <v>2024</v>
      </c>
      <c r="D4188" s="48" t="s">
        <v>8</v>
      </c>
      <c r="E4188" s="48">
        <v>12</v>
      </c>
      <c r="F4188" s="60">
        <v>16</v>
      </c>
      <c r="G4188" s="43">
        <v>100</v>
      </c>
      <c r="H4188" s="58">
        <f>FactTransaction[[#This Row],[RNS]]*FactTransaction[[#This Row],[ADR]]</f>
        <v>1600</v>
      </c>
      <c r="I4188" s="51">
        <f>DATE(FactTransaction[[#This Row],['#Year]],FactTransaction[[#This Row],['#Month]],1)</f>
        <v>45627</v>
      </c>
      <c r="J4188" s="48"/>
    </row>
    <row r="4189" spans="1:10" x14ac:dyDescent="0.4">
      <c r="A4189" s="48" t="s">
        <v>87</v>
      </c>
      <c r="B4189" s="48" t="s">
        <v>75</v>
      </c>
      <c r="C4189" s="48">
        <v>2024</v>
      </c>
      <c r="D4189" s="48" t="s">
        <v>3</v>
      </c>
      <c r="E4189" s="48">
        <v>12</v>
      </c>
      <c r="F4189" s="60">
        <v>45</v>
      </c>
      <c r="G4189" s="43">
        <v>95</v>
      </c>
      <c r="H4189" s="58">
        <f>FactTransaction[[#This Row],[RNS]]*FactTransaction[[#This Row],[ADR]]</f>
        <v>4275</v>
      </c>
      <c r="I4189" s="51">
        <f>DATE(FactTransaction[[#This Row],['#Year]],FactTransaction[[#This Row],['#Month]],1)</f>
        <v>45627</v>
      </c>
      <c r="J4189" s="48"/>
    </row>
    <row r="4190" spans="1:10" x14ac:dyDescent="0.4">
      <c r="A4190" s="48" t="s">
        <v>87</v>
      </c>
      <c r="B4190" s="48" t="s">
        <v>74</v>
      </c>
      <c r="C4190" s="48">
        <v>2024</v>
      </c>
      <c r="D4190" s="48" t="s">
        <v>6</v>
      </c>
      <c r="E4190" s="48">
        <v>1</v>
      </c>
      <c r="F4190" s="60">
        <v>179</v>
      </c>
      <c r="G4190" s="43">
        <v>82</v>
      </c>
      <c r="H4190" s="58">
        <f>FactTransaction[[#This Row],[RNS]]*FactTransaction[[#This Row],[ADR]]</f>
        <v>14678</v>
      </c>
      <c r="I4190" s="51">
        <f>DATE(FactTransaction[[#This Row],['#Year]],FactTransaction[[#This Row],['#Month]],1)</f>
        <v>45292</v>
      </c>
      <c r="J4190" s="48"/>
    </row>
    <row r="4191" spans="1:10" x14ac:dyDescent="0.4">
      <c r="A4191" s="48" t="s">
        <v>87</v>
      </c>
      <c r="B4191" s="48" t="s">
        <v>74</v>
      </c>
      <c r="C4191" s="48">
        <v>2024</v>
      </c>
      <c r="D4191" s="48" t="s">
        <v>7</v>
      </c>
      <c r="E4191" s="48">
        <v>1</v>
      </c>
      <c r="F4191" s="60">
        <v>65</v>
      </c>
      <c r="G4191" s="43">
        <v>106</v>
      </c>
      <c r="H4191" s="58">
        <f>FactTransaction[[#This Row],[RNS]]*FactTransaction[[#This Row],[ADR]]</f>
        <v>6890</v>
      </c>
      <c r="I4191" s="51">
        <f>DATE(FactTransaction[[#This Row],['#Year]],FactTransaction[[#This Row],['#Month]],1)</f>
        <v>45292</v>
      </c>
      <c r="J4191" s="48"/>
    </row>
    <row r="4192" spans="1:10" x14ac:dyDescent="0.4">
      <c r="A4192" s="48" t="s">
        <v>87</v>
      </c>
      <c r="B4192" s="48" t="s">
        <v>74</v>
      </c>
      <c r="C4192" s="48">
        <v>2024</v>
      </c>
      <c r="D4192" s="48" t="s">
        <v>8</v>
      </c>
      <c r="E4192" s="48">
        <v>1</v>
      </c>
      <c r="F4192" s="60">
        <v>16</v>
      </c>
      <c r="G4192" s="43">
        <v>87</v>
      </c>
      <c r="H4192" s="58">
        <f>FactTransaction[[#This Row],[RNS]]*FactTransaction[[#This Row],[ADR]]</f>
        <v>1392</v>
      </c>
      <c r="I4192" s="51">
        <f>DATE(FactTransaction[[#This Row],['#Year]],FactTransaction[[#This Row],['#Month]],1)</f>
        <v>45292</v>
      </c>
      <c r="J4192" s="48"/>
    </row>
    <row r="4193" spans="1:10" x14ac:dyDescent="0.4">
      <c r="A4193" s="48" t="s">
        <v>87</v>
      </c>
      <c r="B4193" s="48" t="s">
        <v>74</v>
      </c>
      <c r="C4193" s="48">
        <v>2024</v>
      </c>
      <c r="D4193" s="48" t="s">
        <v>3</v>
      </c>
      <c r="E4193" s="48">
        <v>1</v>
      </c>
      <c r="F4193" s="60">
        <v>52</v>
      </c>
      <c r="G4193" s="43">
        <v>97</v>
      </c>
      <c r="H4193" s="58">
        <f>FactTransaction[[#This Row],[RNS]]*FactTransaction[[#This Row],[ADR]]</f>
        <v>5044</v>
      </c>
      <c r="I4193" s="51">
        <f>DATE(FactTransaction[[#This Row],['#Year]],FactTransaction[[#This Row],['#Month]],1)</f>
        <v>45292</v>
      </c>
      <c r="J4193" s="48"/>
    </row>
    <row r="4194" spans="1:10" x14ac:dyDescent="0.4">
      <c r="A4194" s="48" t="s">
        <v>87</v>
      </c>
      <c r="B4194" s="48" t="s">
        <v>74</v>
      </c>
      <c r="C4194" s="48">
        <v>2024</v>
      </c>
      <c r="D4194" s="48" t="s">
        <v>6</v>
      </c>
      <c r="E4194" s="48">
        <v>2</v>
      </c>
      <c r="F4194" s="60">
        <v>96</v>
      </c>
      <c r="G4194" s="43">
        <v>86</v>
      </c>
      <c r="H4194" s="58">
        <f>FactTransaction[[#This Row],[RNS]]*FactTransaction[[#This Row],[ADR]]</f>
        <v>8256</v>
      </c>
      <c r="I4194" s="51">
        <f>DATE(FactTransaction[[#This Row],['#Year]],FactTransaction[[#This Row],['#Month]],1)</f>
        <v>45323</v>
      </c>
      <c r="J4194" s="48"/>
    </row>
    <row r="4195" spans="1:10" x14ac:dyDescent="0.4">
      <c r="A4195" s="48" t="s">
        <v>87</v>
      </c>
      <c r="B4195" s="48" t="s">
        <v>74</v>
      </c>
      <c r="C4195" s="48">
        <v>2024</v>
      </c>
      <c r="D4195" s="48" t="s">
        <v>7</v>
      </c>
      <c r="E4195" s="48">
        <v>2</v>
      </c>
      <c r="F4195" s="60">
        <v>75</v>
      </c>
      <c r="G4195" s="43">
        <v>80</v>
      </c>
      <c r="H4195" s="58">
        <f>FactTransaction[[#This Row],[RNS]]*FactTransaction[[#This Row],[ADR]]</f>
        <v>6000</v>
      </c>
      <c r="I4195" s="51">
        <f>DATE(FactTransaction[[#This Row],['#Year]],FactTransaction[[#This Row],['#Month]],1)</f>
        <v>45323</v>
      </c>
      <c r="J4195" s="48"/>
    </row>
    <row r="4196" spans="1:10" x14ac:dyDescent="0.4">
      <c r="A4196" s="48" t="s">
        <v>87</v>
      </c>
      <c r="B4196" s="48" t="s">
        <v>74</v>
      </c>
      <c r="C4196" s="48">
        <v>2024</v>
      </c>
      <c r="D4196" s="48" t="s">
        <v>8</v>
      </c>
      <c r="E4196" s="48">
        <v>2</v>
      </c>
      <c r="F4196" s="60">
        <v>91</v>
      </c>
      <c r="G4196" s="43">
        <v>86</v>
      </c>
      <c r="H4196" s="58">
        <f>FactTransaction[[#This Row],[RNS]]*FactTransaction[[#This Row],[ADR]]</f>
        <v>7826</v>
      </c>
      <c r="I4196" s="51">
        <f>DATE(FactTransaction[[#This Row],['#Year]],FactTransaction[[#This Row],['#Month]],1)</f>
        <v>45323</v>
      </c>
      <c r="J4196" s="48"/>
    </row>
    <row r="4197" spans="1:10" x14ac:dyDescent="0.4">
      <c r="A4197" s="48" t="s">
        <v>87</v>
      </c>
      <c r="B4197" s="48" t="s">
        <v>74</v>
      </c>
      <c r="C4197" s="48">
        <v>2024</v>
      </c>
      <c r="D4197" s="48" t="s">
        <v>3</v>
      </c>
      <c r="E4197" s="48">
        <v>2</v>
      </c>
      <c r="F4197" s="60">
        <v>136</v>
      </c>
      <c r="G4197" s="43">
        <v>84</v>
      </c>
      <c r="H4197" s="58">
        <f>FactTransaction[[#This Row],[RNS]]*FactTransaction[[#This Row],[ADR]]</f>
        <v>11424</v>
      </c>
      <c r="I4197" s="51">
        <f>DATE(FactTransaction[[#This Row],['#Year]],FactTransaction[[#This Row],['#Month]],1)</f>
        <v>45323</v>
      </c>
      <c r="J4197" s="48"/>
    </row>
    <row r="4198" spans="1:10" x14ac:dyDescent="0.4">
      <c r="A4198" s="48" t="s">
        <v>87</v>
      </c>
      <c r="B4198" s="48" t="s">
        <v>74</v>
      </c>
      <c r="C4198" s="48">
        <v>2024</v>
      </c>
      <c r="D4198" s="48" t="s">
        <v>6</v>
      </c>
      <c r="E4198" s="48">
        <v>3</v>
      </c>
      <c r="F4198" s="60">
        <v>86</v>
      </c>
      <c r="G4198" s="43">
        <v>101</v>
      </c>
      <c r="H4198" s="58">
        <f>FactTransaction[[#This Row],[RNS]]*FactTransaction[[#This Row],[ADR]]</f>
        <v>8686</v>
      </c>
      <c r="I4198" s="51">
        <f>DATE(FactTransaction[[#This Row],['#Year]],FactTransaction[[#This Row],['#Month]],1)</f>
        <v>45352</v>
      </c>
      <c r="J4198" s="48"/>
    </row>
    <row r="4199" spans="1:10" x14ac:dyDescent="0.4">
      <c r="A4199" s="48" t="s">
        <v>87</v>
      </c>
      <c r="B4199" s="48" t="s">
        <v>74</v>
      </c>
      <c r="C4199" s="48">
        <v>2024</v>
      </c>
      <c r="D4199" s="48" t="s">
        <v>7</v>
      </c>
      <c r="E4199" s="48">
        <v>3</v>
      </c>
      <c r="F4199" s="60">
        <v>128</v>
      </c>
      <c r="G4199" s="43">
        <v>106</v>
      </c>
      <c r="H4199" s="58">
        <f>FactTransaction[[#This Row],[RNS]]*FactTransaction[[#This Row],[ADR]]</f>
        <v>13568</v>
      </c>
      <c r="I4199" s="51">
        <f>DATE(FactTransaction[[#This Row],['#Year]],FactTransaction[[#This Row],['#Month]],1)</f>
        <v>45352</v>
      </c>
      <c r="J4199" s="48"/>
    </row>
    <row r="4200" spans="1:10" x14ac:dyDescent="0.4">
      <c r="A4200" s="48" t="s">
        <v>87</v>
      </c>
      <c r="B4200" s="48" t="s">
        <v>74</v>
      </c>
      <c r="C4200" s="48">
        <v>2024</v>
      </c>
      <c r="D4200" s="48" t="s">
        <v>8</v>
      </c>
      <c r="E4200" s="48">
        <v>3</v>
      </c>
      <c r="F4200" s="60">
        <v>52</v>
      </c>
      <c r="G4200" s="43">
        <v>112</v>
      </c>
      <c r="H4200" s="58">
        <f>FactTransaction[[#This Row],[RNS]]*FactTransaction[[#This Row],[ADR]]</f>
        <v>5824</v>
      </c>
      <c r="I4200" s="51">
        <f>DATE(FactTransaction[[#This Row],['#Year]],FactTransaction[[#This Row],['#Month]],1)</f>
        <v>45352</v>
      </c>
      <c r="J4200" s="48"/>
    </row>
    <row r="4201" spans="1:10" x14ac:dyDescent="0.4">
      <c r="A4201" s="48" t="s">
        <v>87</v>
      </c>
      <c r="B4201" s="48" t="s">
        <v>74</v>
      </c>
      <c r="C4201" s="48">
        <v>2024</v>
      </c>
      <c r="D4201" s="48" t="s">
        <v>3</v>
      </c>
      <c r="E4201" s="48">
        <v>3</v>
      </c>
      <c r="F4201" s="60">
        <v>158</v>
      </c>
      <c r="G4201" s="43">
        <v>108</v>
      </c>
      <c r="H4201" s="58">
        <f>FactTransaction[[#This Row],[RNS]]*FactTransaction[[#This Row],[ADR]]</f>
        <v>17064</v>
      </c>
      <c r="I4201" s="51">
        <f>DATE(FactTransaction[[#This Row],['#Year]],FactTransaction[[#This Row],['#Month]],1)</f>
        <v>45352</v>
      </c>
      <c r="J4201" s="48"/>
    </row>
    <row r="4202" spans="1:10" x14ac:dyDescent="0.4">
      <c r="A4202" s="48" t="s">
        <v>87</v>
      </c>
      <c r="B4202" s="48" t="s">
        <v>74</v>
      </c>
      <c r="C4202" s="48">
        <v>2024</v>
      </c>
      <c r="D4202" s="48" t="s">
        <v>6</v>
      </c>
      <c r="E4202" s="48">
        <v>4</v>
      </c>
      <c r="F4202" s="60">
        <v>182</v>
      </c>
      <c r="G4202" s="43">
        <v>110</v>
      </c>
      <c r="H4202" s="58">
        <f>FactTransaction[[#This Row],[RNS]]*FactTransaction[[#This Row],[ADR]]</f>
        <v>20020</v>
      </c>
      <c r="I4202" s="51">
        <f>DATE(FactTransaction[[#This Row],['#Year]],FactTransaction[[#This Row],['#Month]],1)</f>
        <v>45383</v>
      </c>
      <c r="J4202" s="48"/>
    </row>
    <row r="4203" spans="1:10" x14ac:dyDescent="0.4">
      <c r="A4203" s="48" t="s">
        <v>87</v>
      </c>
      <c r="B4203" s="48" t="s">
        <v>74</v>
      </c>
      <c r="C4203" s="48">
        <v>2024</v>
      </c>
      <c r="D4203" s="48" t="s">
        <v>7</v>
      </c>
      <c r="E4203" s="48">
        <v>4</v>
      </c>
      <c r="F4203" s="60">
        <v>115</v>
      </c>
      <c r="G4203" s="43">
        <v>113</v>
      </c>
      <c r="H4203" s="58">
        <f>FactTransaction[[#This Row],[RNS]]*FactTransaction[[#This Row],[ADR]]</f>
        <v>12995</v>
      </c>
      <c r="I4203" s="51">
        <f>DATE(FactTransaction[[#This Row],['#Year]],FactTransaction[[#This Row],['#Month]],1)</f>
        <v>45383</v>
      </c>
      <c r="J4203" s="48"/>
    </row>
    <row r="4204" spans="1:10" x14ac:dyDescent="0.4">
      <c r="A4204" s="48" t="s">
        <v>87</v>
      </c>
      <c r="B4204" s="48" t="s">
        <v>74</v>
      </c>
      <c r="C4204" s="48">
        <v>2024</v>
      </c>
      <c r="D4204" s="48" t="s">
        <v>8</v>
      </c>
      <c r="E4204" s="48">
        <v>4</v>
      </c>
      <c r="F4204" s="60">
        <v>171</v>
      </c>
      <c r="G4204" s="43">
        <v>82</v>
      </c>
      <c r="H4204" s="58">
        <f>FactTransaction[[#This Row],[RNS]]*FactTransaction[[#This Row],[ADR]]</f>
        <v>14022</v>
      </c>
      <c r="I4204" s="51">
        <f>DATE(FactTransaction[[#This Row],['#Year]],FactTransaction[[#This Row],['#Month]],1)</f>
        <v>45383</v>
      </c>
      <c r="J4204" s="48"/>
    </row>
    <row r="4205" spans="1:10" x14ac:dyDescent="0.4">
      <c r="A4205" s="48" t="s">
        <v>87</v>
      </c>
      <c r="B4205" s="48" t="s">
        <v>74</v>
      </c>
      <c r="C4205" s="48">
        <v>2024</v>
      </c>
      <c r="D4205" s="48" t="s">
        <v>3</v>
      </c>
      <c r="E4205" s="48">
        <v>4</v>
      </c>
      <c r="F4205" s="60">
        <v>59</v>
      </c>
      <c r="G4205" s="43">
        <v>96</v>
      </c>
      <c r="H4205" s="58">
        <f>FactTransaction[[#This Row],[RNS]]*FactTransaction[[#This Row],[ADR]]</f>
        <v>5664</v>
      </c>
      <c r="I4205" s="51">
        <f>DATE(FactTransaction[[#This Row],['#Year]],FactTransaction[[#This Row],['#Month]],1)</f>
        <v>45383</v>
      </c>
      <c r="J4205" s="48"/>
    </row>
    <row r="4206" spans="1:10" x14ac:dyDescent="0.4">
      <c r="A4206" s="48" t="s">
        <v>87</v>
      </c>
      <c r="B4206" s="48" t="s">
        <v>74</v>
      </c>
      <c r="C4206" s="48">
        <v>2024</v>
      </c>
      <c r="D4206" s="48" t="s">
        <v>6</v>
      </c>
      <c r="E4206" s="48">
        <v>5</v>
      </c>
      <c r="F4206" s="60">
        <v>28</v>
      </c>
      <c r="G4206" s="43">
        <v>102</v>
      </c>
      <c r="H4206" s="58">
        <f>FactTransaction[[#This Row],[RNS]]*FactTransaction[[#This Row],[ADR]]</f>
        <v>2856</v>
      </c>
      <c r="I4206" s="51">
        <f>DATE(FactTransaction[[#This Row],['#Year]],FactTransaction[[#This Row],['#Month]],1)</f>
        <v>45413</v>
      </c>
      <c r="J4206" s="48"/>
    </row>
    <row r="4207" spans="1:10" x14ac:dyDescent="0.4">
      <c r="A4207" s="48" t="s">
        <v>87</v>
      </c>
      <c r="B4207" s="48" t="s">
        <v>74</v>
      </c>
      <c r="C4207" s="48">
        <v>2024</v>
      </c>
      <c r="D4207" s="48" t="s">
        <v>7</v>
      </c>
      <c r="E4207" s="48">
        <v>5</v>
      </c>
      <c r="F4207" s="60">
        <v>56</v>
      </c>
      <c r="G4207" s="43">
        <v>109</v>
      </c>
      <c r="H4207" s="58">
        <f>FactTransaction[[#This Row],[RNS]]*FactTransaction[[#This Row],[ADR]]</f>
        <v>6104</v>
      </c>
      <c r="I4207" s="51">
        <f>DATE(FactTransaction[[#This Row],['#Year]],FactTransaction[[#This Row],['#Month]],1)</f>
        <v>45413</v>
      </c>
      <c r="J4207" s="48"/>
    </row>
    <row r="4208" spans="1:10" x14ac:dyDescent="0.4">
      <c r="A4208" s="48" t="s">
        <v>87</v>
      </c>
      <c r="B4208" s="48" t="s">
        <v>74</v>
      </c>
      <c r="C4208" s="48">
        <v>2024</v>
      </c>
      <c r="D4208" s="48" t="s">
        <v>8</v>
      </c>
      <c r="E4208" s="48">
        <v>5</v>
      </c>
      <c r="F4208" s="60">
        <v>96</v>
      </c>
      <c r="G4208" s="43">
        <v>100</v>
      </c>
      <c r="H4208" s="58">
        <f>FactTransaction[[#This Row],[RNS]]*FactTransaction[[#This Row],[ADR]]</f>
        <v>9600</v>
      </c>
      <c r="I4208" s="51">
        <f>DATE(FactTransaction[[#This Row],['#Year]],FactTransaction[[#This Row],['#Month]],1)</f>
        <v>45413</v>
      </c>
      <c r="J4208" s="48"/>
    </row>
    <row r="4209" spans="1:10" x14ac:dyDescent="0.4">
      <c r="A4209" s="48" t="s">
        <v>87</v>
      </c>
      <c r="B4209" s="48" t="s">
        <v>74</v>
      </c>
      <c r="C4209" s="48">
        <v>2024</v>
      </c>
      <c r="D4209" s="48" t="s">
        <v>3</v>
      </c>
      <c r="E4209" s="48">
        <v>5</v>
      </c>
      <c r="F4209" s="60">
        <v>178</v>
      </c>
      <c r="G4209" s="43">
        <v>98</v>
      </c>
      <c r="H4209" s="58">
        <f>FactTransaction[[#This Row],[RNS]]*FactTransaction[[#This Row],[ADR]]</f>
        <v>17444</v>
      </c>
      <c r="I4209" s="51">
        <f>DATE(FactTransaction[[#This Row],['#Year]],FactTransaction[[#This Row],['#Month]],1)</f>
        <v>45413</v>
      </c>
      <c r="J4209" s="48"/>
    </row>
    <row r="4210" spans="1:10" x14ac:dyDescent="0.4">
      <c r="A4210" s="48" t="s">
        <v>87</v>
      </c>
      <c r="B4210" s="48" t="s">
        <v>74</v>
      </c>
      <c r="C4210" s="48">
        <v>2024</v>
      </c>
      <c r="D4210" s="48" t="s">
        <v>6</v>
      </c>
      <c r="E4210" s="48">
        <v>6</v>
      </c>
      <c r="F4210" s="60">
        <v>104</v>
      </c>
      <c r="G4210" s="43">
        <v>96</v>
      </c>
      <c r="H4210" s="58">
        <f>FactTransaction[[#This Row],[RNS]]*FactTransaction[[#This Row],[ADR]]</f>
        <v>9984</v>
      </c>
      <c r="I4210" s="51">
        <f>DATE(FactTransaction[[#This Row],['#Year]],FactTransaction[[#This Row],['#Month]],1)</f>
        <v>45444</v>
      </c>
      <c r="J4210" s="48"/>
    </row>
    <row r="4211" spans="1:10" x14ac:dyDescent="0.4">
      <c r="A4211" s="48" t="s">
        <v>87</v>
      </c>
      <c r="B4211" s="48" t="s">
        <v>74</v>
      </c>
      <c r="C4211" s="48">
        <v>2024</v>
      </c>
      <c r="D4211" s="48" t="s">
        <v>7</v>
      </c>
      <c r="E4211" s="48">
        <v>6</v>
      </c>
      <c r="F4211" s="60">
        <v>50</v>
      </c>
      <c r="G4211" s="43">
        <v>88</v>
      </c>
      <c r="H4211" s="58">
        <f>FactTransaction[[#This Row],[RNS]]*FactTransaction[[#This Row],[ADR]]</f>
        <v>4400</v>
      </c>
      <c r="I4211" s="51">
        <f>DATE(FactTransaction[[#This Row],['#Year]],FactTransaction[[#This Row],['#Month]],1)</f>
        <v>45444</v>
      </c>
      <c r="J4211" s="48"/>
    </row>
    <row r="4212" spans="1:10" x14ac:dyDescent="0.4">
      <c r="A4212" s="48" t="s">
        <v>87</v>
      </c>
      <c r="B4212" s="48" t="s">
        <v>74</v>
      </c>
      <c r="C4212" s="48">
        <v>2024</v>
      </c>
      <c r="D4212" s="48" t="s">
        <v>8</v>
      </c>
      <c r="E4212" s="48">
        <v>6</v>
      </c>
      <c r="F4212" s="60">
        <v>151</v>
      </c>
      <c r="G4212" s="43">
        <v>97</v>
      </c>
      <c r="H4212" s="58">
        <f>FactTransaction[[#This Row],[RNS]]*FactTransaction[[#This Row],[ADR]]</f>
        <v>14647</v>
      </c>
      <c r="I4212" s="51">
        <f>DATE(FactTransaction[[#This Row],['#Year]],FactTransaction[[#This Row],['#Month]],1)</f>
        <v>45444</v>
      </c>
      <c r="J4212" s="48"/>
    </row>
    <row r="4213" spans="1:10" x14ac:dyDescent="0.4">
      <c r="A4213" s="48" t="s">
        <v>87</v>
      </c>
      <c r="B4213" s="48" t="s">
        <v>74</v>
      </c>
      <c r="C4213" s="48">
        <v>2024</v>
      </c>
      <c r="D4213" s="48" t="s">
        <v>3</v>
      </c>
      <c r="E4213" s="48">
        <v>6</v>
      </c>
      <c r="F4213" s="60">
        <v>39</v>
      </c>
      <c r="G4213" s="43">
        <v>84</v>
      </c>
      <c r="H4213" s="58">
        <f>FactTransaction[[#This Row],[RNS]]*FactTransaction[[#This Row],[ADR]]</f>
        <v>3276</v>
      </c>
      <c r="I4213" s="51">
        <f>DATE(FactTransaction[[#This Row],['#Year]],FactTransaction[[#This Row],['#Month]],1)</f>
        <v>45444</v>
      </c>
      <c r="J4213" s="48"/>
    </row>
    <row r="4214" spans="1:10" x14ac:dyDescent="0.4">
      <c r="A4214" s="48" t="s">
        <v>87</v>
      </c>
      <c r="B4214" s="48" t="s">
        <v>74</v>
      </c>
      <c r="C4214" s="48">
        <v>2024</v>
      </c>
      <c r="D4214" s="48" t="s">
        <v>6</v>
      </c>
      <c r="E4214" s="48">
        <v>7</v>
      </c>
      <c r="F4214" s="60">
        <v>65</v>
      </c>
      <c r="G4214" s="43">
        <v>83</v>
      </c>
      <c r="H4214" s="58">
        <f>FactTransaction[[#This Row],[RNS]]*FactTransaction[[#This Row],[ADR]]</f>
        <v>5395</v>
      </c>
      <c r="I4214" s="51">
        <f>DATE(FactTransaction[[#This Row],['#Year]],FactTransaction[[#This Row],['#Month]],1)</f>
        <v>45474</v>
      </c>
      <c r="J4214" s="48"/>
    </row>
    <row r="4215" spans="1:10" x14ac:dyDescent="0.4">
      <c r="A4215" s="48" t="s">
        <v>87</v>
      </c>
      <c r="B4215" s="48" t="s">
        <v>74</v>
      </c>
      <c r="C4215" s="48">
        <v>2024</v>
      </c>
      <c r="D4215" s="48" t="s">
        <v>7</v>
      </c>
      <c r="E4215" s="48">
        <v>7</v>
      </c>
      <c r="F4215" s="60">
        <v>95</v>
      </c>
      <c r="G4215" s="43">
        <v>80</v>
      </c>
      <c r="H4215" s="58">
        <f>FactTransaction[[#This Row],[RNS]]*FactTransaction[[#This Row],[ADR]]</f>
        <v>7600</v>
      </c>
      <c r="I4215" s="51">
        <f>DATE(FactTransaction[[#This Row],['#Year]],FactTransaction[[#This Row],['#Month]],1)</f>
        <v>45474</v>
      </c>
      <c r="J4215" s="48"/>
    </row>
    <row r="4216" spans="1:10" x14ac:dyDescent="0.4">
      <c r="A4216" s="48" t="s">
        <v>87</v>
      </c>
      <c r="B4216" s="48" t="s">
        <v>74</v>
      </c>
      <c r="C4216" s="48">
        <v>2024</v>
      </c>
      <c r="D4216" s="48" t="s">
        <v>8</v>
      </c>
      <c r="E4216" s="48">
        <v>7</v>
      </c>
      <c r="F4216" s="60">
        <v>184</v>
      </c>
      <c r="G4216" s="43">
        <v>84</v>
      </c>
      <c r="H4216" s="58">
        <f>FactTransaction[[#This Row],[RNS]]*FactTransaction[[#This Row],[ADR]]</f>
        <v>15456</v>
      </c>
      <c r="I4216" s="51">
        <f>DATE(FactTransaction[[#This Row],['#Year]],FactTransaction[[#This Row],['#Month]],1)</f>
        <v>45474</v>
      </c>
      <c r="J4216" s="48"/>
    </row>
    <row r="4217" spans="1:10" x14ac:dyDescent="0.4">
      <c r="A4217" s="48" t="s">
        <v>87</v>
      </c>
      <c r="B4217" s="48" t="s">
        <v>74</v>
      </c>
      <c r="C4217" s="48">
        <v>2024</v>
      </c>
      <c r="D4217" s="48" t="s">
        <v>3</v>
      </c>
      <c r="E4217" s="48">
        <v>7</v>
      </c>
      <c r="F4217" s="60">
        <v>117</v>
      </c>
      <c r="G4217" s="43">
        <v>93</v>
      </c>
      <c r="H4217" s="58">
        <f>FactTransaction[[#This Row],[RNS]]*FactTransaction[[#This Row],[ADR]]</f>
        <v>10881</v>
      </c>
      <c r="I4217" s="51">
        <f>DATE(FactTransaction[[#This Row],['#Year]],FactTransaction[[#This Row],['#Month]],1)</f>
        <v>45474</v>
      </c>
      <c r="J4217" s="48"/>
    </row>
    <row r="4218" spans="1:10" x14ac:dyDescent="0.4">
      <c r="A4218" s="48" t="s">
        <v>87</v>
      </c>
      <c r="B4218" s="48" t="s">
        <v>74</v>
      </c>
      <c r="C4218" s="48">
        <v>2024</v>
      </c>
      <c r="D4218" s="48" t="s">
        <v>6</v>
      </c>
      <c r="E4218" s="48">
        <v>8</v>
      </c>
      <c r="F4218" s="60">
        <v>121</v>
      </c>
      <c r="G4218" s="43">
        <v>96</v>
      </c>
      <c r="H4218" s="58">
        <f>FactTransaction[[#This Row],[RNS]]*FactTransaction[[#This Row],[ADR]]</f>
        <v>11616</v>
      </c>
      <c r="I4218" s="51">
        <f>DATE(FactTransaction[[#This Row],['#Year]],FactTransaction[[#This Row],['#Month]],1)</f>
        <v>45505</v>
      </c>
      <c r="J4218" s="48"/>
    </row>
    <row r="4219" spans="1:10" x14ac:dyDescent="0.4">
      <c r="A4219" s="48" t="s">
        <v>87</v>
      </c>
      <c r="B4219" s="48" t="s">
        <v>74</v>
      </c>
      <c r="C4219" s="48">
        <v>2024</v>
      </c>
      <c r="D4219" s="48" t="s">
        <v>7</v>
      </c>
      <c r="E4219" s="48">
        <v>8</v>
      </c>
      <c r="F4219" s="60">
        <v>108</v>
      </c>
      <c r="G4219" s="43">
        <v>94</v>
      </c>
      <c r="H4219" s="58">
        <f>FactTransaction[[#This Row],[RNS]]*FactTransaction[[#This Row],[ADR]]</f>
        <v>10152</v>
      </c>
      <c r="I4219" s="51">
        <f>DATE(FactTransaction[[#This Row],['#Year]],FactTransaction[[#This Row],['#Month]],1)</f>
        <v>45505</v>
      </c>
      <c r="J4219" s="48"/>
    </row>
    <row r="4220" spans="1:10" x14ac:dyDescent="0.4">
      <c r="A4220" s="48" t="s">
        <v>87</v>
      </c>
      <c r="B4220" s="48" t="s">
        <v>74</v>
      </c>
      <c r="C4220" s="48">
        <v>2024</v>
      </c>
      <c r="D4220" s="48" t="s">
        <v>8</v>
      </c>
      <c r="E4220" s="48">
        <v>8</v>
      </c>
      <c r="F4220" s="60">
        <v>54</v>
      </c>
      <c r="G4220" s="43">
        <v>101</v>
      </c>
      <c r="H4220" s="58">
        <f>FactTransaction[[#This Row],[RNS]]*FactTransaction[[#This Row],[ADR]]</f>
        <v>5454</v>
      </c>
      <c r="I4220" s="51">
        <f>DATE(FactTransaction[[#This Row],['#Year]],FactTransaction[[#This Row],['#Month]],1)</f>
        <v>45505</v>
      </c>
      <c r="J4220" s="48"/>
    </row>
    <row r="4221" spans="1:10" x14ac:dyDescent="0.4">
      <c r="A4221" s="48" t="s">
        <v>87</v>
      </c>
      <c r="B4221" s="48" t="s">
        <v>74</v>
      </c>
      <c r="C4221" s="48">
        <v>2024</v>
      </c>
      <c r="D4221" s="48" t="s">
        <v>3</v>
      </c>
      <c r="E4221" s="48">
        <v>8</v>
      </c>
      <c r="F4221" s="60">
        <v>78</v>
      </c>
      <c r="G4221" s="43">
        <v>102</v>
      </c>
      <c r="H4221" s="58">
        <f>FactTransaction[[#This Row],[RNS]]*FactTransaction[[#This Row],[ADR]]</f>
        <v>7956</v>
      </c>
      <c r="I4221" s="51">
        <f>DATE(FactTransaction[[#This Row],['#Year]],FactTransaction[[#This Row],['#Month]],1)</f>
        <v>45505</v>
      </c>
      <c r="J4221" s="48"/>
    </row>
    <row r="4222" spans="1:10" x14ac:dyDescent="0.4">
      <c r="A4222" s="48" t="s">
        <v>87</v>
      </c>
      <c r="B4222" s="48" t="s">
        <v>74</v>
      </c>
      <c r="C4222" s="48">
        <v>2024</v>
      </c>
      <c r="D4222" s="48" t="s">
        <v>6</v>
      </c>
      <c r="E4222" s="48">
        <v>9</v>
      </c>
      <c r="F4222" s="60">
        <v>124</v>
      </c>
      <c r="G4222" s="43">
        <v>82</v>
      </c>
      <c r="H4222" s="58">
        <f>FactTransaction[[#This Row],[RNS]]*FactTransaction[[#This Row],[ADR]]</f>
        <v>10168</v>
      </c>
      <c r="I4222" s="51">
        <f>DATE(FactTransaction[[#This Row],['#Year]],FactTransaction[[#This Row],['#Month]],1)</f>
        <v>45536</v>
      </c>
      <c r="J4222" s="48"/>
    </row>
    <row r="4223" spans="1:10" x14ac:dyDescent="0.4">
      <c r="A4223" s="48" t="s">
        <v>87</v>
      </c>
      <c r="B4223" s="48" t="s">
        <v>74</v>
      </c>
      <c r="C4223" s="48">
        <v>2024</v>
      </c>
      <c r="D4223" s="48" t="s">
        <v>7</v>
      </c>
      <c r="E4223" s="48">
        <v>9</v>
      </c>
      <c r="F4223" s="60">
        <v>59</v>
      </c>
      <c r="G4223" s="43">
        <v>104</v>
      </c>
      <c r="H4223" s="58">
        <f>FactTransaction[[#This Row],[RNS]]*FactTransaction[[#This Row],[ADR]]</f>
        <v>6136</v>
      </c>
      <c r="I4223" s="51">
        <f>DATE(FactTransaction[[#This Row],['#Year]],FactTransaction[[#This Row],['#Month]],1)</f>
        <v>45536</v>
      </c>
      <c r="J4223" s="48"/>
    </row>
    <row r="4224" spans="1:10" x14ac:dyDescent="0.4">
      <c r="A4224" s="48" t="s">
        <v>87</v>
      </c>
      <c r="B4224" s="48" t="s">
        <v>74</v>
      </c>
      <c r="C4224" s="48">
        <v>2024</v>
      </c>
      <c r="D4224" s="48" t="s">
        <v>8</v>
      </c>
      <c r="E4224" s="48">
        <v>9</v>
      </c>
      <c r="F4224" s="60">
        <v>115</v>
      </c>
      <c r="G4224" s="43">
        <v>90</v>
      </c>
      <c r="H4224" s="58">
        <f>FactTransaction[[#This Row],[RNS]]*FactTransaction[[#This Row],[ADR]]</f>
        <v>10350</v>
      </c>
      <c r="I4224" s="51">
        <f>DATE(FactTransaction[[#This Row],['#Year]],FactTransaction[[#This Row],['#Month]],1)</f>
        <v>45536</v>
      </c>
      <c r="J4224" s="48"/>
    </row>
    <row r="4225" spans="1:10" x14ac:dyDescent="0.4">
      <c r="A4225" s="48" t="s">
        <v>87</v>
      </c>
      <c r="B4225" s="48" t="s">
        <v>74</v>
      </c>
      <c r="C4225" s="48">
        <v>2024</v>
      </c>
      <c r="D4225" s="48" t="s">
        <v>3</v>
      </c>
      <c r="E4225" s="48">
        <v>9</v>
      </c>
      <c r="F4225" s="60">
        <v>8</v>
      </c>
      <c r="G4225" s="43">
        <v>107</v>
      </c>
      <c r="H4225" s="58">
        <f>FactTransaction[[#This Row],[RNS]]*FactTransaction[[#This Row],[ADR]]</f>
        <v>856</v>
      </c>
      <c r="I4225" s="51">
        <f>DATE(FactTransaction[[#This Row],['#Year]],FactTransaction[[#This Row],['#Month]],1)</f>
        <v>45536</v>
      </c>
      <c r="J4225" s="48"/>
    </row>
    <row r="4226" spans="1:10" x14ac:dyDescent="0.4">
      <c r="A4226" s="48" t="s">
        <v>87</v>
      </c>
      <c r="B4226" s="48" t="s">
        <v>74</v>
      </c>
      <c r="C4226" s="48">
        <v>2024</v>
      </c>
      <c r="D4226" s="48" t="s">
        <v>6</v>
      </c>
      <c r="E4226" s="48">
        <v>10</v>
      </c>
      <c r="F4226" s="60">
        <v>36</v>
      </c>
      <c r="G4226" s="43">
        <v>98</v>
      </c>
      <c r="H4226" s="58">
        <f>FactTransaction[[#This Row],[RNS]]*FactTransaction[[#This Row],[ADR]]</f>
        <v>3528</v>
      </c>
      <c r="I4226" s="51">
        <f>DATE(FactTransaction[[#This Row],['#Year]],FactTransaction[[#This Row],['#Month]],1)</f>
        <v>45566</v>
      </c>
      <c r="J4226" s="48"/>
    </row>
    <row r="4227" spans="1:10" x14ac:dyDescent="0.4">
      <c r="A4227" s="48" t="s">
        <v>87</v>
      </c>
      <c r="B4227" s="48" t="s">
        <v>74</v>
      </c>
      <c r="C4227" s="48">
        <v>2024</v>
      </c>
      <c r="D4227" s="48" t="s">
        <v>7</v>
      </c>
      <c r="E4227" s="48">
        <v>10</v>
      </c>
      <c r="F4227" s="60">
        <v>35</v>
      </c>
      <c r="G4227" s="43">
        <v>113</v>
      </c>
      <c r="H4227" s="58">
        <f>FactTransaction[[#This Row],[RNS]]*FactTransaction[[#This Row],[ADR]]</f>
        <v>3955</v>
      </c>
      <c r="I4227" s="51">
        <f>DATE(FactTransaction[[#This Row],['#Year]],FactTransaction[[#This Row],['#Month]],1)</f>
        <v>45566</v>
      </c>
      <c r="J4227" s="48"/>
    </row>
    <row r="4228" spans="1:10" x14ac:dyDescent="0.4">
      <c r="A4228" s="48" t="s">
        <v>87</v>
      </c>
      <c r="B4228" s="48" t="s">
        <v>74</v>
      </c>
      <c r="C4228" s="48">
        <v>2024</v>
      </c>
      <c r="D4228" s="48" t="s">
        <v>8</v>
      </c>
      <c r="E4228" s="48">
        <v>10</v>
      </c>
      <c r="F4228" s="60">
        <v>36</v>
      </c>
      <c r="G4228" s="43">
        <v>111</v>
      </c>
      <c r="H4228" s="58">
        <f>FactTransaction[[#This Row],[RNS]]*FactTransaction[[#This Row],[ADR]]</f>
        <v>3996</v>
      </c>
      <c r="I4228" s="51">
        <f>DATE(FactTransaction[[#This Row],['#Year]],FactTransaction[[#This Row],['#Month]],1)</f>
        <v>45566</v>
      </c>
      <c r="J4228" s="48"/>
    </row>
    <row r="4229" spans="1:10" x14ac:dyDescent="0.4">
      <c r="A4229" s="48" t="s">
        <v>87</v>
      </c>
      <c r="B4229" s="48" t="s">
        <v>74</v>
      </c>
      <c r="C4229" s="48">
        <v>2024</v>
      </c>
      <c r="D4229" s="48" t="s">
        <v>3</v>
      </c>
      <c r="E4229" s="48">
        <v>10</v>
      </c>
      <c r="F4229" s="60">
        <v>161</v>
      </c>
      <c r="G4229" s="43">
        <v>101</v>
      </c>
      <c r="H4229" s="58">
        <f>FactTransaction[[#This Row],[RNS]]*FactTransaction[[#This Row],[ADR]]</f>
        <v>16261</v>
      </c>
      <c r="I4229" s="51">
        <f>DATE(FactTransaction[[#This Row],['#Year]],FactTransaction[[#This Row],['#Month]],1)</f>
        <v>45566</v>
      </c>
      <c r="J4229" s="48"/>
    </row>
    <row r="4230" spans="1:10" x14ac:dyDescent="0.4">
      <c r="A4230" s="48" t="s">
        <v>87</v>
      </c>
      <c r="B4230" s="48" t="s">
        <v>74</v>
      </c>
      <c r="C4230" s="48">
        <v>2024</v>
      </c>
      <c r="D4230" s="48" t="s">
        <v>6</v>
      </c>
      <c r="E4230" s="48">
        <v>11</v>
      </c>
      <c r="F4230" s="60">
        <v>82</v>
      </c>
      <c r="G4230" s="43">
        <v>112</v>
      </c>
      <c r="H4230" s="58">
        <f>FactTransaction[[#This Row],[RNS]]*FactTransaction[[#This Row],[ADR]]</f>
        <v>9184</v>
      </c>
      <c r="I4230" s="51">
        <f>DATE(FactTransaction[[#This Row],['#Year]],FactTransaction[[#This Row],['#Month]],1)</f>
        <v>45597</v>
      </c>
      <c r="J4230" s="48"/>
    </row>
    <row r="4231" spans="1:10" x14ac:dyDescent="0.4">
      <c r="A4231" s="48" t="s">
        <v>87</v>
      </c>
      <c r="B4231" s="48" t="s">
        <v>74</v>
      </c>
      <c r="C4231" s="48">
        <v>2024</v>
      </c>
      <c r="D4231" s="48" t="s">
        <v>7</v>
      </c>
      <c r="E4231" s="48">
        <v>11</v>
      </c>
      <c r="F4231" s="60">
        <v>93</v>
      </c>
      <c r="G4231" s="43">
        <v>97</v>
      </c>
      <c r="H4231" s="58">
        <f>FactTransaction[[#This Row],[RNS]]*FactTransaction[[#This Row],[ADR]]</f>
        <v>9021</v>
      </c>
      <c r="I4231" s="51">
        <f>DATE(FactTransaction[[#This Row],['#Year]],FactTransaction[[#This Row],['#Month]],1)</f>
        <v>45597</v>
      </c>
      <c r="J4231" s="48"/>
    </row>
    <row r="4232" spans="1:10" x14ac:dyDescent="0.4">
      <c r="A4232" s="48" t="s">
        <v>87</v>
      </c>
      <c r="B4232" s="48" t="s">
        <v>74</v>
      </c>
      <c r="C4232" s="48">
        <v>2024</v>
      </c>
      <c r="D4232" s="48" t="s">
        <v>8</v>
      </c>
      <c r="E4232" s="48">
        <v>11</v>
      </c>
      <c r="F4232" s="60">
        <v>157</v>
      </c>
      <c r="G4232" s="43">
        <v>92</v>
      </c>
      <c r="H4232" s="58">
        <f>FactTransaction[[#This Row],[RNS]]*FactTransaction[[#This Row],[ADR]]</f>
        <v>14444</v>
      </c>
      <c r="I4232" s="51">
        <f>DATE(FactTransaction[[#This Row],['#Year]],FactTransaction[[#This Row],['#Month]],1)</f>
        <v>45597</v>
      </c>
      <c r="J4232" s="48"/>
    </row>
    <row r="4233" spans="1:10" x14ac:dyDescent="0.4">
      <c r="A4233" s="48" t="s">
        <v>87</v>
      </c>
      <c r="B4233" s="48" t="s">
        <v>74</v>
      </c>
      <c r="C4233" s="48">
        <v>2024</v>
      </c>
      <c r="D4233" s="48" t="s">
        <v>3</v>
      </c>
      <c r="E4233" s="48">
        <v>11</v>
      </c>
      <c r="F4233" s="60">
        <v>44</v>
      </c>
      <c r="G4233" s="43">
        <v>90</v>
      </c>
      <c r="H4233" s="58">
        <f>FactTransaction[[#This Row],[RNS]]*FactTransaction[[#This Row],[ADR]]</f>
        <v>3960</v>
      </c>
      <c r="I4233" s="51">
        <f>DATE(FactTransaction[[#This Row],['#Year]],FactTransaction[[#This Row],['#Month]],1)</f>
        <v>45597</v>
      </c>
      <c r="J4233" s="48"/>
    </row>
    <row r="4234" spans="1:10" x14ac:dyDescent="0.4">
      <c r="A4234" s="48" t="s">
        <v>87</v>
      </c>
      <c r="B4234" s="48" t="s">
        <v>74</v>
      </c>
      <c r="C4234" s="48">
        <v>2024</v>
      </c>
      <c r="D4234" s="48" t="s">
        <v>6</v>
      </c>
      <c r="E4234" s="48">
        <v>12</v>
      </c>
      <c r="F4234" s="60">
        <v>102</v>
      </c>
      <c r="G4234" s="43">
        <v>89</v>
      </c>
      <c r="H4234" s="58">
        <f>FactTransaction[[#This Row],[RNS]]*FactTransaction[[#This Row],[ADR]]</f>
        <v>9078</v>
      </c>
      <c r="I4234" s="51">
        <f>DATE(FactTransaction[[#This Row],['#Year]],FactTransaction[[#This Row],['#Month]],1)</f>
        <v>45627</v>
      </c>
      <c r="J4234" s="48"/>
    </row>
    <row r="4235" spans="1:10" x14ac:dyDescent="0.4">
      <c r="A4235" s="48" t="s">
        <v>87</v>
      </c>
      <c r="B4235" s="48" t="s">
        <v>74</v>
      </c>
      <c r="C4235" s="48">
        <v>2024</v>
      </c>
      <c r="D4235" s="48" t="s">
        <v>7</v>
      </c>
      <c r="E4235" s="48">
        <v>12</v>
      </c>
      <c r="F4235" s="60">
        <v>60</v>
      </c>
      <c r="G4235" s="43">
        <v>103</v>
      </c>
      <c r="H4235" s="58">
        <f>FactTransaction[[#This Row],[RNS]]*FactTransaction[[#This Row],[ADR]]</f>
        <v>6180</v>
      </c>
      <c r="I4235" s="51">
        <f>DATE(FactTransaction[[#This Row],['#Year]],FactTransaction[[#This Row],['#Month]],1)</f>
        <v>45627</v>
      </c>
      <c r="J4235" s="48"/>
    </row>
    <row r="4236" spans="1:10" x14ac:dyDescent="0.4">
      <c r="A4236" s="48" t="s">
        <v>87</v>
      </c>
      <c r="B4236" s="48" t="s">
        <v>74</v>
      </c>
      <c r="C4236" s="48">
        <v>2024</v>
      </c>
      <c r="D4236" s="48" t="s">
        <v>8</v>
      </c>
      <c r="E4236" s="48">
        <v>12</v>
      </c>
      <c r="F4236" s="60">
        <v>164</v>
      </c>
      <c r="G4236" s="43">
        <v>99</v>
      </c>
      <c r="H4236" s="58">
        <f>FactTransaction[[#This Row],[RNS]]*FactTransaction[[#This Row],[ADR]]</f>
        <v>16236</v>
      </c>
      <c r="I4236" s="51">
        <f>DATE(FactTransaction[[#This Row],['#Year]],FactTransaction[[#This Row],['#Month]],1)</f>
        <v>45627</v>
      </c>
      <c r="J4236" s="48"/>
    </row>
    <row r="4237" spans="1:10" x14ac:dyDescent="0.4">
      <c r="A4237" s="48" t="s">
        <v>87</v>
      </c>
      <c r="B4237" s="48" t="s">
        <v>74</v>
      </c>
      <c r="C4237" s="48">
        <v>2024</v>
      </c>
      <c r="D4237" s="48" t="s">
        <v>3</v>
      </c>
      <c r="E4237" s="48">
        <v>12</v>
      </c>
      <c r="F4237" s="60">
        <v>30</v>
      </c>
      <c r="G4237" s="43">
        <v>106</v>
      </c>
      <c r="H4237" s="58">
        <f>FactTransaction[[#This Row],[RNS]]*FactTransaction[[#This Row],[ADR]]</f>
        <v>3180</v>
      </c>
      <c r="I4237" s="51">
        <f>DATE(FactTransaction[[#This Row],['#Year]],FactTransaction[[#This Row],['#Month]],1)</f>
        <v>45627</v>
      </c>
      <c r="J4237" s="48"/>
    </row>
    <row r="4238" spans="1:10" x14ac:dyDescent="0.4">
      <c r="A4238" s="48" t="s">
        <v>87</v>
      </c>
      <c r="B4238" s="48" t="s">
        <v>75</v>
      </c>
      <c r="C4238" s="48">
        <v>2025</v>
      </c>
      <c r="D4238" s="48" t="s">
        <v>6</v>
      </c>
      <c r="E4238" s="48">
        <v>1</v>
      </c>
      <c r="F4238" s="60">
        <v>8</v>
      </c>
      <c r="G4238" s="43">
        <v>105</v>
      </c>
      <c r="H4238" s="58">
        <f>FactTransaction[[#This Row],[RNS]]*FactTransaction[[#This Row],[ADR]]</f>
        <v>840</v>
      </c>
      <c r="I4238" s="51">
        <f>DATE(FactTransaction[[#This Row],['#Year]],FactTransaction[[#This Row],['#Month]],1)</f>
        <v>45658</v>
      </c>
      <c r="J4238" s="48"/>
    </row>
    <row r="4239" spans="1:10" x14ac:dyDescent="0.4">
      <c r="A4239" s="48" t="s">
        <v>87</v>
      </c>
      <c r="B4239" s="48" t="s">
        <v>75</v>
      </c>
      <c r="C4239" s="48">
        <v>2025</v>
      </c>
      <c r="D4239" s="48" t="s">
        <v>7</v>
      </c>
      <c r="E4239" s="48">
        <v>1</v>
      </c>
      <c r="F4239" s="60">
        <v>172</v>
      </c>
      <c r="G4239" s="43">
        <v>90</v>
      </c>
      <c r="H4239" s="58">
        <f>FactTransaction[[#This Row],[RNS]]*FactTransaction[[#This Row],[ADR]]</f>
        <v>15480</v>
      </c>
      <c r="I4239" s="51">
        <f>DATE(FactTransaction[[#This Row],['#Year]],FactTransaction[[#This Row],['#Month]],1)</f>
        <v>45658</v>
      </c>
      <c r="J4239" s="48"/>
    </row>
    <row r="4240" spans="1:10" x14ac:dyDescent="0.4">
      <c r="A4240" s="48" t="s">
        <v>87</v>
      </c>
      <c r="B4240" s="48" t="s">
        <v>75</v>
      </c>
      <c r="C4240" s="48">
        <v>2025</v>
      </c>
      <c r="D4240" s="48" t="s">
        <v>8</v>
      </c>
      <c r="E4240" s="48">
        <v>1</v>
      </c>
      <c r="F4240" s="60">
        <v>85</v>
      </c>
      <c r="G4240" s="43">
        <v>86</v>
      </c>
      <c r="H4240" s="58">
        <f>FactTransaction[[#This Row],[RNS]]*FactTransaction[[#This Row],[ADR]]</f>
        <v>7310</v>
      </c>
      <c r="I4240" s="51">
        <f>DATE(FactTransaction[[#This Row],['#Year]],FactTransaction[[#This Row],['#Month]],1)</f>
        <v>45658</v>
      </c>
      <c r="J4240" s="48"/>
    </row>
    <row r="4241" spans="1:10" x14ac:dyDescent="0.4">
      <c r="A4241" s="48" t="s">
        <v>87</v>
      </c>
      <c r="B4241" s="48" t="s">
        <v>75</v>
      </c>
      <c r="C4241" s="48">
        <v>2025</v>
      </c>
      <c r="D4241" s="48" t="s">
        <v>3</v>
      </c>
      <c r="E4241" s="48">
        <v>1</v>
      </c>
      <c r="F4241" s="60">
        <v>71</v>
      </c>
      <c r="G4241" s="43">
        <v>81</v>
      </c>
      <c r="H4241" s="58">
        <f>FactTransaction[[#This Row],[RNS]]*FactTransaction[[#This Row],[ADR]]</f>
        <v>5751</v>
      </c>
      <c r="I4241" s="51">
        <f>DATE(FactTransaction[[#This Row],['#Year]],FactTransaction[[#This Row],['#Month]],1)</f>
        <v>45658</v>
      </c>
      <c r="J4241" s="48"/>
    </row>
    <row r="4242" spans="1:10" x14ac:dyDescent="0.4">
      <c r="A4242" s="48" t="s">
        <v>87</v>
      </c>
      <c r="B4242" s="48" t="s">
        <v>75</v>
      </c>
      <c r="C4242" s="48">
        <v>2025</v>
      </c>
      <c r="D4242" s="48" t="s">
        <v>6</v>
      </c>
      <c r="E4242" s="48">
        <v>2</v>
      </c>
      <c r="F4242" s="60">
        <v>136</v>
      </c>
      <c r="G4242" s="43">
        <v>81</v>
      </c>
      <c r="H4242" s="58">
        <f>FactTransaction[[#This Row],[RNS]]*FactTransaction[[#This Row],[ADR]]</f>
        <v>11016</v>
      </c>
      <c r="I4242" s="51">
        <f>DATE(FactTransaction[[#This Row],['#Year]],FactTransaction[[#This Row],['#Month]],1)</f>
        <v>45689</v>
      </c>
      <c r="J4242" s="48"/>
    </row>
    <row r="4243" spans="1:10" x14ac:dyDescent="0.4">
      <c r="A4243" s="48" t="s">
        <v>87</v>
      </c>
      <c r="B4243" s="48" t="s">
        <v>75</v>
      </c>
      <c r="C4243" s="48">
        <v>2025</v>
      </c>
      <c r="D4243" s="48" t="s">
        <v>7</v>
      </c>
      <c r="E4243" s="48">
        <v>2</v>
      </c>
      <c r="F4243" s="60">
        <v>30</v>
      </c>
      <c r="G4243" s="43">
        <v>87</v>
      </c>
      <c r="H4243" s="58">
        <f>FactTransaction[[#This Row],[RNS]]*FactTransaction[[#This Row],[ADR]]</f>
        <v>2610</v>
      </c>
      <c r="I4243" s="51">
        <f>DATE(FactTransaction[[#This Row],['#Year]],FactTransaction[[#This Row],['#Month]],1)</f>
        <v>45689</v>
      </c>
      <c r="J4243" s="48"/>
    </row>
    <row r="4244" spans="1:10" x14ac:dyDescent="0.4">
      <c r="A4244" s="48" t="s">
        <v>87</v>
      </c>
      <c r="B4244" s="48" t="s">
        <v>75</v>
      </c>
      <c r="C4244" s="48">
        <v>2025</v>
      </c>
      <c r="D4244" s="48" t="s">
        <v>8</v>
      </c>
      <c r="E4244" s="48">
        <v>2</v>
      </c>
      <c r="F4244" s="60">
        <v>164</v>
      </c>
      <c r="G4244" s="43">
        <v>91</v>
      </c>
      <c r="H4244" s="58">
        <f>FactTransaction[[#This Row],[RNS]]*FactTransaction[[#This Row],[ADR]]</f>
        <v>14924</v>
      </c>
      <c r="I4244" s="51">
        <f>DATE(FactTransaction[[#This Row],['#Year]],FactTransaction[[#This Row],['#Month]],1)</f>
        <v>45689</v>
      </c>
      <c r="J4244" s="48"/>
    </row>
    <row r="4245" spans="1:10" x14ac:dyDescent="0.4">
      <c r="A4245" s="48" t="s">
        <v>87</v>
      </c>
      <c r="B4245" s="48" t="s">
        <v>75</v>
      </c>
      <c r="C4245" s="48">
        <v>2025</v>
      </c>
      <c r="D4245" s="48" t="s">
        <v>3</v>
      </c>
      <c r="E4245" s="48">
        <v>2</v>
      </c>
      <c r="F4245" s="60">
        <v>105</v>
      </c>
      <c r="G4245" s="43">
        <v>112</v>
      </c>
      <c r="H4245" s="58">
        <f>FactTransaction[[#This Row],[RNS]]*FactTransaction[[#This Row],[ADR]]</f>
        <v>11760</v>
      </c>
      <c r="I4245" s="51">
        <f>DATE(FactTransaction[[#This Row],['#Year]],FactTransaction[[#This Row],['#Month]],1)</f>
        <v>45689</v>
      </c>
      <c r="J4245" s="48"/>
    </row>
    <row r="4246" spans="1:10" x14ac:dyDescent="0.4">
      <c r="A4246" s="48" t="s">
        <v>87</v>
      </c>
      <c r="B4246" s="48" t="s">
        <v>75</v>
      </c>
      <c r="C4246" s="48">
        <v>2025</v>
      </c>
      <c r="D4246" s="48" t="s">
        <v>6</v>
      </c>
      <c r="E4246" s="48">
        <v>3</v>
      </c>
      <c r="F4246" s="60">
        <v>88</v>
      </c>
      <c r="G4246" s="43">
        <v>100</v>
      </c>
      <c r="H4246" s="58">
        <f>FactTransaction[[#This Row],[RNS]]*FactTransaction[[#This Row],[ADR]]</f>
        <v>8800</v>
      </c>
      <c r="I4246" s="51">
        <f>DATE(FactTransaction[[#This Row],['#Year]],FactTransaction[[#This Row],['#Month]],1)</f>
        <v>45717</v>
      </c>
      <c r="J4246" s="48"/>
    </row>
    <row r="4247" spans="1:10" x14ac:dyDescent="0.4">
      <c r="A4247" s="48" t="s">
        <v>87</v>
      </c>
      <c r="B4247" s="48" t="s">
        <v>75</v>
      </c>
      <c r="C4247" s="48">
        <v>2025</v>
      </c>
      <c r="D4247" s="48" t="s">
        <v>7</v>
      </c>
      <c r="E4247" s="48">
        <v>3</v>
      </c>
      <c r="F4247" s="60">
        <v>74</v>
      </c>
      <c r="G4247" s="43">
        <v>112</v>
      </c>
      <c r="H4247" s="58">
        <f>FactTransaction[[#This Row],[RNS]]*FactTransaction[[#This Row],[ADR]]</f>
        <v>8288</v>
      </c>
      <c r="I4247" s="51">
        <f>DATE(FactTransaction[[#This Row],['#Year]],FactTransaction[[#This Row],['#Month]],1)</f>
        <v>45717</v>
      </c>
      <c r="J4247" s="48"/>
    </row>
    <row r="4248" spans="1:10" x14ac:dyDescent="0.4">
      <c r="A4248" s="48" t="s">
        <v>87</v>
      </c>
      <c r="B4248" s="48" t="s">
        <v>75</v>
      </c>
      <c r="C4248" s="48">
        <v>2025</v>
      </c>
      <c r="D4248" s="48" t="s">
        <v>8</v>
      </c>
      <c r="E4248" s="48">
        <v>3</v>
      </c>
      <c r="F4248" s="60">
        <v>109</v>
      </c>
      <c r="G4248" s="43">
        <v>91</v>
      </c>
      <c r="H4248" s="58">
        <f>FactTransaction[[#This Row],[RNS]]*FactTransaction[[#This Row],[ADR]]</f>
        <v>9919</v>
      </c>
      <c r="I4248" s="51">
        <f>DATE(FactTransaction[[#This Row],['#Year]],FactTransaction[[#This Row],['#Month]],1)</f>
        <v>45717</v>
      </c>
      <c r="J4248" s="48"/>
    </row>
    <row r="4249" spans="1:10" x14ac:dyDescent="0.4">
      <c r="A4249" s="48" t="s">
        <v>87</v>
      </c>
      <c r="B4249" s="48" t="s">
        <v>75</v>
      </c>
      <c r="C4249" s="48">
        <v>2025</v>
      </c>
      <c r="D4249" s="48" t="s">
        <v>3</v>
      </c>
      <c r="E4249" s="48">
        <v>3</v>
      </c>
      <c r="F4249" s="60">
        <v>117</v>
      </c>
      <c r="G4249" s="43">
        <v>93</v>
      </c>
      <c r="H4249" s="58">
        <f>FactTransaction[[#This Row],[RNS]]*FactTransaction[[#This Row],[ADR]]</f>
        <v>10881</v>
      </c>
      <c r="I4249" s="51">
        <f>DATE(FactTransaction[[#This Row],['#Year]],FactTransaction[[#This Row],['#Month]],1)</f>
        <v>45717</v>
      </c>
      <c r="J4249" s="48"/>
    </row>
    <row r="4250" spans="1:10" x14ac:dyDescent="0.4">
      <c r="A4250" s="48" t="s">
        <v>87</v>
      </c>
      <c r="B4250" s="48" t="s">
        <v>75</v>
      </c>
      <c r="C4250" s="48">
        <v>2025</v>
      </c>
      <c r="D4250" s="48" t="s">
        <v>6</v>
      </c>
      <c r="E4250" s="48">
        <v>4</v>
      </c>
      <c r="F4250" s="60">
        <v>181</v>
      </c>
      <c r="G4250" s="43">
        <v>91</v>
      </c>
      <c r="H4250" s="58">
        <f>FactTransaction[[#This Row],[RNS]]*FactTransaction[[#This Row],[ADR]]</f>
        <v>16471</v>
      </c>
      <c r="I4250" s="51">
        <f>DATE(FactTransaction[[#This Row],['#Year]],FactTransaction[[#This Row],['#Month]],1)</f>
        <v>45748</v>
      </c>
      <c r="J4250" s="48"/>
    </row>
    <row r="4251" spans="1:10" x14ac:dyDescent="0.4">
      <c r="A4251" s="48" t="s">
        <v>87</v>
      </c>
      <c r="B4251" s="48" t="s">
        <v>75</v>
      </c>
      <c r="C4251" s="48">
        <v>2025</v>
      </c>
      <c r="D4251" s="48" t="s">
        <v>7</v>
      </c>
      <c r="E4251" s="48">
        <v>4</v>
      </c>
      <c r="F4251" s="60">
        <v>173</v>
      </c>
      <c r="G4251" s="43">
        <v>115</v>
      </c>
      <c r="H4251" s="58">
        <f>FactTransaction[[#This Row],[RNS]]*FactTransaction[[#This Row],[ADR]]</f>
        <v>19895</v>
      </c>
      <c r="I4251" s="51">
        <f>DATE(FactTransaction[[#This Row],['#Year]],FactTransaction[[#This Row],['#Month]],1)</f>
        <v>45748</v>
      </c>
      <c r="J4251" s="48"/>
    </row>
    <row r="4252" spans="1:10" x14ac:dyDescent="0.4">
      <c r="A4252" s="48" t="s">
        <v>87</v>
      </c>
      <c r="B4252" s="48" t="s">
        <v>75</v>
      </c>
      <c r="C4252" s="48">
        <v>2025</v>
      </c>
      <c r="D4252" s="48" t="s">
        <v>8</v>
      </c>
      <c r="E4252" s="48">
        <v>4</v>
      </c>
      <c r="F4252" s="60">
        <v>80</v>
      </c>
      <c r="G4252" s="43">
        <v>108</v>
      </c>
      <c r="H4252" s="58">
        <f>FactTransaction[[#This Row],[RNS]]*FactTransaction[[#This Row],[ADR]]</f>
        <v>8640</v>
      </c>
      <c r="I4252" s="51">
        <f>DATE(FactTransaction[[#This Row],['#Year]],FactTransaction[[#This Row],['#Month]],1)</f>
        <v>45748</v>
      </c>
      <c r="J4252" s="48"/>
    </row>
    <row r="4253" spans="1:10" x14ac:dyDescent="0.4">
      <c r="A4253" s="48" t="s">
        <v>87</v>
      </c>
      <c r="B4253" s="48" t="s">
        <v>75</v>
      </c>
      <c r="C4253" s="48">
        <v>2025</v>
      </c>
      <c r="D4253" s="48" t="s">
        <v>3</v>
      </c>
      <c r="E4253" s="48">
        <v>4</v>
      </c>
      <c r="F4253" s="60">
        <v>26</v>
      </c>
      <c r="G4253" s="43">
        <v>110</v>
      </c>
      <c r="H4253" s="58">
        <f>FactTransaction[[#This Row],[RNS]]*FactTransaction[[#This Row],[ADR]]</f>
        <v>2860</v>
      </c>
      <c r="I4253" s="51">
        <f>DATE(FactTransaction[[#This Row],['#Year]],FactTransaction[[#This Row],['#Month]],1)</f>
        <v>45748</v>
      </c>
      <c r="J4253" s="48"/>
    </row>
    <row r="4254" spans="1:10" x14ac:dyDescent="0.4">
      <c r="A4254" s="48" t="s">
        <v>87</v>
      </c>
      <c r="B4254" s="48" t="s">
        <v>75</v>
      </c>
      <c r="C4254" s="48">
        <v>2025</v>
      </c>
      <c r="D4254" s="48" t="s">
        <v>6</v>
      </c>
      <c r="E4254" s="48">
        <v>5</v>
      </c>
      <c r="F4254" s="60">
        <v>26</v>
      </c>
      <c r="G4254" s="43">
        <v>93</v>
      </c>
      <c r="H4254" s="58">
        <f>FactTransaction[[#This Row],[RNS]]*FactTransaction[[#This Row],[ADR]]</f>
        <v>2418</v>
      </c>
      <c r="I4254" s="51">
        <f>DATE(FactTransaction[[#This Row],['#Year]],FactTransaction[[#This Row],['#Month]],1)</f>
        <v>45778</v>
      </c>
      <c r="J4254" s="48"/>
    </row>
    <row r="4255" spans="1:10" x14ac:dyDescent="0.4">
      <c r="A4255" s="48" t="s">
        <v>87</v>
      </c>
      <c r="B4255" s="48" t="s">
        <v>75</v>
      </c>
      <c r="C4255" s="48">
        <v>2025</v>
      </c>
      <c r="D4255" s="48" t="s">
        <v>7</v>
      </c>
      <c r="E4255" s="48">
        <v>5</v>
      </c>
      <c r="F4255" s="60">
        <v>36</v>
      </c>
      <c r="G4255" s="43">
        <v>103</v>
      </c>
      <c r="H4255" s="58">
        <f>FactTransaction[[#This Row],[RNS]]*FactTransaction[[#This Row],[ADR]]</f>
        <v>3708</v>
      </c>
      <c r="I4255" s="51">
        <f>DATE(FactTransaction[[#This Row],['#Year]],FactTransaction[[#This Row],['#Month]],1)</f>
        <v>45778</v>
      </c>
      <c r="J4255" s="48"/>
    </row>
    <row r="4256" spans="1:10" x14ac:dyDescent="0.4">
      <c r="A4256" s="48" t="s">
        <v>87</v>
      </c>
      <c r="B4256" s="48" t="s">
        <v>75</v>
      </c>
      <c r="C4256" s="48">
        <v>2025</v>
      </c>
      <c r="D4256" s="48" t="s">
        <v>8</v>
      </c>
      <c r="E4256" s="48">
        <v>5</v>
      </c>
      <c r="F4256" s="60">
        <v>110</v>
      </c>
      <c r="G4256" s="43">
        <v>113</v>
      </c>
      <c r="H4256" s="58">
        <f>FactTransaction[[#This Row],[RNS]]*FactTransaction[[#This Row],[ADR]]</f>
        <v>12430</v>
      </c>
      <c r="I4256" s="51">
        <f>DATE(FactTransaction[[#This Row],['#Year]],FactTransaction[[#This Row],['#Month]],1)</f>
        <v>45778</v>
      </c>
      <c r="J4256" s="48"/>
    </row>
    <row r="4257" spans="1:10" x14ac:dyDescent="0.4">
      <c r="A4257" s="48" t="s">
        <v>87</v>
      </c>
      <c r="B4257" s="48" t="s">
        <v>75</v>
      </c>
      <c r="C4257" s="48">
        <v>2025</v>
      </c>
      <c r="D4257" s="48" t="s">
        <v>3</v>
      </c>
      <c r="E4257" s="48">
        <v>5</v>
      </c>
      <c r="F4257" s="60">
        <v>55</v>
      </c>
      <c r="G4257" s="43">
        <v>98</v>
      </c>
      <c r="H4257" s="58">
        <f>FactTransaction[[#This Row],[RNS]]*FactTransaction[[#This Row],[ADR]]</f>
        <v>5390</v>
      </c>
      <c r="I4257" s="51">
        <f>DATE(FactTransaction[[#This Row],['#Year]],FactTransaction[[#This Row],['#Month]],1)</f>
        <v>45778</v>
      </c>
      <c r="J4257" s="48"/>
    </row>
    <row r="4258" spans="1:10" x14ac:dyDescent="0.4">
      <c r="A4258" s="48" t="s">
        <v>87</v>
      </c>
      <c r="B4258" s="48" t="s">
        <v>75</v>
      </c>
      <c r="C4258" s="48">
        <v>2025</v>
      </c>
      <c r="D4258" s="48" t="s">
        <v>6</v>
      </c>
      <c r="E4258" s="48">
        <v>6</v>
      </c>
      <c r="F4258" s="60">
        <v>78</v>
      </c>
      <c r="G4258" s="43">
        <v>95</v>
      </c>
      <c r="H4258" s="58">
        <f>FactTransaction[[#This Row],[RNS]]*FactTransaction[[#This Row],[ADR]]</f>
        <v>7410</v>
      </c>
      <c r="I4258" s="51">
        <f>DATE(FactTransaction[[#This Row],['#Year]],FactTransaction[[#This Row],['#Month]],1)</f>
        <v>45809</v>
      </c>
      <c r="J4258" s="48"/>
    </row>
    <row r="4259" spans="1:10" x14ac:dyDescent="0.4">
      <c r="A4259" s="48" t="s">
        <v>87</v>
      </c>
      <c r="B4259" s="48" t="s">
        <v>75</v>
      </c>
      <c r="C4259" s="48">
        <v>2025</v>
      </c>
      <c r="D4259" s="48" t="s">
        <v>7</v>
      </c>
      <c r="E4259" s="48">
        <v>6</v>
      </c>
      <c r="F4259" s="60">
        <v>107</v>
      </c>
      <c r="G4259" s="43">
        <v>85</v>
      </c>
      <c r="H4259" s="58">
        <f>FactTransaction[[#This Row],[RNS]]*FactTransaction[[#This Row],[ADR]]</f>
        <v>9095</v>
      </c>
      <c r="I4259" s="51">
        <f>DATE(FactTransaction[[#This Row],['#Year]],FactTransaction[[#This Row],['#Month]],1)</f>
        <v>45809</v>
      </c>
      <c r="J4259" s="48"/>
    </row>
    <row r="4260" spans="1:10" x14ac:dyDescent="0.4">
      <c r="A4260" s="48" t="s">
        <v>87</v>
      </c>
      <c r="B4260" s="48" t="s">
        <v>75</v>
      </c>
      <c r="C4260" s="48">
        <v>2025</v>
      </c>
      <c r="D4260" s="48" t="s">
        <v>8</v>
      </c>
      <c r="E4260" s="48">
        <v>6</v>
      </c>
      <c r="F4260" s="60">
        <v>61</v>
      </c>
      <c r="G4260" s="43">
        <v>88</v>
      </c>
      <c r="H4260" s="58">
        <f>FactTransaction[[#This Row],[RNS]]*FactTransaction[[#This Row],[ADR]]</f>
        <v>5368</v>
      </c>
      <c r="I4260" s="51">
        <f>DATE(FactTransaction[[#This Row],['#Year]],FactTransaction[[#This Row],['#Month]],1)</f>
        <v>45809</v>
      </c>
      <c r="J4260" s="48"/>
    </row>
    <row r="4261" spans="1:10" x14ac:dyDescent="0.4">
      <c r="A4261" s="48" t="s">
        <v>87</v>
      </c>
      <c r="B4261" s="48" t="s">
        <v>75</v>
      </c>
      <c r="C4261" s="48">
        <v>2025</v>
      </c>
      <c r="D4261" s="48" t="s">
        <v>3</v>
      </c>
      <c r="E4261" s="48">
        <v>6</v>
      </c>
      <c r="F4261" s="60">
        <v>169</v>
      </c>
      <c r="G4261" s="43">
        <v>81</v>
      </c>
      <c r="H4261" s="58">
        <f>FactTransaction[[#This Row],[RNS]]*FactTransaction[[#This Row],[ADR]]</f>
        <v>13689</v>
      </c>
      <c r="I4261" s="51">
        <f>DATE(FactTransaction[[#This Row],['#Year]],FactTransaction[[#This Row],['#Month]],1)</f>
        <v>45809</v>
      </c>
      <c r="J4261" s="48"/>
    </row>
    <row r="4262" spans="1:10" x14ac:dyDescent="0.4">
      <c r="A4262" s="48" t="s">
        <v>87</v>
      </c>
      <c r="B4262" s="48" t="s">
        <v>75</v>
      </c>
      <c r="C4262" s="48">
        <v>2025</v>
      </c>
      <c r="D4262" s="48" t="s">
        <v>6</v>
      </c>
      <c r="E4262" s="48">
        <v>7</v>
      </c>
      <c r="F4262" s="60">
        <v>167</v>
      </c>
      <c r="G4262" s="43">
        <v>114</v>
      </c>
      <c r="H4262" s="58">
        <f>FactTransaction[[#This Row],[RNS]]*FactTransaction[[#This Row],[ADR]]</f>
        <v>19038</v>
      </c>
      <c r="I4262" s="51">
        <f>DATE(FactTransaction[[#This Row],['#Year]],FactTransaction[[#This Row],['#Month]],1)</f>
        <v>45839</v>
      </c>
      <c r="J4262" s="48"/>
    </row>
    <row r="4263" spans="1:10" x14ac:dyDescent="0.4">
      <c r="A4263" s="48" t="s">
        <v>87</v>
      </c>
      <c r="B4263" s="48" t="s">
        <v>75</v>
      </c>
      <c r="C4263" s="48">
        <v>2025</v>
      </c>
      <c r="D4263" s="48" t="s">
        <v>7</v>
      </c>
      <c r="E4263" s="48">
        <v>7</v>
      </c>
      <c r="F4263" s="60">
        <v>161</v>
      </c>
      <c r="G4263" s="43">
        <v>90</v>
      </c>
      <c r="H4263" s="58">
        <f>FactTransaction[[#This Row],[RNS]]*FactTransaction[[#This Row],[ADR]]</f>
        <v>14490</v>
      </c>
      <c r="I4263" s="51">
        <f>DATE(FactTransaction[[#This Row],['#Year]],FactTransaction[[#This Row],['#Month]],1)</f>
        <v>45839</v>
      </c>
      <c r="J4263" s="48"/>
    </row>
    <row r="4264" spans="1:10" x14ac:dyDescent="0.4">
      <c r="A4264" s="48" t="s">
        <v>87</v>
      </c>
      <c r="B4264" s="48" t="s">
        <v>75</v>
      </c>
      <c r="C4264" s="48">
        <v>2025</v>
      </c>
      <c r="D4264" s="48" t="s">
        <v>8</v>
      </c>
      <c r="E4264" s="48">
        <v>7</v>
      </c>
      <c r="F4264" s="60">
        <v>105</v>
      </c>
      <c r="G4264" s="43">
        <v>104</v>
      </c>
      <c r="H4264" s="58">
        <f>FactTransaction[[#This Row],[RNS]]*FactTransaction[[#This Row],[ADR]]</f>
        <v>10920</v>
      </c>
      <c r="I4264" s="51">
        <f>DATE(FactTransaction[[#This Row],['#Year]],FactTransaction[[#This Row],['#Month]],1)</f>
        <v>45839</v>
      </c>
      <c r="J4264" s="48"/>
    </row>
    <row r="4265" spans="1:10" x14ac:dyDescent="0.4">
      <c r="A4265" s="48" t="s">
        <v>87</v>
      </c>
      <c r="B4265" s="48" t="s">
        <v>75</v>
      </c>
      <c r="C4265" s="48">
        <v>2025</v>
      </c>
      <c r="D4265" s="48" t="s">
        <v>3</v>
      </c>
      <c r="E4265" s="48">
        <v>7</v>
      </c>
      <c r="F4265" s="60">
        <v>166</v>
      </c>
      <c r="G4265" s="43">
        <v>103</v>
      </c>
      <c r="H4265" s="58">
        <f>FactTransaction[[#This Row],[RNS]]*FactTransaction[[#This Row],[ADR]]</f>
        <v>17098</v>
      </c>
      <c r="I4265" s="51">
        <f>DATE(FactTransaction[[#This Row],['#Year]],FactTransaction[[#This Row],['#Month]],1)</f>
        <v>45839</v>
      </c>
      <c r="J4265" s="48"/>
    </row>
    <row r="4266" spans="1:10" x14ac:dyDescent="0.4">
      <c r="A4266" s="48" t="s">
        <v>87</v>
      </c>
      <c r="B4266" s="48" t="s">
        <v>75</v>
      </c>
      <c r="C4266" s="48">
        <v>2025</v>
      </c>
      <c r="D4266" s="48" t="s">
        <v>6</v>
      </c>
      <c r="E4266" s="48">
        <v>8</v>
      </c>
      <c r="F4266" s="60">
        <v>139</v>
      </c>
      <c r="G4266" s="43">
        <v>94</v>
      </c>
      <c r="H4266" s="58">
        <f>FactTransaction[[#This Row],[RNS]]*FactTransaction[[#This Row],[ADR]]</f>
        <v>13066</v>
      </c>
      <c r="I4266" s="51">
        <f>DATE(FactTransaction[[#This Row],['#Year]],FactTransaction[[#This Row],['#Month]],1)</f>
        <v>45870</v>
      </c>
      <c r="J4266" s="48"/>
    </row>
    <row r="4267" spans="1:10" x14ac:dyDescent="0.4">
      <c r="A4267" s="48" t="s">
        <v>87</v>
      </c>
      <c r="B4267" s="48" t="s">
        <v>75</v>
      </c>
      <c r="C4267" s="48">
        <v>2025</v>
      </c>
      <c r="D4267" s="48" t="s">
        <v>7</v>
      </c>
      <c r="E4267" s="48">
        <v>8</v>
      </c>
      <c r="F4267" s="60">
        <v>125</v>
      </c>
      <c r="G4267" s="43">
        <v>94</v>
      </c>
      <c r="H4267" s="58">
        <f>FactTransaction[[#This Row],[RNS]]*FactTransaction[[#This Row],[ADR]]</f>
        <v>11750</v>
      </c>
      <c r="I4267" s="51">
        <f>DATE(FactTransaction[[#This Row],['#Year]],FactTransaction[[#This Row],['#Month]],1)</f>
        <v>45870</v>
      </c>
      <c r="J4267" s="48"/>
    </row>
    <row r="4268" spans="1:10" x14ac:dyDescent="0.4">
      <c r="A4268" s="48" t="s">
        <v>87</v>
      </c>
      <c r="B4268" s="48" t="s">
        <v>75</v>
      </c>
      <c r="C4268" s="48">
        <v>2025</v>
      </c>
      <c r="D4268" s="48" t="s">
        <v>8</v>
      </c>
      <c r="E4268" s="48">
        <v>8</v>
      </c>
      <c r="F4268" s="60">
        <v>13</v>
      </c>
      <c r="G4268" s="43">
        <v>110</v>
      </c>
      <c r="H4268" s="58">
        <f>FactTransaction[[#This Row],[RNS]]*FactTransaction[[#This Row],[ADR]]</f>
        <v>1430</v>
      </c>
      <c r="I4268" s="51">
        <f>DATE(FactTransaction[[#This Row],['#Year]],FactTransaction[[#This Row],['#Month]],1)</f>
        <v>45870</v>
      </c>
      <c r="J4268" s="48"/>
    </row>
    <row r="4269" spans="1:10" x14ac:dyDescent="0.4">
      <c r="A4269" s="48" t="s">
        <v>87</v>
      </c>
      <c r="B4269" s="48" t="s">
        <v>75</v>
      </c>
      <c r="C4269" s="48">
        <v>2025</v>
      </c>
      <c r="D4269" s="48" t="s">
        <v>3</v>
      </c>
      <c r="E4269" s="48">
        <v>8</v>
      </c>
      <c r="F4269" s="60">
        <v>84</v>
      </c>
      <c r="G4269" s="43">
        <v>97</v>
      </c>
      <c r="H4269" s="58">
        <f>FactTransaction[[#This Row],[RNS]]*FactTransaction[[#This Row],[ADR]]</f>
        <v>8148</v>
      </c>
      <c r="I4269" s="51">
        <f>DATE(FactTransaction[[#This Row],['#Year]],FactTransaction[[#This Row],['#Month]],1)</f>
        <v>45870</v>
      </c>
      <c r="J4269" s="48"/>
    </row>
    <row r="4270" spans="1:10" x14ac:dyDescent="0.4">
      <c r="A4270" s="48" t="s">
        <v>87</v>
      </c>
      <c r="B4270" s="48" t="s">
        <v>75</v>
      </c>
      <c r="C4270" s="48">
        <v>2025</v>
      </c>
      <c r="D4270" s="48" t="s">
        <v>6</v>
      </c>
      <c r="E4270" s="48">
        <v>9</v>
      </c>
      <c r="F4270" s="60">
        <v>139</v>
      </c>
      <c r="G4270" s="43">
        <v>95</v>
      </c>
      <c r="H4270" s="58">
        <f>FactTransaction[[#This Row],[RNS]]*FactTransaction[[#This Row],[ADR]]</f>
        <v>13205</v>
      </c>
      <c r="I4270" s="51">
        <f>DATE(FactTransaction[[#This Row],['#Year]],FactTransaction[[#This Row],['#Month]],1)</f>
        <v>45901</v>
      </c>
      <c r="J4270" s="48"/>
    </row>
    <row r="4271" spans="1:10" x14ac:dyDescent="0.4">
      <c r="A4271" s="48" t="s">
        <v>87</v>
      </c>
      <c r="B4271" s="48" t="s">
        <v>75</v>
      </c>
      <c r="C4271" s="48">
        <v>2025</v>
      </c>
      <c r="D4271" s="48" t="s">
        <v>7</v>
      </c>
      <c r="E4271" s="48">
        <v>9</v>
      </c>
      <c r="F4271" s="60">
        <v>16</v>
      </c>
      <c r="G4271" s="43">
        <v>108</v>
      </c>
      <c r="H4271" s="58">
        <f>FactTransaction[[#This Row],[RNS]]*FactTransaction[[#This Row],[ADR]]</f>
        <v>1728</v>
      </c>
      <c r="I4271" s="51">
        <f>DATE(FactTransaction[[#This Row],['#Year]],FactTransaction[[#This Row],['#Month]],1)</f>
        <v>45901</v>
      </c>
      <c r="J4271" s="48"/>
    </row>
    <row r="4272" spans="1:10" x14ac:dyDescent="0.4">
      <c r="A4272" s="48" t="s">
        <v>87</v>
      </c>
      <c r="B4272" s="48" t="s">
        <v>75</v>
      </c>
      <c r="C4272" s="48">
        <v>2025</v>
      </c>
      <c r="D4272" s="48" t="s">
        <v>8</v>
      </c>
      <c r="E4272" s="48">
        <v>9</v>
      </c>
      <c r="F4272" s="60">
        <v>71</v>
      </c>
      <c r="G4272" s="43">
        <v>114</v>
      </c>
      <c r="H4272" s="58">
        <f>FactTransaction[[#This Row],[RNS]]*FactTransaction[[#This Row],[ADR]]</f>
        <v>8094</v>
      </c>
      <c r="I4272" s="51">
        <f>DATE(FactTransaction[[#This Row],['#Year]],FactTransaction[[#This Row],['#Month]],1)</f>
        <v>45901</v>
      </c>
      <c r="J4272" s="48"/>
    </row>
    <row r="4273" spans="1:10" x14ac:dyDescent="0.4">
      <c r="A4273" s="48" t="s">
        <v>87</v>
      </c>
      <c r="B4273" s="48" t="s">
        <v>75</v>
      </c>
      <c r="C4273" s="48">
        <v>2025</v>
      </c>
      <c r="D4273" s="48" t="s">
        <v>3</v>
      </c>
      <c r="E4273" s="48">
        <v>9</v>
      </c>
      <c r="F4273" s="60">
        <v>145</v>
      </c>
      <c r="G4273" s="43">
        <v>83</v>
      </c>
      <c r="H4273" s="58">
        <f>FactTransaction[[#This Row],[RNS]]*FactTransaction[[#This Row],[ADR]]</f>
        <v>12035</v>
      </c>
      <c r="I4273" s="51">
        <f>DATE(FactTransaction[[#This Row],['#Year]],FactTransaction[[#This Row],['#Month]],1)</f>
        <v>45901</v>
      </c>
      <c r="J4273" s="48"/>
    </row>
    <row r="4274" spans="1:10" x14ac:dyDescent="0.4">
      <c r="A4274" s="48" t="s">
        <v>87</v>
      </c>
      <c r="B4274" s="48" t="s">
        <v>75</v>
      </c>
      <c r="C4274" s="48">
        <v>2025</v>
      </c>
      <c r="D4274" s="48" t="s">
        <v>6</v>
      </c>
      <c r="E4274" s="48">
        <v>10</v>
      </c>
      <c r="F4274" s="60">
        <v>85</v>
      </c>
      <c r="G4274" s="43">
        <v>104</v>
      </c>
      <c r="H4274" s="58">
        <f>FactTransaction[[#This Row],[RNS]]*FactTransaction[[#This Row],[ADR]]</f>
        <v>8840</v>
      </c>
      <c r="I4274" s="51">
        <f>DATE(FactTransaction[[#This Row],['#Year]],FactTransaction[[#This Row],['#Month]],1)</f>
        <v>45931</v>
      </c>
      <c r="J4274" s="48"/>
    </row>
    <row r="4275" spans="1:10" x14ac:dyDescent="0.4">
      <c r="A4275" s="48" t="s">
        <v>87</v>
      </c>
      <c r="B4275" s="48" t="s">
        <v>75</v>
      </c>
      <c r="C4275" s="48">
        <v>2025</v>
      </c>
      <c r="D4275" s="48" t="s">
        <v>7</v>
      </c>
      <c r="E4275" s="48">
        <v>10</v>
      </c>
      <c r="F4275" s="60">
        <v>59</v>
      </c>
      <c r="G4275" s="43">
        <v>107</v>
      </c>
      <c r="H4275" s="58">
        <f>FactTransaction[[#This Row],[RNS]]*FactTransaction[[#This Row],[ADR]]</f>
        <v>6313</v>
      </c>
      <c r="I4275" s="51">
        <f>DATE(FactTransaction[[#This Row],['#Year]],FactTransaction[[#This Row],['#Month]],1)</f>
        <v>45931</v>
      </c>
      <c r="J4275" s="48"/>
    </row>
    <row r="4276" spans="1:10" x14ac:dyDescent="0.4">
      <c r="A4276" s="48" t="s">
        <v>87</v>
      </c>
      <c r="B4276" s="48" t="s">
        <v>75</v>
      </c>
      <c r="C4276" s="48">
        <v>2025</v>
      </c>
      <c r="D4276" s="48" t="s">
        <v>8</v>
      </c>
      <c r="E4276" s="48">
        <v>10</v>
      </c>
      <c r="F4276" s="60">
        <v>116</v>
      </c>
      <c r="G4276" s="43">
        <v>106</v>
      </c>
      <c r="H4276" s="58">
        <f>FactTransaction[[#This Row],[RNS]]*FactTransaction[[#This Row],[ADR]]</f>
        <v>12296</v>
      </c>
      <c r="I4276" s="51">
        <f>DATE(FactTransaction[[#This Row],['#Year]],FactTransaction[[#This Row],['#Month]],1)</f>
        <v>45931</v>
      </c>
      <c r="J4276" s="48"/>
    </row>
    <row r="4277" spans="1:10" x14ac:dyDescent="0.4">
      <c r="A4277" s="48" t="s">
        <v>87</v>
      </c>
      <c r="B4277" s="48" t="s">
        <v>75</v>
      </c>
      <c r="C4277" s="48">
        <v>2025</v>
      </c>
      <c r="D4277" s="48" t="s">
        <v>3</v>
      </c>
      <c r="E4277" s="48">
        <v>10</v>
      </c>
      <c r="F4277" s="60">
        <v>152</v>
      </c>
      <c r="G4277" s="43">
        <v>110</v>
      </c>
      <c r="H4277" s="58">
        <f>FactTransaction[[#This Row],[RNS]]*FactTransaction[[#This Row],[ADR]]</f>
        <v>16720</v>
      </c>
      <c r="I4277" s="51">
        <f>DATE(FactTransaction[[#This Row],['#Year]],FactTransaction[[#This Row],['#Month]],1)</f>
        <v>45931</v>
      </c>
      <c r="J4277" s="48"/>
    </row>
    <row r="4278" spans="1:10" x14ac:dyDescent="0.4">
      <c r="A4278" s="48" t="s">
        <v>87</v>
      </c>
      <c r="B4278" s="48" t="s">
        <v>75</v>
      </c>
      <c r="C4278" s="48">
        <v>2025</v>
      </c>
      <c r="D4278" s="48" t="s">
        <v>6</v>
      </c>
      <c r="E4278" s="48">
        <v>11</v>
      </c>
      <c r="F4278" s="60">
        <v>173</v>
      </c>
      <c r="G4278" s="43">
        <v>81</v>
      </c>
      <c r="H4278" s="58">
        <f>FactTransaction[[#This Row],[RNS]]*FactTransaction[[#This Row],[ADR]]</f>
        <v>14013</v>
      </c>
      <c r="I4278" s="51">
        <f>DATE(FactTransaction[[#This Row],['#Year]],FactTransaction[[#This Row],['#Month]],1)</f>
        <v>45962</v>
      </c>
      <c r="J4278" s="48"/>
    </row>
    <row r="4279" spans="1:10" x14ac:dyDescent="0.4">
      <c r="A4279" s="48" t="s">
        <v>87</v>
      </c>
      <c r="B4279" s="48" t="s">
        <v>75</v>
      </c>
      <c r="C4279" s="48">
        <v>2025</v>
      </c>
      <c r="D4279" s="48" t="s">
        <v>7</v>
      </c>
      <c r="E4279" s="48">
        <v>11</v>
      </c>
      <c r="F4279" s="60">
        <v>11</v>
      </c>
      <c r="G4279" s="43">
        <v>107</v>
      </c>
      <c r="H4279" s="58">
        <f>FactTransaction[[#This Row],[RNS]]*FactTransaction[[#This Row],[ADR]]</f>
        <v>1177</v>
      </c>
      <c r="I4279" s="51">
        <f>DATE(FactTransaction[[#This Row],['#Year]],FactTransaction[[#This Row],['#Month]],1)</f>
        <v>45962</v>
      </c>
      <c r="J4279" s="48"/>
    </row>
    <row r="4280" spans="1:10" x14ac:dyDescent="0.4">
      <c r="A4280" s="48" t="s">
        <v>87</v>
      </c>
      <c r="B4280" s="48" t="s">
        <v>75</v>
      </c>
      <c r="C4280" s="48">
        <v>2025</v>
      </c>
      <c r="D4280" s="48" t="s">
        <v>8</v>
      </c>
      <c r="E4280" s="48">
        <v>11</v>
      </c>
      <c r="F4280" s="60">
        <v>98</v>
      </c>
      <c r="G4280" s="43">
        <v>91</v>
      </c>
      <c r="H4280" s="58">
        <f>FactTransaction[[#This Row],[RNS]]*FactTransaction[[#This Row],[ADR]]</f>
        <v>8918</v>
      </c>
      <c r="I4280" s="51">
        <f>DATE(FactTransaction[[#This Row],['#Year]],FactTransaction[[#This Row],['#Month]],1)</f>
        <v>45962</v>
      </c>
      <c r="J4280" s="48"/>
    </row>
    <row r="4281" spans="1:10" x14ac:dyDescent="0.4">
      <c r="A4281" s="48" t="s">
        <v>87</v>
      </c>
      <c r="B4281" s="48" t="s">
        <v>75</v>
      </c>
      <c r="C4281" s="48">
        <v>2025</v>
      </c>
      <c r="D4281" s="48" t="s">
        <v>3</v>
      </c>
      <c r="E4281" s="48">
        <v>11</v>
      </c>
      <c r="F4281" s="60">
        <v>86</v>
      </c>
      <c r="G4281" s="43">
        <v>113</v>
      </c>
      <c r="H4281" s="58">
        <f>FactTransaction[[#This Row],[RNS]]*FactTransaction[[#This Row],[ADR]]</f>
        <v>9718</v>
      </c>
      <c r="I4281" s="51">
        <f>DATE(FactTransaction[[#This Row],['#Year]],FactTransaction[[#This Row],['#Month]],1)</f>
        <v>45962</v>
      </c>
      <c r="J4281" s="48"/>
    </row>
    <row r="4282" spans="1:10" x14ac:dyDescent="0.4">
      <c r="A4282" s="48" t="s">
        <v>87</v>
      </c>
      <c r="B4282" s="48" t="s">
        <v>75</v>
      </c>
      <c r="C4282" s="48">
        <v>2025</v>
      </c>
      <c r="D4282" s="48" t="s">
        <v>6</v>
      </c>
      <c r="E4282" s="48">
        <v>12</v>
      </c>
      <c r="F4282" s="60">
        <v>25</v>
      </c>
      <c r="G4282" s="43">
        <v>108</v>
      </c>
      <c r="H4282" s="58">
        <f>FactTransaction[[#This Row],[RNS]]*FactTransaction[[#This Row],[ADR]]</f>
        <v>2700</v>
      </c>
      <c r="I4282" s="51">
        <f>DATE(FactTransaction[[#This Row],['#Year]],FactTransaction[[#This Row],['#Month]],1)</f>
        <v>45992</v>
      </c>
      <c r="J4282" s="48"/>
    </row>
    <row r="4283" spans="1:10" x14ac:dyDescent="0.4">
      <c r="A4283" s="48" t="s">
        <v>87</v>
      </c>
      <c r="B4283" s="48" t="s">
        <v>75</v>
      </c>
      <c r="C4283" s="48">
        <v>2025</v>
      </c>
      <c r="D4283" s="48" t="s">
        <v>7</v>
      </c>
      <c r="E4283" s="48">
        <v>12</v>
      </c>
      <c r="F4283" s="60">
        <v>27</v>
      </c>
      <c r="G4283" s="43">
        <v>109</v>
      </c>
      <c r="H4283" s="58">
        <f>FactTransaction[[#This Row],[RNS]]*FactTransaction[[#This Row],[ADR]]</f>
        <v>2943</v>
      </c>
      <c r="I4283" s="51">
        <f>DATE(FactTransaction[[#This Row],['#Year]],FactTransaction[[#This Row],['#Month]],1)</f>
        <v>45992</v>
      </c>
      <c r="J4283" s="48"/>
    </row>
    <row r="4284" spans="1:10" x14ac:dyDescent="0.4">
      <c r="A4284" s="48" t="s">
        <v>87</v>
      </c>
      <c r="B4284" s="48" t="s">
        <v>75</v>
      </c>
      <c r="C4284" s="48">
        <v>2025</v>
      </c>
      <c r="D4284" s="48" t="s">
        <v>8</v>
      </c>
      <c r="E4284" s="48">
        <v>12</v>
      </c>
      <c r="F4284" s="60">
        <v>38</v>
      </c>
      <c r="G4284" s="43">
        <v>89</v>
      </c>
      <c r="H4284" s="58">
        <f>FactTransaction[[#This Row],[RNS]]*FactTransaction[[#This Row],[ADR]]</f>
        <v>3382</v>
      </c>
      <c r="I4284" s="51">
        <f>DATE(FactTransaction[[#This Row],['#Year]],FactTransaction[[#This Row],['#Month]],1)</f>
        <v>45992</v>
      </c>
      <c r="J4284" s="48"/>
    </row>
    <row r="4285" spans="1:10" x14ac:dyDescent="0.4">
      <c r="A4285" s="48" t="s">
        <v>87</v>
      </c>
      <c r="B4285" s="48" t="s">
        <v>75</v>
      </c>
      <c r="C4285" s="48">
        <v>2025</v>
      </c>
      <c r="D4285" s="48" t="s">
        <v>3</v>
      </c>
      <c r="E4285" s="48">
        <v>12</v>
      </c>
      <c r="F4285" s="60">
        <v>76</v>
      </c>
      <c r="G4285" s="43">
        <v>96</v>
      </c>
      <c r="H4285" s="58">
        <f>FactTransaction[[#This Row],[RNS]]*FactTransaction[[#This Row],[ADR]]</f>
        <v>7296</v>
      </c>
      <c r="I4285" s="51">
        <f>DATE(FactTransaction[[#This Row],['#Year]],FactTransaction[[#This Row],['#Month]],1)</f>
        <v>45992</v>
      </c>
      <c r="J4285" s="48"/>
    </row>
    <row r="4286" spans="1:10" x14ac:dyDescent="0.4">
      <c r="A4286" s="48" t="s">
        <v>87</v>
      </c>
      <c r="B4286" s="48" t="s">
        <v>74</v>
      </c>
      <c r="C4286" s="48">
        <v>2025</v>
      </c>
      <c r="D4286" s="48" t="s">
        <v>6</v>
      </c>
      <c r="E4286" s="48">
        <v>1</v>
      </c>
      <c r="F4286" s="60">
        <v>104</v>
      </c>
      <c r="G4286" s="43">
        <v>105</v>
      </c>
      <c r="H4286" s="58">
        <f>FactTransaction[[#This Row],[RNS]]*FactTransaction[[#This Row],[ADR]]</f>
        <v>10920</v>
      </c>
      <c r="I4286" s="51">
        <f>DATE(FactTransaction[[#This Row],['#Year]],FactTransaction[[#This Row],['#Month]],1)</f>
        <v>45658</v>
      </c>
      <c r="J4286" s="48"/>
    </row>
    <row r="4287" spans="1:10" x14ac:dyDescent="0.4">
      <c r="A4287" s="48" t="s">
        <v>87</v>
      </c>
      <c r="B4287" s="48" t="s">
        <v>74</v>
      </c>
      <c r="C4287" s="48">
        <v>2025</v>
      </c>
      <c r="D4287" s="48" t="s">
        <v>7</v>
      </c>
      <c r="E4287" s="48">
        <v>1</v>
      </c>
      <c r="F4287" s="60">
        <v>85</v>
      </c>
      <c r="G4287" s="43">
        <v>86</v>
      </c>
      <c r="H4287" s="58">
        <f>FactTransaction[[#This Row],[RNS]]*FactTransaction[[#This Row],[ADR]]</f>
        <v>7310</v>
      </c>
      <c r="I4287" s="51">
        <f>DATE(FactTransaction[[#This Row],['#Year]],FactTransaction[[#This Row],['#Month]],1)</f>
        <v>45658</v>
      </c>
      <c r="J4287" s="48"/>
    </row>
    <row r="4288" spans="1:10" x14ac:dyDescent="0.4">
      <c r="A4288" s="48" t="s">
        <v>87</v>
      </c>
      <c r="B4288" s="48" t="s">
        <v>74</v>
      </c>
      <c r="C4288" s="48">
        <v>2025</v>
      </c>
      <c r="D4288" s="48" t="s">
        <v>8</v>
      </c>
      <c r="E4288" s="48">
        <v>1</v>
      </c>
      <c r="F4288" s="60">
        <v>100</v>
      </c>
      <c r="G4288" s="43">
        <v>102</v>
      </c>
      <c r="H4288" s="58">
        <f>FactTransaction[[#This Row],[RNS]]*FactTransaction[[#This Row],[ADR]]</f>
        <v>10200</v>
      </c>
      <c r="I4288" s="51">
        <f>DATE(FactTransaction[[#This Row],['#Year]],FactTransaction[[#This Row],['#Month]],1)</f>
        <v>45658</v>
      </c>
      <c r="J4288" s="48"/>
    </row>
    <row r="4289" spans="1:10" x14ac:dyDescent="0.4">
      <c r="A4289" s="48" t="s">
        <v>87</v>
      </c>
      <c r="B4289" s="48" t="s">
        <v>74</v>
      </c>
      <c r="C4289" s="48">
        <v>2025</v>
      </c>
      <c r="D4289" s="48" t="s">
        <v>3</v>
      </c>
      <c r="E4289" s="48">
        <v>1</v>
      </c>
      <c r="F4289" s="60">
        <v>126</v>
      </c>
      <c r="G4289" s="43">
        <v>106</v>
      </c>
      <c r="H4289" s="58">
        <f>FactTransaction[[#This Row],[RNS]]*FactTransaction[[#This Row],[ADR]]</f>
        <v>13356</v>
      </c>
      <c r="I4289" s="51">
        <f>DATE(FactTransaction[[#This Row],['#Year]],FactTransaction[[#This Row],['#Month]],1)</f>
        <v>45658</v>
      </c>
      <c r="J4289" s="48"/>
    </row>
    <row r="4290" spans="1:10" x14ac:dyDescent="0.4">
      <c r="A4290" s="48" t="s">
        <v>87</v>
      </c>
      <c r="B4290" s="48" t="s">
        <v>74</v>
      </c>
      <c r="C4290" s="48">
        <v>2025</v>
      </c>
      <c r="D4290" s="48" t="s">
        <v>6</v>
      </c>
      <c r="E4290" s="48">
        <v>2</v>
      </c>
      <c r="F4290" s="60">
        <v>29</v>
      </c>
      <c r="G4290" s="43">
        <v>112</v>
      </c>
      <c r="H4290" s="58">
        <f>FactTransaction[[#This Row],[RNS]]*FactTransaction[[#This Row],[ADR]]</f>
        <v>3248</v>
      </c>
      <c r="I4290" s="51">
        <f>DATE(FactTransaction[[#This Row],['#Year]],FactTransaction[[#This Row],['#Month]],1)</f>
        <v>45689</v>
      </c>
      <c r="J4290" s="48"/>
    </row>
    <row r="4291" spans="1:10" x14ac:dyDescent="0.4">
      <c r="A4291" s="48" t="s">
        <v>87</v>
      </c>
      <c r="B4291" s="48" t="s">
        <v>74</v>
      </c>
      <c r="C4291" s="48">
        <v>2025</v>
      </c>
      <c r="D4291" s="48" t="s">
        <v>7</v>
      </c>
      <c r="E4291" s="48">
        <v>2</v>
      </c>
      <c r="F4291" s="60">
        <v>38</v>
      </c>
      <c r="G4291" s="43">
        <v>97</v>
      </c>
      <c r="H4291" s="58">
        <f>FactTransaction[[#This Row],[RNS]]*FactTransaction[[#This Row],[ADR]]</f>
        <v>3686</v>
      </c>
      <c r="I4291" s="51">
        <f>DATE(FactTransaction[[#This Row],['#Year]],FactTransaction[[#This Row],['#Month]],1)</f>
        <v>45689</v>
      </c>
      <c r="J4291" s="48"/>
    </row>
    <row r="4292" spans="1:10" x14ac:dyDescent="0.4">
      <c r="A4292" s="48" t="s">
        <v>87</v>
      </c>
      <c r="B4292" s="48" t="s">
        <v>74</v>
      </c>
      <c r="C4292" s="48">
        <v>2025</v>
      </c>
      <c r="D4292" s="48" t="s">
        <v>8</v>
      </c>
      <c r="E4292" s="48">
        <v>2</v>
      </c>
      <c r="F4292" s="60">
        <v>67</v>
      </c>
      <c r="G4292" s="43">
        <v>83</v>
      </c>
      <c r="H4292" s="58">
        <f>FactTransaction[[#This Row],[RNS]]*FactTransaction[[#This Row],[ADR]]</f>
        <v>5561</v>
      </c>
      <c r="I4292" s="51">
        <f>DATE(FactTransaction[[#This Row],['#Year]],FactTransaction[[#This Row],['#Month]],1)</f>
        <v>45689</v>
      </c>
      <c r="J4292" s="48"/>
    </row>
    <row r="4293" spans="1:10" x14ac:dyDescent="0.4">
      <c r="A4293" s="48" t="s">
        <v>87</v>
      </c>
      <c r="B4293" s="48" t="s">
        <v>74</v>
      </c>
      <c r="C4293" s="48">
        <v>2025</v>
      </c>
      <c r="D4293" s="48" t="s">
        <v>3</v>
      </c>
      <c r="E4293" s="48">
        <v>2</v>
      </c>
      <c r="F4293" s="60">
        <v>148</v>
      </c>
      <c r="G4293" s="43">
        <v>97</v>
      </c>
      <c r="H4293" s="58">
        <f>FactTransaction[[#This Row],[RNS]]*FactTransaction[[#This Row],[ADR]]</f>
        <v>14356</v>
      </c>
      <c r="I4293" s="51">
        <f>DATE(FactTransaction[[#This Row],['#Year]],FactTransaction[[#This Row],['#Month]],1)</f>
        <v>45689</v>
      </c>
      <c r="J4293" s="48"/>
    </row>
    <row r="4294" spans="1:10" x14ac:dyDescent="0.4">
      <c r="A4294" s="48" t="s">
        <v>87</v>
      </c>
      <c r="B4294" s="48" t="s">
        <v>74</v>
      </c>
      <c r="C4294" s="48">
        <v>2025</v>
      </c>
      <c r="D4294" s="48" t="s">
        <v>6</v>
      </c>
      <c r="E4294" s="48">
        <v>3</v>
      </c>
      <c r="F4294" s="60">
        <v>60</v>
      </c>
      <c r="G4294" s="43">
        <v>102</v>
      </c>
      <c r="H4294" s="58">
        <f>FactTransaction[[#This Row],[RNS]]*FactTransaction[[#This Row],[ADR]]</f>
        <v>6120</v>
      </c>
      <c r="I4294" s="51">
        <f>DATE(FactTransaction[[#This Row],['#Year]],FactTransaction[[#This Row],['#Month]],1)</f>
        <v>45717</v>
      </c>
      <c r="J4294" s="48"/>
    </row>
    <row r="4295" spans="1:10" x14ac:dyDescent="0.4">
      <c r="A4295" s="48" t="s">
        <v>87</v>
      </c>
      <c r="B4295" s="48" t="s">
        <v>74</v>
      </c>
      <c r="C4295" s="48">
        <v>2025</v>
      </c>
      <c r="D4295" s="48" t="s">
        <v>7</v>
      </c>
      <c r="E4295" s="48">
        <v>3</v>
      </c>
      <c r="F4295" s="60">
        <v>162</v>
      </c>
      <c r="G4295" s="43">
        <v>91</v>
      </c>
      <c r="H4295" s="58">
        <f>FactTransaction[[#This Row],[RNS]]*FactTransaction[[#This Row],[ADR]]</f>
        <v>14742</v>
      </c>
      <c r="I4295" s="51">
        <f>DATE(FactTransaction[[#This Row],['#Year]],FactTransaction[[#This Row],['#Month]],1)</f>
        <v>45717</v>
      </c>
      <c r="J4295" s="48"/>
    </row>
    <row r="4296" spans="1:10" x14ac:dyDescent="0.4">
      <c r="A4296" s="48" t="s">
        <v>87</v>
      </c>
      <c r="B4296" s="48" t="s">
        <v>74</v>
      </c>
      <c r="C4296" s="48">
        <v>2025</v>
      </c>
      <c r="D4296" s="48" t="s">
        <v>8</v>
      </c>
      <c r="E4296" s="48">
        <v>3</v>
      </c>
      <c r="F4296" s="60">
        <v>56</v>
      </c>
      <c r="G4296" s="43">
        <v>82</v>
      </c>
      <c r="H4296" s="58">
        <f>FactTransaction[[#This Row],[RNS]]*FactTransaction[[#This Row],[ADR]]</f>
        <v>4592</v>
      </c>
      <c r="I4296" s="51">
        <f>DATE(FactTransaction[[#This Row],['#Year]],FactTransaction[[#This Row],['#Month]],1)</f>
        <v>45717</v>
      </c>
      <c r="J4296" s="48"/>
    </row>
    <row r="4297" spans="1:10" x14ac:dyDescent="0.4">
      <c r="A4297" s="48" t="s">
        <v>87</v>
      </c>
      <c r="B4297" s="48" t="s">
        <v>74</v>
      </c>
      <c r="C4297" s="48">
        <v>2025</v>
      </c>
      <c r="D4297" s="48" t="s">
        <v>3</v>
      </c>
      <c r="E4297" s="48">
        <v>3</v>
      </c>
      <c r="F4297" s="60">
        <v>138</v>
      </c>
      <c r="G4297" s="43">
        <v>95</v>
      </c>
      <c r="H4297" s="58">
        <f>FactTransaction[[#This Row],[RNS]]*FactTransaction[[#This Row],[ADR]]</f>
        <v>13110</v>
      </c>
      <c r="I4297" s="51">
        <f>DATE(FactTransaction[[#This Row],['#Year]],FactTransaction[[#This Row],['#Month]],1)</f>
        <v>45717</v>
      </c>
      <c r="J4297" s="48"/>
    </row>
    <row r="4298" spans="1:10" x14ac:dyDescent="0.4">
      <c r="A4298" s="48" t="s">
        <v>87</v>
      </c>
      <c r="B4298" s="48" t="s">
        <v>74</v>
      </c>
      <c r="C4298" s="48">
        <v>2025</v>
      </c>
      <c r="D4298" s="48" t="s">
        <v>6</v>
      </c>
      <c r="E4298" s="48">
        <v>4</v>
      </c>
      <c r="F4298" s="60">
        <v>52</v>
      </c>
      <c r="G4298" s="43">
        <v>99</v>
      </c>
      <c r="H4298" s="58">
        <f>FactTransaction[[#This Row],[RNS]]*FactTransaction[[#This Row],[ADR]]</f>
        <v>5148</v>
      </c>
      <c r="I4298" s="51">
        <f>DATE(FactTransaction[[#This Row],['#Year]],FactTransaction[[#This Row],['#Month]],1)</f>
        <v>45748</v>
      </c>
      <c r="J4298" s="48"/>
    </row>
    <row r="4299" spans="1:10" x14ac:dyDescent="0.4">
      <c r="A4299" s="48" t="s">
        <v>87</v>
      </c>
      <c r="B4299" s="48" t="s">
        <v>74</v>
      </c>
      <c r="C4299" s="48">
        <v>2025</v>
      </c>
      <c r="D4299" s="48" t="s">
        <v>7</v>
      </c>
      <c r="E4299" s="48">
        <v>4</v>
      </c>
      <c r="F4299" s="60">
        <v>150</v>
      </c>
      <c r="G4299" s="43">
        <v>104</v>
      </c>
      <c r="H4299" s="58">
        <f>FactTransaction[[#This Row],[RNS]]*FactTransaction[[#This Row],[ADR]]</f>
        <v>15600</v>
      </c>
      <c r="I4299" s="51">
        <f>DATE(FactTransaction[[#This Row],['#Year]],FactTransaction[[#This Row],['#Month]],1)</f>
        <v>45748</v>
      </c>
      <c r="J4299" s="48"/>
    </row>
    <row r="4300" spans="1:10" x14ac:dyDescent="0.4">
      <c r="A4300" s="48" t="s">
        <v>87</v>
      </c>
      <c r="B4300" s="48" t="s">
        <v>74</v>
      </c>
      <c r="C4300" s="48">
        <v>2025</v>
      </c>
      <c r="D4300" s="48" t="s">
        <v>8</v>
      </c>
      <c r="E4300" s="48">
        <v>4</v>
      </c>
      <c r="F4300" s="60">
        <v>108</v>
      </c>
      <c r="G4300" s="43">
        <v>88</v>
      </c>
      <c r="H4300" s="58">
        <f>FactTransaction[[#This Row],[RNS]]*FactTransaction[[#This Row],[ADR]]</f>
        <v>9504</v>
      </c>
      <c r="I4300" s="51">
        <f>DATE(FactTransaction[[#This Row],['#Year]],FactTransaction[[#This Row],['#Month]],1)</f>
        <v>45748</v>
      </c>
      <c r="J4300" s="48"/>
    </row>
    <row r="4301" spans="1:10" x14ac:dyDescent="0.4">
      <c r="A4301" s="48" t="s">
        <v>87</v>
      </c>
      <c r="B4301" s="48" t="s">
        <v>74</v>
      </c>
      <c r="C4301" s="48">
        <v>2025</v>
      </c>
      <c r="D4301" s="48" t="s">
        <v>3</v>
      </c>
      <c r="E4301" s="48">
        <v>4</v>
      </c>
      <c r="F4301" s="60">
        <v>39</v>
      </c>
      <c r="G4301" s="43">
        <v>114</v>
      </c>
      <c r="H4301" s="58">
        <f>FactTransaction[[#This Row],[RNS]]*FactTransaction[[#This Row],[ADR]]</f>
        <v>4446</v>
      </c>
      <c r="I4301" s="51">
        <f>DATE(FactTransaction[[#This Row],['#Year]],FactTransaction[[#This Row],['#Month]],1)</f>
        <v>45748</v>
      </c>
      <c r="J4301" s="48"/>
    </row>
    <row r="4302" spans="1:10" x14ac:dyDescent="0.4">
      <c r="A4302" s="48" t="s">
        <v>87</v>
      </c>
      <c r="B4302" s="48" t="s">
        <v>74</v>
      </c>
      <c r="C4302" s="48">
        <v>2025</v>
      </c>
      <c r="D4302" s="48" t="s">
        <v>6</v>
      </c>
      <c r="E4302" s="48">
        <v>5</v>
      </c>
      <c r="F4302" s="60">
        <v>27</v>
      </c>
      <c r="G4302" s="43">
        <v>108</v>
      </c>
      <c r="H4302" s="58">
        <f>FactTransaction[[#This Row],[RNS]]*FactTransaction[[#This Row],[ADR]]</f>
        <v>2916</v>
      </c>
      <c r="I4302" s="51">
        <f>DATE(FactTransaction[[#This Row],['#Year]],FactTransaction[[#This Row],['#Month]],1)</f>
        <v>45778</v>
      </c>
      <c r="J4302" s="48"/>
    </row>
    <row r="4303" spans="1:10" x14ac:dyDescent="0.4">
      <c r="A4303" s="48" t="s">
        <v>87</v>
      </c>
      <c r="B4303" s="48" t="s">
        <v>74</v>
      </c>
      <c r="C4303" s="48">
        <v>2025</v>
      </c>
      <c r="D4303" s="48" t="s">
        <v>7</v>
      </c>
      <c r="E4303" s="48">
        <v>5</v>
      </c>
      <c r="F4303" s="60">
        <v>41</v>
      </c>
      <c r="G4303" s="43">
        <v>97</v>
      </c>
      <c r="H4303" s="58">
        <f>FactTransaction[[#This Row],[RNS]]*FactTransaction[[#This Row],[ADR]]</f>
        <v>3977</v>
      </c>
      <c r="I4303" s="51">
        <f>DATE(FactTransaction[[#This Row],['#Year]],FactTransaction[[#This Row],['#Month]],1)</f>
        <v>45778</v>
      </c>
      <c r="J4303" s="48"/>
    </row>
    <row r="4304" spans="1:10" x14ac:dyDescent="0.4">
      <c r="A4304" s="48" t="s">
        <v>87</v>
      </c>
      <c r="B4304" s="48" t="s">
        <v>74</v>
      </c>
      <c r="C4304" s="48">
        <v>2025</v>
      </c>
      <c r="D4304" s="48" t="s">
        <v>8</v>
      </c>
      <c r="E4304" s="48">
        <v>5</v>
      </c>
      <c r="F4304" s="60">
        <v>47</v>
      </c>
      <c r="G4304" s="43">
        <v>106</v>
      </c>
      <c r="H4304" s="58">
        <f>FactTransaction[[#This Row],[RNS]]*FactTransaction[[#This Row],[ADR]]</f>
        <v>4982</v>
      </c>
      <c r="I4304" s="51">
        <f>DATE(FactTransaction[[#This Row],['#Year]],FactTransaction[[#This Row],['#Month]],1)</f>
        <v>45778</v>
      </c>
      <c r="J4304" s="48"/>
    </row>
    <row r="4305" spans="1:10" x14ac:dyDescent="0.4">
      <c r="A4305" s="48" t="s">
        <v>87</v>
      </c>
      <c r="B4305" s="48" t="s">
        <v>74</v>
      </c>
      <c r="C4305" s="48">
        <v>2025</v>
      </c>
      <c r="D4305" s="48" t="s">
        <v>3</v>
      </c>
      <c r="E4305" s="48">
        <v>5</v>
      </c>
      <c r="F4305" s="60">
        <v>135</v>
      </c>
      <c r="G4305" s="43">
        <v>90</v>
      </c>
      <c r="H4305" s="58">
        <f>FactTransaction[[#This Row],[RNS]]*FactTransaction[[#This Row],[ADR]]</f>
        <v>12150</v>
      </c>
      <c r="I4305" s="51">
        <f>DATE(FactTransaction[[#This Row],['#Year]],FactTransaction[[#This Row],['#Month]],1)</f>
        <v>45778</v>
      </c>
      <c r="J4305" s="48"/>
    </row>
    <row r="4306" spans="1:10" x14ac:dyDescent="0.4">
      <c r="A4306" s="48" t="s">
        <v>87</v>
      </c>
      <c r="B4306" s="48" t="s">
        <v>74</v>
      </c>
      <c r="C4306" s="48">
        <v>2025</v>
      </c>
      <c r="D4306" s="48" t="s">
        <v>6</v>
      </c>
      <c r="E4306" s="48">
        <v>6</v>
      </c>
      <c r="F4306" s="60">
        <v>133</v>
      </c>
      <c r="G4306" s="43">
        <v>104</v>
      </c>
      <c r="H4306" s="58">
        <f>FactTransaction[[#This Row],[RNS]]*FactTransaction[[#This Row],[ADR]]</f>
        <v>13832</v>
      </c>
      <c r="I4306" s="51">
        <f>DATE(FactTransaction[[#This Row],['#Year]],FactTransaction[[#This Row],['#Month]],1)</f>
        <v>45809</v>
      </c>
      <c r="J4306" s="48"/>
    </row>
    <row r="4307" spans="1:10" x14ac:dyDescent="0.4">
      <c r="A4307" s="48" t="s">
        <v>87</v>
      </c>
      <c r="B4307" s="48" t="s">
        <v>74</v>
      </c>
      <c r="C4307" s="48">
        <v>2025</v>
      </c>
      <c r="D4307" s="48" t="s">
        <v>7</v>
      </c>
      <c r="E4307" s="48">
        <v>6</v>
      </c>
      <c r="F4307" s="60">
        <v>130</v>
      </c>
      <c r="G4307" s="43">
        <v>102</v>
      </c>
      <c r="H4307" s="58">
        <f>FactTransaction[[#This Row],[RNS]]*FactTransaction[[#This Row],[ADR]]</f>
        <v>13260</v>
      </c>
      <c r="I4307" s="51">
        <f>DATE(FactTransaction[[#This Row],['#Year]],FactTransaction[[#This Row],['#Month]],1)</f>
        <v>45809</v>
      </c>
      <c r="J4307" s="48"/>
    </row>
    <row r="4308" spans="1:10" x14ac:dyDescent="0.4">
      <c r="A4308" s="48" t="s">
        <v>87</v>
      </c>
      <c r="B4308" s="48" t="s">
        <v>74</v>
      </c>
      <c r="C4308" s="48">
        <v>2025</v>
      </c>
      <c r="D4308" s="48" t="s">
        <v>8</v>
      </c>
      <c r="E4308" s="48">
        <v>6</v>
      </c>
      <c r="F4308" s="60">
        <v>167</v>
      </c>
      <c r="G4308" s="43">
        <v>94</v>
      </c>
      <c r="H4308" s="58">
        <f>FactTransaction[[#This Row],[RNS]]*FactTransaction[[#This Row],[ADR]]</f>
        <v>15698</v>
      </c>
      <c r="I4308" s="51">
        <f>DATE(FactTransaction[[#This Row],['#Year]],FactTransaction[[#This Row],['#Month]],1)</f>
        <v>45809</v>
      </c>
      <c r="J4308" s="48"/>
    </row>
    <row r="4309" spans="1:10" x14ac:dyDescent="0.4">
      <c r="A4309" s="48" t="s">
        <v>87</v>
      </c>
      <c r="B4309" s="48" t="s">
        <v>74</v>
      </c>
      <c r="C4309" s="48">
        <v>2025</v>
      </c>
      <c r="D4309" s="48" t="s">
        <v>3</v>
      </c>
      <c r="E4309" s="48">
        <v>6</v>
      </c>
      <c r="F4309" s="60">
        <v>76</v>
      </c>
      <c r="G4309" s="43">
        <v>81</v>
      </c>
      <c r="H4309" s="58">
        <f>FactTransaction[[#This Row],[RNS]]*FactTransaction[[#This Row],[ADR]]</f>
        <v>6156</v>
      </c>
      <c r="I4309" s="51">
        <f>DATE(FactTransaction[[#This Row],['#Year]],FactTransaction[[#This Row],['#Month]],1)</f>
        <v>45809</v>
      </c>
      <c r="J4309" s="48"/>
    </row>
    <row r="4310" spans="1:10" x14ac:dyDescent="0.4">
      <c r="A4310" s="48" t="s">
        <v>87</v>
      </c>
      <c r="B4310" s="48" t="s">
        <v>74</v>
      </c>
      <c r="C4310" s="48">
        <v>2025</v>
      </c>
      <c r="D4310" s="48" t="s">
        <v>6</v>
      </c>
      <c r="E4310" s="48">
        <v>7</v>
      </c>
      <c r="F4310" s="60">
        <v>132</v>
      </c>
      <c r="G4310" s="43">
        <v>106</v>
      </c>
      <c r="H4310" s="58">
        <f>FactTransaction[[#This Row],[RNS]]*FactTransaction[[#This Row],[ADR]]</f>
        <v>13992</v>
      </c>
      <c r="I4310" s="51">
        <f>DATE(FactTransaction[[#This Row],['#Year]],FactTransaction[[#This Row],['#Month]],1)</f>
        <v>45839</v>
      </c>
      <c r="J4310" s="48"/>
    </row>
    <row r="4311" spans="1:10" x14ac:dyDescent="0.4">
      <c r="A4311" s="48" t="s">
        <v>87</v>
      </c>
      <c r="B4311" s="48" t="s">
        <v>74</v>
      </c>
      <c r="C4311" s="48">
        <v>2025</v>
      </c>
      <c r="D4311" s="48" t="s">
        <v>7</v>
      </c>
      <c r="E4311" s="48">
        <v>7</v>
      </c>
      <c r="F4311" s="60">
        <v>159</v>
      </c>
      <c r="G4311" s="43">
        <v>91</v>
      </c>
      <c r="H4311" s="58">
        <f>FactTransaction[[#This Row],[RNS]]*FactTransaction[[#This Row],[ADR]]</f>
        <v>14469</v>
      </c>
      <c r="I4311" s="51">
        <f>DATE(FactTransaction[[#This Row],['#Year]],FactTransaction[[#This Row],['#Month]],1)</f>
        <v>45839</v>
      </c>
      <c r="J4311" s="48"/>
    </row>
    <row r="4312" spans="1:10" x14ac:dyDescent="0.4">
      <c r="A4312" s="48" t="s">
        <v>87</v>
      </c>
      <c r="B4312" s="48" t="s">
        <v>74</v>
      </c>
      <c r="C4312" s="48">
        <v>2025</v>
      </c>
      <c r="D4312" s="48" t="s">
        <v>8</v>
      </c>
      <c r="E4312" s="48">
        <v>7</v>
      </c>
      <c r="F4312" s="60">
        <v>74</v>
      </c>
      <c r="G4312" s="43">
        <v>92</v>
      </c>
      <c r="H4312" s="58">
        <f>FactTransaction[[#This Row],[RNS]]*FactTransaction[[#This Row],[ADR]]</f>
        <v>6808</v>
      </c>
      <c r="I4312" s="51">
        <f>DATE(FactTransaction[[#This Row],['#Year]],FactTransaction[[#This Row],['#Month]],1)</f>
        <v>45839</v>
      </c>
      <c r="J4312" s="48"/>
    </row>
    <row r="4313" spans="1:10" x14ac:dyDescent="0.4">
      <c r="A4313" s="48" t="s">
        <v>87</v>
      </c>
      <c r="B4313" s="48" t="s">
        <v>74</v>
      </c>
      <c r="C4313" s="48">
        <v>2025</v>
      </c>
      <c r="D4313" s="48" t="s">
        <v>3</v>
      </c>
      <c r="E4313" s="48">
        <v>7</v>
      </c>
      <c r="F4313" s="60">
        <v>154</v>
      </c>
      <c r="G4313" s="43">
        <v>107</v>
      </c>
      <c r="H4313" s="58">
        <f>FactTransaction[[#This Row],[RNS]]*FactTransaction[[#This Row],[ADR]]</f>
        <v>16478</v>
      </c>
      <c r="I4313" s="51">
        <f>DATE(FactTransaction[[#This Row],['#Year]],FactTransaction[[#This Row],['#Month]],1)</f>
        <v>45839</v>
      </c>
      <c r="J4313" s="48"/>
    </row>
    <row r="4314" spans="1:10" x14ac:dyDescent="0.4">
      <c r="A4314" s="48" t="s">
        <v>87</v>
      </c>
      <c r="B4314" s="48" t="s">
        <v>74</v>
      </c>
      <c r="C4314" s="48">
        <v>2025</v>
      </c>
      <c r="D4314" s="48" t="s">
        <v>6</v>
      </c>
      <c r="E4314" s="48">
        <v>8</v>
      </c>
      <c r="F4314" s="60">
        <v>8</v>
      </c>
      <c r="G4314" s="43">
        <v>111</v>
      </c>
      <c r="H4314" s="58">
        <f>FactTransaction[[#This Row],[RNS]]*FactTransaction[[#This Row],[ADR]]</f>
        <v>888</v>
      </c>
      <c r="I4314" s="51">
        <f>DATE(FactTransaction[[#This Row],['#Year]],FactTransaction[[#This Row],['#Month]],1)</f>
        <v>45870</v>
      </c>
      <c r="J4314" s="48"/>
    </row>
    <row r="4315" spans="1:10" x14ac:dyDescent="0.4">
      <c r="A4315" s="48" t="s">
        <v>87</v>
      </c>
      <c r="B4315" s="48" t="s">
        <v>74</v>
      </c>
      <c r="C4315" s="48">
        <v>2025</v>
      </c>
      <c r="D4315" s="48" t="s">
        <v>7</v>
      </c>
      <c r="E4315" s="48">
        <v>8</v>
      </c>
      <c r="F4315" s="60">
        <v>68</v>
      </c>
      <c r="G4315" s="43">
        <v>101</v>
      </c>
      <c r="H4315" s="58">
        <f>FactTransaction[[#This Row],[RNS]]*FactTransaction[[#This Row],[ADR]]</f>
        <v>6868</v>
      </c>
      <c r="I4315" s="51">
        <f>DATE(FactTransaction[[#This Row],['#Year]],FactTransaction[[#This Row],['#Month]],1)</f>
        <v>45870</v>
      </c>
      <c r="J4315" s="48"/>
    </row>
    <row r="4316" spans="1:10" x14ac:dyDescent="0.4">
      <c r="A4316" s="48" t="s">
        <v>87</v>
      </c>
      <c r="B4316" s="48" t="s">
        <v>74</v>
      </c>
      <c r="C4316" s="48">
        <v>2025</v>
      </c>
      <c r="D4316" s="48" t="s">
        <v>8</v>
      </c>
      <c r="E4316" s="48">
        <v>8</v>
      </c>
      <c r="F4316" s="60">
        <v>139</v>
      </c>
      <c r="G4316" s="43">
        <v>89</v>
      </c>
      <c r="H4316" s="58">
        <f>FactTransaction[[#This Row],[RNS]]*FactTransaction[[#This Row],[ADR]]</f>
        <v>12371</v>
      </c>
      <c r="I4316" s="51">
        <f>DATE(FactTransaction[[#This Row],['#Year]],FactTransaction[[#This Row],['#Month]],1)</f>
        <v>45870</v>
      </c>
      <c r="J4316" s="48"/>
    </row>
    <row r="4317" spans="1:10" x14ac:dyDescent="0.4">
      <c r="A4317" s="48" t="s">
        <v>87</v>
      </c>
      <c r="B4317" s="48" t="s">
        <v>74</v>
      </c>
      <c r="C4317" s="48">
        <v>2025</v>
      </c>
      <c r="D4317" s="48" t="s">
        <v>3</v>
      </c>
      <c r="E4317" s="48">
        <v>8</v>
      </c>
      <c r="F4317" s="60">
        <v>123</v>
      </c>
      <c r="G4317" s="43">
        <v>90</v>
      </c>
      <c r="H4317" s="58">
        <f>FactTransaction[[#This Row],[RNS]]*FactTransaction[[#This Row],[ADR]]</f>
        <v>11070</v>
      </c>
      <c r="I4317" s="51">
        <f>DATE(FactTransaction[[#This Row],['#Year]],FactTransaction[[#This Row],['#Month]],1)</f>
        <v>45870</v>
      </c>
      <c r="J4317" s="48"/>
    </row>
    <row r="4318" spans="1:10" x14ac:dyDescent="0.4">
      <c r="A4318" s="48" t="s">
        <v>87</v>
      </c>
      <c r="B4318" s="48" t="s">
        <v>74</v>
      </c>
      <c r="C4318" s="48">
        <v>2025</v>
      </c>
      <c r="D4318" s="48" t="s">
        <v>6</v>
      </c>
      <c r="E4318" s="48">
        <v>9</v>
      </c>
      <c r="F4318" s="60">
        <v>169</v>
      </c>
      <c r="G4318" s="43">
        <v>85</v>
      </c>
      <c r="H4318" s="58">
        <f>FactTransaction[[#This Row],[RNS]]*FactTransaction[[#This Row],[ADR]]</f>
        <v>14365</v>
      </c>
      <c r="I4318" s="51">
        <f>DATE(FactTransaction[[#This Row],['#Year]],FactTransaction[[#This Row],['#Month]],1)</f>
        <v>45901</v>
      </c>
      <c r="J4318" s="48"/>
    </row>
    <row r="4319" spans="1:10" x14ac:dyDescent="0.4">
      <c r="A4319" s="48" t="s">
        <v>87</v>
      </c>
      <c r="B4319" s="48" t="s">
        <v>74</v>
      </c>
      <c r="C4319" s="48">
        <v>2025</v>
      </c>
      <c r="D4319" s="48" t="s">
        <v>7</v>
      </c>
      <c r="E4319" s="48">
        <v>9</v>
      </c>
      <c r="F4319" s="60">
        <v>69</v>
      </c>
      <c r="G4319" s="43">
        <v>87</v>
      </c>
      <c r="H4319" s="58">
        <f>FactTransaction[[#This Row],[RNS]]*FactTransaction[[#This Row],[ADR]]</f>
        <v>6003</v>
      </c>
      <c r="I4319" s="51">
        <f>DATE(FactTransaction[[#This Row],['#Year]],FactTransaction[[#This Row],['#Month]],1)</f>
        <v>45901</v>
      </c>
      <c r="J4319" s="48"/>
    </row>
    <row r="4320" spans="1:10" x14ac:dyDescent="0.4">
      <c r="A4320" s="48" t="s">
        <v>87</v>
      </c>
      <c r="B4320" s="48" t="s">
        <v>74</v>
      </c>
      <c r="C4320" s="48">
        <v>2025</v>
      </c>
      <c r="D4320" s="48" t="s">
        <v>8</v>
      </c>
      <c r="E4320" s="48">
        <v>9</v>
      </c>
      <c r="F4320" s="60">
        <v>48</v>
      </c>
      <c r="G4320" s="43">
        <v>112</v>
      </c>
      <c r="H4320" s="58">
        <f>FactTransaction[[#This Row],[RNS]]*FactTransaction[[#This Row],[ADR]]</f>
        <v>5376</v>
      </c>
      <c r="I4320" s="51">
        <f>DATE(FactTransaction[[#This Row],['#Year]],FactTransaction[[#This Row],['#Month]],1)</f>
        <v>45901</v>
      </c>
      <c r="J4320" s="48"/>
    </row>
    <row r="4321" spans="1:10" x14ac:dyDescent="0.4">
      <c r="A4321" s="48" t="s">
        <v>87</v>
      </c>
      <c r="B4321" s="48" t="s">
        <v>74</v>
      </c>
      <c r="C4321" s="48">
        <v>2025</v>
      </c>
      <c r="D4321" s="48" t="s">
        <v>3</v>
      </c>
      <c r="E4321" s="48">
        <v>9</v>
      </c>
      <c r="F4321" s="60">
        <v>171</v>
      </c>
      <c r="G4321" s="43">
        <v>95</v>
      </c>
      <c r="H4321" s="58">
        <f>FactTransaction[[#This Row],[RNS]]*FactTransaction[[#This Row],[ADR]]</f>
        <v>16245</v>
      </c>
      <c r="I4321" s="51">
        <f>DATE(FactTransaction[[#This Row],['#Year]],FactTransaction[[#This Row],['#Month]],1)</f>
        <v>45901</v>
      </c>
      <c r="J4321" s="48"/>
    </row>
    <row r="4322" spans="1:10" x14ac:dyDescent="0.4">
      <c r="A4322" s="48" t="s">
        <v>87</v>
      </c>
      <c r="B4322" s="48" t="s">
        <v>74</v>
      </c>
      <c r="C4322" s="48">
        <v>2025</v>
      </c>
      <c r="D4322" s="48" t="s">
        <v>6</v>
      </c>
      <c r="E4322" s="48">
        <v>10</v>
      </c>
      <c r="F4322" s="60">
        <v>128</v>
      </c>
      <c r="G4322" s="43">
        <v>105</v>
      </c>
      <c r="H4322" s="58">
        <f>FactTransaction[[#This Row],[RNS]]*FactTransaction[[#This Row],[ADR]]</f>
        <v>13440</v>
      </c>
      <c r="I4322" s="51">
        <f>DATE(FactTransaction[[#This Row],['#Year]],FactTransaction[[#This Row],['#Month]],1)</f>
        <v>45931</v>
      </c>
      <c r="J4322" s="48"/>
    </row>
    <row r="4323" spans="1:10" x14ac:dyDescent="0.4">
      <c r="A4323" s="48" t="s">
        <v>87</v>
      </c>
      <c r="B4323" s="48" t="s">
        <v>74</v>
      </c>
      <c r="C4323" s="48">
        <v>2025</v>
      </c>
      <c r="D4323" s="48" t="s">
        <v>7</v>
      </c>
      <c r="E4323" s="48">
        <v>10</v>
      </c>
      <c r="F4323" s="60">
        <v>33</v>
      </c>
      <c r="G4323" s="43">
        <v>91</v>
      </c>
      <c r="H4323" s="58">
        <f>FactTransaction[[#This Row],[RNS]]*FactTransaction[[#This Row],[ADR]]</f>
        <v>3003</v>
      </c>
      <c r="I4323" s="51">
        <f>DATE(FactTransaction[[#This Row],['#Year]],FactTransaction[[#This Row],['#Month]],1)</f>
        <v>45931</v>
      </c>
      <c r="J4323" s="48"/>
    </row>
    <row r="4324" spans="1:10" x14ac:dyDescent="0.4">
      <c r="A4324" s="48" t="s">
        <v>87</v>
      </c>
      <c r="B4324" s="48" t="s">
        <v>74</v>
      </c>
      <c r="C4324" s="48">
        <v>2025</v>
      </c>
      <c r="D4324" s="48" t="s">
        <v>8</v>
      </c>
      <c r="E4324" s="48">
        <v>10</v>
      </c>
      <c r="F4324" s="60">
        <v>141</v>
      </c>
      <c r="G4324" s="43">
        <v>98</v>
      </c>
      <c r="H4324" s="58">
        <f>FactTransaction[[#This Row],[RNS]]*FactTransaction[[#This Row],[ADR]]</f>
        <v>13818</v>
      </c>
      <c r="I4324" s="51">
        <f>DATE(FactTransaction[[#This Row],['#Year]],FactTransaction[[#This Row],['#Month]],1)</f>
        <v>45931</v>
      </c>
      <c r="J4324" s="48"/>
    </row>
    <row r="4325" spans="1:10" x14ac:dyDescent="0.4">
      <c r="A4325" s="48" t="s">
        <v>87</v>
      </c>
      <c r="B4325" s="48" t="s">
        <v>74</v>
      </c>
      <c r="C4325" s="48">
        <v>2025</v>
      </c>
      <c r="D4325" s="48" t="s">
        <v>3</v>
      </c>
      <c r="E4325" s="48">
        <v>10</v>
      </c>
      <c r="F4325" s="60">
        <v>77</v>
      </c>
      <c r="G4325" s="43">
        <v>114</v>
      </c>
      <c r="H4325" s="58">
        <f>FactTransaction[[#This Row],[RNS]]*FactTransaction[[#This Row],[ADR]]</f>
        <v>8778</v>
      </c>
      <c r="I4325" s="51">
        <f>DATE(FactTransaction[[#This Row],['#Year]],FactTransaction[[#This Row],['#Month]],1)</f>
        <v>45931</v>
      </c>
      <c r="J4325" s="48"/>
    </row>
    <row r="4326" spans="1:10" x14ac:dyDescent="0.4">
      <c r="A4326" s="48" t="s">
        <v>87</v>
      </c>
      <c r="B4326" s="48" t="s">
        <v>74</v>
      </c>
      <c r="C4326" s="48">
        <v>2025</v>
      </c>
      <c r="D4326" s="48" t="s">
        <v>6</v>
      </c>
      <c r="E4326" s="48">
        <v>11</v>
      </c>
      <c r="F4326" s="60">
        <v>127</v>
      </c>
      <c r="G4326" s="43">
        <v>94</v>
      </c>
      <c r="H4326" s="58">
        <f>FactTransaction[[#This Row],[RNS]]*FactTransaction[[#This Row],[ADR]]</f>
        <v>11938</v>
      </c>
      <c r="I4326" s="51">
        <f>DATE(FactTransaction[[#This Row],['#Year]],FactTransaction[[#This Row],['#Month]],1)</f>
        <v>45962</v>
      </c>
      <c r="J4326" s="48"/>
    </row>
    <row r="4327" spans="1:10" x14ac:dyDescent="0.4">
      <c r="A4327" s="48" t="s">
        <v>87</v>
      </c>
      <c r="B4327" s="48" t="s">
        <v>74</v>
      </c>
      <c r="C4327" s="48">
        <v>2025</v>
      </c>
      <c r="D4327" s="48" t="s">
        <v>7</v>
      </c>
      <c r="E4327" s="48">
        <v>11</v>
      </c>
      <c r="F4327" s="60">
        <v>176</v>
      </c>
      <c r="G4327" s="43">
        <v>90</v>
      </c>
      <c r="H4327" s="58">
        <f>FactTransaction[[#This Row],[RNS]]*FactTransaction[[#This Row],[ADR]]</f>
        <v>15840</v>
      </c>
      <c r="I4327" s="51">
        <f>DATE(FactTransaction[[#This Row],['#Year]],FactTransaction[[#This Row],['#Month]],1)</f>
        <v>45962</v>
      </c>
      <c r="J4327" s="48"/>
    </row>
    <row r="4328" spans="1:10" x14ac:dyDescent="0.4">
      <c r="A4328" s="48" t="s">
        <v>87</v>
      </c>
      <c r="B4328" s="48" t="s">
        <v>74</v>
      </c>
      <c r="C4328" s="48">
        <v>2025</v>
      </c>
      <c r="D4328" s="48" t="s">
        <v>8</v>
      </c>
      <c r="E4328" s="48">
        <v>11</v>
      </c>
      <c r="F4328" s="60">
        <v>146</v>
      </c>
      <c r="G4328" s="43">
        <v>110</v>
      </c>
      <c r="H4328" s="58">
        <f>FactTransaction[[#This Row],[RNS]]*FactTransaction[[#This Row],[ADR]]</f>
        <v>16060</v>
      </c>
      <c r="I4328" s="51">
        <f>DATE(FactTransaction[[#This Row],['#Year]],FactTransaction[[#This Row],['#Month]],1)</f>
        <v>45962</v>
      </c>
      <c r="J4328" s="48"/>
    </row>
    <row r="4329" spans="1:10" x14ac:dyDescent="0.4">
      <c r="A4329" s="48" t="s">
        <v>87</v>
      </c>
      <c r="B4329" s="48" t="s">
        <v>74</v>
      </c>
      <c r="C4329" s="48">
        <v>2025</v>
      </c>
      <c r="D4329" s="48" t="s">
        <v>3</v>
      </c>
      <c r="E4329" s="48">
        <v>11</v>
      </c>
      <c r="F4329" s="60">
        <v>158</v>
      </c>
      <c r="G4329" s="43">
        <v>93</v>
      </c>
      <c r="H4329" s="58">
        <f>FactTransaction[[#This Row],[RNS]]*FactTransaction[[#This Row],[ADR]]</f>
        <v>14694</v>
      </c>
      <c r="I4329" s="51">
        <f>DATE(FactTransaction[[#This Row],['#Year]],FactTransaction[[#This Row],['#Month]],1)</f>
        <v>45962</v>
      </c>
      <c r="J4329" s="48"/>
    </row>
    <row r="4330" spans="1:10" x14ac:dyDescent="0.4">
      <c r="A4330" s="48" t="s">
        <v>87</v>
      </c>
      <c r="B4330" s="48" t="s">
        <v>74</v>
      </c>
      <c r="C4330" s="48">
        <v>2025</v>
      </c>
      <c r="D4330" s="48" t="s">
        <v>6</v>
      </c>
      <c r="E4330" s="48">
        <v>12</v>
      </c>
      <c r="F4330" s="60">
        <v>174</v>
      </c>
      <c r="G4330" s="43">
        <v>106</v>
      </c>
      <c r="H4330" s="58">
        <f>FactTransaction[[#This Row],[RNS]]*FactTransaction[[#This Row],[ADR]]</f>
        <v>18444</v>
      </c>
      <c r="I4330" s="51">
        <f>DATE(FactTransaction[[#This Row],['#Year]],FactTransaction[[#This Row],['#Month]],1)</f>
        <v>45992</v>
      </c>
      <c r="J4330" s="48"/>
    </row>
    <row r="4331" spans="1:10" x14ac:dyDescent="0.4">
      <c r="A4331" s="48" t="s">
        <v>87</v>
      </c>
      <c r="B4331" s="48" t="s">
        <v>74</v>
      </c>
      <c r="C4331" s="48">
        <v>2025</v>
      </c>
      <c r="D4331" s="48" t="s">
        <v>7</v>
      </c>
      <c r="E4331" s="48">
        <v>12</v>
      </c>
      <c r="F4331" s="60">
        <v>43</v>
      </c>
      <c r="G4331" s="43">
        <v>115</v>
      </c>
      <c r="H4331" s="58">
        <f>FactTransaction[[#This Row],[RNS]]*FactTransaction[[#This Row],[ADR]]</f>
        <v>4945</v>
      </c>
      <c r="I4331" s="51">
        <f>DATE(FactTransaction[[#This Row],['#Year]],FactTransaction[[#This Row],['#Month]],1)</f>
        <v>45992</v>
      </c>
      <c r="J4331" s="48"/>
    </row>
    <row r="4332" spans="1:10" x14ac:dyDescent="0.4">
      <c r="A4332" s="48" t="s">
        <v>87</v>
      </c>
      <c r="B4332" s="48" t="s">
        <v>74</v>
      </c>
      <c r="C4332" s="48">
        <v>2025</v>
      </c>
      <c r="D4332" s="48" t="s">
        <v>8</v>
      </c>
      <c r="E4332" s="48">
        <v>12</v>
      </c>
      <c r="F4332" s="60">
        <v>10</v>
      </c>
      <c r="G4332" s="43">
        <v>112</v>
      </c>
      <c r="H4332" s="58">
        <f>FactTransaction[[#This Row],[RNS]]*FactTransaction[[#This Row],[ADR]]</f>
        <v>1120</v>
      </c>
      <c r="I4332" s="51">
        <f>DATE(FactTransaction[[#This Row],['#Year]],FactTransaction[[#This Row],['#Month]],1)</f>
        <v>45992</v>
      </c>
      <c r="J4332" s="48"/>
    </row>
    <row r="4333" spans="1:10" x14ac:dyDescent="0.4">
      <c r="A4333" s="48" t="s">
        <v>87</v>
      </c>
      <c r="B4333" s="48" t="s">
        <v>74</v>
      </c>
      <c r="C4333" s="48">
        <v>2025</v>
      </c>
      <c r="D4333" s="48" t="s">
        <v>3</v>
      </c>
      <c r="E4333" s="48">
        <v>12</v>
      </c>
      <c r="F4333" s="60">
        <v>153</v>
      </c>
      <c r="G4333" s="43">
        <v>113</v>
      </c>
      <c r="H4333" s="58">
        <f>FactTransaction[[#This Row],[RNS]]*FactTransaction[[#This Row],[ADR]]</f>
        <v>17289</v>
      </c>
      <c r="I4333" s="51">
        <f>DATE(FactTransaction[[#This Row],['#Year]],FactTransaction[[#This Row],['#Month]],1)</f>
        <v>45992</v>
      </c>
      <c r="J4333" s="48"/>
    </row>
    <row r="4334" spans="1:10" x14ac:dyDescent="0.4">
      <c r="A4334" s="48" t="s">
        <v>87</v>
      </c>
      <c r="B4334" s="48" t="s">
        <v>75</v>
      </c>
      <c r="C4334" s="48">
        <v>2026</v>
      </c>
      <c r="D4334" s="48" t="s">
        <v>6</v>
      </c>
      <c r="E4334" s="48">
        <v>1</v>
      </c>
      <c r="F4334" s="60">
        <v>100</v>
      </c>
      <c r="G4334" s="43">
        <v>115</v>
      </c>
      <c r="H4334" s="58">
        <f>FactTransaction[[#This Row],[RNS]]*FactTransaction[[#This Row],[ADR]]</f>
        <v>11500</v>
      </c>
      <c r="I4334" s="51">
        <f>DATE(FactTransaction[[#This Row],['#Year]],FactTransaction[[#This Row],['#Month]],1)</f>
        <v>46023</v>
      </c>
      <c r="J4334" s="48"/>
    </row>
    <row r="4335" spans="1:10" x14ac:dyDescent="0.4">
      <c r="A4335" s="48" t="s">
        <v>87</v>
      </c>
      <c r="B4335" s="48" t="s">
        <v>75</v>
      </c>
      <c r="C4335" s="48">
        <v>2026</v>
      </c>
      <c r="D4335" s="48" t="s">
        <v>7</v>
      </c>
      <c r="E4335" s="48">
        <v>1</v>
      </c>
      <c r="F4335" s="60">
        <v>99</v>
      </c>
      <c r="G4335" s="43">
        <v>94</v>
      </c>
      <c r="H4335" s="58">
        <f>FactTransaction[[#This Row],[RNS]]*FactTransaction[[#This Row],[ADR]]</f>
        <v>9306</v>
      </c>
      <c r="I4335" s="51">
        <f>DATE(FactTransaction[[#This Row],['#Year]],FactTransaction[[#This Row],['#Month]],1)</f>
        <v>46023</v>
      </c>
      <c r="J4335" s="48"/>
    </row>
    <row r="4336" spans="1:10" x14ac:dyDescent="0.4">
      <c r="A4336" s="48" t="s">
        <v>87</v>
      </c>
      <c r="B4336" s="48" t="s">
        <v>75</v>
      </c>
      <c r="C4336" s="48">
        <v>2026</v>
      </c>
      <c r="D4336" s="48" t="s">
        <v>8</v>
      </c>
      <c r="E4336" s="48">
        <v>1</v>
      </c>
      <c r="F4336" s="60">
        <v>125</v>
      </c>
      <c r="G4336" s="43">
        <v>96</v>
      </c>
      <c r="H4336" s="58">
        <f>FactTransaction[[#This Row],[RNS]]*FactTransaction[[#This Row],[ADR]]</f>
        <v>12000</v>
      </c>
      <c r="I4336" s="51">
        <f>DATE(FactTransaction[[#This Row],['#Year]],FactTransaction[[#This Row],['#Month]],1)</f>
        <v>46023</v>
      </c>
      <c r="J4336" s="48"/>
    </row>
    <row r="4337" spans="1:10" x14ac:dyDescent="0.4">
      <c r="A4337" s="48" t="s">
        <v>87</v>
      </c>
      <c r="B4337" s="48" t="s">
        <v>75</v>
      </c>
      <c r="C4337" s="48">
        <v>2026</v>
      </c>
      <c r="D4337" s="48" t="s">
        <v>3</v>
      </c>
      <c r="E4337" s="48">
        <v>1</v>
      </c>
      <c r="F4337" s="60">
        <v>185</v>
      </c>
      <c r="G4337" s="43">
        <v>100</v>
      </c>
      <c r="H4337" s="58">
        <f>FactTransaction[[#This Row],[RNS]]*FactTransaction[[#This Row],[ADR]]</f>
        <v>18500</v>
      </c>
      <c r="I4337" s="51">
        <f>DATE(FactTransaction[[#This Row],['#Year]],FactTransaction[[#This Row],['#Month]],1)</f>
        <v>46023</v>
      </c>
      <c r="J4337" s="48"/>
    </row>
    <row r="4338" spans="1:10" x14ac:dyDescent="0.4">
      <c r="A4338" s="48" t="s">
        <v>87</v>
      </c>
      <c r="B4338" s="48" t="s">
        <v>75</v>
      </c>
      <c r="C4338" s="48">
        <v>2026</v>
      </c>
      <c r="D4338" s="48" t="s">
        <v>6</v>
      </c>
      <c r="E4338" s="48">
        <v>2</v>
      </c>
      <c r="F4338" s="60">
        <v>19</v>
      </c>
      <c r="G4338" s="43">
        <v>88</v>
      </c>
      <c r="H4338" s="58">
        <f>FactTransaction[[#This Row],[RNS]]*FactTransaction[[#This Row],[ADR]]</f>
        <v>1672</v>
      </c>
      <c r="I4338" s="51">
        <f>DATE(FactTransaction[[#This Row],['#Year]],FactTransaction[[#This Row],['#Month]],1)</f>
        <v>46054</v>
      </c>
      <c r="J4338" s="48"/>
    </row>
    <row r="4339" spans="1:10" x14ac:dyDescent="0.4">
      <c r="A4339" s="48" t="s">
        <v>87</v>
      </c>
      <c r="B4339" s="48" t="s">
        <v>75</v>
      </c>
      <c r="C4339" s="48">
        <v>2026</v>
      </c>
      <c r="D4339" s="48" t="s">
        <v>7</v>
      </c>
      <c r="E4339" s="48">
        <v>2</v>
      </c>
      <c r="F4339" s="60">
        <v>107</v>
      </c>
      <c r="G4339" s="43">
        <v>93</v>
      </c>
      <c r="H4339" s="58">
        <f>FactTransaction[[#This Row],[RNS]]*FactTransaction[[#This Row],[ADR]]</f>
        <v>9951</v>
      </c>
      <c r="I4339" s="51">
        <f>DATE(FactTransaction[[#This Row],['#Year]],FactTransaction[[#This Row],['#Month]],1)</f>
        <v>46054</v>
      </c>
      <c r="J4339" s="48"/>
    </row>
    <row r="4340" spans="1:10" x14ac:dyDescent="0.4">
      <c r="A4340" s="48" t="s">
        <v>87</v>
      </c>
      <c r="B4340" s="48" t="s">
        <v>75</v>
      </c>
      <c r="C4340" s="48">
        <v>2026</v>
      </c>
      <c r="D4340" s="48" t="s">
        <v>8</v>
      </c>
      <c r="E4340" s="48">
        <v>2</v>
      </c>
      <c r="F4340" s="60">
        <v>59</v>
      </c>
      <c r="G4340" s="43">
        <v>88</v>
      </c>
      <c r="H4340" s="58">
        <f>FactTransaction[[#This Row],[RNS]]*FactTransaction[[#This Row],[ADR]]</f>
        <v>5192</v>
      </c>
      <c r="I4340" s="51">
        <f>DATE(FactTransaction[[#This Row],['#Year]],FactTransaction[[#This Row],['#Month]],1)</f>
        <v>46054</v>
      </c>
      <c r="J4340" s="48"/>
    </row>
    <row r="4341" spans="1:10" x14ac:dyDescent="0.4">
      <c r="A4341" s="48" t="s">
        <v>87</v>
      </c>
      <c r="B4341" s="48" t="s">
        <v>75</v>
      </c>
      <c r="C4341" s="48">
        <v>2026</v>
      </c>
      <c r="D4341" s="48" t="s">
        <v>3</v>
      </c>
      <c r="E4341" s="48">
        <v>2</v>
      </c>
      <c r="F4341" s="60">
        <v>142</v>
      </c>
      <c r="G4341" s="43">
        <v>84</v>
      </c>
      <c r="H4341" s="58">
        <f>FactTransaction[[#This Row],[RNS]]*FactTransaction[[#This Row],[ADR]]</f>
        <v>11928</v>
      </c>
      <c r="I4341" s="51">
        <f>DATE(FactTransaction[[#This Row],['#Year]],FactTransaction[[#This Row],['#Month]],1)</f>
        <v>46054</v>
      </c>
      <c r="J4341" s="48"/>
    </row>
    <row r="4342" spans="1:10" x14ac:dyDescent="0.4">
      <c r="A4342" s="48" t="s">
        <v>87</v>
      </c>
      <c r="B4342" s="48" t="s">
        <v>75</v>
      </c>
      <c r="C4342" s="48">
        <v>2026</v>
      </c>
      <c r="D4342" s="48" t="s">
        <v>6</v>
      </c>
      <c r="E4342" s="48">
        <v>3</v>
      </c>
      <c r="F4342" s="60">
        <v>0</v>
      </c>
      <c r="G4342" s="43">
        <v>0</v>
      </c>
      <c r="H4342" s="58">
        <f>FactTransaction[[#This Row],[RNS]]*FactTransaction[[#This Row],[ADR]]</f>
        <v>0</v>
      </c>
      <c r="I4342" s="51">
        <f>DATE(FactTransaction[[#This Row],['#Year]],FactTransaction[[#This Row],['#Month]],1)</f>
        <v>46082</v>
      </c>
      <c r="J4342" s="48"/>
    </row>
    <row r="4343" spans="1:10" x14ac:dyDescent="0.4">
      <c r="A4343" s="48" t="s">
        <v>87</v>
      </c>
      <c r="B4343" s="48" t="s">
        <v>75</v>
      </c>
      <c r="C4343" s="48">
        <v>2026</v>
      </c>
      <c r="D4343" s="48" t="s">
        <v>7</v>
      </c>
      <c r="E4343" s="48">
        <v>3</v>
      </c>
      <c r="F4343" s="60">
        <v>0</v>
      </c>
      <c r="G4343" s="43">
        <v>0</v>
      </c>
      <c r="H4343" s="58">
        <f>FactTransaction[[#This Row],[RNS]]*FactTransaction[[#This Row],[ADR]]</f>
        <v>0</v>
      </c>
      <c r="I4343" s="51">
        <f>DATE(FactTransaction[[#This Row],['#Year]],FactTransaction[[#This Row],['#Month]],1)</f>
        <v>46082</v>
      </c>
      <c r="J4343" s="48"/>
    </row>
    <row r="4344" spans="1:10" x14ac:dyDescent="0.4">
      <c r="A4344" s="48" t="s">
        <v>87</v>
      </c>
      <c r="B4344" s="48" t="s">
        <v>75</v>
      </c>
      <c r="C4344" s="48">
        <v>2026</v>
      </c>
      <c r="D4344" s="48" t="s">
        <v>8</v>
      </c>
      <c r="E4344" s="48">
        <v>3</v>
      </c>
      <c r="F4344" s="60">
        <v>0</v>
      </c>
      <c r="G4344" s="43">
        <v>0</v>
      </c>
      <c r="H4344" s="58">
        <f>FactTransaction[[#This Row],[RNS]]*FactTransaction[[#This Row],[ADR]]</f>
        <v>0</v>
      </c>
      <c r="I4344" s="51">
        <f>DATE(FactTransaction[[#This Row],['#Year]],FactTransaction[[#This Row],['#Month]],1)</f>
        <v>46082</v>
      </c>
      <c r="J4344" s="48"/>
    </row>
    <row r="4345" spans="1:10" x14ac:dyDescent="0.4">
      <c r="A4345" s="48" t="s">
        <v>87</v>
      </c>
      <c r="B4345" s="48" t="s">
        <v>75</v>
      </c>
      <c r="C4345" s="48">
        <v>2026</v>
      </c>
      <c r="D4345" s="48" t="s">
        <v>3</v>
      </c>
      <c r="E4345" s="48">
        <v>3</v>
      </c>
      <c r="F4345" s="60">
        <v>0</v>
      </c>
      <c r="G4345" s="43">
        <v>0</v>
      </c>
      <c r="H4345" s="58">
        <f>FactTransaction[[#This Row],[RNS]]*FactTransaction[[#This Row],[ADR]]</f>
        <v>0</v>
      </c>
      <c r="I4345" s="51">
        <f>DATE(FactTransaction[[#This Row],['#Year]],FactTransaction[[#This Row],['#Month]],1)</f>
        <v>46082</v>
      </c>
      <c r="J4345" s="48"/>
    </row>
    <row r="4346" spans="1:10" x14ac:dyDescent="0.4">
      <c r="A4346" s="48" t="s">
        <v>87</v>
      </c>
      <c r="B4346" s="48" t="s">
        <v>75</v>
      </c>
      <c r="C4346" s="48">
        <v>2026</v>
      </c>
      <c r="D4346" s="48" t="s">
        <v>6</v>
      </c>
      <c r="E4346" s="48">
        <v>4</v>
      </c>
      <c r="F4346" s="60">
        <v>0</v>
      </c>
      <c r="G4346" s="43">
        <v>0</v>
      </c>
      <c r="H4346" s="58">
        <f>FactTransaction[[#This Row],[RNS]]*FactTransaction[[#This Row],[ADR]]</f>
        <v>0</v>
      </c>
      <c r="I4346" s="51">
        <f>DATE(FactTransaction[[#This Row],['#Year]],FactTransaction[[#This Row],['#Month]],1)</f>
        <v>46113</v>
      </c>
      <c r="J4346" s="48"/>
    </row>
    <row r="4347" spans="1:10" x14ac:dyDescent="0.4">
      <c r="A4347" s="48" t="s">
        <v>87</v>
      </c>
      <c r="B4347" s="48" t="s">
        <v>75</v>
      </c>
      <c r="C4347" s="48">
        <v>2026</v>
      </c>
      <c r="D4347" s="48" t="s">
        <v>7</v>
      </c>
      <c r="E4347" s="48">
        <v>4</v>
      </c>
      <c r="F4347" s="60">
        <v>0</v>
      </c>
      <c r="G4347" s="43">
        <v>0</v>
      </c>
      <c r="H4347" s="58">
        <f>FactTransaction[[#This Row],[RNS]]*FactTransaction[[#This Row],[ADR]]</f>
        <v>0</v>
      </c>
      <c r="I4347" s="51">
        <f>DATE(FactTransaction[[#This Row],['#Year]],FactTransaction[[#This Row],['#Month]],1)</f>
        <v>46113</v>
      </c>
      <c r="J4347" s="48"/>
    </row>
    <row r="4348" spans="1:10" x14ac:dyDescent="0.4">
      <c r="A4348" s="48" t="s">
        <v>87</v>
      </c>
      <c r="B4348" s="48" t="s">
        <v>75</v>
      </c>
      <c r="C4348" s="48">
        <v>2026</v>
      </c>
      <c r="D4348" s="48" t="s">
        <v>8</v>
      </c>
      <c r="E4348" s="48">
        <v>4</v>
      </c>
      <c r="F4348" s="60">
        <v>0</v>
      </c>
      <c r="G4348" s="43">
        <v>0</v>
      </c>
      <c r="H4348" s="58">
        <f>FactTransaction[[#This Row],[RNS]]*FactTransaction[[#This Row],[ADR]]</f>
        <v>0</v>
      </c>
      <c r="I4348" s="51">
        <f>DATE(FactTransaction[[#This Row],['#Year]],FactTransaction[[#This Row],['#Month]],1)</f>
        <v>46113</v>
      </c>
      <c r="J4348" s="48"/>
    </row>
    <row r="4349" spans="1:10" x14ac:dyDescent="0.4">
      <c r="A4349" s="48" t="s">
        <v>87</v>
      </c>
      <c r="B4349" s="48" t="s">
        <v>75</v>
      </c>
      <c r="C4349" s="48">
        <v>2026</v>
      </c>
      <c r="D4349" s="48" t="s">
        <v>3</v>
      </c>
      <c r="E4349" s="48">
        <v>4</v>
      </c>
      <c r="F4349" s="60">
        <v>0</v>
      </c>
      <c r="G4349" s="43">
        <v>0</v>
      </c>
      <c r="H4349" s="58">
        <f>FactTransaction[[#This Row],[RNS]]*FactTransaction[[#This Row],[ADR]]</f>
        <v>0</v>
      </c>
      <c r="I4349" s="51">
        <f>DATE(FactTransaction[[#This Row],['#Year]],FactTransaction[[#This Row],['#Month]],1)</f>
        <v>46113</v>
      </c>
      <c r="J4349" s="48"/>
    </row>
    <row r="4350" spans="1:10" x14ac:dyDescent="0.4">
      <c r="A4350" s="48" t="s">
        <v>87</v>
      </c>
      <c r="B4350" s="48" t="s">
        <v>75</v>
      </c>
      <c r="C4350" s="48">
        <v>2026</v>
      </c>
      <c r="D4350" s="48" t="s">
        <v>6</v>
      </c>
      <c r="E4350" s="48">
        <v>5</v>
      </c>
      <c r="F4350" s="60">
        <v>0</v>
      </c>
      <c r="G4350" s="43">
        <v>0</v>
      </c>
      <c r="H4350" s="58">
        <f>FactTransaction[[#This Row],[RNS]]*FactTransaction[[#This Row],[ADR]]</f>
        <v>0</v>
      </c>
      <c r="I4350" s="51">
        <f>DATE(FactTransaction[[#This Row],['#Year]],FactTransaction[[#This Row],['#Month]],1)</f>
        <v>46143</v>
      </c>
      <c r="J4350" s="48"/>
    </row>
    <row r="4351" spans="1:10" x14ac:dyDescent="0.4">
      <c r="A4351" s="48" t="s">
        <v>87</v>
      </c>
      <c r="B4351" s="48" t="s">
        <v>75</v>
      </c>
      <c r="C4351" s="48">
        <v>2026</v>
      </c>
      <c r="D4351" s="48" t="s">
        <v>7</v>
      </c>
      <c r="E4351" s="48">
        <v>5</v>
      </c>
      <c r="F4351" s="60">
        <v>0</v>
      </c>
      <c r="G4351" s="43">
        <v>0</v>
      </c>
      <c r="H4351" s="58">
        <f>FactTransaction[[#This Row],[RNS]]*FactTransaction[[#This Row],[ADR]]</f>
        <v>0</v>
      </c>
      <c r="I4351" s="51">
        <f>DATE(FactTransaction[[#This Row],['#Year]],FactTransaction[[#This Row],['#Month]],1)</f>
        <v>46143</v>
      </c>
      <c r="J4351" s="48"/>
    </row>
    <row r="4352" spans="1:10" x14ac:dyDescent="0.4">
      <c r="A4352" s="48" t="s">
        <v>87</v>
      </c>
      <c r="B4352" s="48" t="s">
        <v>75</v>
      </c>
      <c r="C4352" s="48">
        <v>2026</v>
      </c>
      <c r="D4352" s="48" t="s">
        <v>8</v>
      </c>
      <c r="E4352" s="48">
        <v>5</v>
      </c>
      <c r="F4352" s="60">
        <v>0</v>
      </c>
      <c r="G4352" s="43">
        <v>0</v>
      </c>
      <c r="H4352" s="58">
        <f>FactTransaction[[#This Row],[RNS]]*FactTransaction[[#This Row],[ADR]]</f>
        <v>0</v>
      </c>
      <c r="I4352" s="51">
        <f>DATE(FactTransaction[[#This Row],['#Year]],FactTransaction[[#This Row],['#Month]],1)</f>
        <v>46143</v>
      </c>
      <c r="J4352" s="48"/>
    </row>
    <row r="4353" spans="1:10" x14ac:dyDescent="0.4">
      <c r="A4353" s="48" t="s">
        <v>87</v>
      </c>
      <c r="B4353" s="48" t="s">
        <v>75</v>
      </c>
      <c r="C4353" s="48">
        <v>2026</v>
      </c>
      <c r="D4353" s="48" t="s">
        <v>3</v>
      </c>
      <c r="E4353" s="48">
        <v>5</v>
      </c>
      <c r="F4353" s="60">
        <v>0</v>
      </c>
      <c r="G4353" s="43">
        <v>0</v>
      </c>
      <c r="H4353" s="58">
        <f>FactTransaction[[#This Row],[RNS]]*FactTransaction[[#This Row],[ADR]]</f>
        <v>0</v>
      </c>
      <c r="I4353" s="51">
        <f>DATE(FactTransaction[[#This Row],['#Year]],FactTransaction[[#This Row],['#Month]],1)</f>
        <v>46143</v>
      </c>
      <c r="J4353" s="48"/>
    </row>
    <row r="4354" spans="1:10" x14ac:dyDescent="0.4">
      <c r="A4354" s="48" t="s">
        <v>87</v>
      </c>
      <c r="B4354" s="48" t="s">
        <v>75</v>
      </c>
      <c r="C4354" s="48">
        <v>2026</v>
      </c>
      <c r="D4354" s="48" t="s">
        <v>6</v>
      </c>
      <c r="E4354" s="48">
        <v>6</v>
      </c>
      <c r="F4354" s="60">
        <v>0</v>
      </c>
      <c r="G4354" s="43">
        <v>0</v>
      </c>
      <c r="H4354" s="58">
        <f>FactTransaction[[#This Row],[RNS]]*FactTransaction[[#This Row],[ADR]]</f>
        <v>0</v>
      </c>
      <c r="I4354" s="51">
        <f>DATE(FactTransaction[[#This Row],['#Year]],FactTransaction[[#This Row],['#Month]],1)</f>
        <v>46174</v>
      </c>
      <c r="J4354" s="48"/>
    </row>
    <row r="4355" spans="1:10" x14ac:dyDescent="0.4">
      <c r="A4355" s="48" t="s">
        <v>87</v>
      </c>
      <c r="B4355" s="48" t="s">
        <v>75</v>
      </c>
      <c r="C4355" s="48">
        <v>2026</v>
      </c>
      <c r="D4355" s="48" t="s">
        <v>7</v>
      </c>
      <c r="E4355" s="48">
        <v>6</v>
      </c>
      <c r="F4355" s="60">
        <v>0</v>
      </c>
      <c r="G4355" s="43">
        <v>0</v>
      </c>
      <c r="H4355" s="58">
        <f>FactTransaction[[#This Row],[RNS]]*FactTransaction[[#This Row],[ADR]]</f>
        <v>0</v>
      </c>
      <c r="I4355" s="51">
        <f>DATE(FactTransaction[[#This Row],['#Year]],FactTransaction[[#This Row],['#Month]],1)</f>
        <v>46174</v>
      </c>
      <c r="J4355" s="48"/>
    </row>
    <row r="4356" spans="1:10" x14ac:dyDescent="0.4">
      <c r="A4356" s="48" t="s">
        <v>87</v>
      </c>
      <c r="B4356" s="48" t="s">
        <v>75</v>
      </c>
      <c r="C4356" s="48">
        <v>2026</v>
      </c>
      <c r="D4356" s="48" t="s">
        <v>8</v>
      </c>
      <c r="E4356" s="48">
        <v>6</v>
      </c>
      <c r="F4356" s="60">
        <v>0</v>
      </c>
      <c r="G4356" s="43">
        <v>0</v>
      </c>
      <c r="H4356" s="58">
        <f>FactTransaction[[#This Row],[RNS]]*FactTransaction[[#This Row],[ADR]]</f>
        <v>0</v>
      </c>
      <c r="I4356" s="51">
        <f>DATE(FactTransaction[[#This Row],['#Year]],FactTransaction[[#This Row],['#Month]],1)</f>
        <v>46174</v>
      </c>
      <c r="J4356" s="48"/>
    </row>
    <row r="4357" spans="1:10" x14ac:dyDescent="0.4">
      <c r="A4357" s="48" t="s">
        <v>87</v>
      </c>
      <c r="B4357" s="48" t="s">
        <v>75</v>
      </c>
      <c r="C4357" s="48">
        <v>2026</v>
      </c>
      <c r="D4357" s="48" t="s">
        <v>3</v>
      </c>
      <c r="E4357" s="48">
        <v>6</v>
      </c>
      <c r="F4357" s="60">
        <v>0</v>
      </c>
      <c r="G4357" s="43">
        <v>0</v>
      </c>
      <c r="H4357" s="58">
        <f>FactTransaction[[#This Row],[RNS]]*FactTransaction[[#This Row],[ADR]]</f>
        <v>0</v>
      </c>
      <c r="I4357" s="51">
        <f>DATE(FactTransaction[[#This Row],['#Year]],FactTransaction[[#This Row],['#Month]],1)</f>
        <v>46174</v>
      </c>
      <c r="J4357" s="48"/>
    </row>
    <row r="4358" spans="1:10" x14ac:dyDescent="0.4">
      <c r="A4358" s="48" t="s">
        <v>87</v>
      </c>
      <c r="B4358" s="48" t="s">
        <v>75</v>
      </c>
      <c r="C4358" s="48">
        <v>2026</v>
      </c>
      <c r="D4358" s="48" t="s">
        <v>6</v>
      </c>
      <c r="E4358" s="48">
        <v>7</v>
      </c>
      <c r="F4358" s="60">
        <v>0</v>
      </c>
      <c r="G4358" s="43">
        <v>0</v>
      </c>
      <c r="H4358" s="58">
        <f>FactTransaction[[#This Row],[RNS]]*FactTransaction[[#This Row],[ADR]]</f>
        <v>0</v>
      </c>
      <c r="I4358" s="51">
        <f>DATE(FactTransaction[[#This Row],['#Year]],FactTransaction[[#This Row],['#Month]],1)</f>
        <v>46204</v>
      </c>
      <c r="J4358" s="48"/>
    </row>
    <row r="4359" spans="1:10" x14ac:dyDescent="0.4">
      <c r="A4359" s="48" t="s">
        <v>87</v>
      </c>
      <c r="B4359" s="48" t="s">
        <v>75</v>
      </c>
      <c r="C4359" s="48">
        <v>2026</v>
      </c>
      <c r="D4359" s="48" t="s">
        <v>7</v>
      </c>
      <c r="E4359" s="48">
        <v>7</v>
      </c>
      <c r="F4359" s="60">
        <v>0</v>
      </c>
      <c r="G4359" s="43">
        <v>0</v>
      </c>
      <c r="H4359" s="58">
        <f>FactTransaction[[#This Row],[RNS]]*FactTransaction[[#This Row],[ADR]]</f>
        <v>0</v>
      </c>
      <c r="I4359" s="51">
        <f>DATE(FactTransaction[[#This Row],['#Year]],FactTransaction[[#This Row],['#Month]],1)</f>
        <v>46204</v>
      </c>
      <c r="J4359" s="48"/>
    </row>
    <row r="4360" spans="1:10" x14ac:dyDescent="0.4">
      <c r="A4360" s="48" t="s">
        <v>87</v>
      </c>
      <c r="B4360" s="48" t="s">
        <v>75</v>
      </c>
      <c r="C4360" s="48">
        <v>2026</v>
      </c>
      <c r="D4360" s="48" t="s">
        <v>8</v>
      </c>
      <c r="E4360" s="48">
        <v>7</v>
      </c>
      <c r="F4360" s="60">
        <v>0</v>
      </c>
      <c r="G4360" s="43">
        <v>0</v>
      </c>
      <c r="H4360" s="58">
        <f>FactTransaction[[#This Row],[RNS]]*FactTransaction[[#This Row],[ADR]]</f>
        <v>0</v>
      </c>
      <c r="I4360" s="51">
        <f>DATE(FactTransaction[[#This Row],['#Year]],FactTransaction[[#This Row],['#Month]],1)</f>
        <v>46204</v>
      </c>
      <c r="J4360" s="48"/>
    </row>
    <row r="4361" spans="1:10" x14ac:dyDescent="0.4">
      <c r="A4361" s="48" t="s">
        <v>87</v>
      </c>
      <c r="B4361" s="48" t="s">
        <v>75</v>
      </c>
      <c r="C4361" s="48">
        <v>2026</v>
      </c>
      <c r="D4361" s="48" t="s">
        <v>3</v>
      </c>
      <c r="E4361" s="48">
        <v>7</v>
      </c>
      <c r="F4361" s="60">
        <v>0</v>
      </c>
      <c r="G4361" s="43">
        <v>0</v>
      </c>
      <c r="H4361" s="58">
        <f>FactTransaction[[#This Row],[RNS]]*FactTransaction[[#This Row],[ADR]]</f>
        <v>0</v>
      </c>
      <c r="I4361" s="51">
        <f>DATE(FactTransaction[[#This Row],['#Year]],FactTransaction[[#This Row],['#Month]],1)</f>
        <v>46204</v>
      </c>
      <c r="J4361" s="48"/>
    </row>
    <row r="4362" spans="1:10" x14ac:dyDescent="0.4">
      <c r="A4362" s="48" t="s">
        <v>87</v>
      </c>
      <c r="B4362" s="48" t="s">
        <v>75</v>
      </c>
      <c r="C4362" s="48">
        <v>2026</v>
      </c>
      <c r="D4362" s="48" t="s">
        <v>6</v>
      </c>
      <c r="E4362" s="48">
        <v>8</v>
      </c>
      <c r="F4362" s="60">
        <v>0</v>
      </c>
      <c r="G4362" s="43">
        <v>0</v>
      </c>
      <c r="H4362" s="58">
        <f>FactTransaction[[#This Row],[RNS]]*FactTransaction[[#This Row],[ADR]]</f>
        <v>0</v>
      </c>
      <c r="I4362" s="51">
        <f>DATE(FactTransaction[[#This Row],['#Year]],FactTransaction[[#This Row],['#Month]],1)</f>
        <v>46235</v>
      </c>
      <c r="J4362" s="48"/>
    </row>
    <row r="4363" spans="1:10" x14ac:dyDescent="0.4">
      <c r="A4363" s="48" t="s">
        <v>87</v>
      </c>
      <c r="B4363" s="48" t="s">
        <v>75</v>
      </c>
      <c r="C4363" s="48">
        <v>2026</v>
      </c>
      <c r="D4363" s="48" t="s">
        <v>7</v>
      </c>
      <c r="E4363" s="48">
        <v>8</v>
      </c>
      <c r="F4363" s="60">
        <v>0</v>
      </c>
      <c r="G4363" s="43">
        <v>0</v>
      </c>
      <c r="H4363" s="58">
        <f>FactTransaction[[#This Row],[RNS]]*FactTransaction[[#This Row],[ADR]]</f>
        <v>0</v>
      </c>
      <c r="I4363" s="51">
        <f>DATE(FactTransaction[[#This Row],['#Year]],FactTransaction[[#This Row],['#Month]],1)</f>
        <v>46235</v>
      </c>
      <c r="J4363" s="48"/>
    </row>
    <row r="4364" spans="1:10" x14ac:dyDescent="0.4">
      <c r="A4364" s="48" t="s">
        <v>87</v>
      </c>
      <c r="B4364" s="48" t="s">
        <v>75</v>
      </c>
      <c r="C4364" s="48">
        <v>2026</v>
      </c>
      <c r="D4364" s="48" t="s">
        <v>8</v>
      </c>
      <c r="E4364" s="48">
        <v>8</v>
      </c>
      <c r="F4364" s="60">
        <v>0</v>
      </c>
      <c r="G4364" s="43">
        <v>0</v>
      </c>
      <c r="H4364" s="58">
        <f>FactTransaction[[#This Row],[RNS]]*FactTransaction[[#This Row],[ADR]]</f>
        <v>0</v>
      </c>
      <c r="I4364" s="51">
        <f>DATE(FactTransaction[[#This Row],['#Year]],FactTransaction[[#This Row],['#Month]],1)</f>
        <v>46235</v>
      </c>
      <c r="J4364" s="48"/>
    </row>
    <row r="4365" spans="1:10" x14ac:dyDescent="0.4">
      <c r="A4365" s="48" t="s">
        <v>87</v>
      </c>
      <c r="B4365" s="48" t="s">
        <v>75</v>
      </c>
      <c r="C4365" s="48">
        <v>2026</v>
      </c>
      <c r="D4365" s="48" t="s">
        <v>3</v>
      </c>
      <c r="E4365" s="48">
        <v>8</v>
      </c>
      <c r="F4365" s="60">
        <v>0</v>
      </c>
      <c r="G4365" s="43">
        <v>0</v>
      </c>
      <c r="H4365" s="58">
        <f>FactTransaction[[#This Row],[RNS]]*FactTransaction[[#This Row],[ADR]]</f>
        <v>0</v>
      </c>
      <c r="I4365" s="51">
        <f>DATE(FactTransaction[[#This Row],['#Year]],FactTransaction[[#This Row],['#Month]],1)</f>
        <v>46235</v>
      </c>
      <c r="J4365" s="48"/>
    </row>
    <row r="4366" spans="1:10" x14ac:dyDescent="0.4">
      <c r="A4366" s="48" t="s">
        <v>87</v>
      </c>
      <c r="B4366" s="48" t="s">
        <v>75</v>
      </c>
      <c r="C4366" s="48">
        <v>2026</v>
      </c>
      <c r="D4366" s="48" t="s">
        <v>6</v>
      </c>
      <c r="E4366" s="48">
        <v>9</v>
      </c>
      <c r="F4366" s="60">
        <v>0</v>
      </c>
      <c r="G4366" s="43">
        <v>0</v>
      </c>
      <c r="H4366" s="58">
        <f>FactTransaction[[#This Row],[RNS]]*FactTransaction[[#This Row],[ADR]]</f>
        <v>0</v>
      </c>
      <c r="I4366" s="51">
        <f>DATE(FactTransaction[[#This Row],['#Year]],FactTransaction[[#This Row],['#Month]],1)</f>
        <v>46266</v>
      </c>
      <c r="J4366" s="48"/>
    </row>
    <row r="4367" spans="1:10" x14ac:dyDescent="0.4">
      <c r="A4367" s="48" t="s">
        <v>87</v>
      </c>
      <c r="B4367" s="48" t="s">
        <v>75</v>
      </c>
      <c r="C4367" s="48">
        <v>2026</v>
      </c>
      <c r="D4367" s="48" t="s">
        <v>7</v>
      </c>
      <c r="E4367" s="48">
        <v>9</v>
      </c>
      <c r="F4367" s="60">
        <v>0</v>
      </c>
      <c r="G4367" s="43">
        <v>0</v>
      </c>
      <c r="H4367" s="58">
        <f>FactTransaction[[#This Row],[RNS]]*FactTransaction[[#This Row],[ADR]]</f>
        <v>0</v>
      </c>
      <c r="I4367" s="51">
        <f>DATE(FactTransaction[[#This Row],['#Year]],FactTransaction[[#This Row],['#Month]],1)</f>
        <v>46266</v>
      </c>
      <c r="J4367" s="48"/>
    </row>
    <row r="4368" spans="1:10" x14ac:dyDescent="0.4">
      <c r="A4368" s="48" t="s">
        <v>87</v>
      </c>
      <c r="B4368" s="48" t="s">
        <v>75</v>
      </c>
      <c r="C4368" s="48">
        <v>2026</v>
      </c>
      <c r="D4368" s="48" t="s">
        <v>8</v>
      </c>
      <c r="E4368" s="48">
        <v>9</v>
      </c>
      <c r="F4368" s="60">
        <v>0</v>
      </c>
      <c r="G4368" s="43">
        <v>0</v>
      </c>
      <c r="H4368" s="58">
        <f>FactTransaction[[#This Row],[RNS]]*FactTransaction[[#This Row],[ADR]]</f>
        <v>0</v>
      </c>
      <c r="I4368" s="51">
        <f>DATE(FactTransaction[[#This Row],['#Year]],FactTransaction[[#This Row],['#Month]],1)</f>
        <v>46266</v>
      </c>
      <c r="J4368" s="48"/>
    </row>
    <row r="4369" spans="1:10" x14ac:dyDescent="0.4">
      <c r="A4369" s="48" t="s">
        <v>87</v>
      </c>
      <c r="B4369" s="48" t="s">
        <v>75</v>
      </c>
      <c r="C4369" s="48">
        <v>2026</v>
      </c>
      <c r="D4369" s="48" t="s">
        <v>3</v>
      </c>
      <c r="E4369" s="48">
        <v>9</v>
      </c>
      <c r="F4369" s="60">
        <v>0</v>
      </c>
      <c r="G4369" s="43">
        <v>0</v>
      </c>
      <c r="H4369" s="58">
        <f>FactTransaction[[#This Row],[RNS]]*FactTransaction[[#This Row],[ADR]]</f>
        <v>0</v>
      </c>
      <c r="I4369" s="51">
        <f>DATE(FactTransaction[[#This Row],['#Year]],FactTransaction[[#This Row],['#Month]],1)</f>
        <v>46266</v>
      </c>
      <c r="J4369" s="48"/>
    </row>
    <row r="4370" spans="1:10" x14ac:dyDescent="0.4">
      <c r="A4370" s="48" t="s">
        <v>87</v>
      </c>
      <c r="B4370" s="48" t="s">
        <v>75</v>
      </c>
      <c r="C4370" s="48">
        <v>2026</v>
      </c>
      <c r="D4370" s="48" t="s">
        <v>6</v>
      </c>
      <c r="E4370" s="48">
        <v>10</v>
      </c>
      <c r="F4370" s="60">
        <v>0</v>
      </c>
      <c r="G4370" s="43">
        <v>0</v>
      </c>
      <c r="H4370" s="58">
        <f>FactTransaction[[#This Row],[RNS]]*FactTransaction[[#This Row],[ADR]]</f>
        <v>0</v>
      </c>
      <c r="I4370" s="51">
        <f>DATE(FactTransaction[[#This Row],['#Year]],FactTransaction[[#This Row],['#Month]],1)</f>
        <v>46296</v>
      </c>
      <c r="J4370" s="48"/>
    </row>
    <row r="4371" spans="1:10" x14ac:dyDescent="0.4">
      <c r="A4371" s="48" t="s">
        <v>87</v>
      </c>
      <c r="B4371" s="48" t="s">
        <v>75</v>
      </c>
      <c r="C4371" s="48">
        <v>2026</v>
      </c>
      <c r="D4371" s="48" t="s">
        <v>7</v>
      </c>
      <c r="E4371" s="48">
        <v>10</v>
      </c>
      <c r="F4371" s="60">
        <v>0</v>
      </c>
      <c r="G4371" s="43">
        <v>0</v>
      </c>
      <c r="H4371" s="58">
        <f>FactTransaction[[#This Row],[RNS]]*FactTransaction[[#This Row],[ADR]]</f>
        <v>0</v>
      </c>
      <c r="I4371" s="51">
        <f>DATE(FactTransaction[[#This Row],['#Year]],FactTransaction[[#This Row],['#Month]],1)</f>
        <v>46296</v>
      </c>
      <c r="J4371" s="48"/>
    </row>
    <row r="4372" spans="1:10" x14ac:dyDescent="0.4">
      <c r="A4372" s="48" t="s">
        <v>87</v>
      </c>
      <c r="B4372" s="48" t="s">
        <v>75</v>
      </c>
      <c r="C4372" s="48">
        <v>2026</v>
      </c>
      <c r="D4372" s="48" t="s">
        <v>8</v>
      </c>
      <c r="E4372" s="48">
        <v>10</v>
      </c>
      <c r="F4372" s="60">
        <v>0</v>
      </c>
      <c r="G4372" s="43">
        <v>0</v>
      </c>
      <c r="H4372" s="58">
        <f>FactTransaction[[#This Row],[RNS]]*FactTransaction[[#This Row],[ADR]]</f>
        <v>0</v>
      </c>
      <c r="I4372" s="51">
        <f>DATE(FactTransaction[[#This Row],['#Year]],FactTransaction[[#This Row],['#Month]],1)</f>
        <v>46296</v>
      </c>
      <c r="J4372" s="48"/>
    </row>
    <row r="4373" spans="1:10" x14ac:dyDescent="0.4">
      <c r="A4373" s="48" t="s">
        <v>87</v>
      </c>
      <c r="B4373" s="48" t="s">
        <v>75</v>
      </c>
      <c r="C4373" s="48">
        <v>2026</v>
      </c>
      <c r="D4373" s="48" t="s">
        <v>3</v>
      </c>
      <c r="E4373" s="48">
        <v>10</v>
      </c>
      <c r="F4373" s="60">
        <v>0</v>
      </c>
      <c r="G4373" s="43">
        <v>0</v>
      </c>
      <c r="H4373" s="58">
        <f>FactTransaction[[#This Row],[RNS]]*FactTransaction[[#This Row],[ADR]]</f>
        <v>0</v>
      </c>
      <c r="I4373" s="51">
        <f>DATE(FactTransaction[[#This Row],['#Year]],FactTransaction[[#This Row],['#Month]],1)</f>
        <v>46296</v>
      </c>
      <c r="J4373" s="48"/>
    </row>
    <row r="4374" spans="1:10" x14ac:dyDescent="0.4">
      <c r="A4374" s="48" t="s">
        <v>87</v>
      </c>
      <c r="B4374" s="48" t="s">
        <v>75</v>
      </c>
      <c r="C4374" s="48">
        <v>2026</v>
      </c>
      <c r="D4374" s="48" t="s">
        <v>6</v>
      </c>
      <c r="E4374" s="48">
        <v>11</v>
      </c>
      <c r="F4374" s="60">
        <v>0</v>
      </c>
      <c r="G4374" s="43">
        <v>0</v>
      </c>
      <c r="H4374" s="58">
        <f>FactTransaction[[#This Row],[RNS]]*FactTransaction[[#This Row],[ADR]]</f>
        <v>0</v>
      </c>
      <c r="I4374" s="51">
        <f>DATE(FactTransaction[[#This Row],['#Year]],FactTransaction[[#This Row],['#Month]],1)</f>
        <v>46327</v>
      </c>
      <c r="J4374" s="48"/>
    </row>
    <row r="4375" spans="1:10" x14ac:dyDescent="0.4">
      <c r="A4375" s="48" t="s">
        <v>87</v>
      </c>
      <c r="B4375" s="48" t="s">
        <v>75</v>
      </c>
      <c r="C4375" s="48">
        <v>2026</v>
      </c>
      <c r="D4375" s="48" t="s">
        <v>7</v>
      </c>
      <c r="E4375" s="48">
        <v>11</v>
      </c>
      <c r="F4375" s="60">
        <v>0</v>
      </c>
      <c r="G4375" s="43">
        <v>0</v>
      </c>
      <c r="H4375" s="58">
        <f>FactTransaction[[#This Row],[RNS]]*FactTransaction[[#This Row],[ADR]]</f>
        <v>0</v>
      </c>
      <c r="I4375" s="51">
        <f>DATE(FactTransaction[[#This Row],['#Year]],FactTransaction[[#This Row],['#Month]],1)</f>
        <v>46327</v>
      </c>
      <c r="J4375" s="48"/>
    </row>
    <row r="4376" spans="1:10" x14ac:dyDescent="0.4">
      <c r="A4376" s="48" t="s">
        <v>87</v>
      </c>
      <c r="B4376" s="48" t="s">
        <v>75</v>
      </c>
      <c r="C4376" s="48">
        <v>2026</v>
      </c>
      <c r="D4376" s="48" t="s">
        <v>8</v>
      </c>
      <c r="E4376" s="48">
        <v>11</v>
      </c>
      <c r="F4376" s="60">
        <v>0</v>
      </c>
      <c r="G4376" s="43">
        <v>0</v>
      </c>
      <c r="H4376" s="58">
        <f>FactTransaction[[#This Row],[RNS]]*FactTransaction[[#This Row],[ADR]]</f>
        <v>0</v>
      </c>
      <c r="I4376" s="51">
        <f>DATE(FactTransaction[[#This Row],['#Year]],FactTransaction[[#This Row],['#Month]],1)</f>
        <v>46327</v>
      </c>
      <c r="J4376" s="48"/>
    </row>
    <row r="4377" spans="1:10" x14ac:dyDescent="0.4">
      <c r="A4377" s="48" t="s">
        <v>87</v>
      </c>
      <c r="B4377" s="48" t="s">
        <v>75</v>
      </c>
      <c r="C4377" s="48">
        <v>2026</v>
      </c>
      <c r="D4377" s="48" t="s">
        <v>3</v>
      </c>
      <c r="E4377" s="48">
        <v>11</v>
      </c>
      <c r="F4377" s="60">
        <v>0</v>
      </c>
      <c r="G4377" s="43">
        <v>0</v>
      </c>
      <c r="H4377" s="58">
        <f>FactTransaction[[#This Row],[RNS]]*FactTransaction[[#This Row],[ADR]]</f>
        <v>0</v>
      </c>
      <c r="I4377" s="51">
        <f>DATE(FactTransaction[[#This Row],['#Year]],FactTransaction[[#This Row],['#Month]],1)</f>
        <v>46327</v>
      </c>
      <c r="J4377" s="48"/>
    </row>
    <row r="4378" spans="1:10" x14ac:dyDescent="0.4">
      <c r="A4378" s="48" t="s">
        <v>87</v>
      </c>
      <c r="B4378" s="48" t="s">
        <v>75</v>
      </c>
      <c r="C4378" s="48">
        <v>2026</v>
      </c>
      <c r="D4378" s="48" t="s">
        <v>6</v>
      </c>
      <c r="E4378" s="48">
        <v>12</v>
      </c>
      <c r="F4378" s="60">
        <v>0</v>
      </c>
      <c r="G4378" s="43">
        <v>0</v>
      </c>
      <c r="H4378" s="58">
        <f>FactTransaction[[#This Row],[RNS]]*FactTransaction[[#This Row],[ADR]]</f>
        <v>0</v>
      </c>
      <c r="I4378" s="51">
        <f>DATE(FactTransaction[[#This Row],['#Year]],FactTransaction[[#This Row],['#Month]],1)</f>
        <v>46357</v>
      </c>
      <c r="J4378" s="48"/>
    </row>
    <row r="4379" spans="1:10" x14ac:dyDescent="0.4">
      <c r="A4379" s="48" t="s">
        <v>87</v>
      </c>
      <c r="B4379" s="48" t="s">
        <v>75</v>
      </c>
      <c r="C4379" s="48">
        <v>2026</v>
      </c>
      <c r="D4379" s="48" t="s">
        <v>7</v>
      </c>
      <c r="E4379" s="48">
        <v>12</v>
      </c>
      <c r="F4379" s="60">
        <v>0</v>
      </c>
      <c r="G4379" s="43">
        <v>0</v>
      </c>
      <c r="H4379" s="58">
        <f>FactTransaction[[#This Row],[RNS]]*FactTransaction[[#This Row],[ADR]]</f>
        <v>0</v>
      </c>
      <c r="I4379" s="51">
        <f>DATE(FactTransaction[[#This Row],['#Year]],FactTransaction[[#This Row],['#Month]],1)</f>
        <v>46357</v>
      </c>
      <c r="J4379" s="48"/>
    </row>
    <row r="4380" spans="1:10" x14ac:dyDescent="0.4">
      <c r="A4380" s="48" t="s">
        <v>87</v>
      </c>
      <c r="B4380" s="48" t="s">
        <v>75</v>
      </c>
      <c r="C4380" s="48">
        <v>2026</v>
      </c>
      <c r="D4380" s="48" t="s">
        <v>8</v>
      </c>
      <c r="E4380" s="48">
        <v>12</v>
      </c>
      <c r="F4380" s="60">
        <v>0</v>
      </c>
      <c r="G4380" s="43">
        <v>0</v>
      </c>
      <c r="H4380" s="58">
        <f>FactTransaction[[#This Row],[RNS]]*FactTransaction[[#This Row],[ADR]]</f>
        <v>0</v>
      </c>
      <c r="I4380" s="51">
        <f>DATE(FactTransaction[[#This Row],['#Year]],FactTransaction[[#This Row],['#Month]],1)</f>
        <v>46357</v>
      </c>
      <c r="J4380" s="48"/>
    </row>
    <row r="4381" spans="1:10" x14ac:dyDescent="0.4">
      <c r="A4381" s="48" t="s">
        <v>87</v>
      </c>
      <c r="B4381" s="48" t="s">
        <v>75</v>
      </c>
      <c r="C4381" s="48">
        <v>2026</v>
      </c>
      <c r="D4381" s="48" t="s">
        <v>3</v>
      </c>
      <c r="E4381" s="48">
        <v>12</v>
      </c>
      <c r="F4381" s="60">
        <v>0</v>
      </c>
      <c r="G4381" s="43">
        <v>0</v>
      </c>
      <c r="H4381" s="58">
        <f>FactTransaction[[#This Row],[RNS]]*FactTransaction[[#This Row],[ADR]]</f>
        <v>0</v>
      </c>
      <c r="I4381" s="51">
        <f>DATE(FactTransaction[[#This Row],['#Year]],FactTransaction[[#This Row],['#Month]],1)</f>
        <v>46357</v>
      </c>
      <c r="J4381" s="48"/>
    </row>
    <row r="4382" spans="1:10" x14ac:dyDescent="0.4">
      <c r="A4382" s="48" t="s">
        <v>87</v>
      </c>
      <c r="B4382" s="48" t="s">
        <v>74</v>
      </c>
      <c r="C4382" s="48">
        <v>2026</v>
      </c>
      <c r="D4382" s="48" t="s">
        <v>6</v>
      </c>
      <c r="E4382" s="48">
        <v>1</v>
      </c>
      <c r="F4382" s="60">
        <v>94</v>
      </c>
      <c r="G4382" s="43">
        <v>90</v>
      </c>
      <c r="H4382" s="58">
        <f>FactTransaction[[#This Row],[RNS]]*FactTransaction[[#This Row],[ADR]]</f>
        <v>8460</v>
      </c>
      <c r="I4382" s="51">
        <f>DATE(FactTransaction[[#This Row],['#Year]],FactTransaction[[#This Row],['#Month]],1)</f>
        <v>46023</v>
      </c>
      <c r="J4382" s="48"/>
    </row>
    <row r="4383" spans="1:10" x14ac:dyDescent="0.4">
      <c r="A4383" s="48" t="s">
        <v>87</v>
      </c>
      <c r="B4383" s="48" t="s">
        <v>74</v>
      </c>
      <c r="C4383" s="48">
        <v>2026</v>
      </c>
      <c r="D4383" s="48" t="s">
        <v>7</v>
      </c>
      <c r="E4383" s="48">
        <v>1</v>
      </c>
      <c r="F4383" s="60">
        <v>150</v>
      </c>
      <c r="G4383" s="43">
        <v>96</v>
      </c>
      <c r="H4383" s="58">
        <f>FactTransaction[[#This Row],[RNS]]*FactTransaction[[#This Row],[ADR]]</f>
        <v>14400</v>
      </c>
      <c r="I4383" s="51">
        <f>DATE(FactTransaction[[#This Row],['#Year]],FactTransaction[[#This Row],['#Month]],1)</f>
        <v>46023</v>
      </c>
      <c r="J4383" s="48"/>
    </row>
    <row r="4384" spans="1:10" x14ac:dyDescent="0.4">
      <c r="A4384" s="48" t="s">
        <v>87</v>
      </c>
      <c r="B4384" s="48" t="s">
        <v>74</v>
      </c>
      <c r="C4384" s="48">
        <v>2026</v>
      </c>
      <c r="D4384" s="48" t="s">
        <v>8</v>
      </c>
      <c r="E4384" s="48">
        <v>1</v>
      </c>
      <c r="F4384" s="60">
        <v>18</v>
      </c>
      <c r="G4384" s="43">
        <v>80</v>
      </c>
      <c r="H4384" s="58">
        <f>FactTransaction[[#This Row],[RNS]]*FactTransaction[[#This Row],[ADR]]</f>
        <v>1440</v>
      </c>
      <c r="I4384" s="51">
        <f>DATE(FactTransaction[[#This Row],['#Year]],FactTransaction[[#This Row],['#Month]],1)</f>
        <v>46023</v>
      </c>
      <c r="J4384" s="48"/>
    </row>
    <row r="4385" spans="1:10" x14ac:dyDescent="0.4">
      <c r="A4385" s="48" t="s">
        <v>87</v>
      </c>
      <c r="B4385" s="48" t="s">
        <v>74</v>
      </c>
      <c r="C4385" s="48">
        <v>2026</v>
      </c>
      <c r="D4385" s="48" t="s">
        <v>3</v>
      </c>
      <c r="E4385" s="48">
        <v>1</v>
      </c>
      <c r="F4385" s="60">
        <v>12</v>
      </c>
      <c r="G4385" s="43">
        <v>87</v>
      </c>
      <c r="H4385" s="58">
        <f>FactTransaction[[#This Row],[RNS]]*FactTransaction[[#This Row],[ADR]]</f>
        <v>1044</v>
      </c>
      <c r="I4385" s="51">
        <f>DATE(FactTransaction[[#This Row],['#Year]],FactTransaction[[#This Row],['#Month]],1)</f>
        <v>46023</v>
      </c>
      <c r="J4385" s="48"/>
    </row>
    <row r="4386" spans="1:10" x14ac:dyDescent="0.4">
      <c r="A4386" s="48" t="s">
        <v>87</v>
      </c>
      <c r="B4386" s="48" t="s">
        <v>74</v>
      </c>
      <c r="C4386" s="48">
        <v>2026</v>
      </c>
      <c r="D4386" s="48" t="s">
        <v>6</v>
      </c>
      <c r="E4386" s="48">
        <v>2</v>
      </c>
      <c r="F4386" s="60">
        <v>177</v>
      </c>
      <c r="G4386" s="43">
        <v>86</v>
      </c>
      <c r="H4386" s="58">
        <f>FactTransaction[[#This Row],[RNS]]*FactTransaction[[#This Row],[ADR]]</f>
        <v>15222</v>
      </c>
      <c r="I4386" s="51">
        <f>DATE(FactTransaction[[#This Row],['#Year]],FactTransaction[[#This Row],['#Month]],1)</f>
        <v>46054</v>
      </c>
      <c r="J4386" s="48"/>
    </row>
    <row r="4387" spans="1:10" x14ac:dyDescent="0.4">
      <c r="A4387" s="48" t="s">
        <v>87</v>
      </c>
      <c r="B4387" s="48" t="s">
        <v>74</v>
      </c>
      <c r="C4387" s="48">
        <v>2026</v>
      </c>
      <c r="D4387" s="48" t="s">
        <v>7</v>
      </c>
      <c r="E4387" s="48">
        <v>2</v>
      </c>
      <c r="F4387" s="60">
        <v>54</v>
      </c>
      <c r="G4387" s="43">
        <v>112</v>
      </c>
      <c r="H4387" s="58">
        <f>FactTransaction[[#This Row],[RNS]]*FactTransaction[[#This Row],[ADR]]</f>
        <v>6048</v>
      </c>
      <c r="I4387" s="51">
        <f>DATE(FactTransaction[[#This Row],['#Year]],FactTransaction[[#This Row],['#Month]],1)</f>
        <v>46054</v>
      </c>
      <c r="J4387" s="48"/>
    </row>
    <row r="4388" spans="1:10" x14ac:dyDescent="0.4">
      <c r="A4388" s="48" t="s">
        <v>87</v>
      </c>
      <c r="B4388" s="48" t="s">
        <v>74</v>
      </c>
      <c r="C4388" s="48">
        <v>2026</v>
      </c>
      <c r="D4388" s="48" t="s">
        <v>8</v>
      </c>
      <c r="E4388" s="48">
        <v>2</v>
      </c>
      <c r="F4388" s="60">
        <v>83</v>
      </c>
      <c r="G4388" s="43">
        <v>101</v>
      </c>
      <c r="H4388" s="58">
        <f>FactTransaction[[#This Row],[RNS]]*FactTransaction[[#This Row],[ADR]]</f>
        <v>8383</v>
      </c>
      <c r="I4388" s="51">
        <f>DATE(FactTransaction[[#This Row],['#Year]],FactTransaction[[#This Row],['#Month]],1)</f>
        <v>46054</v>
      </c>
      <c r="J4388" s="48"/>
    </row>
    <row r="4389" spans="1:10" x14ac:dyDescent="0.4">
      <c r="A4389" s="48" t="s">
        <v>87</v>
      </c>
      <c r="B4389" s="48" t="s">
        <v>74</v>
      </c>
      <c r="C4389" s="48">
        <v>2026</v>
      </c>
      <c r="D4389" s="48" t="s">
        <v>3</v>
      </c>
      <c r="E4389" s="48">
        <v>2</v>
      </c>
      <c r="F4389" s="60">
        <v>175</v>
      </c>
      <c r="G4389" s="43">
        <v>83</v>
      </c>
      <c r="H4389" s="58">
        <f>FactTransaction[[#This Row],[RNS]]*FactTransaction[[#This Row],[ADR]]</f>
        <v>14525</v>
      </c>
      <c r="I4389" s="51">
        <f>DATE(FactTransaction[[#This Row],['#Year]],FactTransaction[[#This Row],['#Month]],1)</f>
        <v>46054</v>
      </c>
      <c r="J4389" s="48"/>
    </row>
    <row r="4390" spans="1:10" x14ac:dyDescent="0.4">
      <c r="A4390" s="48" t="s">
        <v>87</v>
      </c>
      <c r="B4390" s="48" t="s">
        <v>74</v>
      </c>
      <c r="C4390" s="48">
        <v>2026</v>
      </c>
      <c r="D4390" s="48" t="s">
        <v>6</v>
      </c>
      <c r="E4390" s="48">
        <v>3</v>
      </c>
      <c r="F4390" s="60">
        <v>0</v>
      </c>
      <c r="G4390" s="43">
        <v>0</v>
      </c>
      <c r="H4390" s="58">
        <f>FactTransaction[[#This Row],[RNS]]*FactTransaction[[#This Row],[ADR]]</f>
        <v>0</v>
      </c>
      <c r="I4390" s="51">
        <f>DATE(FactTransaction[[#This Row],['#Year]],FactTransaction[[#This Row],['#Month]],1)</f>
        <v>46082</v>
      </c>
      <c r="J4390" s="48"/>
    </row>
    <row r="4391" spans="1:10" x14ac:dyDescent="0.4">
      <c r="A4391" s="48" t="s">
        <v>87</v>
      </c>
      <c r="B4391" s="48" t="s">
        <v>74</v>
      </c>
      <c r="C4391" s="48">
        <v>2026</v>
      </c>
      <c r="D4391" s="48" t="s">
        <v>7</v>
      </c>
      <c r="E4391" s="48">
        <v>3</v>
      </c>
      <c r="F4391" s="60">
        <v>0</v>
      </c>
      <c r="G4391" s="43">
        <v>0</v>
      </c>
      <c r="H4391" s="58">
        <f>FactTransaction[[#This Row],[RNS]]*FactTransaction[[#This Row],[ADR]]</f>
        <v>0</v>
      </c>
      <c r="I4391" s="51">
        <f>DATE(FactTransaction[[#This Row],['#Year]],FactTransaction[[#This Row],['#Month]],1)</f>
        <v>46082</v>
      </c>
      <c r="J4391" s="48"/>
    </row>
    <row r="4392" spans="1:10" x14ac:dyDescent="0.4">
      <c r="A4392" s="48" t="s">
        <v>87</v>
      </c>
      <c r="B4392" s="48" t="s">
        <v>74</v>
      </c>
      <c r="C4392" s="48">
        <v>2026</v>
      </c>
      <c r="D4392" s="48" t="s">
        <v>8</v>
      </c>
      <c r="E4392" s="48">
        <v>3</v>
      </c>
      <c r="F4392" s="60">
        <v>0</v>
      </c>
      <c r="G4392" s="43">
        <v>0</v>
      </c>
      <c r="H4392" s="58">
        <f>FactTransaction[[#This Row],[RNS]]*FactTransaction[[#This Row],[ADR]]</f>
        <v>0</v>
      </c>
      <c r="I4392" s="51">
        <f>DATE(FactTransaction[[#This Row],['#Year]],FactTransaction[[#This Row],['#Month]],1)</f>
        <v>46082</v>
      </c>
      <c r="J4392" s="48"/>
    </row>
    <row r="4393" spans="1:10" x14ac:dyDescent="0.4">
      <c r="A4393" s="48" t="s">
        <v>87</v>
      </c>
      <c r="B4393" s="48" t="s">
        <v>74</v>
      </c>
      <c r="C4393" s="48">
        <v>2026</v>
      </c>
      <c r="D4393" s="48" t="s">
        <v>3</v>
      </c>
      <c r="E4393" s="48">
        <v>3</v>
      </c>
      <c r="F4393" s="60">
        <v>0</v>
      </c>
      <c r="G4393" s="43">
        <v>0</v>
      </c>
      <c r="H4393" s="58">
        <f>FactTransaction[[#This Row],[RNS]]*FactTransaction[[#This Row],[ADR]]</f>
        <v>0</v>
      </c>
      <c r="I4393" s="51">
        <f>DATE(FactTransaction[[#This Row],['#Year]],FactTransaction[[#This Row],['#Month]],1)</f>
        <v>46082</v>
      </c>
      <c r="J4393" s="48"/>
    </row>
    <row r="4394" spans="1:10" x14ac:dyDescent="0.4">
      <c r="A4394" s="48" t="s">
        <v>87</v>
      </c>
      <c r="B4394" s="48" t="s">
        <v>74</v>
      </c>
      <c r="C4394" s="48">
        <v>2026</v>
      </c>
      <c r="D4394" s="48" t="s">
        <v>6</v>
      </c>
      <c r="E4394" s="48">
        <v>4</v>
      </c>
      <c r="F4394" s="60">
        <v>0</v>
      </c>
      <c r="G4394" s="43">
        <v>0</v>
      </c>
      <c r="H4394" s="58">
        <f>FactTransaction[[#This Row],[RNS]]*FactTransaction[[#This Row],[ADR]]</f>
        <v>0</v>
      </c>
      <c r="I4394" s="51">
        <f>DATE(FactTransaction[[#This Row],['#Year]],FactTransaction[[#This Row],['#Month]],1)</f>
        <v>46113</v>
      </c>
      <c r="J4394" s="48"/>
    </row>
    <row r="4395" spans="1:10" x14ac:dyDescent="0.4">
      <c r="A4395" s="48" t="s">
        <v>87</v>
      </c>
      <c r="B4395" s="48" t="s">
        <v>74</v>
      </c>
      <c r="C4395" s="48">
        <v>2026</v>
      </c>
      <c r="D4395" s="48" t="s">
        <v>7</v>
      </c>
      <c r="E4395" s="48">
        <v>4</v>
      </c>
      <c r="F4395" s="60">
        <v>0</v>
      </c>
      <c r="G4395" s="43">
        <v>0</v>
      </c>
      <c r="H4395" s="58">
        <f>FactTransaction[[#This Row],[RNS]]*FactTransaction[[#This Row],[ADR]]</f>
        <v>0</v>
      </c>
      <c r="I4395" s="51">
        <f>DATE(FactTransaction[[#This Row],['#Year]],FactTransaction[[#This Row],['#Month]],1)</f>
        <v>46113</v>
      </c>
      <c r="J4395" s="48"/>
    </row>
    <row r="4396" spans="1:10" x14ac:dyDescent="0.4">
      <c r="A4396" s="48" t="s">
        <v>87</v>
      </c>
      <c r="B4396" s="48" t="s">
        <v>74</v>
      </c>
      <c r="C4396" s="48">
        <v>2026</v>
      </c>
      <c r="D4396" s="48" t="s">
        <v>8</v>
      </c>
      <c r="E4396" s="48">
        <v>4</v>
      </c>
      <c r="F4396" s="60">
        <v>0</v>
      </c>
      <c r="G4396" s="43">
        <v>0</v>
      </c>
      <c r="H4396" s="58">
        <f>FactTransaction[[#This Row],[RNS]]*FactTransaction[[#This Row],[ADR]]</f>
        <v>0</v>
      </c>
      <c r="I4396" s="51">
        <f>DATE(FactTransaction[[#This Row],['#Year]],FactTransaction[[#This Row],['#Month]],1)</f>
        <v>46113</v>
      </c>
      <c r="J4396" s="48"/>
    </row>
    <row r="4397" spans="1:10" x14ac:dyDescent="0.4">
      <c r="A4397" s="48" t="s">
        <v>87</v>
      </c>
      <c r="B4397" s="48" t="s">
        <v>74</v>
      </c>
      <c r="C4397" s="48">
        <v>2026</v>
      </c>
      <c r="D4397" s="48" t="s">
        <v>3</v>
      </c>
      <c r="E4397" s="48">
        <v>4</v>
      </c>
      <c r="F4397" s="60">
        <v>0</v>
      </c>
      <c r="G4397" s="43">
        <v>0</v>
      </c>
      <c r="H4397" s="58">
        <f>FactTransaction[[#This Row],[RNS]]*FactTransaction[[#This Row],[ADR]]</f>
        <v>0</v>
      </c>
      <c r="I4397" s="51">
        <f>DATE(FactTransaction[[#This Row],['#Year]],FactTransaction[[#This Row],['#Month]],1)</f>
        <v>46113</v>
      </c>
      <c r="J4397" s="48"/>
    </row>
    <row r="4398" spans="1:10" x14ac:dyDescent="0.4">
      <c r="A4398" s="48" t="s">
        <v>87</v>
      </c>
      <c r="B4398" s="48" t="s">
        <v>74</v>
      </c>
      <c r="C4398" s="48">
        <v>2026</v>
      </c>
      <c r="D4398" s="48" t="s">
        <v>6</v>
      </c>
      <c r="E4398" s="48">
        <v>5</v>
      </c>
      <c r="F4398" s="60">
        <v>0</v>
      </c>
      <c r="G4398" s="43">
        <v>0</v>
      </c>
      <c r="H4398" s="58">
        <f>FactTransaction[[#This Row],[RNS]]*FactTransaction[[#This Row],[ADR]]</f>
        <v>0</v>
      </c>
      <c r="I4398" s="51">
        <f>DATE(FactTransaction[[#This Row],['#Year]],FactTransaction[[#This Row],['#Month]],1)</f>
        <v>46143</v>
      </c>
      <c r="J4398" s="48"/>
    </row>
    <row r="4399" spans="1:10" x14ac:dyDescent="0.4">
      <c r="A4399" s="48" t="s">
        <v>87</v>
      </c>
      <c r="B4399" s="48" t="s">
        <v>74</v>
      </c>
      <c r="C4399" s="48">
        <v>2026</v>
      </c>
      <c r="D4399" s="48" t="s">
        <v>7</v>
      </c>
      <c r="E4399" s="48">
        <v>5</v>
      </c>
      <c r="F4399" s="60">
        <v>0</v>
      </c>
      <c r="G4399" s="43">
        <v>0</v>
      </c>
      <c r="H4399" s="58">
        <f>FactTransaction[[#This Row],[RNS]]*FactTransaction[[#This Row],[ADR]]</f>
        <v>0</v>
      </c>
      <c r="I4399" s="51">
        <f>DATE(FactTransaction[[#This Row],['#Year]],FactTransaction[[#This Row],['#Month]],1)</f>
        <v>46143</v>
      </c>
      <c r="J4399" s="48"/>
    </row>
    <row r="4400" spans="1:10" x14ac:dyDescent="0.4">
      <c r="A4400" s="48" t="s">
        <v>87</v>
      </c>
      <c r="B4400" s="48" t="s">
        <v>74</v>
      </c>
      <c r="C4400" s="48">
        <v>2026</v>
      </c>
      <c r="D4400" s="48" t="s">
        <v>8</v>
      </c>
      <c r="E4400" s="48">
        <v>5</v>
      </c>
      <c r="F4400" s="60">
        <v>0</v>
      </c>
      <c r="G4400" s="43">
        <v>0</v>
      </c>
      <c r="H4400" s="58">
        <f>FactTransaction[[#This Row],[RNS]]*FactTransaction[[#This Row],[ADR]]</f>
        <v>0</v>
      </c>
      <c r="I4400" s="51">
        <f>DATE(FactTransaction[[#This Row],['#Year]],FactTransaction[[#This Row],['#Month]],1)</f>
        <v>46143</v>
      </c>
      <c r="J4400" s="48"/>
    </row>
    <row r="4401" spans="1:10" x14ac:dyDescent="0.4">
      <c r="A4401" s="48" t="s">
        <v>87</v>
      </c>
      <c r="B4401" s="48" t="s">
        <v>74</v>
      </c>
      <c r="C4401" s="48">
        <v>2026</v>
      </c>
      <c r="D4401" s="48" t="s">
        <v>3</v>
      </c>
      <c r="E4401" s="48">
        <v>5</v>
      </c>
      <c r="F4401" s="60">
        <v>0</v>
      </c>
      <c r="G4401" s="43">
        <v>0</v>
      </c>
      <c r="H4401" s="58">
        <f>FactTransaction[[#This Row],[RNS]]*FactTransaction[[#This Row],[ADR]]</f>
        <v>0</v>
      </c>
      <c r="I4401" s="51">
        <f>DATE(FactTransaction[[#This Row],['#Year]],FactTransaction[[#This Row],['#Month]],1)</f>
        <v>46143</v>
      </c>
      <c r="J4401" s="48"/>
    </row>
    <row r="4402" spans="1:10" x14ac:dyDescent="0.4">
      <c r="A4402" s="48" t="s">
        <v>87</v>
      </c>
      <c r="B4402" s="48" t="s">
        <v>74</v>
      </c>
      <c r="C4402" s="48">
        <v>2026</v>
      </c>
      <c r="D4402" s="48" t="s">
        <v>6</v>
      </c>
      <c r="E4402" s="48">
        <v>6</v>
      </c>
      <c r="F4402" s="60">
        <v>0</v>
      </c>
      <c r="G4402" s="43">
        <v>0</v>
      </c>
      <c r="H4402" s="58">
        <f>FactTransaction[[#This Row],[RNS]]*FactTransaction[[#This Row],[ADR]]</f>
        <v>0</v>
      </c>
      <c r="I4402" s="51">
        <f>DATE(FactTransaction[[#This Row],['#Year]],FactTransaction[[#This Row],['#Month]],1)</f>
        <v>46174</v>
      </c>
      <c r="J4402" s="48"/>
    </row>
    <row r="4403" spans="1:10" x14ac:dyDescent="0.4">
      <c r="A4403" s="48" t="s">
        <v>87</v>
      </c>
      <c r="B4403" s="48" t="s">
        <v>74</v>
      </c>
      <c r="C4403" s="48">
        <v>2026</v>
      </c>
      <c r="D4403" s="48" t="s">
        <v>7</v>
      </c>
      <c r="E4403" s="48">
        <v>6</v>
      </c>
      <c r="F4403" s="60">
        <v>0</v>
      </c>
      <c r="G4403" s="43">
        <v>0</v>
      </c>
      <c r="H4403" s="58">
        <f>FactTransaction[[#This Row],[RNS]]*FactTransaction[[#This Row],[ADR]]</f>
        <v>0</v>
      </c>
      <c r="I4403" s="51">
        <f>DATE(FactTransaction[[#This Row],['#Year]],FactTransaction[[#This Row],['#Month]],1)</f>
        <v>46174</v>
      </c>
      <c r="J4403" s="48"/>
    </row>
    <row r="4404" spans="1:10" x14ac:dyDescent="0.4">
      <c r="A4404" s="48" t="s">
        <v>87</v>
      </c>
      <c r="B4404" s="48" t="s">
        <v>74</v>
      </c>
      <c r="C4404" s="48">
        <v>2026</v>
      </c>
      <c r="D4404" s="48" t="s">
        <v>8</v>
      </c>
      <c r="E4404" s="48">
        <v>6</v>
      </c>
      <c r="F4404" s="60">
        <v>0</v>
      </c>
      <c r="G4404" s="43">
        <v>0</v>
      </c>
      <c r="H4404" s="58">
        <f>FactTransaction[[#This Row],[RNS]]*FactTransaction[[#This Row],[ADR]]</f>
        <v>0</v>
      </c>
      <c r="I4404" s="51">
        <f>DATE(FactTransaction[[#This Row],['#Year]],FactTransaction[[#This Row],['#Month]],1)</f>
        <v>46174</v>
      </c>
      <c r="J4404" s="48"/>
    </row>
    <row r="4405" spans="1:10" x14ac:dyDescent="0.4">
      <c r="A4405" s="48" t="s">
        <v>87</v>
      </c>
      <c r="B4405" s="48" t="s">
        <v>74</v>
      </c>
      <c r="C4405" s="48">
        <v>2026</v>
      </c>
      <c r="D4405" s="48" t="s">
        <v>3</v>
      </c>
      <c r="E4405" s="48">
        <v>6</v>
      </c>
      <c r="F4405" s="60">
        <v>0</v>
      </c>
      <c r="G4405" s="43">
        <v>0</v>
      </c>
      <c r="H4405" s="58">
        <f>FactTransaction[[#This Row],[RNS]]*FactTransaction[[#This Row],[ADR]]</f>
        <v>0</v>
      </c>
      <c r="I4405" s="51">
        <f>DATE(FactTransaction[[#This Row],['#Year]],FactTransaction[[#This Row],['#Month]],1)</f>
        <v>46174</v>
      </c>
      <c r="J4405" s="48"/>
    </row>
    <row r="4406" spans="1:10" x14ac:dyDescent="0.4">
      <c r="A4406" s="48" t="s">
        <v>87</v>
      </c>
      <c r="B4406" s="48" t="s">
        <v>74</v>
      </c>
      <c r="C4406" s="48">
        <v>2026</v>
      </c>
      <c r="D4406" s="48" t="s">
        <v>6</v>
      </c>
      <c r="E4406" s="48">
        <v>7</v>
      </c>
      <c r="F4406" s="60">
        <v>0</v>
      </c>
      <c r="G4406" s="43">
        <v>0</v>
      </c>
      <c r="H4406" s="58">
        <f>FactTransaction[[#This Row],[RNS]]*FactTransaction[[#This Row],[ADR]]</f>
        <v>0</v>
      </c>
      <c r="I4406" s="51">
        <f>DATE(FactTransaction[[#This Row],['#Year]],FactTransaction[[#This Row],['#Month]],1)</f>
        <v>46204</v>
      </c>
      <c r="J4406" s="48"/>
    </row>
    <row r="4407" spans="1:10" x14ac:dyDescent="0.4">
      <c r="A4407" s="48" t="s">
        <v>87</v>
      </c>
      <c r="B4407" s="48" t="s">
        <v>74</v>
      </c>
      <c r="C4407" s="48">
        <v>2026</v>
      </c>
      <c r="D4407" s="48" t="s">
        <v>7</v>
      </c>
      <c r="E4407" s="48">
        <v>7</v>
      </c>
      <c r="F4407" s="60">
        <v>0</v>
      </c>
      <c r="G4407" s="43">
        <v>0</v>
      </c>
      <c r="H4407" s="58">
        <f>FactTransaction[[#This Row],[RNS]]*FactTransaction[[#This Row],[ADR]]</f>
        <v>0</v>
      </c>
      <c r="I4407" s="51">
        <f>DATE(FactTransaction[[#This Row],['#Year]],FactTransaction[[#This Row],['#Month]],1)</f>
        <v>46204</v>
      </c>
      <c r="J4407" s="48"/>
    </row>
    <row r="4408" spans="1:10" x14ac:dyDescent="0.4">
      <c r="A4408" s="48" t="s">
        <v>87</v>
      </c>
      <c r="B4408" s="48" t="s">
        <v>74</v>
      </c>
      <c r="C4408" s="48">
        <v>2026</v>
      </c>
      <c r="D4408" s="48" t="s">
        <v>8</v>
      </c>
      <c r="E4408" s="48">
        <v>7</v>
      </c>
      <c r="F4408" s="60">
        <v>0</v>
      </c>
      <c r="G4408" s="43">
        <v>0</v>
      </c>
      <c r="H4408" s="58">
        <f>FactTransaction[[#This Row],[RNS]]*FactTransaction[[#This Row],[ADR]]</f>
        <v>0</v>
      </c>
      <c r="I4408" s="51">
        <f>DATE(FactTransaction[[#This Row],['#Year]],FactTransaction[[#This Row],['#Month]],1)</f>
        <v>46204</v>
      </c>
      <c r="J4408" s="48"/>
    </row>
    <row r="4409" spans="1:10" x14ac:dyDescent="0.4">
      <c r="A4409" s="48" t="s">
        <v>87</v>
      </c>
      <c r="B4409" s="48" t="s">
        <v>74</v>
      </c>
      <c r="C4409" s="48">
        <v>2026</v>
      </c>
      <c r="D4409" s="48" t="s">
        <v>3</v>
      </c>
      <c r="E4409" s="48">
        <v>7</v>
      </c>
      <c r="F4409" s="60">
        <v>0</v>
      </c>
      <c r="G4409" s="43">
        <v>0</v>
      </c>
      <c r="H4409" s="58">
        <f>FactTransaction[[#This Row],[RNS]]*FactTransaction[[#This Row],[ADR]]</f>
        <v>0</v>
      </c>
      <c r="I4409" s="51">
        <f>DATE(FactTransaction[[#This Row],['#Year]],FactTransaction[[#This Row],['#Month]],1)</f>
        <v>46204</v>
      </c>
      <c r="J4409" s="48"/>
    </row>
    <row r="4410" spans="1:10" x14ac:dyDescent="0.4">
      <c r="A4410" s="48" t="s">
        <v>87</v>
      </c>
      <c r="B4410" s="48" t="s">
        <v>74</v>
      </c>
      <c r="C4410" s="48">
        <v>2026</v>
      </c>
      <c r="D4410" s="48" t="s">
        <v>6</v>
      </c>
      <c r="E4410" s="48">
        <v>8</v>
      </c>
      <c r="F4410" s="60">
        <v>0</v>
      </c>
      <c r="G4410" s="43">
        <v>0</v>
      </c>
      <c r="H4410" s="58">
        <f>FactTransaction[[#This Row],[RNS]]*FactTransaction[[#This Row],[ADR]]</f>
        <v>0</v>
      </c>
      <c r="I4410" s="51">
        <f>DATE(FactTransaction[[#This Row],['#Year]],FactTransaction[[#This Row],['#Month]],1)</f>
        <v>46235</v>
      </c>
      <c r="J4410" s="48"/>
    </row>
    <row r="4411" spans="1:10" x14ac:dyDescent="0.4">
      <c r="A4411" s="48" t="s">
        <v>87</v>
      </c>
      <c r="B4411" s="48" t="s">
        <v>74</v>
      </c>
      <c r="C4411" s="48">
        <v>2026</v>
      </c>
      <c r="D4411" s="48" t="s">
        <v>7</v>
      </c>
      <c r="E4411" s="48">
        <v>8</v>
      </c>
      <c r="F4411" s="60">
        <v>0</v>
      </c>
      <c r="G4411" s="43">
        <v>0</v>
      </c>
      <c r="H4411" s="58">
        <f>FactTransaction[[#This Row],[RNS]]*FactTransaction[[#This Row],[ADR]]</f>
        <v>0</v>
      </c>
      <c r="I4411" s="51">
        <f>DATE(FactTransaction[[#This Row],['#Year]],FactTransaction[[#This Row],['#Month]],1)</f>
        <v>46235</v>
      </c>
      <c r="J4411" s="48"/>
    </row>
    <row r="4412" spans="1:10" x14ac:dyDescent="0.4">
      <c r="A4412" s="48" t="s">
        <v>87</v>
      </c>
      <c r="B4412" s="48" t="s">
        <v>74</v>
      </c>
      <c r="C4412" s="48">
        <v>2026</v>
      </c>
      <c r="D4412" s="48" t="s">
        <v>8</v>
      </c>
      <c r="E4412" s="48">
        <v>8</v>
      </c>
      <c r="F4412" s="60">
        <v>0</v>
      </c>
      <c r="G4412" s="43">
        <v>0</v>
      </c>
      <c r="H4412" s="58">
        <f>FactTransaction[[#This Row],[RNS]]*FactTransaction[[#This Row],[ADR]]</f>
        <v>0</v>
      </c>
      <c r="I4412" s="51">
        <f>DATE(FactTransaction[[#This Row],['#Year]],FactTransaction[[#This Row],['#Month]],1)</f>
        <v>46235</v>
      </c>
      <c r="J4412" s="48"/>
    </row>
    <row r="4413" spans="1:10" x14ac:dyDescent="0.4">
      <c r="A4413" s="48" t="s">
        <v>87</v>
      </c>
      <c r="B4413" s="48" t="s">
        <v>74</v>
      </c>
      <c r="C4413" s="48">
        <v>2026</v>
      </c>
      <c r="D4413" s="48" t="s">
        <v>3</v>
      </c>
      <c r="E4413" s="48">
        <v>8</v>
      </c>
      <c r="F4413" s="60">
        <v>0</v>
      </c>
      <c r="G4413" s="43">
        <v>0</v>
      </c>
      <c r="H4413" s="58">
        <f>FactTransaction[[#This Row],[RNS]]*FactTransaction[[#This Row],[ADR]]</f>
        <v>0</v>
      </c>
      <c r="I4413" s="51">
        <f>DATE(FactTransaction[[#This Row],['#Year]],FactTransaction[[#This Row],['#Month]],1)</f>
        <v>46235</v>
      </c>
      <c r="J4413" s="48"/>
    </row>
    <row r="4414" spans="1:10" x14ac:dyDescent="0.4">
      <c r="A4414" s="48" t="s">
        <v>87</v>
      </c>
      <c r="B4414" s="48" t="s">
        <v>74</v>
      </c>
      <c r="C4414" s="48">
        <v>2026</v>
      </c>
      <c r="D4414" s="48" t="s">
        <v>6</v>
      </c>
      <c r="E4414" s="48">
        <v>9</v>
      </c>
      <c r="F4414" s="60">
        <v>0</v>
      </c>
      <c r="G4414" s="43">
        <v>0</v>
      </c>
      <c r="H4414" s="58">
        <f>FactTransaction[[#This Row],[RNS]]*FactTransaction[[#This Row],[ADR]]</f>
        <v>0</v>
      </c>
      <c r="I4414" s="51">
        <f>DATE(FactTransaction[[#This Row],['#Year]],FactTransaction[[#This Row],['#Month]],1)</f>
        <v>46266</v>
      </c>
      <c r="J4414" s="48"/>
    </row>
    <row r="4415" spans="1:10" x14ac:dyDescent="0.4">
      <c r="A4415" s="48" t="s">
        <v>87</v>
      </c>
      <c r="B4415" s="48" t="s">
        <v>74</v>
      </c>
      <c r="C4415" s="48">
        <v>2026</v>
      </c>
      <c r="D4415" s="48" t="s">
        <v>7</v>
      </c>
      <c r="E4415" s="48">
        <v>9</v>
      </c>
      <c r="F4415" s="60">
        <v>0</v>
      </c>
      <c r="G4415" s="43">
        <v>0</v>
      </c>
      <c r="H4415" s="58">
        <f>FactTransaction[[#This Row],[RNS]]*FactTransaction[[#This Row],[ADR]]</f>
        <v>0</v>
      </c>
      <c r="I4415" s="51">
        <f>DATE(FactTransaction[[#This Row],['#Year]],FactTransaction[[#This Row],['#Month]],1)</f>
        <v>46266</v>
      </c>
      <c r="J4415" s="48"/>
    </row>
    <row r="4416" spans="1:10" x14ac:dyDescent="0.4">
      <c r="A4416" s="48" t="s">
        <v>87</v>
      </c>
      <c r="B4416" s="48" t="s">
        <v>74</v>
      </c>
      <c r="C4416" s="48">
        <v>2026</v>
      </c>
      <c r="D4416" s="48" t="s">
        <v>8</v>
      </c>
      <c r="E4416" s="48">
        <v>9</v>
      </c>
      <c r="F4416" s="60">
        <v>0</v>
      </c>
      <c r="G4416" s="43">
        <v>0</v>
      </c>
      <c r="H4416" s="58">
        <f>FactTransaction[[#This Row],[RNS]]*FactTransaction[[#This Row],[ADR]]</f>
        <v>0</v>
      </c>
      <c r="I4416" s="51">
        <f>DATE(FactTransaction[[#This Row],['#Year]],FactTransaction[[#This Row],['#Month]],1)</f>
        <v>46266</v>
      </c>
      <c r="J4416" s="48"/>
    </row>
    <row r="4417" spans="1:10" x14ac:dyDescent="0.4">
      <c r="A4417" s="48" t="s">
        <v>87</v>
      </c>
      <c r="B4417" s="48" t="s">
        <v>74</v>
      </c>
      <c r="C4417" s="48">
        <v>2026</v>
      </c>
      <c r="D4417" s="48" t="s">
        <v>3</v>
      </c>
      <c r="E4417" s="48">
        <v>9</v>
      </c>
      <c r="F4417" s="60">
        <v>0</v>
      </c>
      <c r="G4417" s="43">
        <v>0</v>
      </c>
      <c r="H4417" s="58">
        <f>FactTransaction[[#This Row],[RNS]]*FactTransaction[[#This Row],[ADR]]</f>
        <v>0</v>
      </c>
      <c r="I4417" s="51">
        <f>DATE(FactTransaction[[#This Row],['#Year]],FactTransaction[[#This Row],['#Month]],1)</f>
        <v>46266</v>
      </c>
      <c r="J4417" s="48"/>
    </row>
    <row r="4418" spans="1:10" x14ac:dyDescent="0.4">
      <c r="A4418" s="48" t="s">
        <v>87</v>
      </c>
      <c r="B4418" s="48" t="s">
        <v>74</v>
      </c>
      <c r="C4418" s="48">
        <v>2026</v>
      </c>
      <c r="D4418" s="48" t="s">
        <v>6</v>
      </c>
      <c r="E4418" s="48">
        <v>10</v>
      </c>
      <c r="F4418" s="60">
        <v>0</v>
      </c>
      <c r="G4418" s="43">
        <v>0</v>
      </c>
      <c r="H4418" s="58">
        <f>FactTransaction[[#This Row],[RNS]]*FactTransaction[[#This Row],[ADR]]</f>
        <v>0</v>
      </c>
      <c r="I4418" s="51">
        <f>DATE(FactTransaction[[#This Row],['#Year]],FactTransaction[[#This Row],['#Month]],1)</f>
        <v>46296</v>
      </c>
      <c r="J4418" s="48"/>
    </row>
    <row r="4419" spans="1:10" x14ac:dyDescent="0.4">
      <c r="A4419" s="48" t="s">
        <v>87</v>
      </c>
      <c r="B4419" s="48" t="s">
        <v>74</v>
      </c>
      <c r="C4419" s="48">
        <v>2026</v>
      </c>
      <c r="D4419" s="48" t="s">
        <v>7</v>
      </c>
      <c r="E4419" s="48">
        <v>10</v>
      </c>
      <c r="F4419" s="60">
        <v>0</v>
      </c>
      <c r="G4419" s="43">
        <v>0</v>
      </c>
      <c r="H4419" s="58">
        <f>FactTransaction[[#This Row],[RNS]]*FactTransaction[[#This Row],[ADR]]</f>
        <v>0</v>
      </c>
      <c r="I4419" s="51">
        <f>DATE(FactTransaction[[#This Row],['#Year]],FactTransaction[[#This Row],['#Month]],1)</f>
        <v>46296</v>
      </c>
      <c r="J4419" s="48"/>
    </row>
    <row r="4420" spans="1:10" x14ac:dyDescent="0.4">
      <c r="A4420" s="48" t="s">
        <v>87</v>
      </c>
      <c r="B4420" s="48" t="s">
        <v>74</v>
      </c>
      <c r="C4420" s="48">
        <v>2026</v>
      </c>
      <c r="D4420" s="48" t="s">
        <v>8</v>
      </c>
      <c r="E4420" s="48">
        <v>10</v>
      </c>
      <c r="F4420" s="60">
        <v>0</v>
      </c>
      <c r="G4420" s="43">
        <v>0</v>
      </c>
      <c r="H4420" s="58">
        <f>FactTransaction[[#This Row],[RNS]]*FactTransaction[[#This Row],[ADR]]</f>
        <v>0</v>
      </c>
      <c r="I4420" s="51">
        <f>DATE(FactTransaction[[#This Row],['#Year]],FactTransaction[[#This Row],['#Month]],1)</f>
        <v>46296</v>
      </c>
      <c r="J4420" s="48"/>
    </row>
    <row r="4421" spans="1:10" x14ac:dyDescent="0.4">
      <c r="A4421" s="48" t="s">
        <v>87</v>
      </c>
      <c r="B4421" s="48" t="s">
        <v>74</v>
      </c>
      <c r="C4421" s="48">
        <v>2026</v>
      </c>
      <c r="D4421" s="48" t="s">
        <v>3</v>
      </c>
      <c r="E4421" s="48">
        <v>10</v>
      </c>
      <c r="F4421" s="60">
        <v>0</v>
      </c>
      <c r="G4421" s="43">
        <v>0</v>
      </c>
      <c r="H4421" s="58">
        <f>FactTransaction[[#This Row],[RNS]]*FactTransaction[[#This Row],[ADR]]</f>
        <v>0</v>
      </c>
      <c r="I4421" s="51">
        <f>DATE(FactTransaction[[#This Row],['#Year]],FactTransaction[[#This Row],['#Month]],1)</f>
        <v>46296</v>
      </c>
      <c r="J4421" s="48"/>
    </row>
    <row r="4422" spans="1:10" x14ac:dyDescent="0.4">
      <c r="A4422" s="48" t="s">
        <v>87</v>
      </c>
      <c r="B4422" s="48" t="s">
        <v>74</v>
      </c>
      <c r="C4422" s="48">
        <v>2026</v>
      </c>
      <c r="D4422" s="48" t="s">
        <v>6</v>
      </c>
      <c r="E4422" s="48">
        <v>11</v>
      </c>
      <c r="F4422" s="60">
        <v>0</v>
      </c>
      <c r="G4422" s="43">
        <v>0</v>
      </c>
      <c r="H4422" s="58">
        <f>FactTransaction[[#This Row],[RNS]]*FactTransaction[[#This Row],[ADR]]</f>
        <v>0</v>
      </c>
      <c r="I4422" s="51">
        <f>DATE(FactTransaction[[#This Row],['#Year]],FactTransaction[[#This Row],['#Month]],1)</f>
        <v>46327</v>
      </c>
      <c r="J4422" s="48"/>
    </row>
    <row r="4423" spans="1:10" x14ac:dyDescent="0.4">
      <c r="A4423" s="48" t="s">
        <v>87</v>
      </c>
      <c r="B4423" s="48" t="s">
        <v>74</v>
      </c>
      <c r="C4423" s="48">
        <v>2026</v>
      </c>
      <c r="D4423" s="48" t="s">
        <v>7</v>
      </c>
      <c r="E4423" s="48">
        <v>11</v>
      </c>
      <c r="F4423" s="60">
        <v>0</v>
      </c>
      <c r="G4423" s="43">
        <v>0</v>
      </c>
      <c r="H4423" s="58">
        <f>FactTransaction[[#This Row],[RNS]]*FactTransaction[[#This Row],[ADR]]</f>
        <v>0</v>
      </c>
      <c r="I4423" s="51">
        <f>DATE(FactTransaction[[#This Row],['#Year]],FactTransaction[[#This Row],['#Month]],1)</f>
        <v>46327</v>
      </c>
      <c r="J4423" s="48"/>
    </row>
    <row r="4424" spans="1:10" x14ac:dyDescent="0.4">
      <c r="A4424" s="48" t="s">
        <v>87</v>
      </c>
      <c r="B4424" s="48" t="s">
        <v>74</v>
      </c>
      <c r="C4424" s="48">
        <v>2026</v>
      </c>
      <c r="D4424" s="48" t="s">
        <v>8</v>
      </c>
      <c r="E4424" s="48">
        <v>11</v>
      </c>
      <c r="F4424" s="60">
        <v>0</v>
      </c>
      <c r="G4424" s="43">
        <v>0</v>
      </c>
      <c r="H4424" s="58">
        <f>FactTransaction[[#This Row],[RNS]]*FactTransaction[[#This Row],[ADR]]</f>
        <v>0</v>
      </c>
      <c r="I4424" s="51">
        <f>DATE(FactTransaction[[#This Row],['#Year]],FactTransaction[[#This Row],['#Month]],1)</f>
        <v>46327</v>
      </c>
      <c r="J4424" s="48"/>
    </row>
    <row r="4425" spans="1:10" x14ac:dyDescent="0.4">
      <c r="A4425" s="48" t="s">
        <v>87</v>
      </c>
      <c r="B4425" s="48" t="s">
        <v>74</v>
      </c>
      <c r="C4425" s="48">
        <v>2026</v>
      </c>
      <c r="D4425" s="48" t="s">
        <v>3</v>
      </c>
      <c r="E4425" s="48">
        <v>11</v>
      </c>
      <c r="F4425" s="60">
        <v>0</v>
      </c>
      <c r="G4425" s="43">
        <v>0</v>
      </c>
      <c r="H4425" s="58">
        <f>FactTransaction[[#This Row],[RNS]]*FactTransaction[[#This Row],[ADR]]</f>
        <v>0</v>
      </c>
      <c r="I4425" s="51">
        <f>DATE(FactTransaction[[#This Row],['#Year]],FactTransaction[[#This Row],['#Month]],1)</f>
        <v>46327</v>
      </c>
      <c r="J4425" s="48"/>
    </row>
    <row r="4426" spans="1:10" x14ac:dyDescent="0.4">
      <c r="A4426" s="48" t="s">
        <v>87</v>
      </c>
      <c r="B4426" s="48" t="s">
        <v>74</v>
      </c>
      <c r="C4426" s="48">
        <v>2026</v>
      </c>
      <c r="D4426" s="48" t="s">
        <v>6</v>
      </c>
      <c r="E4426" s="48">
        <v>12</v>
      </c>
      <c r="F4426" s="60">
        <v>0</v>
      </c>
      <c r="G4426" s="43">
        <v>0</v>
      </c>
      <c r="H4426" s="58">
        <f>FactTransaction[[#This Row],[RNS]]*FactTransaction[[#This Row],[ADR]]</f>
        <v>0</v>
      </c>
      <c r="I4426" s="51">
        <f>DATE(FactTransaction[[#This Row],['#Year]],FactTransaction[[#This Row],['#Month]],1)</f>
        <v>46357</v>
      </c>
      <c r="J4426" s="48"/>
    </row>
    <row r="4427" spans="1:10" x14ac:dyDescent="0.4">
      <c r="A4427" s="48" t="s">
        <v>87</v>
      </c>
      <c r="B4427" s="48" t="s">
        <v>74</v>
      </c>
      <c r="C4427" s="48">
        <v>2026</v>
      </c>
      <c r="D4427" s="48" t="s">
        <v>7</v>
      </c>
      <c r="E4427" s="48">
        <v>12</v>
      </c>
      <c r="F4427" s="60">
        <v>0</v>
      </c>
      <c r="G4427" s="43">
        <v>0</v>
      </c>
      <c r="H4427" s="58">
        <f>FactTransaction[[#This Row],[RNS]]*FactTransaction[[#This Row],[ADR]]</f>
        <v>0</v>
      </c>
      <c r="I4427" s="51">
        <f>DATE(FactTransaction[[#This Row],['#Year]],FactTransaction[[#This Row],['#Month]],1)</f>
        <v>46357</v>
      </c>
      <c r="J4427" s="48"/>
    </row>
    <row r="4428" spans="1:10" x14ac:dyDescent="0.4">
      <c r="A4428" s="48" t="s">
        <v>87</v>
      </c>
      <c r="B4428" s="48" t="s">
        <v>74</v>
      </c>
      <c r="C4428" s="48">
        <v>2026</v>
      </c>
      <c r="D4428" s="48" t="s">
        <v>8</v>
      </c>
      <c r="E4428" s="48">
        <v>12</v>
      </c>
      <c r="F4428" s="60">
        <v>0</v>
      </c>
      <c r="G4428" s="43">
        <v>0</v>
      </c>
      <c r="H4428" s="58">
        <f>FactTransaction[[#This Row],[RNS]]*FactTransaction[[#This Row],[ADR]]</f>
        <v>0</v>
      </c>
      <c r="I4428" s="51">
        <f>DATE(FactTransaction[[#This Row],['#Year]],FactTransaction[[#This Row],['#Month]],1)</f>
        <v>46357</v>
      </c>
      <c r="J4428" s="48"/>
    </row>
    <row r="4429" spans="1:10" x14ac:dyDescent="0.4">
      <c r="A4429" s="48" t="s">
        <v>87</v>
      </c>
      <c r="B4429" s="48" t="s">
        <v>74</v>
      </c>
      <c r="C4429" s="48">
        <v>2026</v>
      </c>
      <c r="D4429" s="48" t="s">
        <v>3</v>
      </c>
      <c r="E4429" s="48">
        <v>12</v>
      </c>
      <c r="F4429" s="60">
        <v>0</v>
      </c>
      <c r="G4429" s="43">
        <v>0</v>
      </c>
      <c r="H4429" s="58">
        <f>FactTransaction[[#This Row],[RNS]]*FactTransaction[[#This Row],[ADR]]</f>
        <v>0</v>
      </c>
      <c r="I4429" s="51">
        <f>DATE(FactTransaction[[#This Row],['#Year]],FactTransaction[[#This Row],['#Month]],1)</f>
        <v>46357</v>
      </c>
      <c r="J4429" s="48"/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4FBB-9BFF-4B50-9A96-941891038367}">
  <sheetPr>
    <tabColor rgb="FF64868E"/>
  </sheetPr>
  <dimension ref="A1:R158"/>
  <sheetViews>
    <sheetView showGridLines="0" zoomScale="115" zoomScaleNormal="115" workbookViewId="0"/>
  </sheetViews>
  <sheetFormatPr baseColWidth="10" defaultColWidth="0" defaultRowHeight="14.6" zeroHeight="1" x14ac:dyDescent="0.4"/>
  <cols>
    <col min="1" max="15" width="11.07421875" customWidth="1"/>
    <col min="16" max="16" width="8.07421875" hidden="1" customWidth="1"/>
    <col min="17" max="17" width="5.3828125" hidden="1" customWidth="1"/>
    <col min="18" max="18" width="7" hidden="1" customWidth="1"/>
    <col min="19" max="16384" width="11.07421875" hidden="1"/>
  </cols>
  <sheetData>
    <row r="1" spans="1:18" x14ac:dyDescent="0.4">
      <c r="P1" s="45"/>
      <c r="Q1" s="28"/>
      <c r="R1" s="5"/>
    </row>
    <row r="2" spans="1:18" x14ac:dyDescent="0.4">
      <c r="M2" s="20"/>
      <c r="P2" s="44"/>
      <c r="Q2" s="5"/>
      <c r="R2" s="5"/>
    </row>
    <row r="3" spans="1:18" ht="26.6" x14ac:dyDescent="0.4">
      <c r="H3" s="21"/>
      <c r="P3" s="44"/>
    </row>
    <row r="4" spans="1:18" x14ac:dyDescent="0.4">
      <c r="M4" s="68"/>
      <c r="N4" s="68"/>
      <c r="O4" s="68"/>
      <c r="P4" s="44"/>
    </row>
    <row r="5" spans="1:18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44"/>
    </row>
    <row r="6" spans="1:18" x14ac:dyDescent="0.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44"/>
    </row>
    <row r="7" spans="1:18" x14ac:dyDescent="0.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44"/>
    </row>
    <row r="8" spans="1:18" x14ac:dyDescent="0.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3"/>
      <c r="N8" s="24"/>
      <c r="O8" s="22"/>
      <c r="P8" s="44"/>
    </row>
    <row r="9" spans="1:18" x14ac:dyDescent="0.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44"/>
    </row>
    <row r="10" spans="1:18" x14ac:dyDescent="0.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44"/>
    </row>
    <row r="11" spans="1:18" x14ac:dyDescent="0.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44"/>
    </row>
    <row r="12" spans="1:18" x14ac:dyDescent="0.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44"/>
      <c r="Q12" s="27"/>
      <c r="R12" s="27" t="s">
        <v>17</v>
      </c>
    </row>
    <row r="13" spans="1:18" x14ac:dyDescent="0.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44"/>
      <c r="Q13" s="6"/>
      <c r="R13" s="5" t="s">
        <v>16</v>
      </c>
    </row>
    <row r="14" spans="1:18" x14ac:dyDescent="0.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44"/>
      <c r="Q14" s="7"/>
      <c r="R14" s="5" t="s">
        <v>18</v>
      </c>
    </row>
    <row r="15" spans="1:18" x14ac:dyDescent="0.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44"/>
      <c r="Q15" s="8"/>
      <c r="R15" s="5" t="s">
        <v>19</v>
      </c>
    </row>
    <row r="16" spans="1:18" x14ac:dyDescent="0.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44"/>
      <c r="Q16" s="9"/>
      <c r="R16" s="5" t="s">
        <v>20</v>
      </c>
    </row>
    <row r="17" spans="1:18" x14ac:dyDescent="0.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44"/>
      <c r="Q17" s="10"/>
      <c r="R17" s="5" t="s">
        <v>21</v>
      </c>
    </row>
    <row r="18" spans="1:18" x14ac:dyDescent="0.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44"/>
      <c r="Q18" s="11"/>
      <c r="R18" s="26" t="s">
        <v>22</v>
      </c>
    </row>
    <row r="19" spans="1:18" x14ac:dyDescent="0.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44"/>
      <c r="Q19" s="12"/>
      <c r="R19" s="5" t="s">
        <v>23</v>
      </c>
    </row>
    <row r="20" spans="1:18" x14ac:dyDescent="0.4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44"/>
      <c r="Q20" s="13"/>
      <c r="R20" s="5" t="s">
        <v>24</v>
      </c>
    </row>
    <row r="21" spans="1:18" x14ac:dyDescent="0.4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44"/>
      <c r="Q21" s="14"/>
      <c r="R21" s="5" t="s">
        <v>25</v>
      </c>
    </row>
    <row r="22" spans="1:18" x14ac:dyDescent="0.4">
      <c r="A22" s="22"/>
      <c r="B22" s="22"/>
      <c r="C22" s="22"/>
      <c r="D22" s="22"/>
      <c r="E22" s="22"/>
      <c r="F22" s="22"/>
      <c r="G22" s="22"/>
      <c r="H22" s="22"/>
      <c r="I22" s="22"/>
      <c r="K22" s="22"/>
      <c r="L22" s="22"/>
      <c r="M22" s="22"/>
      <c r="N22" s="22"/>
      <c r="O22" s="22"/>
      <c r="P22" s="46"/>
    </row>
    <row r="23" spans="1:18" ht="18" x14ac:dyDescent="0.4">
      <c r="A23" s="22"/>
      <c r="B23" s="22"/>
      <c r="C23" s="22"/>
      <c r="D23" s="22"/>
      <c r="E23" s="22"/>
      <c r="F23" s="22"/>
      <c r="G23" s="22"/>
      <c r="H23" s="31" t="s">
        <v>50</v>
      </c>
      <c r="I23" s="22"/>
      <c r="J23" s="22"/>
      <c r="K23" s="22"/>
      <c r="L23" s="22"/>
      <c r="M23" s="22"/>
      <c r="N23" s="22"/>
      <c r="O23" s="22"/>
      <c r="P23" s="44"/>
    </row>
    <row r="24" spans="1:18" x14ac:dyDescent="0.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44"/>
    </row>
    <row r="25" spans="1:18" x14ac:dyDescent="0.4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44"/>
    </row>
    <row r="26" spans="1:18" x14ac:dyDescent="0.4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44"/>
    </row>
    <row r="27" spans="1:18" x14ac:dyDescent="0.4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44"/>
    </row>
    <row r="28" spans="1:18" x14ac:dyDescent="0.4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44"/>
    </row>
    <row r="29" spans="1:18" x14ac:dyDescent="0.4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44"/>
    </row>
    <row r="30" spans="1:18" x14ac:dyDescent="0.4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44"/>
    </row>
    <row r="31" spans="1:18" x14ac:dyDescent="0.4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44"/>
    </row>
    <row r="32" spans="1:18" x14ac:dyDescent="0.4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44"/>
    </row>
    <row r="33" spans="1:16" x14ac:dyDescent="0.4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44"/>
    </row>
    <row r="34" spans="1:16" x14ac:dyDescent="0.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44"/>
    </row>
    <row r="35" spans="1:16" x14ac:dyDescent="0.4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44"/>
    </row>
    <row r="36" spans="1:16" x14ac:dyDescent="0.4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44"/>
    </row>
    <row r="37" spans="1:16" x14ac:dyDescent="0.4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44"/>
    </row>
    <row r="38" spans="1:16" x14ac:dyDescent="0.4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44"/>
    </row>
    <row r="39" spans="1:16" x14ac:dyDescent="0.4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N39" s="22"/>
      <c r="O39" s="22"/>
      <c r="P39" s="44"/>
    </row>
    <row r="40" spans="1:16" x14ac:dyDescent="0.4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44"/>
    </row>
    <row r="41" spans="1:16" x14ac:dyDescent="0.4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44"/>
    </row>
    <row r="42" spans="1:16" ht="18" x14ac:dyDescent="0.4">
      <c r="A42" s="22"/>
      <c r="B42" s="22"/>
      <c r="C42" s="22"/>
      <c r="D42" s="22"/>
      <c r="E42" s="22"/>
      <c r="F42" s="22"/>
      <c r="G42" s="22"/>
      <c r="H42" s="31" t="s">
        <v>51</v>
      </c>
      <c r="I42" s="22"/>
      <c r="J42" s="22"/>
      <c r="L42" s="22"/>
      <c r="M42" s="22"/>
      <c r="N42" s="22"/>
      <c r="O42" s="22"/>
      <c r="P42" s="44"/>
    </row>
    <row r="43" spans="1:16" x14ac:dyDescent="0.4">
      <c r="A43" s="22"/>
      <c r="B43" s="22"/>
      <c r="C43" s="22"/>
      <c r="D43" s="22"/>
      <c r="E43" s="22"/>
      <c r="F43" s="22"/>
      <c r="G43" s="22"/>
      <c r="I43" s="22"/>
      <c r="J43" s="22"/>
      <c r="K43" s="22"/>
      <c r="L43" s="22"/>
      <c r="M43" s="22"/>
      <c r="N43" s="22"/>
      <c r="O43" s="22"/>
      <c r="P43" s="44"/>
    </row>
    <row r="44" spans="1:16" x14ac:dyDescent="0.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44"/>
    </row>
    <row r="45" spans="1:16" x14ac:dyDescent="0.4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44"/>
    </row>
    <row r="46" spans="1:16" x14ac:dyDescent="0.4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44"/>
    </row>
    <row r="47" spans="1:16" x14ac:dyDescent="0.4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44"/>
    </row>
    <row r="48" spans="1:16" x14ac:dyDescent="0.4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44"/>
    </row>
    <row r="49" spans="1:16" x14ac:dyDescent="0.4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44"/>
    </row>
    <row r="50" spans="1:16" x14ac:dyDescent="0.4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44"/>
    </row>
    <row r="51" spans="1:16" x14ac:dyDescent="0.4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44"/>
    </row>
    <row r="52" spans="1:16" x14ac:dyDescent="0.4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44"/>
    </row>
    <row r="53" spans="1:16" x14ac:dyDescent="0.4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44"/>
    </row>
    <row r="54" spans="1:16" x14ac:dyDescent="0.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44"/>
    </row>
    <row r="55" spans="1:16" x14ac:dyDescent="0.4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44"/>
    </row>
    <row r="56" spans="1:16" x14ac:dyDescent="0.4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44"/>
    </row>
    <row r="57" spans="1:16" x14ac:dyDescent="0.4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44"/>
    </row>
    <row r="58" spans="1:16" x14ac:dyDescent="0.4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44"/>
    </row>
    <row r="59" spans="1:16" x14ac:dyDescent="0.4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44"/>
    </row>
    <row r="60" spans="1:16" x14ac:dyDescent="0.4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44"/>
    </row>
    <row r="61" spans="1:16" x14ac:dyDescent="0.4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44"/>
    </row>
    <row r="62" spans="1:16" x14ac:dyDescent="0.4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44"/>
    </row>
    <row r="63" spans="1:16" x14ac:dyDescent="0.4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44"/>
    </row>
    <row r="64" spans="1:16" x14ac:dyDescent="0.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44"/>
    </row>
    <row r="65" spans="1:16" x14ac:dyDescent="0.4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44"/>
    </row>
    <row r="66" spans="1:16" x14ac:dyDescent="0.4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44"/>
    </row>
    <row r="67" spans="1:16" x14ac:dyDescent="0.4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44"/>
    </row>
    <row r="68" spans="1:16" x14ac:dyDescent="0.4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44"/>
    </row>
    <row r="69" spans="1:16" x14ac:dyDescent="0.4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44"/>
    </row>
    <row r="70" spans="1:16" x14ac:dyDescent="0.4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44"/>
    </row>
    <row r="71" spans="1:16" x14ac:dyDescent="0.4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44"/>
    </row>
    <row r="72" spans="1:16" x14ac:dyDescent="0.4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44"/>
    </row>
    <row r="73" spans="1:16" x14ac:dyDescent="0.4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44"/>
    </row>
    <row r="74" spans="1:16" x14ac:dyDescent="0.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44"/>
    </row>
    <row r="75" spans="1:16" x14ac:dyDescent="0.4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44"/>
    </row>
    <row r="76" spans="1:16" x14ac:dyDescent="0.4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44"/>
    </row>
    <row r="77" spans="1:16" x14ac:dyDescent="0.4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44"/>
    </row>
    <row r="78" spans="1:16" x14ac:dyDescent="0.4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44"/>
    </row>
    <row r="79" spans="1:16" x14ac:dyDescent="0.4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44"/>
    </row>
    <row r="80" spans="1:16" ht="18" x14ac:dyDescent="0.4">
      <c r="A80" s="22"/>
      <c r="B80" s="22"/>
      <c r="C80" s="22"/>
      <c r="D80" s="22"/>
      <c r="E80" s="22"/>
      <c r="F80" s="22"/>
      <c r="G80" s="22"/>
      <c r="H80" s="31" t="s">
        <v>52</v>
      </c>
      <c r="I80" s="22"/>
      <c r="J80" s="22"/>
      <c r="K80" s="22"/>
      <c r="L80" s="22"/>
      <c r="M80" s="22"/>
      <c r="N80" s="22"/>
      <c r="O80" s="22"/>
      <c r="P80" s="44"/>
    </row>
    <row r="81" spans="1:16" x14ac:dyDescent="0.4">
      <c r="A81" s="22"/>
      <c r="B81" s="22"/>
      <c r="C81" s="22"/>
      <c r="D81" s="22"/>
      <c r="E81" s="22"/>
      <c r="F81" s="22"/>
      <c r="G81" s="22"/>
      <c r="H81" s="22"/>
      <c r="I81" s="22"/>
      <c r="J81" s="22"/>
      <c r="L81" s="22"/>
      <c r="M81" s="22"/>
      <c r="N81" s="22"/>
      <c r="O81" s="22"/>
      <c r="P81" s="44"/>
    </row>
    <row r="82" spans="1:16" x14ac:dyDescent="0.4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44"/>
    </row>
    <row r="83" spans="1:16" x14ac:dyDescent="0.4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44"/>
    </row>
    <row r="84" spans="1:16" x14ac:dyDescent="0.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44"/>
    </row>
    <row r="85" spans="1:16" x14ac:dyDescent="0.4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44"/>
    </row>
    <row r="86" spans="1:16" x14ac:dyDescent="0.4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44"/>
    </row>
    <row r="87" spans="1:16" x14ac:dyDescent="0.4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44"/>
    </row>
    <row r="88" spans="1:16" x14ac:dyDescent="0.4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44"/>
    </row>
    <row r="89" spans="1:16" x14ac:dyDescent="0.4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44"/>
    </row>
    <row r="90" spans="1:16" x14ac:dyDescent="0.4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44"/>
    </row>
    <row r="91" spans="1:16" x14ac:dyDescent="0.4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44"/>
    </row>
    <row r="92" spans="1:16" x14ac:dyDescent="0.4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44"/>
    </row>
    <row r="93" spans="1:16" x14ac:dyDescent="0.4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44"/>
    </row>
    <row r="94" spans="1:16" x14ac:dyDescent="0.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44"/>
    </row>
    <row r="95" spans="1:16" x14ac:dyDescent="0.4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44"/>
    </row>
    <row r="96" spans="1:16" x14ac:dyDescent="0.4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44"/>
    </row>
    <row r="97" spans="1:16" x14ac:dyDescent="0.4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44"/>
    </row>
    <row r="98" spans="1:16" x14ac:dyDescent="0.4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44"/>
    </row>
    <row r="99" spans="1:16" x14ac:dyDescent="0.4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44"/>
    </row>
    <row r="100" spans="1:16" x14ac:dyDescent="0.4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44"/>
    </row>
    <row r="101" spans="1:16" x14ac:dyDescent="0.4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44"/>
    </row>
    <row r="102" spans="1:16" x14ac:dyDescent="0.4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44"/>
    </row>
    <row r="103" spans="1:16" x14ac:dyDescent="0.4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44"/>
    </row>
    <row r="104" spans="1:16" x14ac:dyDescent="0.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44"/>
    </row>
    <row r="105" spans="1:16" x14ac:dyDescent="0.4">
      <c r="A105" s="22"/>
      <c r="C105" s="22"/>
      <c r="D105" s="22"/>
      <c r="E105" s="22"/>
      <c r="F105" s="22"/>
      <c r="G105" s="22"/>
      <c r="I105" s="22"/>
      <c r="J105" s="22"/>
      <c r="K105" s="22"/>
      <c r="L105" s="22"/>
      <c r="M105" s="22"/>
      <c r="N105" s="32" t="s">
        <v>53</v>
      </c>
      <c r="O105" s="22"/>
      <c r="P105" s="44"/>
    </row>
    <row r="106" spans="1:16" x14ac:dyDescent="0.4">
      <c r="A106" s="22"/>
      <c r="B106" s="22"/>
      <c r="C106" s="22"/>
      <c r="D106" s="22"/>
      <c r="E106" s="22"/>
      <c r="F106" s="22"/>
      <c r="H106" s="22"/>
      <c r="I106" s="22"/>
      <c r="J106" s="22"/>
      <c r="K106" s="22"/>
      <c r="L106" s="22"/>
      <c r="M106" s="22"/>
      <c r="N106" s="22"/>
      <c r="O106" s="22"/>
      <c r="P106" s="44"/>
    </row>
    <row r="107" spans="1:16" x14ac:dyDescent="0.4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44"/>
    </row>
    <row r="108" spans="1:16" hidden="1" x14ac:dyDescent="0.4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</row>
    <row r="109" spans="1:16" hidden="1" x14ac:dyDescent="0.4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</row>
    <row r="110" spans="1:16" hidden="1" x14ac:dyDescent="0.4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</row>
    <row r="111" spans="1:16" hidden="1" x14ac:dyDescent="0.4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</row>
    <row r="112" spans="1:16" hidden="1" x14ac:dyDescent="0.4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</row>
    <row r="113" spans="1:15" hidden="1" x14ac:dyDescent="0.4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</row>
    <row r="114" spans="1:15" hidden="1" x14ac:dyDescent="0.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</row>
    <row r="115" spans="1:15" hidden="1" x14ac:dyDescent="0.4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</row>
    <row r="116" spans="1:15" hidden="1" x14ac:dyDescent="0.4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</row>
    <row r="117" spans="1:15" hidden="1" x14ac:dyDescent="0.4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</row>
    <row r="118" spans="1:15" hidden="1" x14ac:dyDescent="0.4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</row>
    <row r="119" spans="1:15" hidden="1" x14ac:dyDescent="0.4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</row>
    <row r="120" spans="1:15" hidden="1" x14ac:dyDescent="0.4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</row>
    <row r="121" spans="1:15" hidden="1" x14ac:dyDescent="0.4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</row>
    <row r="122" spans="1:15" hidden="1" x14ac:dyDescent="0.4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</row>
    <row r="123" spans="1:15" hidden="1" x14ac:dyDescent="0.4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</row>
    <row r="124" spans="1:15" hidden="1" x14ac:dyDescent="0.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</row>
    <row r="125" spans="1:15" hidden="1" x14ac:dyDescent="0.4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</row>
    <row r="126" spans="1:15" hidden="1" x14ac:dyDescent="0.4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</row>
    <row r="127" spans="1:15" hidden="1" x14ac:dyDescent="0.4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</row>
    <row r="128" spans="1:15" hidden="1" x14ac:dyDescent="0.4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</row>
    <row r="129" spans="1:15" hidden="1" x14ac:dyDescent="0.4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</row>
    <row r="130" spans="1:15" hidden="1" x14ac:dyDescent="0.4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</row>
    <row r="131" spans="1:15" hidden="1" x14ac:dyDescent="0.4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</row>
    <row r="132" spans="1:15" hidden="1" x14ac:dyDescent="0.4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</row>
    <row r="133" spans="1:15" hidden="1" x14ac:dyDescent="0.4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</row>
    <row r="134" spans="1:15" hidden="1" x14ac:dyDescent="0.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</row>
    <row r="135" spans="1:15" hidden="1" x14ac:dyDescent="0.4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</row>
    <row r="136" spans="1:15" hidden="1" x14ac:dyDescent="0.4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</row>
    <row r="137" spans="1:15" hidden="1" x14ac:dyDescent="0.4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</row>
    <row r="138" spans="1:15" hidden="1" x14ac:dyDescent="0.4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</row>
    <row r="139" spans="1:15" hidden="1" x14ac:dyDescent="0.4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</row>
    <row r="140" spans="1:15" hidden="1" x14ac:dyDescent="0.4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</row>
    <row r="141" spans="1:15" hidden="1" x14ac:dyDescent="0.4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</row>
    <row r="142" spans="1:15" hidden="1" x14ac:dyDescent="0.4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</row>
    <row r="143" spans="1:15" hidden="1" x14ac:dyDescent="0.4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</row>
    <row r="144" spans="1:15" hidden="1" x14ac:dyDescent="0.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</row>
    <row r="145" spans="1:15" hidden="1" x14ac:dyDescent="0.4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</row>
    <row r="146" spans="1:15" hidden="1" x14ac:dyDescent="0.4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</row>
    <row r="147" spans="1:15" hidden="1" x14ac:dyDescent="0.4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</row>
    <row r="148" spans="1:15" hidden="1" x14ac:dyDescent="0.4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</row>
    <row r="149" spans="1:15" hidden="1" x14ac:dyDescent="0.4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</row>
    <row r="150" spans="1:15" hidden="1" x14ac:dyDescent="0.4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</row>
    <row r="151" spans="1:15" hidden="1" x14ac:dyDescent="0.4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</row>
    <row r="152" spans="1:15" hidden="1" x14ac:dyDescent="0.4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</row>
    <row r="153" spans="1:15" hidden="1" x14ac:dyDescent="0.4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</row>
    <row r="154" spans="1:15" hidden="1" x14ac:dyDescent="0.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</row>
    <row r="155" spans="1:15" hidden="1" x14ac:dyDescent="0.4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</row>
    <row r="156" spans="1:15" hidden="1" x14ac:dyDescent="0.4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</row>
    <row r="157" spans="1:15" hidden="1" x14ac:dyDescent="0.4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</row>
    <row r="158" spans="1:15" hidden="1" x14ac:dyDescent="0.4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</row>
  </sheetData>
  <mergeCells count="1">
    <mergeCell ref="M4:O4"/>
  </mergeCells>
  <pageMargins left="0.7" right="0.7" top="0.75" bottom="0.75" header="0.3" footer="0.3"/>
  <pageSetup paperSize="9" scale="52" orientation="portrait" r:id="rId1"/>
  <colBreaks count="1" manualBreakCount="1">
    <brk id="15" max="1048575" man="1"/>
  </colBreaks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F299-6F99-4994-80FB-63580FAAF67B}">
  <sheetPr>
    <tabColor rgb="FF64868E"/>
  </sheetPr>
  <dimension ref="A1:R140"/>
  <sheetViews>
    <sheetView showGridLines="0" tabSelected="1" zoomScale="115" zoomScaleNormal="115" workbookViewId="0"/>
  </sheetViews>
  <sheetFormatPr baseColWidth="10" defaultColWidth="0" defaultRowHeight="14.6" zeroHeight="1" x14ac:dyDescent="0.4"/>
  <cols>
    <col min="1" max="15" width="11.07421875" customWidth="1"/>
    <col min="16" max="16" width="5.23046875" hidden="1" customWidth="1"/>
    <col min="17" max="17" width="5.15234375" hidden="1" customWidth="1"/>
    <col min="18" max="18" width="7.4609375" hidden="1" customWidth="1"/>
    <col min="19" max="16384" width="11.07421875" hidden="1"/>
  </cols>
  <sheetData>
    <row r="1" spans="1:16" x14ac:dyDescent="0.4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44"/>
    </row>
    <row r="2" spans="1:16" x14ac:dyDescent="0.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44"/>
    </row>
    <row r="3" spans="1:16" x14ac:dyDescent="0.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44"/>
    </row>
    <row r="4" spans="1:16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44"/>
    </row>
    <row r="5" spans="1:16" x14ac:dyDescent="0.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44"/>
    </row>
    <row r="6" spans="1:16" x14ac:dyDescent="0.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44"/>
    </row>
    <row r="7" spans="1:16" x14ac:dyDescent="0.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44"/>
    </row>
    <row r="8" spans="1:16" x14ac:dyDescent="0.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44"/>
    </row>
    <row r="9" spans="1:16" x14ac:dyDescent="0.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44"/>
    </row>
    <row r="10" spans="1:16" x14ac:dyDescent="0.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44"/>
    </row>
    <row r="11" spans="1:16" x14ac:dyDescent="0.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44"/>
    </row>
    <row r="12" spans="1:16" x14ac:dyDescent="0.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44"/>
    </row>
    <row r="13" spans="1:16" x14ac:dyDescent="0.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44"/>
    </row>
    <row r="14" spans="1:16" x14ac:dyDescent="0.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44"/>
    </row>
    <row r="15" spans="1:16" x14ac:dyDescent="0.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44"/>
    </row>
    <row r="16" spans="1:16" x14ac:dyDescent="0.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44"/>
    </row>
    <row r="17" spans="1:18" x14ac:dyDescent="0.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44"/>
      <c r="Q17" s="27"/>
      <c r="R17" s="27" t="s">
        <v>17</v>
      </c>
    </row>
    <row r="18" spans="1:18" x14ac:dyDescent="0.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44"/>
      <c r="Q18" s="6"/>
      <c r="R18" s="5" t="s">
        <v>16</v>
      </c>
    </row>
    <row r="19" spans="1:18" x14ac:dyDescent="0.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44"/>
      <c r="Q19" s="7"/>
      <c r="R19" s="5" t="s">
        <v>18</v>
      </c>
    </row>
    <row r="20" spans="1:18" x14ac:dyDescent="0.4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44"/>
      <c r="Q20" s="8"/>
      <c r="R20" s="5" t="s">
        <v>19</v>
      </c>
    </row>
    <row r="21" spans="1:18" x14ac:dyDescent="0.4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44"/>
      <c r="Q21" s="9"/>
      <c r="R21" s="5" t="s">
        <v>20</v>
      </c>
    </row>
    <row r="22" spans="1:18" x14ac:dyDescent="0.4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4"/>
      <c r="Q22" s="10"/>
      <c r="R22" s="5" t="s">
        <v>21</v>
      </c>
    </row>
    <row r="23" spans="1:18" x14ac:dyDescent="0.4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44"/>
      <c r="Q23" s="11"/>
      <c r="R23" s="26" t="s">
        <v>22</v>
      </c>
    </row>
    <row r="24" spans="1:18" x14ac:dyDescent="0.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44"/>
      <c r="Q24" s="12"/>
      <c r="R24" s="5" t="s">
        <v>23</v>
      </c>
    </row>
    <row r="25" spans="1:18" x14ac:dyDescent="0.4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44"/>
      <c r="Q25" s="13"/>
      <c r="R25" s="5" t="s">
        <v>24</v>
      </c>
    </row>
    <row r="26" spans="1:18" x14ac:dyDescent="0.4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44"/>
      <c r="Q26" s="14"/>
      <c r="R26" s="5" t="s">
        <v>25</v>
      </c>
    </row>
    <row r="27" spans="1:18" x14ac:dyDescent="0.4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44"/>
    </row>
    <row r="28" spans="1:18" x14ac:dyDescent="0.4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44"/>
    </row>
    <row r="29" spans="1:18" x14ac:dyDescent="0.4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44"/>
    </row>
    <row r="30" spans="1:18" x14ac:dyDescent="0.4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44"/>
    </row>
    <row r="31" spans="1:18" x14ac:dyDescent="0.4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44"/>
    </row>
    <row r="32" spans="1:18" x14ac:dyDescent="0.4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44"/>
    </row>
    <row r="33" spans="1:16" x14ac:dyDescent="0.4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44"/>
    </row>
    <row r="34" spans="1:16" x14ac:dyDescent="0.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44"/>
    </row>
    <row r="35" spans="1:16" x14ac:dyDescent="0.4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44"/>
    </row>
    <row r="36" spans="1:16" x14ac:dyDescent="0.4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44"/>
    </row>
    <row r="37" spans="1:16" x14ac:dyDescent="0.4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44"/>
    </row>
    <row r="38" spans="1:16" x14ac:dyDescent="0.4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44"/>
    </row>
    <row r="39" spans="1:16" x14ac:dyDescent="0.4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44"/>
    </row>
    <row r="40" spans="1:16" x14ac:dyDescent="0.4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44"/>
    </row>
    <row r="41" spans="1:16" x14ac:dyDescent="0.4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44"/>
    </row>
    <row r="42" spans="1:16" x14ac:dyDescent="0.4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44"/>
    </row>
    <row r="43" spans="1:16" x14ac:dyDescent="0.4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44"/>
    </row>
    <row r="44" spans="1:16" x14ac:dyDescent="0.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44"/>
    </row>
    <row r="45" spans="1:16" x14ac:dyDescent="0.4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44"/>
    </row>
    <row r="46" spans="1:16" x14ac:dyDescent="0.4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44"/>
    </row>
    <row r="47" spans="1:16" x14ac:dyDescent="0.4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44"/>
    </row>
    <row r="48" spans="1:16" x14ac:dyDescent="0.4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44"/>
    </row>
    <row r="49" spans="1:16" x14ac:dyDescent="0.4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44"/>
    </row>
    <row r="50" spans="1:16" x14ac:dyDescent="0.4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44"/>
    </row>
    <row r="51" spans="1:16" x14ac:dyDescent="0.4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44"/>
    </row>
    <row r="52" spans="1:16" x14ac:dyDescent="0.4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44"/>
    </row>
    <row r="53" spans="1:16" x14ac:dyDescent="0.4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44"/>
    </row>
    <row r="54" spans="1:16" x14ac:dyDescent="0.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44"/>
    </row>
    <row r="55" spans="1:16" x14ac:dyDescent="0.4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44"/>
    </row>
    <row r="56" spans="1:16" x14ac:dyDescent="0.4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44"/>
    </row>
    <row r="57" spans="1:16" x14ac:dyDescent="0.4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44"/>
    </row>
    <row r="58" spans="1:16" x14ac:dyDescent="0.4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44"/>
    </row>
    <row r="59" spans="1:16" x14ac:dyDescent="0.4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44"/>
    </row>
    <row r="60" spans="1:16" x14ac:dyDescent="0.4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44"/>
    </row>
    <row r="61" spans="1:16" x14ac:dyDescent="0.4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44"/>
    </row>
    <row r="62" spans="1:16" x14ac:dyDescent="0.4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44"/>
    </row>
    <row r="63" spans="1:16" x14ac:dyDescent="0.4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44"/>
    </row>
    <row r="64" spans="1:16" x14ac:dyDescent="0.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44"/>
    </row>
    <row r="65" spans="1:16" x14ac:dyDescent="0.4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44"/>
    </row>
    <row r="66" spans="1:16" x14ac:dyDescent="0.4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44"/>
    </row>
    <row r="67" spans="1:16" x14ac:dyDescent="0.4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44"/>
    </row>
    <row r="68" spans="1:16" x14ac:dyDescent="0.4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44"/>
    </row>
    <row r="69" spans="1:16" x14ac:dyDescent="0.4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44"/>
    </row>
    <row r="70" spans="1:16" x14ac:dyDescent="0.4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44"/>
    </row>
    <row r="71" spans="1:16" x14ac:dyDescent="0.4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44"/>
    </row>
    <row r="72" spans="1:16" x14ac:dyDescent="0.4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44"/>
    </row>
    <row r="73" spans="1:16" x14ac:dyDescent="0.4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44"/>
    </row>
    <row r="74" spans="1:16" x14ac:dyDescent="0.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44"/>
    </row>
    <row r="75" spans="1:16" x14ac:dyDescent="0.4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44"/>
    </row>
    <row r="76" spans="1:16" x14ac:dyDescent="0.4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44"/>
    </row>
    <row r="77" spans="1:16" x14ac:dyDescent="0.4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44"/>
    </row>
    <row r="78" spans="1:16" x14ac:dyDescent="0.4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44"/>
    </row>
    <row r="79" spans="1:16" x14ac:dyDescent="0.4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44"/>
    </row>
    <row r="80" spans="1:16" x14ac:dyDescent="0.4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44"/>
    </row>
    <row r="81" spans="1:16" x14ac:dyDescent="0.4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44"/>
    </row>
    <row r="82" spans="1:16" x14ac:dyDescent="0.4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44"/>
    </row>
    <row r="83" spans="1:16" x14ac:dyDescent="0.4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44"/>
    </row>
    <row r="84" spans="1:16" x14ac:dyDescent="0.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44"/>
    </row>
    <row r="85" spans="1:16" x14ac:dyDescent="0.4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44"/>
    </row>
    <row r="86" spans="1:16" x14ac:dyDescent="0.4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44"/>
    </row>
    <row r="87" spans="1:16" x14ac:dyDescent="0.4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44"/>
    </row>
    <row r="88" spans="1:16" x14ac:dyDescent="0.4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44"/>
    </row>
    <row r="89" spans="1:16" x14ac:dyDescent="0.4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44"/>
    </row>
    <row r="90" spans="1:16" x14ac:dyDescent="0.4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44"/>
    </row>
    <row r="91" spans="1:16" x14ac:dyDescent="0.4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44"/>
    </row>
    <row r="92" spans="1:16" x14ac:dyDescent="0.4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44"/>
    </row>
    <row r="93" spans="1:16" x14ac:dyDescent="0.4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44"/>
    </row>
    <row r="94" spans="1:16" x14ac:dyDescent="0.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44"/>
    </row>
    <row r="95" spans="1:16" x14ac:dyDescent="0.4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44"/>
    </row>
    <row r="96" spans="1:16" x14ac:dyDescent="0.4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44"/>
    </row>
    <row r="97" spans="1:16" x14ac:dyDescent="0.4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44"/>
    </row>
    <row r="98" spans="1:16" x14ac:dyDescent="0.4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44"/>
    </row>
    <row r="99" spans="1:16" x14ac:dyDescent="0.4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44"/>
    </row>
    <row r="100" spans="1:16" x14ac:dyDescent="0.4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44"/>
    </row>
    <row r="101" spans="1:16" x14ac:dyDescent="0.4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44"/>
    </row>
    <row r="102" spans="1:16" x14ac:dyDescent="0.4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44"/>
    </row>
    <row r="103" spans="1:16" x14ac:dyDescent="0.4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44"/>
    </row>
    <row r="104" spans="1:16" x14ac:dyDescent="0.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44"/>
    </row>
    <row r="105" spans="1:16" x14ac:dyDescent="0.4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44"/>
    </row>
    <row r="106" spans="1:16" x14ac:dyDescent="0.4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44"/>
    </row>
    <row r="107" spans="1:16" x14ac:dyDescent="0.4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44"/>
    </row>
    <row r="108" spans="1:16" x14ac:dyDescent="0.4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44"/>
    </row>
    <row r="109" spans="1:16" x14ac:dyDescent="0.4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44"/>
    </row>
    <row r="110" spans="1:16" x14ac:dyDescent="0.4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44"/>
    </row>
    <row r="111" spans="1:16" hidden="1" x14ac:dyDescent="0.4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</row>
    <row r="112" spans="1:16" hidden="1" x14ac:dyDescent="0.4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</row>
    <row r="113" spans="1:15" hidden="1" x14ac:dyDescent="0.4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</row>
    <row r="114" spans="1:15" hidden="1" x14ac:dyDescent="0.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</row>
    <row r="115" spans="1:15" hidden="1" x14ac:dyDescent="0.4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</row>
    <row r="116" spans="1:15" hidden="1" x14ac:dyDescent="0.4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</row>
    <row r="117" spans="1:15" hidden="1" x14ac:dyDescent="0.4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</row>
    <row r="118" spans="1:15" hidden="1" x14ac:dyDescent="0.4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</row>
    <row r="119" spans="1:15" hidden="1" x14ac:dyDescent="0.4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</row>
    <row r="120" spans="1:15" hidden="1" x14ac:dyDescent="0.4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</row>
    <row r="121" spans="1:15" hidden="1" x14ac:dyDescent="0.4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</row>
    <row r="122" spans="1:15" hidden="1" x14ac:dyDescent="0.4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</row>
    <row r="123" spans="1:15" hidden="1" x14ac:dyDescent="0.4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</row>
    <row r="124" spans="1:15" hidden="1" x14ac:dyDescent="0.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</row>
    <row r="125" spans="1:15" hidden="1" x14ac:dyDescent="0.4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</row>
    <row r="126" spans="1:15" hidden="1" x14ac:dyDescent="0.4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</row>
    <row r="127" spans="1:15" hidden="1" x14ac:dyDescent="0.4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</row>
    <row r="128" spans="1:15" hidden="1" x14ac:dyDescent="0.4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</row>
    <row r="129" spans="1:15" hidden="1" x14ac:dyDescent="0.4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</row>
    <row r="130" spans="1:15" hidden="1" x14ac:dyDescent="0.4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</row>
    <row r="131" spans="1:15" hidden="1" x14ac:dyDescent="0.4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</row>
    <row r="132" spans="1:15" hidden="1" x14ac:dyDescent="0.4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</row>
    <row r="133" spans="1:15" hidden="1" x14ac:dyDescent="0.4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</row>
    <row r="134" spans="1:15" hidden="1" x14ac:dyDescent="0.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</row>
    <row r="135" spans="1:15" hidden="1" x14ac:dyDescent="0.4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</row>
    <row r="136" spans="1:15" hidden="1" x14ac:dyDescent="0.4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</row>
    <row r="137" spans="1:15" hidden="1" x14ac:dyDescent="0.4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</row>
    <row r="138" spans="1:15" hidden="1" x14ac:dyDescent="0.4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</row>
    <row r="139" spans="1:15" hidden="1" x14ac:dyDescent="0.4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</row>
    <row r="140" spans="1:15" hidden="1" x14ac:dyDescent="0.4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</row>
  </sheetData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8FF3-2569-4C0A-B5D0-C34960F0E79F}">
  <sheetPr>
    <tabColor rgb="FFE07A5F"/>
  </sheetPr>
  <dimension ref="A1:H61"/>
  <sheetViews>
    <sheetView workbookViewId="0">
      <selection activeCell="D29" sqref="D29"/>
    </sheetView>
  </sheetViews>
  <sheetFormatPr baseColWidth="10" defaultRowHeight="14.6" x14ac:dyDescent="0.4"/>
  <cols>
    <col min="1" max="1" width="15.921875" bestFit="1" customWidth="1"/>
    <col min="2" max="2" width="20.3046875" bestFit="1" customWidth="1"/>
    <col min="3" max="3" width="15.61328125" bestFit="1" customWidth="1"/>
    <col min="4" max="4" width="5.61328125" bestFit="1" customWidth="1"/>
    <col min="5" max="5" width="6.61328125" bestFit="1" customWidth="1"/>
    <col min="6" max="6" width="61" customWidth="1"/>
    <col min="7" max="7" width="21.61328125" bestFit="1" customWidth="1"/>
    <col min="8" max="8" width="15.4609375" bestFit="1" customWidth="1"/>
  </cols>
  <sheetData>
    <row r="1" spans="1:8" ht="18.45" x14ac:dyDescent="0.4">
      <c r="A1" s="30" t="s">
        <v>49</v>
      </c>
    </row>
    <row r="2" spans="1:8" x14ac:dyDescent="0.4">
      <c r="A2" s="4" t="s">
        <v>26</v>
      </c>
      <c r="B2" s="15">
        <f ca="1">TODAY()</f>
        <v>46177</v>
      </c>
      <c r="C2" s="4"/>
      <c r="D2" s="4"/>
      <c r="E2" s="3"/>
    </row>
    <row r="3" spans="1:8" x14ac:dyDescent="0.4">
      <c r="A3" s="4" t="s">
        <v>27</v>
      </c>
      <c r="B3" s="16" vm="13">
        <f>_xlfn.LET(_xlpm.VAR,CUBEVALUE("ThisWorkbookDataModel","[Measures].[#Actual Revenue]",SegmentaciónDeDatos__Year,SegmentaciónDeDatos_Quarter,SegmentaciónDeDatos__Month,SegmentaciónDeDatos_Hotel1,SegmentaciónDeDatos_Segment),IF(OR(_xlpm.VAR=0,_xlpm.VAR=""),0,_xlpm.VAR))</f>
        <v>18527</v>
      </c>
      <c r="C3" s="17" cm="1">
        <f t="array" ref="C3">IFERROR(_xlfn.SWITCH(TRUE,B5=" - ",0,B5&gt;1,1,B5),0)</f>
        <v>0.39851580985158097</v>
      </c>
      <c r="D3" s="4"/>
      <c r="E3" s="29" vm="13">
        <f>IFERROR(B3,0)</f>
        <v>18527</v>
      </c>
      <c r="F3" s="25"/>
      <c r="G3" t="s">
        <v>0</v>
      </c>
      <c r="H3" t="s">
        <v>83</v>
      </c>
    </row>
    <row r="4" spans="1:8" x14ac:dyDescent="0.4">
      <c r="A4" s="4" t="s">
        <v>28</v>
      </c>
      <c r="B4" s="16" vm="12">
        <f>_xlfn.LET(_xlpm.VAR,CUBEVALUE("ThisWorkbookDataModel","[Measures].[#Budget Revenue]",SegmentaciónDeDatos__Year,SegmentaciónDeDatos_Quarter,SegmentaciónDeDatos__Month,SegmentaciónDeDatos_Hotel1,SegmentaciónDeDatos_Segment),IF(OR(_xlpm.VAR=0,_xlpm.VAR=""),0,_xlpm.VAR))</f>
        <v>46490</v>
      </c>
      <c r="C4" s="18">
        <f>1-C3</f>
        <v>0.60148419014841903</v>
      </c>
      <c r="D4" s="4"/>
      <c r="E4" s="3"/>
      <c r="F4" s="2"/>
      <c r="G4" t="s">
        <v>9</v>
      </c>
      <c r="H4" t="s">
        <v>84</v>
      </c>
    </row>
    <row r="5" spans="1:8" x14ac:dyDescent="0.4">
      <c r="A5" s="4" t="s">
        <v>32</v>
      </c>
      <c r="B5" s="36" cm="1">
        <f t="array" ref="B5">_xlfn.SWITCH(TRUE,C5="All"," - ",AND(C5&lt;&gt;"All",B4=0)," - ",IFERROR(B3/B4,0))</f>
        <v>0.39851580985158097</v>
      </c>
      <c r="C5" s="67" t="str" cm="1" vm="1">
        <f t="array" ref="C5">IF(CUBESETCOUNT(CUBESET("ThisWorkbookDataModel", SegmentaciónDeDatos__Year)) = 1,
    CUBERANKEDMEMBER("ThisWorkbookDataModel", SegmentaciónDeDatos__Year, 1),
    0)</f>
        <v>2024</v>
      </c>
      <c r="D5" s="4"/>
      <c r="E5" s="3"/>
      <c r="G5" t="s">
        <v>10</v>
      </c>
      <c r="H5" t="s">
        <v>85</v>
      </c>
    </row>
    <row r="6" spans="1:8" x14ac:dyDescent="0.4">
      <c r="A6" s="4" t="s">
        <v>31</v>
      </c>
      <c r="B6" s="4" t="str" cm="1">
        <f t="array" ref="B6">IF(B4=0," - ",_xlfn.SWITCH(TRUE,B5=" - "," - ",B5&lt;90%,C6,B5&lt;100%,D6,B5&gt;=100%,E6))</f>
        <v>Poor  👎🏻</v>
      </c>
      <c r="C6" s="4" t="s">
        <v>29</v>
      </c>
      <c r="D6" s="4" t="s">
        <v>33</v>
      </c>
      <c r="E6" s="4" t="s">
        <v>30</v>
      </c>
      <c r="G6" t="s">
        <v>11</v>
      </c>
      <c r="H6" t="s">
        <v>86</v>
      </c>
    </row>
    <row r="7" spans="1:8" x14ac:dyDescent="0.4">
      <c r="A7" s="4" t="s">
        <v>5</v>
      </c>
      <c r="B7" s="16" vm="5">
        <f>_xlfn.LET(_xlpm.VAR,CUBEVALUE("ThisWorkbookDataModel","[Measures].[#Actual ADR]",SegmentaciónDeDatos__Year,SegmentaciónDeDatos_Quarter,SegmentaciónDeDatos__Month,SegmentaciónDeDatos_Hotel1,SegmentaciónDeDatos_Segment),IF(OR(_xlpm.VAR=0,_xlpm.VAR=""),0,_xlpm.VAR))</f>
        <v>129.55944055944056</v>
      </c>
      <c r="C7" s="17" cm="1">
        <f t="array" ref="C7">IFERROR(_xlfn.SWITCH(TRUE,B9=" - ",0,B9&gt;1,1,B9),0)</f>
        <v>0.83883397737990117</v>
      </c>
      <c r="D7" s="3"/>
      <c r="E7" s="3"/>
      <c r="G7" t="s">
        <v>12</v>
      </c>
      <c r="H7" t="s">
        <v>87</v>
      </c>
    </row>
    <row r="8" spans="1:8" x14ac:dyDescent="0.4">
      <c r="A8" s="4" t="s">
        <v>34</v>
      </c>
      <c r="B8" s="16" vm="10">
        <f>_xlfn.LET(_xlpm.VAR,CUBEVALUE("ThisWorkbookDataModel","[Measures].[#Budget ADR]",SegmentaciónDeDatos__Year,SegmentaciónDeDatos_Quarter,SegmentaciónDeDatos__Month,SegmentaciónDeDatos_Hotel1,SegmentaciónDeDatos_Segment),IF(OR(_xlpm.VAR=0,_xlpm.VAR=""),0,_xlpm.VAR))</f>
        <v>154.45182724252493</v>
      </c>
      <c r="C8" s="18">
        <f>1-C7</f>
        <v>0.16116602262009883</v>
      </c>
      <c r="D8" s="3"/>
      <c r="E8" s="3"/>
      <c r="G8" t="s">
        <v>13</v>
      </c>
      <c r="H8" t="s">
        <v>88</v>
      </c>
    </row>
    <row r="9" spans="1:8" x14ac:dyDescent="0.4">
      <c r="A9" s="4" t="s">
        <v>35</v>
      </c>
      <c r="B9" s="36" cm="1">
        <f t="array" ref="B9">_xlfn.SWITCH(TRUE,C5="All"," - ",AND(C5&lt;&gt;"All",B8=0)," - ",IFERROR(B7/B8,0))</f>
        <v>0.83883397737990117</v>
      </c>
      <c r="C9" s="3"/>
      <c r="D9" s="3"/>
      <c r="E9" s="3"/>
      <c r="G9" t="s">
        <v>14</v>
      </c>
      <c r="H9" t="s">
        <v>89</v>
      </c>
    </row>
    <row r="10" spans="1:8" x14ac:dyDescent="0.4">
      <c r="A10" s="4" t="s">
        <v>36</v>
      </c>
      <c r="B10" s="4" t="str" cm="1">
        <f t="array" ref="B10">IF(B8=0," - ",_xlfn.SWITCH(TRUE,B9=" - "," - ",B9&lt;90%,C10,B9&lt;100%,D10,B9&gt;=100%,E10))</f>
        <v>Poor  👎🏻</v>
      </c>
      <c r="C10" s="4" t="s">
        <v>29</v>
      </c>
      <c r="D10" s="4" t="s">
        <v>33</v>
      </c>
      <c r="E10" s="4" t="s">
        <v>30</v>
      </c>
      <c r="G10" t="s">
        <v>15</v>
      </c>
      <c r="H10" t="s">
        <v>90</v>
      </c>
    </row>
    <row r="11" spans="1:8" x14ac:dyDescent="0.4">
      <c r="A11" s="4" t="s">
        <v>4</v>
      </c>
      <c r="B11" s="19" vm="7">
        <f>_xlfn.LET(_xlpm.VAR,CUBEVALUE("ThisWorkbookDataModel","[Measures].[#Actual RNS]",SegmentaciónDeDatos__Year,SegmentaciónDeDatos_Quarter,SegmentaciónDeDatos__Month,SegmentaciónDeDatos_Hotel1,SegmentaciónDeDatos_Segment),IF(OR(_xlpm.VAR=0,_xlpm.VAR=""),0,_xlpm.VAR))</f>
        <v>143</v>
      </c>
      <c r="C11" s="17" cm="1">
        <f t="array" ref="C11">IFERROR(_xlfn.SWITCH(TRUE,B13=" - ",0,B13&gt;1,1,B13),0)</f>
        <v>0.47508305647840532</v>
      </c>
      <c r="D11" s="3"/>
      <c r="E11" s="3"/>
    </row>
    <row r="12" spans="1:8" x14ac:dyDescent="0.4">
      <c r="A12" s="4" t="s">
        <v>37</v>
      </c>
      <c r="B12" s="19" vm="8">
        <f>_xlfn.LET(_xlpm.VAR,CUBEVALUE("ThisWorkbookDataModel","[Measures].[#Budget RNS]",SegmentaciónDeDatos__Year,SegmentaciónDeDatos_Quarter,SegmentaciónDeDatos__Month,SegmentaciónDeDatos_Hotel1,SegmentaciónDeDatos_Segment),IF(OR(_xlpm.VAR=0,_xlpm.VAR=""),0,_xlpm.VAR))</f>
        <v>301</v>
      </c>
      <c r="C12" s="18">
        <f>1-C11</f>
        <v>0.52491694352159468</v>
      </c>
      <c r="D12" s="3"/>
      <c r="E12" s="3"/>
    </row>
    <row r="13" spans="1:8" x14ac:dyDescent="0.4">
      <c r="A13" s="4" t="s">
        <v>38</v>
      </c>
      <c r="B13" s="36" cm="1">
        <f t="array" ref="B13">_xlfn.SWITCH(TRUE,C5="All"," - ",AND(C5&lt;&gt;"All",B12=0)," - ",IFERROR(B11/B12,0))</f>
        <v>0.47508305647840532</v>
      </c>
      <c r="C13" s="3"/>
      <c r="D13" s="3"/>
      <c r="E13" s="3"/>
    </row>
    <row r="14" spans="1:8" x14ac:dyDescent="0.4">
      <c r="A14" s="4" t="s">
        <v>39</v>
      </c>
      <c r="B14" s="4" t="str" cm="1">
        <f t="array" ref="B14">IF(B12=0," - ",_xlfn.SWITCH(TRUE,B13=" - "," - ",B13&lt;90%,C14,B13&lt;100%,D14,B13&gt;=100%,E14))</f>
        <v>Poor  👎🏻</v>
      </c>
      <c r="C14" s="4" t="s">
        <v>29</v>
      </c>
      <c r="D14" s="4" t="s">
        <v>33</v>
      </c>
      <c r="E14" s="4" t="s">
        <v>30</v>
      </c>
    </row>
    <row r="15" spans="1:8" x14ac:dyDescent="0.4">
      <c r="A15" s="4" t="s">
        <v>40</v>
      </c>
      <c r="B15" s="18" vm="4">
        <f>_xlfn.LET(_xlpm.VAR,CUBEVALUE("ThisWorkbookDataModel","[Measures].[#Actual Occupancy(%)]",SegmentaciónDeDatos__Year,SegmentaciónDeDatos_Quarter,SegmentaciónDeDatos__Month,SegmentaciónDeDatos_Hotel1),IF(OR(_xlpm.VAR=0,_xlpm.VAR=""),0,_xlpm.VAR))</f>
        <v>0.11250983477576711</v>
      </c>
      <c r="C15" s="3"/>
      <c r="D15" s="3"/>
      <c r="E15" s="3"/>
    </row>
    <row r="16" spans="1:8" x14ac:dyDescent="0.4">
      <c r="A16" s="4" t="s">
        <v>41</v>
      </c>
      <c r="B16" s="18" vm="6">
        <f>_xlfn.LET(_xlpm.VAR,CUBEVALUE("ThisWorkbookDataModel","[Measures].[#Budget Occupancy(%)]",SegmentaciónDeDatos__Year,SegmentaciónDeDatos_Quarter,SegmentaciónDeDatos__Month,SegmentaciónDeDatos_Hotel1),IF(OR(_xlpm.VAR=0,_xlpm.VAR=""),0,_xlpm.VAR))</f>
        <v>0.23682140047206923</v>
      </c>
      <c r="C16" s="3"/>
      <c r="D16" s="3"/>
      <c r="E16" s="3"/>
    </row>
    <row r="17" spans="1:5" x14ac:dyDescent="0.4">
      <c r="A17" s="4" t="s">
        <v>43</v>
      </c>
      <c r="B17" s="36" cm="1">
        <f t="array" ref="B17">_xlfn.SWITCH(TRUE,C5="All"," - ",AND(C9&lt;&gt;"All",B16=0)," - ",IFERROR(B15/B16,0))</f>
        <v>0.47508305647840532</v>
      </c>
      <c r="C17" s="3"/>
      <c r="D17" s="3"/>
      <c r="E17" s="3"/>
    </row>
    <row r="18" spans="1:5" x14ac:dyDescent="0.4">
      <c r="A18" s="4" t="s">
        <v>42</v>
      </c>
      <c r="B18" s="4" t="str" cm="1">
        <f t="array" ref="B18">IF(B16=0," - ",_xlfn.SWITCH(TRUE,B17=" - "," - ",B17&lt;90%,C18,B17&lt;100%,D18,B17&gt;=100%,E18))</f>
        <v>Poor  👎🏻</v>
      </c>
      <c r="C18" s="4" t="s">
        <v>29</v>
      </c>
      <c r="D18" s="4" t="s">
        <v>33</v>
      </c>
      <c r="E18" s="4" t="s">
        <v>30</v>
      </c>
    </row>
    <row r="19" spans="1:5" x14ac:dyDescent="0.4">
      <c r="A19" s="4" t="s">
        <v>44</v>
      </c>
      <c r="B19" s="16" vm="9">
        <f>_xlfn.LET(_xlpm.VAR,CUBEVALUE("ThisWorkbookDataModel","[Measures].[#Actual Revpar]",SegmentaciónDeDatos__Year,SegmentaciónDeDatos_Quarter,SegmentaciónDeDatos__Month,SegmentaciónDeDatos_Hotel1),IF(OR(_xlpm.VAR=0,_xlpm.VAR=""),0,_xlpm.VAR))</f>
        <v>14.576711250983477</v>
      </c>
    </row>
    <row r="20" spans="1:5" x14ac:dyDescent="0.4">
      <c r="A20" s="4" t="s">
        <v>45</v>
      </c>
      <c r="B20" s="16" vm="11">
        <f>_xlfn.LET(_xlpm.VAR,CUBEVALUE("ThisWorkbookDataModel","[Measures].[#Budget Revpar]",SegmentaciónDeDatos__Year,SegmentaciónDeDatos_Quarter,SegmentaciónDeDatos__Month,SegmentaciónDeDatos_Hotel1),IF(OR(_xlpm.VAR=0,_xlpm.VAR=""),0,_xlpm.VAR))</f>
        <v>36.577498033044847</v>
      </c>
    </row>
    <row r="21" spans="1:5" x14ac:dyDescent="0.4">
      <c r="A21" s="4" t="s">
        <v>46</v>
      </c>
      <c r="B21" s="36" cm="1">
        <f t="array" ref="B21">_xlfn.SWITCH(TRUE,C5="All"," - ",AND(C5&lt;&gt;"All",B20=0)," - ",IFERROR(B19/B20,0))</f>
        <v>0.39851580985158097</v>
      </c>
    </row>
    <row r="22" spans="1:5" x14ac:dyDescent="0.4">
      <c r="A22" s="4" t="s">
        <v>47</v>
      </c>
      <c r="B22" s="4" t="str" cm="1">
        <f t="array" ref="B22">IF(B20=0," - ",_xlfn.SWITCH(TRUE,B21=" - "," - ",B21&lt;90%,C22,B21&lt;100%,D22,B21&gt;=100%,E22))</f>
        <v>Poor  👎🏻</v>
      </c>
      <c r="C22" s="4" t="s">
        <v>29</v>
      </c>
      <c r="D22" s="4" t="s">
        <v>33</v>
      </c>
      <c r="E22" s="4" t="s">
        <v>30</v>
      </c>
    </row>
    <row r="23" spans="1:5" x14ac:dyDescent="0.4">
      <c r="A23" s="4" t="s">
        <v>48</v>
      </c>
      <c r="B23" s="19" vm="3">
        <f>_xlfn.LET(_xlpm.VAR,CUBEVALUE("ThisWorkbookDataModel","[Measures].[#Actual Availability]",SegmentaciónDeDatos__Year,SegmentaciónDeDatos_Quarter,SegmentaciónDeDatos__Month,SegmentaciónDeDatos_Hotel1),IF(OR(_xlpm.VAR=0,_xlpm.VAR=""),0,_xlpm.VAR))</f>
        <v>1271</v>
      </c>
    </row>
    <row r="25" spans="1:5" ht="18.45" x14ac:dyDescent="0.4">
      <c r="A25" s="30" t="s">
        <v>62</v>
      </c>
    </row>
    <row r="26" spans="1:5" x14ac:dyDescent="0.4">
      <c r="A26" s="4" t="s">
        <v>27</v>
      </c>
      <c r="B26" s="33" vm="16">
        <f>_xlfn.LET(_xlpm.VAR,CUBEVALUE("ThisWorkbookDataModel","[Measures].[#Actual Revenue]",SegmentaciónDeDatos__Year1,SegmentaciónDeDatos_Quarter1,SegmentaciónDeDatos__Month1,SegmentaciónDeDatos_Hotel2),IF(OR(_xlpm.VAR=0,_xlpm.VAR=""),0,_xlpm.VAR))</f>
        <v>440271</v>
      </c>
    </row>
    <row r="27" spans="1:5" x14ac:dyDescent="0.4">
      <c r="A27" s="4" t="s">
        <v>54</v>
      </c>
      <c r="B27" s="33" vm="15">
        <f>_xlfn.LET(_xlpm.VAR,CUBEVALUE("ThisWorkbookDataModel","[Measures].[#LY Rev]",SegmentaciónDeDatos__Year1,SegmentaciónDeDatos_Quarter1,SegmentaciónDeDatos__Month1,SegmentaciónDeDatos_Hotel2),IF(OR(_xlpm.VAR=0,_xlpm.VAR=""),0,_xlpm.VAR))</f>
        <v>424545</v>
      </c>
    </row>
    <row r="28" spans="1:5" x14ac:dyDescent="0.4">
      <c r="A28" s="4" t="s">
        <v>56</v>
      </c>
      <c r="B28" s="33" vm="18">
        <f>_xlfn.LET(_xlpm.VAR,CUBEVALUE("ThisWorkbookDataModel","[Measures].[#Budget Revenue]",SegmentaciónDeDatos__Year1,SegmentaciónDeDatos_Quarter1,SegmentaciónDeDatos__Month1,SegmentaciónDeDatos_Hotel2),IF(OR(_xlpm.VAR=0,_xlpm.VAR=""),0,_xlpm.VAR))</f>
        <v>479172</v>
      </c>
    </row>
    <row r="29" spans="1:5" x14ac:dyDescent="0.4">
      <c r="A29" s="4" t="s">
        <v>55</v>
      </c>
      <c r="B29" s="34">
        <f>IF(OR(C41="All",C41=0)," - ",IFERROR(B26/B27-1,0))</f>
        <v>3.7042009680952503E-2</v>
      </c>
    </row>
    <row r="30" spans="1:5" x14ac:dyDescent="0.4">
      <c r="A30" s="4" t="s">
        <v>57</v>
      </c>
      <c r="B30" s="34">
        <f>IF(OR(C41="All",C41=0)," - ",IFERROR(B26/B28-1,0))</f>
        <v>-8.1183792041271241E-2</v>
      </c>
    </row>
    <row r="31" spans="1:5" x14ac:dyDescent="0.4">
      <c r="A31" s="4" t="s">
        <v>58</v>
      </c>
      <c r="B31" s="34">
        <f>IF(OR(C41="All",C41=0)," - ",IFERROR(B28/B27-1,0))</f>
        <v>0.12867187223969201</v>
      </c>
    </row>
    <row r="32" spans="1:5" x14ac:dyDescent="0.4">
      <c r="A32" s="4" t="s">
        <v>59</v>
      </c>
      <c r="B32" s="33" vm="21">
        <f>_xlfn.LET(_xlpm.VAR,CUBEVALUE("ThisWorkbookDataModel","[Measures].[#Actual ADR]",SegmentaciónDeDatos__Year1,SegmentaciónDeDatos_Quarter1,SegmentaciónDeDatos__Month1,SegmentaciónDeDatos_Hotel2),IF(OR(_xlpm.VAR=0,_xlpm.VAR=""),0,_xlpm.VAR))</f>
        <v>97.018730718378137</v>
      </c>
    </row>
    <row r="33" spans="1:6" x14ac:dyDescent="0.4">
      <c r="A33" s="4" t="s">
        <v>60</v>
      </c>
      <c r="B33" s="33" vm="19">
        <f>_xlfn.LET(_xlpm.VAR,CUBEVALUE("ThisWorkbookDataModel","[Measures].[#LY ADR]",SegmentaciónDeDatos__Year1,SegmentaciónDeDatos_Quarter1,SegmentaciónDeDatos__Month1,SegmentaciónDeDatos_Hotel2),IF(OR(_xlpm.VAR=0,_xlpm.VAR=""),0,_xlpm.VAR))</f>
        <v>98.115322394268546</v>
      </c>
    </row>
    <row r="34" spans="1:6" x14ac:dyDescent="0.4">
      <c r="A34" s="4" t="s">
        <v>61</v>
      </c>
      <c r="B34" s="33" vm="17">
        <f>_xlfn.LET(_xlpm.VAR,CUBEVALUE("ThisWorkbookDataModel","[Measures].[#Budget ADR]",SegmentaciónDeDatos__Year1,SegmentaciónDeDatos_Quarter1,SegmentaciónDeDatos__Month1,SegmentaciónDeDatos_Hotel2),IF(OR(_xlpm.VAR=0,_xlpm.VAR=""),0,_xlpm.VAR))</f>
        <v>97.830134748877086</v>
      </c>
    </row>
    <row r="35" spans="1:6" x14ac:dyDescent="0.4">
      <c r="A35" s="4" t="s">
        <v>55</v>
      </c>
      <c r="B35" s="34">
        <f>IF(OR(C41="All",C41=0)," - ",IFERROR(B32/B33-1,0))</f>
        <v>-1.1176558860845898E-2</v>
      </c>
    </row>
    <row r="36" spans="1:6" x14ac:dyDescent="0.4">
      <c r="A36" s="4" t="s">
        <v>57</v>
      </c>
      <c r="B36" s="34">
        <f>IF(OR(C41="All",C41=0)," - ",IFERROR(B32/B34-1,0))</f>
        <v>-8.2940091269603222E-3</v>
      </c>
    </row>
    <row r="37" spans="1:6" x14ac:dyDescent="0.4">
      <c r="A37" s="4" t="s">
        <v>58</v>
      </c>
      <c r="B37" s="34">
        <f>IF(OR(C41="All",C41=0)," - ",IFERROR(B34/B33-1,0))</f>
        <v>-2.9066575783693871E-3</v>
      </c>
    </row>
    <row r="38" spans="1:6" x14ac:dyDescent="0.4">
      <c r="A38" s="4" t="s">
        <v>63</v>
      </c>
      <c r="B38" s="35" vm="23">
        <f>_xlfn.LET(_xlpm.VAR,CUBEVALUE("ThisWorkbookDataModel","[Measures].[#Actual RNS]",SegmentaciónDeDatos__Year1,SegmentaciónDeDatos_Quarter1,SegmentaciónDeDatos__Month1,SegmentaciónDeDatos_Hotel2),IF(OR(_xlpm.VAR=0,_xlpm.VAR=""),0,_xlpm.VAR))</f>
        <v>4538</v>
      </c>
    </row>
    <row r="39" spans="1:6" x14ac:dyDescent="0.4">
      <c r="A39" s="4" t="s">
        <v>64</v>
      </c>
      <c r="B39" s="35" vm="22">
        <f>_xlfn.LET(_xlpm.VAR,CUBEVALUE("ThisWorkbookDataModel","[Measures].[#LY RNS]",SegmentaciónDeDatos__Year1,SegmentaciónDeDatos_Quarter1,SegmentaciónDeDatos__Month1,SegmentaciónDeDatos_Hotel2),IF(OR(_xlpm.VAR=0,_xlpm.VAR=""),0,_xlpm.VAR))</f>
        <v>4327</v>
      </c>
    </row>
    <row r="40" spans="1:6" x14ac:dyDescent="0.4">
      <c r="A40" s="4" t="s">
        <v>65</v>
      </c>
      <c r="B40" s="35" vm="20">
        <f>_xlfn.LET(_xlpm.VAR,CUBEVALUE("ThisWorkbookDataModel","[Measures].[#Budget RNS]",SegmentaciónDeDatos__Year1,SegmentaciónDeDatos_Quarter1,SegmentaciónDeDatos__Month1,SegmentaciónDeDatos_Hotel2),IF(OR(_xlpm.VAR=0,_xlpm.VAR=""),0,_xlpm.VAR))</f>
        <v>4898</v>
      </c>
    </row>
    <row r="41" spans="1:6" x14ac:dyDescent="0.4">
      <c r="A41" s="4" t="s">
        <v>55</v>
      </c>
      <c r="B41" s="34">
        <f>IF(OR(C41="All",C41=0)," - ",IFERROR(B38/B39-1,0))</f>
        <v>4.8763577536399261E-2</v>
      </c>
      <c r="C41" s="66" t="str" cm="1" vm="2">
        <f t="array" ref="C41">IF(CUBESETCOUNT(CUBESET("ThisWorkbookDataModel", SegmentaciónDeDatos__Year1)) = 1,
    CUBERANKEDMEMBER("ThisWorkbookDataModel", SegmentaciónDeDatos__Year1, 1),
    0)</f>
        <v>2025</v>
      </c>
    </row>
    <row r="42" spans="1:6" x14ac:dyDescent="0.4">
      <c r="A42" s="4" t="s">
        <v>57</v>
      </c>
      <c r="B42" s="34">
        <f>IF(OR(C41="All",C41=0)," - ",IFERROR(B38/B40-1,0))</f>
        <v>-7.3499387505104097E-2</v>
      </c>
    </row>
    <row r="43" spans="1:6" x14ac:dyDescent="0.4">
      <c r="A43" s="4" t="s">
        <v>58</v>
      </c>
      <c r="B43" s="34">
        <f>IF(OR(C41="All",C41=0)," - ",IFERROR(B40/B39-1,0))</f>
        <v>0.13196209845158302</v>
      </c>
    </row>
    <row r="45" spans="1:6" ht="18.45" x14ac:dyDescent="0.4">
      <c r="A45" s="38" t="s">
        <v>68</v>
      </c>
    </row>
    <row r="46" spans="1:6" x14ac:dyDescent="0.4">
      <c r="A46" s="37" t="s">
        <v>1</v>
      </c>
      <c r="B46" t="s" vm="14">
        <v>87</v>
      </c>
      <c r="F46" s="39" t="str" vm="14">
        <f>IF(OR($B$46="All",$B$46="(Varios elementos)"),"All",$B$46)</f>
        <v>Iquitos</v>
      </c>
    </row>
    <row r="49" spans="6:7" x14ac:dyDescent="0.4">
      <c r="F49" s="41" t="s">
        <v>67</v>
      </c>
      <c r="G49" s="41" t="s">
        <v>1</v>
      </c>
    </row>
    <row r="50" spans="6:7" ht="192.45" customHeight="1" x14ac:dyDescent="0.4">
      <c r="F50" s="40"/>
      <c r="G50" s="40" t="s">
        <v>66</v>
      </c>
    </row>
    <row r="51" spans="6:7" ht="192.55" customHeight="1" x14ac:dyDescent="0.4">
      <c r="F51" s="42"/>
      <c r="G51" s="40" t="s">
        <v>84</v>
      </c>
    </row>
    <row r="52" spans="6:7" ht="192.55" customHeight="1" x14ac:dyDescent="0.4">
      <c r="F52" s="42"/>
      <c r="G52" s="40" t="s">
        <v>85</v>
      </c>
    </row>
    <row r="53" spans="6:7" ht="192.55" customHeight="1" x14ac:dyDescent="0.4">
      <c r="F53" s="42"/>
      <c r="G53" s="40" t="s">
        <v>86</v>
      </c>
    </row>
    <row r="54" spans="6:7" ht="192.55" customHeight="1" x14ac:dyDescent="0.4">
      <c r="F54" s="42"/>
      <c r="G54" s="40" t="s">
        <v>87</v>
      </c>
    </row>
    <row r="55" spans="6:7" ht="192.55" customHeight="1" x14ac:dyDescent="0.4">
      <c r="F55" s="42"/>
      <c r="G55" s="40" t="s">
        <v>88</v>
      </c>
    </row>
    <row r="56" spans="6:7" ht="192.55" customHeight="1" x14ac:dyDescent="0.4">
      <c r="F56" s="42"/>
      <c r="G56" s="40" t="s">
        <v>89</v>
      </c>
    </row>
    <row r="57" spans="6:7" ht="192.55" customHeight="1" x14ac:dyDescent="0.4">
      <c r="F57" s="42"/>
      <c r="G57" s="40" t="s">
        <v>90</v>
      </c>
    </row>
    <row r="58" spans="6:7" ht="192.55" customHeight="1" x14ac:dyDescent="0.4">
      <c r="F58" s="42"/>
      <c r="G58" s="40" t="s">
        <v>83</v>
      </c>
    </row>
    <row r="59" spans="6:7" ht="192.65" customHeight="1" x14ac:dyDescent="0.4">
      <c r="F59" s="42"/>
      <c r="G59" s="40" t="s">
        <v>77</v>
      </c>
    </row>
    <row r="60" spans="6:7" ht="192.65" customHeight="1" x14ac:dyDescent="0.4">
      <c r="F60" s="42"/>
      <c r="G60" s="40" t="s">
        <v>78</v>
      </c>
    </row>
    <row r="61" spans="6:7" ht="192.65" customHeight="1" x14ac:dyDescent="0.4">
      <c r="F61" s="42"/>
      <c r="G61" s="40" t="s">
        <v>79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Props1.xml><?xml version="1.0" encoding="utf-8"?>
<ds:datastoreItem xmlns:ds="http://schemas.openxmlformats.org/officeDocument/2006/customXml" ds:itemID="{B744E806-84AC-4668-9293-0D9B739A0BB9}">
  <ds:schemaRefs/>
</ds:datastoreItem>
</file>

<file path=customXml/itemProps2.xml><?xml version="1.0" encoding="utf-8"?>
<ds:datastoreItem xmlns:ds="http://schemas.openxmlformats.org/officeDocument/2006/customXml" ds:itemID="{6A45F13F-D116-4C70-B2DD-C0CE8C9772BD}">
  <ds:schemaRefs/>
</ds:datastoreItem>
</file>

<file path=customXml/itemProps3.xml><?xml version="1.0" encoding="utf-8"?>
<ds:datastoreItem xmlns:ds="http://schemas.openxmlformats.org/officeDocument/2006/customXml" ds:itemID="{2BF7C8DF-2A18-41FA-B25B-B9E001D5B3F5}">
  <ds:schemaRefs/>
</ds:datastoreItem>
</file>

<file path=customXml/itemProps4.xml><?xml version="1.0" encoding="utf-8"?>
<ds:datastoreItem xmlns:ds="http://schemas.openxmlformats.org/officeDocument/2006/customXml" ds:itemID="{F186A579-9591-4585-AEDA-DE0D95258D39}">
  <ds:schemaRefs/>
</ds:datastoreItem>
</file>

<file path=customXml/itemProps5.xml><?xml version="1.0" encoding="utf-8"?>
<ds:datastoreItem xmlns:ds="http://schemas.openxmlformats.org/officeDocument/2006/customXml" ds:itemID="{813DCE80-7525-4528-9D41-A33C4500D35A}">
  <ds:schemaRefs/>
</ds:datastoreItem>
</file>

<file path=customXml/itemProps6.xml><?xml version="1.0" encoding="utf-8"?>
<ds:datastoreItem xmlns:ds="http://schemas.openxmlformats.org/officeDocument/2006/customXml" ds:itemID="{810108B2-4B2B-4CC3-B772-C24360029C6E}">
  <ds:schemaRefs/>
</ds:datastoreItem>
</file>

<file path=customXml/itemProps7.xml><?xml version="1.0" encoding="utf-8"?>
<ds:datastoreItem xmlns:ds="http://schemas.openxmlformats.org/officeDocument/2006/customXml" ds:itemID="{D21D4DC8-27C4-42C5-B559-89A69F56C88C}">
  <ds:schemaRefs/>
</ds:datastoreItem>
</file>

<file path=customXml/itemProps8.xml><?xml version="1.0" encoding="utf-8"?>
<ds:datastoreItem xmlns:ds="http://schemas.openxmlformats.org/officeDocument/2006/customXml" ds:itemID="{16B392CC-295F-4AAB-8BF3-5738823CF8B6}">
  <ds:schemaRefs/>
</ds:datastoreItem>
</file>

<file path=customXml/itemProps9.xml><?xml version="1.0" encoding="utf-8"?>
<ds:datastoreItem xmlns:ds="http://schemas.openxmlformats.org/officeDocument/2006/customXml" ds:itemID="{ED90B1A3-3157-4EF7-9782-8F847E3B263D}">
  <ds:schemaRefs/>
</ds:datastoreItem>
</file>

<file path=customXml/itemProps10.xml><?xml version="1.0" encoding="utf-8"?>
<ds:datastoreItem xmlns:ds="http://schemas.openxmlformats.org/officeDocument/2006/customXml" ds:itemID="{A6AF5725-4EF0-4589-972B-29F3B54A9D7C}">
  <ds:schemaRefs/>
</ds:datastoreItem>
</file>

<file path=customXml/itemProps11.xml><?xml version="1.0" encoding="utf-8"?>
<ds:datastoreItem xmlns:ds="http://schemas.openxmlformats.org/officeDocument/2006/customXml" ds:itemID="{7F8A4A45-38EB-46FC-9612-75532F3946A9}">
  <ds:schemaRefs/>
</ds:datastoreItem>
</file>

<file path=customXml/itemProps12.xml><?xml version="1.0" encoding="utf-8"?>
<ds:datastoreItem xmlns:ds="http://schemas.openxmlformats.org/officeDocument/2006/customXml" ds:itemID="{A41B5B8E-032D-4BD6-B6A1-8FADA607D45A}">
  <ds:schemaRefs/>
</ds:datastoreItem>
</file>

<file path=customXml/itemProps13.xml><?xml version="1.0" encoding="utf-8"?>
<ds:datastoreItem xmlns:ds="http://schemas.openxmlformats.org/officeDocument/2006/customXml" ds:itemID="{5F979B0F-3493-4466-9688-1B4BB60F8087}">
  <ds:schemaRefs/>
</ds:datastoreItem>
</file>

<file path=customXml/itemProps14.xml><?xml version="1.0" encoding="utf-8"?>
<ds:datastoreItem xmlns:ds="http://schemas.openxmlformats.org/officeDocument/2006/customXml" ds:itemID="{86D29FDD-4494-4DC9-B611-BA6F81F3F895}">
  <ds:schemaRefs/>
</ds:datastoreItem>
</file>

<file path=customXml/itemProps15.xml><?xml version="1.0" encoding="utf-8"?>
<ds:datastoreItem xmlns:ds="http://schemas.openxmlformats.org/officeDocument/2006/customXml" ds:itemID="{8B01B936-F175-4F7E-BF12-09D493324770}">
  <ds:schemaRefs/>
</ds:datastoreItem>
</file>

<file path=customXml/itemProps16.xml><?xml version="1.0" encoding="utf-8"?>
<ds:datastoreItem xmlns:ds="http://schemas.openxmlformats.org/officeDocument/2006/customXml" ds:itemID="{3CA48084-667E-40FF-97A9-F906F950062D}">
  <ds:schemaRefs/>
</ds:datastoreItem>
</file>

<file path=customXml/itemProps17.xml><?xml version="1.0" encoding="utf-8"?>
<ds:datastoreItem xmlns:ds="http://schemas.openxmlformats.org/officeDocument/2006/customXml" ds:itemID="{F7138D5F-CC25-4983-91CA-2146E4ED288A}">
  <ds:schemaRefs/>
</ds:datastoreItem>
</file>

<file path=customXml/itemProps18.xml><?xml version="1.0" encoding="utf-8"?>
<ds:datastoreItem xmlns:ds="http://schemas.openxmlformats.org/officeDocument/2006/customXml" ds:itemID="{12202F54-553D-488D-B9E6-F97E86758179}">
  <ds:schemaRefs/>
</ds:datastoreItem>
</file>

<file path=customXml/itemProps19.xml><?xml version="1.0" encoding="utf-8"?>
<ds:datastoreItem xmlns:ds="http://schemas.openxmlformats.org/officeDocument/2006/customXml" ds:itemID="{9B80A7BD-A712-4E37-BAD0-E879BD339931}">
  <ds:schemaRefs/>
</ds:datastoreItem>
</file>

<file path=customXml/itemProps20.xml><?xml version="1.0" encoding="utf-8"?>
<ds:datastoreItem xmlns:ds="http://schemas.openxmlformats.org/officeDocument/2006/customXml" ds:itemID="{0BF5A121-C738-4CB6-A134-96B7D1ED2724}">
  <ds:schemaRefs/>
</ds:datastoreItem>
</file>

<file path=customXml/itemProps21.xml><?xml version="1.0" encoding="utf-8"?>
<ds:datastoreItem xmlns:ds="http://schemas.openxmlformats.org/officeDocument/2006/customXml" ds:itemID="{906174B2-61D8-4813-8C59-6079BEE7CC28}">
  <ds:schemaRefs/>
</ds:datastoreItem>
</file>

<file path=customXml/itemProps22.xml><?xml version="1.0" encoding="utf-8"?>
<ds:datastoreItem xmlns:ds="http://schemas.openxmlformats.org/officeDocument/2006/customXml" ds:itemID="{0820751D-40E2-4D05-85AA-52C7F5DF4326}">
  <ds:schemaRefs/>
</ds:datastoreItem>
</file>

<file path=customXml/itemProps23.xml><?xml version="1.0" encoding="utf-8"?>
<ds:datastoreItem xmlns:ds="http://schemas.openxmlformats.org/officeDocument/2006/customXml" ds:itemID="{70C4FDB6-B0AF-482D-8403-6D3A47BD8E47}">
  <ds:schemaRefs/>
</ds:datastoreItem>
</file>

<file path=customXml/itemProps24.xml><?xml version="1.0" encoding="utf-8"?>
<ds:datastoreItem xmlns:ds="http://schemas.openxmlformats.org/officeDocument/2006/customXml" ds:itemID="{CE352787-A611-4F99-B854-EAF02306943D}">
  <ds:schemaRefs/>
</ds:datastoreItem>
</file>

<file path=customXml/itemProps25.xml><?xml version="1.0" encoding="utf-8"?>
<ds:datastoreItem xmlns:ds="http://schemas.openxmlformats.org/officeDocument/2006/customXml" ds:itemID="{0F8F727C-885F-4794-BE32-8E672780E9B1}">
  <ds:schemaRefs/>
</ds:datastoreItem>
</file>

<file path=customXml/itemProps26.xml><?xml version="1.0" encoding="utf-8"?>
<ds:datastoreItem xmlns:ds="http://schemas.openxmlformats.org/officeDocument/2006/customXml" ds:itemID="{6282878D-DAFE-4AA0-A0AF-386BF97E3700}">
  <ds:schemaRefs/>
</ds:datastoreItem>
</file>

<file path=customXml/itemProps27.xml><?xml version="1.0" encoding="utf-8"?>
<ds:datastoreItem xmlns:ds="http://schemas.openxmlformats.org/officeDocument/2006/customXml" ds:itemID="{DB85FE46-6F63-4BDD-9389-7659F67E566E}">
  <ds:schemaRefs/>
</ds:datastoreItem>
</file>

<file path=customXml/itemProps28.xml><?xml version="1.0" encoding="utf-8"?>
<ds:datastoreItem xmlns:ds="http://schemas.openxmlformats.org/officeDocument/2006/customXml" ds:itemID="{97C76D4D-963E-4044-8A58-37920609A4DF}">
  <ds:schemaRefs/>
</ds:datastoreItem>
</file>

<file path=customXml/itemProps29.xml><?xml version="1.0" encoding="utf-8"?>
<ds:datastoreItem xmlns:ds="http://schemas.openxmlformats.org/officeDocument/2006/customXml" ds:itemID="{2E29D26D-95B7-4C59-A0B1-F952F4C7614F}">
  <ds:schemaRefs/>
</ds:datastoreItem>
</file>

<file path=customXml/itemProps30.xml><?xml version="1.0" encoding="utf-8"?>
<ds:datastoreItem xmlns:ds="http://schemas.openxmlformats.org/officeDocument/2006/customXml" ds:itemID="{F2D97C9A-717A-488C-B330-0B1BD3D4DB02}">
  <ds:schemaRefs/>
</ds:datastoreItem>
</file>

<file path=customXml/itemProps31.xml><?xml version="1.0" encoding="utf-8"?>
<ds:datastoreItem xmlns:ds="http://schemas.openxmlformats.org/officeDocument/2006/customXml" ds:itemID="{C07EE1E2-34B6-4118-A5E6-AE63FF3739B9}">
  <ds:schemaRefs/>
</ds:datastoreItem>
</file>

<file path=customXml/itemProps32.xml><?xml version="1.0" encoding="utf-8"?>
<ds:datastoreItem xmlns:ds="http://schemas.openxmlformats.org/officeDocument/2006/customXml" ds:itemID="{7B00288A-6659-407F-AAE3-1CAA7B302040}">
  <ds:schemaRefs/>
</ds:datastoreItem>
</file>

<file path=customXml/itemProps33.xml><?xml version="1.0" encoding="utf-8"?>
<ds:datastoreItem xmlns:ds="http://schemas.openxmlformats.org/officeDocument/2006/customXml" ds:itemID="{DD0C691F-CB7B-4CDF-A7A2-CC396BD63B4D}">
  <ds:schemaRefs/>
</ds:datastoreItem>
</file>

<file path=customXml/itemProps34.xml><?xml version="1.0" encoding="utf-8"?>
<ds:datastoreItem xmlns:ds="http://schemas.openxmlformats.org/officeDocument/2006/customXml" ds:itemID="{E2868AE7-1213-4F63-856D-F0398AEAD425}">
  <ds:schemaRefs/>
</ds:datastoreItem>
</file>

<file path=customXml/itemProps35.xml><?xml version="1.0" encoding="utf-8"?>
<ds:datastoreItem xmlns:ds="http://schemas.openxmlformats.org/officeDocument/2006/customXml" ds:itemID="{10A461C2-445D-4AB0-AE67-B06165C7C78D}">
  <ds:schemaRefs/>
</ds:datastoreItem>
</file>

<file path=customXml/itemProps36.xml><?xml version="1.0" encoding="utf-8"?>
<ds:datastoreItem xmlns:ds="http://schemas.openxmlformats.org/officeDocument/2006/customXml" ds:itemID="{36A81BDB-CE18-4154-A67A-E52AD26CD202}">
  <ds:schemaRefs/>
</ds:datastoreItem>
</file>

<file path=customXml/itemProps37.xml><?xml version="1.0" encoding="utf-8"?>
<ds:datastoreItem xmlns:ds="http://schemas.openxmlformats.org/officeDocument/2006/customXml" ds:itemID="{73BE689A-1DA7-493C-AF19-48A02AAFF355}">
  <ds:schemaRefs/>
</ds:datastoreItem>
</file>

<file path=customXml/itemProps38.xml><?xml version="1.0" encoding="utf-8"?>
<ds:datastoreItem xmlns:ds="http://schemas.openxmlformats.org/officeDocument/2006/customXml" ds:itemID="{3DB152A0-8012-491E-9884-E2DD6626F60C}">
  <ds:schemaRefs/>
</ds:datastoreItem>
</file>

<file path=customXml/itemProps39.xml><?xml version="1.0" encoding="utf-8"?>
<ds:datastoreItem xmlns:ds="http://schemas.openxmlformats.org/officeDocument/2006/customXml" ds:itemID="{882881AC-3E23-4DF7-B573-F4F33AEDDC3B}">
  <ds:schemaRefs/>
</ds:datastoreItem>
</file>

<file path=customXml/itemProps40.xml><?xml version="1.0" encoding="utf-8"?>
<ds:datastoreItem xmlns:ds="http://schemas.openxmlformats.org/officeDocument/2006/customXml" ds:itemID="{8165304F-7F4C-49E9-88DE-E36C4B195C70}">
  <ds:schemaRefs>
    <ds:schemaRef ds:uri="http://schemas.microsoft.com/DataMashup"/>
  </ds:schemaRefs>
</ds:datastoreItem>
</file>

<file path=customXml/itemProps41.xml><?xml version="1.0" encoding="utf-8"?>
<ds:datastoreItem xmlns:ds="http://schemas.openxmlformats.org/officeDocument/2006/customXml" ds:itemID="{B5694C1B-1DBA-4BEA-B024-8959F1865855}">
  <ds:schemaRefs/>
</ds:datastoreItem>
</file>

<file path=customXml/itemProps42.xml><?xml version="1.0" encoding="utf-8"?>
<ds:datastoreItem xmlns:ds="http://schemas.openxmlformats.org/officeDocument/2006/customXml" ds:itemID="{69F14C0C-1AF0-455B-88D7-AFEF7D46C997}">
  <ds:schemaRefs/>
</ds:datastoreItem>
</file>

<file path=customXml/itemProps43.xml><?xml version="1.0" encoding="utf-8"?>
<ds:datastoreItem xmlns:ds="http://schemas.openxmlformats.org/officeDocument/2006/customXml" ds:itemID="{0F4E9A74-AA43-471A-AADB-C6B4B5728AD8}">
  <ds:schemaRefs/>
</ds:datastoreItem>
</file>

<file path=customXml/itemProps44.xml><?xml version="1.0" encoding="utf-8"?>
<ds:datastoreItem xmlns:ds="http://schemas.openxmlformats.org/officeDocument/2006/customXml" ds:itemID="{B307C2B8-1B24-40AB-82E0-49F92AC9BF40}">
  <ds:schemaRefs/>
</ds:datastoreItem>
</file>

<file path=customXml/itemProps45.xml><?xml version="1.0" encoding="utf-8"?>
<ds:datastoreItem xmlns:ds="http://schemas.openxmlformats.org/officeDocument/2006/customXml" ds:itemID="{1E6A2276-53F2-4AD5-A14B-2402CBA5BD3B}">
  <ds:schemaRefs/>
</ds:datastoreItem>
</file>

<file path=customXml/itemProps46.xml><?xml version="1.0" encoding="utf-8"?>
<ds:datastoreItem xmlns:ds="http://schemas.openxmlformats.org/officeDocument/2006/customXml" ds:itemID="{140177F5-5EA1-42A5-A8BD-DCF100891AA0}">
  <ds:schemaRefs/>
</ds:datastoreItem>
</file>

<file path=customXml/itemProps47.xml><?xml version="1.0" encoding="utf-8"?>
<ds:datastoreItem xmlns:ds="http://schemas.openxmlformats.org/officeDocument/2006/customXml" ds:itemID="{369E6B13-3856-4E53-8C7B-DA99803131C1}">
  <ds:schemaRefs/>
</ds:datastoreItem>
</file>

<file path=customXml/itemProps48.xml><?xml version="1.0" encoding="utf-8"?>
<ds:datastoreItem xmlns:ds="http://schemas.openxmlformats.org/officeDocument/2006/customXml" ds:itemID="{2CEC510C-537A-436C-A31B-7B7023FB4D5A}">
  <ds:schemaRefs/>
</ds:datastoreItem>
</file>

<file path=customXml/itemProps49.xml><?xml version="1.0" encoding="utf-8"?>
<ds:datastoreItem xmlns:ds="http://schemas.openxmlformats.org/officeDocument/2006/customXml" ds:itemID="{8609156F-2462-41A1-8B9A-AB06590AABDD}">
  <ds:schemaRefs/>
</ds:datastoreItem>
</file>

<file path=customXml/itemProps50.xml><?xml version="1.0" encoding="utf-8"?>
<ds:datastoreItem xmlns:ds="http://schemas.openxmlformats.org/officeDocument/2006/customXml" ds:itemID="{2BC67028-30CB-4164-A27C-F40F4E2D039A}">
  <ds:schemaRefs/>
</ds:datastoreItem>
</file>

<file path=customXml/itemProps51.xml><?xml version="1.0" encoding="utf-8"?>
<ds:datastoreItem xmlns:ds="http://schemas.openxmlformats.org/officeDocument/2006/customXml" ds:itemID="{EF5ABDC3-00DF-4993-ACF7-9D08FC055305}">
  <ds:schemaRefs/>
</ds:datastoreItem>
</file>

<file path=customXml/itemProps52.xml><?xml version="1.0" encoding="utf-8"?>
<ds:datastoreItem xmlns:ds="http://schemas.openxmlformats.org/officeDocument/2006/customXml" ds:itemID="{5FCD1C4E-6F90-4F8A-B32F-0C5F1442E08A}">
  <ds:schemaRefs/>
</ds:datastoreItem>
</file>

<file path=customXml/itemProps53.xml><?xml version="1.0" encoding="utf-8"?>
<ds:datastoreItem xmlns:ds="http://schemas.openxmlformats.org/officeDocument/2006/customXml" ds:itemID="{F138AA19-C8B1-4913-868E-B8354A75A111}">
  <ds:schemaRefs/>
</ds:datastoreItem>
</file>

<file path=customXml/itemProps54.xml><?xml version="1.0" encoding="utf-8"?>
<ds:datastoreItem xmlns:ds="http://schemas.openxmlformats.org/officeDocument/2006/customXml" ds:itemID="{9A3C056C-FD82-4092-AF7C-FF09354ABB46}">
  <ds:schemaRefs/>
</ds:datastoreItem>
</file>

<file path=customXml/itemProps55.xml><?xml version="1.0" encoding="utf-8"?>
<ds:datastoreItem xmlns:ds="http://schemas.openxmlformats.org/officeDocument/2006/customXml" ds:itemID="{EDBCCACB-7A5C-4063-A9A7-E9A1016A1FC6}">
  <ds:schemaRefs/>
</ds:datastoreItem>
</file>

<file path=customXml/itemProps56.xml><?xml version="1.0" encoding="utf-8"?>
<ds:datastoreItem xmlns:ds="http://schemas.openxmlformats.org/officeDocument/2006/customXml" ds:itemID="{EA8341BC-2351-4EEE-BC3C-7DC3E99D8E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Home</vt:lpstr>
      <vt:lpstr>FactAvailability</vt:lpstr>
      <vt:lpstr>FactTransaction</vt:lpstr>
      <vt:lpstr>Overview</vt:lpstr>
      <vt:lpstr>Deep Dive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Barrantes</dc:creator>
  <cp:lastModifiedBy>ClientePeru 26200</cp:lastModifiedBy>
  <dcterms:created xsi:type="dcterms:W3CDTF">2024-11-26T16:19:41Z</dcterms:created>
  <dcterms:modified xsi:type="dcterms:W3CDTF">2026-06-04T20:40:51Z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ef85f1c5-cdbe-408b-9a7f-b2547f0c57ec</vt:lpwstr>
  </property>
</Properties>
</file>