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922FCDDE-CD04-430F-B821-034A3F8DF124}" xr6:coauthVersionLast="47" xr6:coauthVersionMax="47" xr10:uidLastSave="{00000000-0000-0000-0000-000000000000}"/>
  <bookViews>
    <workbookView xWindow="-120" yWindow="-120" windowWidth="20730" windowHeight="11160" firstSheet="2" activeTab="3" xr2:uid="{D8C4C28E-5C1D-D540-8943-38A52E50192B}"/>
  </bookViews>
  <sheets>
    <sheet name="Attendance" sheetId="1" r:id="rId1"/>
    <sheet name="Call Quality" sheetId="2" r:id="rId2"/>
    <sheet name="Sales" sheetId="3" r:id="rId3"/>
    <sheet name="Incenti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6" i="5"/>
  <c r="E7" i="5"/>
  <c r="E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6" i="5"/>
  <c r="F6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8" i="5"/>
  <c r="E9" i="5"/>
  <c r="E10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AF4" i="1"/>
  <c r="AF24" i="1"/>
  <c r="AF19" i="1"/>
  <c r="AF6" i="1"/>
  <c r="AF17" i="1"/>
  <c r="AF15" i="1"/>
  <c r="AF21" i="1"/>
  <c r="AF22" i="1"/>
  <c r="AF18" i="1"/>
  <c r="AF5" i="1"/>
  <c r="AF27" i="1"/>
  <c r="AF23" i="1"/>
  <c r="AF28" i="1"/>
  <c r="AF9" i="1"/>
  <c r="AF29" i="1"/>
  <c r="AF16" i="1"/>
  <c r="AF7" i="1"/>
  <c r="AF10" i="1"/>
  <c r="AF20" i="1"/>
  <c r="AF26" i="1"/>
  <c r="AF13" i="1"/>
  <c r="AF30" i="1"/>
  <c r="AF11" i="1"/>
  <c r="AF8" i="1"/>
  <c r="AF12" i="1"/>
  <c r="AF25" i="1"/>
  <c r="AF14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F3" authorId="0" shapeId="0" xr:uid="{4739B893-522F-9643-91FF-A4755A5A3B0C}">
      <text>
        <r>
          <rPr>
            <sz val="10"/>
            <color rgb="FF000000"/>
            <rFont val="Tahoma"/>
            <family val="2"/>
          </rPr>
          <t>Business days this month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Buckley</author>
  </authors>
  <commentList>
    <comment ref="D1" authorId="0" shapeId="0" xr:uid="{231DBAC5-2DB7-4E6C-9C8E-1EAF7BA24ED7}">
      <text>
        <r>
          <rPr>
            <b/>
            <sz val="9"/>
            <color indexed="81"/>
            <rFont val="Tahoma"/>
            <family val="2"/>
          </rPr>
          <t>Claudia Buckley:</t>
        </r>
        <r>
          <rPr>
            <sz val="9"/>
            <color indexed="81"/>
            <rFont val="Tahoma"/>
            <family val="2"/>
          </rPr>
          <t xml:space="preserve">
Calculate employee's attendance percentage</t>
        </r>
      </text>
    </comment>
    <comment ref="F1" authorId="0" shapeId="0" xr:uid="{5DF865DD-58D4-4E6A-A96F-A3AD3427EDA6}">
      <text>
        <r>
          <rPr>
            <b/>
            <sz val="9"/>
            <color indexed="81"/>
            <rFont val="Tahoma"/>
            <family val="2"/>
          </rPr>
          <t>Claudia Buckley:</t>
        </r>
        <r>
          <rPr>
            <sz val="9"/>
            <color indexed="81"/>
            <rFont val="Tahoma"/>
            <family val="2"/>
          </rPr>
          <t xml:space="preserve">
Calculate employee's average daily sales</t>
        </r>
      </text>
    </comment>
  </commentList>
</comments>
</file>

<file path=xl/sharedStrings.xml><?xml version="1.0" encoding="utf-8"?>
<sst xmlns="http://schemas.openxmlformats.org/spreadsheetml/2006/main" count="518" uniqueCount="88">
  <si>
    <t xml:space="preserve">Rodriguez  </t>
  </si>
  <si>
    <t>Suzanne</t>
  </si>
  <si>
    <t xml:space="preserve">Baker  </t>
  </si>
  <si>
    <t>Marsha</t>
  </si>
  <si>
    <t xml:space="preserve">Morris  </t>
  </si>
  <si>
    <t>Denise</t>
  </si>
  <si>
    <t xml:space="preserve">Lewis  </t>
  </si>
  <si>
    <t>Janis</t>
  </si>
  <si>
    <t xml:space="preserve">Hernandez  </t>
  </si>
  <si>
    <t>Gwendolyn</t>
  </si>
  <si>
    <t xml:space="preserve">Thompson  </t>
  </si>
  <si>
    <t>Jeffrey</t>
  </si>
  <si>
    <t>Andrew</t>
  </si>
  <si>
    <t>Eileen</t>
  </si>
  <si>
    <t xml:space="preserve">Patterson  </t>
  </si>
  <si>
    <t>Anna</t>
  </si>
  <si>
    <t xml:space="preserve">Sanchez  </t>
  </si>
  <si>
    <t>Valerie</t>
  </si>
  <si>
    <t xml:space="preserve">Scott  </t>
  </si>
  <si>
    <t>Carole</t>
  </si>
  <si>
    <t xml:space="preserve">Perez  </t>
  </si>
  <si>
    <t>Beth</t>
  </si>
  <si>
    <t xml:space="preserve">Hayes  </t>
  </si>
  <si>
    <t>Dianne</t>
  </si>
  <si>
    <t xml:space="preserve">Smith  </t>
  </si>
  <si>
    <t>Dolores</t>
  </si>
  <si>
    <t xml:space="preserve">Wright  </t>
  </si>
  <si>
    <t>Andrea</t>
  </si>
  <si>
    <t>Lorraine</t>
  </si>
  <si>
    <t xml:space="preserve">Anderson  </t>
  </si>
  <si>
    <t>Grace</t>
  </si>
  <si>
    <t xml:space="preserve">Edwards  </t>
  </si>
  <si>
    <t>Roger</t>
  </si>
  <si>
    <t xml:space="preserve">Carter  </t>
  </si>
  <si>
    <t xml:space="preserve">Rivera  </t>
  </si>
  <si>
    <t>Claudia</t>
  </si>
  <si>
    <t xml:space="preserve">Bennett  </t>
  </si>
  <si>
    <t>Renee</t>
  </si>
  <si>
    <t xml:space="preserve">Jackson  </t>
  </si>
  <si>
    <t>Rose</t>
  </si>
  <si>
    <t xml:space="preserve">Flores  </t>
  </si>
  <si>
    <t>Jan</t>
  </si>
  <si>
    <t>Melanie</t>
  </si>
  <si>
    <t>First Name</t>
  </si>
  <si>
    <t>Last Name</t>
  </si>
  <si>
    <t>X</t>
  </si>
  <si>
    <t>V</t>
  </si>
  <si>
    <t>S</t>
  </si>
  <si>
    <t>QA Score</t>
  </si>
  <si>
    <t>Days Worked</t>
  </si>
  <si>
    <t>Employee Number</t>
  </si>
  <si>
    <t>Attendance</t>
  </si>
  <si>
    <t>Call Quality</t>
  </si>
  <si>
    <t>Total Points</t>
  </si>
  <si>
    <t>&gt;=2 : 2 points</t>
  </si>
  <si>
    <t>95 - 100%: 1 point</t>
  </si>
  <si>
    <t>&lt; 95%: 0 points</t>
  </si>
  <si>
    <t>100%: 2 points</t>
  </si>
  <si>
    <t>90-99%: 1 point</t>
  </si>
  <si>
    <t>&lt; 90%: 0 points</t>
  </si>
  <si>
    <t>Average Daily Sales</t>
  </si>
  <si>
    <t>1-1.9: 1 point</t>
  </si>
  <si>
    <t>&lt;1: 0 points</t>
  </si>
  <si>
    <t>Ito</t>
  </si>
  <si>
    <t>Khan</t>
  </si>
  <si>
    <t>Aisha</t>
  </si>
  <si>
    <t>Liu</t>
  </si>
  <si>
    <t>Gill</t>
  </si>
  <si>
    <t>Ivan</t>
  </si>
  <si>
    <t>Petrov</t>
  </si>
  <si>
    <t>Kofi</t>
  </si>
  <si>
    <t>Mensah</t>
  </si>
  <si>
    <t>Alex</t>
  </si>
  <si>
    <t>McFarland</t>
  </si>
  <si>
    <t>5 points: $100</t>
  </si>
  <si>
    <t>4 points: $50</t>
  </si>
  <si>
    <t>&lt;4 points: $0</t>
  </si>
  <si>
    <t>FEBRUARY</t>
  </si>
  <si>
    <t>M</t>
  </si>
  <si>
    <t>T</t>
  </si>
  <si>
    <t>W</t>
  </si>
  <si>
    <t>Th</t>
  </si>
  <si>
    <t>F</t>
  </si>
  <si>
    <t>Sa</t>
  </si>
  <si>
    <t>Su</t>
  </si>
  <si>
    <t>Product Sales</t>
  </si>
  <si>
    <t>Bonus</t>
  </si>
  <si>
    <t>Points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</si>
</sst>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/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6" xfId="0" applyBorder="1"/>
    <xf numFmtId="0" fontId="0" fillId="0" borderId="14" xfId="0" applyBorder="1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3" borderId="25" xfId="0" applyFont="1" applyFill="1" applyBorder="1" applyAlignment="1">
      <alignment horizontal="center" vertical="center"/>
    </xf>
    <xf numFmtId="9" fontId="0" fillId="0" borderId="25" xfId="2" applyFont="1" applyBorder="1" applyAlignment="1">
      <alignment horizontal="center"/>
    </xf>
    <xf numFmtId="9" fontId="0" fillId="0" borderId="27" xfId="2" applyFont="1" applyBorder="1" applyAlignment="1">
      <alignment horizontal="center"/>
    </xf>
    <xf numFmtId="2" fontId="0" fillId="0" borderId="0" xfId="0" applyNumberFormat="1"/>
    <xf numFmtId="0" fontId="2" fillId="3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3" borderId="2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0" fillId="0" borderId="38" xfId="0" applyBorder="1"/>
    <xf numFmtId="0" fontId="4" fillId="3" borderId="33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9" fontId="0" fillId="0" borderId="32" xfId="2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3" xfId="1" applyFont="1" applyBorder="1"/>
    <xf numFmtId="0" fontId="2" fillId="5" borderId="0" xfId="0" applyFont="1" applyFill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41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165" fontId="0" fillId="0" borderId="3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CE2A50D-6585-402F-A906-C16E2918F9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A53B8DC-AA35-4438-AD58-E2C10A434093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2240-DBA0-EC4E-9119-30B9CB052289}">
  <dimension ref="A1:AF30"/>
  <sheetViews>
    <sheetView topLeftCell="P1" zoomScale="80" zoomScaleNormal="80" workbookViewId="0">
      <selection activeCell="AF3" sqref="AF3"/>
    </sheetView>
  </sheetViews>
  <sheetFormatPr defaultColWidth="10.875" defaultRowHeight="15.75" x14ac:dyDescent="0.25"/>
  <cols>
    <col min="1" max="1" width="10.875" style="3"/>
    <col min="4" max="31" width="4.875" customWidth="1"/>
    <col min="32" max="32" width="10.875" style="3"/>
  </cols>
  <sheetData>
    <row r="1" spans="1:32" ht="21.75" thickBot="1" x14ac:dyDescent="0.4">
      <c r="D1" s="62" t="s">
        <v>77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2" s="4" customFormat="1" ht="30.95" customHeight="1" x14ac:dyDescent="0.25">
      <c r="A2" s="63" t="s">
        <v>50</v>
      </c>
      <c r="B2" s="63" t="s">
        <v>43</v>
      </c>
      <c r="C2" s="65" t="s">
        <v>44</v>
      </c>
      <c r="D2" s="19">
        <v>1</v>
      </c>
      <c r="E2" s="20">
        <f>D2+1</f>
        <v>2</v>
      </c>
      <c r="F2" s="20">
        <f t="shared" ref="F2:AE2" si="0">E2+1</f>
        <v>3</v>
      </c>
      <c r="G2" s="20">
        <f t="shared" si="0"/>
        <v>4</v>
      </c>
      <c r="H2" s="20">
        <f t="shared" si="0"/>
        <v>5</v>
      </c>
      <c r="I2" s="21">
        <f t="shared" si="0"/>
        <v>6</v>
      </c>
      <c r="J2" s="21">
        <f t="shared" si="0"/>
        <v>7</v>
      </c>
      <c r="K2" s="20">
        <f t="shared" si="0"/>
        <v>8</v>
      </c>
      <c r="L2" s="20">
        <f t="shared" si="0"/>
        <v>9</v>
      </c>
      <c r="M2" s="20">
        <f t="shared" si="0"/>
        <v>10</v>
      </c>
      <c r="N2" s="20">
        <f t="shared" si="0"/>
        <v>11</v>
      </c>
      <c r="O2" s="20">
        <f t="shared" si="0"/>
        <v>12</v>
      </c>
      <c r="P2" s="21">
        <f t="shared" si="0"/>
        <v>13</v>
      </c>
      <c r="Q2" s="21">
        <f t="shared" si="0"/>
        <v>14</v>
      </c>
      <c r="R2" s="20">
        <f t="shared" si="0"/>
        <v>15</v>
      </c>
      <c r="S2" s="20">
        <f t="shared" si="0"/>
        <v>16</v>
      </c>
      <c r="T2" s="20">
        <f t="shared" si="0"/>
        <v>17</v>
      </c>
      <c r="U2" s="20">
        <f t="shared" si="0"/>
        <v>18</v>
      </c>
      <c r="V2" s="20">
        <f t="shared" si="0"/>
        <v>19</v>
      </c>
      <c r="W2" s="21">
        <f t="shared" si="0"/>
        <v>20</v>
      </c>
      <c r="X2" s="21">
        <f t="shared" si="0"/>
        <v>21</v>
      </c>
      <c r="Y2" s="20">
        <f t="shared" si="0"/>
        <v>22</v>
      </c>
      <c r="Z2" s="20">
        <f t="shared" si="0"/>
        <v>23</v>
      </c>
      <c r="AA2" s="20">
        <f t="shared" si="0"/>
        <v>24</v>
      </c>
      <c r="AB2" s="20">
        <f t="shared" si="0"/>
        <v>25</v>
      </c>
      <c r="AC2" s="20">
        <f t="shared" si="0"/>
        <v>26</v>
      </c>
      <c r="AD2" s="21">
        <f t="shared" si="0"/>
        <v>27</v>
      </c>
      <c r="AE2" s="22">
        <f t="shared" si="0"/>
        <v>28</v>
      </c>
      <c r="AF2" s="6" t="s">
        <v>49</v>
      </c>
    </row>
    <row r="3" spans="1:32" s="4" customFormat="1" ht="16.5" thickBot="1" x14ac:dyDescent="0.3">
      <c r="A3" s="64"/>
      <c r="B3" s="64"/>
      <c r="C3" s="66"/>
      <c r="D3" s="23" t="s">
        <v>78</v>
      </c>
      <c r="E3" s="24" t="s">
        <v>79</v>
      </c>
      <c r="F3" s="24" t="s">
        <v>80</v>
      </c>
      <c r="G3" s="24" t="s">
        <v>81</v>
      </c>
      <c r="H3" s="24" t="s">
        <v>82</v>
      </c>
      <c r="I3" s="25" t="s">
        <v>83</v>
      </c>
      <c r="J3" s="25" t="s">
        <v>84</v>
      </c>
      <c r="K3" s="24" t="s">
        <v>78</v>
      </c>
      <c r="L3" s="24" t="s">
        <v>79</v>
      </c>
      <c r="M3" s="24" t="s">
        <v>80</v>
      </c>
      <c r="N3" s="24" t="s">
        <v>81</v>
      </c>
      <c r="O3" s="24" t="s">
        <v>82</v>
      </c>
      <c r="P3" s="25" t="s">
        <v>83</v>
      </c>
      <c r="Q3" s="25" t="s">
        <v>84</v>
      </c>
      <c r="R3" s="24" t="s">
        <v>78</v>
      </c>
      <c r="S3" s="24" t="s">
        <v>79</v>
      </c>
      <c r="T3" s="24" t="s">
        <v>80</v>
      </c>
      <c r="U3" s="24" t="s">
        <v>81</v>
      </c>
      <c r="V3" s="24" t="s">
        <v>82</v>
      </c>
      <c r="W3" s="25" t="s">
        <v>83</v>
      </c>
      <c r="X3" s="25" t="s">
        <v>84</v>
      </c>
      <c r="Y3" s="24" t="s">
        <v>78</v>
      </c>
      <c r="Z3" s="24" t="s">
        <v>79</v>
      </c>
      <c r="AA3" s="24" t="s">
        <v>80</v>
      </c>
      <c r="AB3" s="24" t="s">
        <v>81</v>
      </c>
      <c r="AC3" s="24" t="s">
        <v>82</v>
      </c>
      <c r="AD3" s="25" t="s">
        <v>83</v>
      </c>
      <c r="AE3" s="26" t="s">
        <v>84</v>
      </c>
      <c r="AF3" s="59">
        <v>20</v>
      </c>
    </row>
    <row r="4" spans="1:32" x14ac:dyDescent="0.25">
      <c r="A4" s="10">
        <v>1978</v>
      </c>
      <c r="B4" t="s">
        <v>28</v>
      </c>
      <c r="C4" s="17" t="s">
        <v>29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7" t="s">
        <v>45</v>
      </c>
      <c r="J4" s="8" t="s">
        <v>45</v>
      </c>
      <c r="K4" s="3"/>
      <c r="L4" s="3"/>
      <c r="M4" s="3"/>
      <c r="N4" s="3"/>
      <c r="O4" s="3"/>
      <c r="P4" s="7" t="s">
        <v>45</v>
      </c>
      <c r="Q4" s="8" t="s">
        <v>45</v>
      </c>
      <c r="R4" s="3"/>
      <c r="S4" s="3"/>
      <c r="T4" s="3"/>
      <c r="U4" s="3"/>
      <c r="V4" s="3"/>
      <c r="W4" s="7" t="s">
        <v>45</v>
      </c>
      <c r="X4" s="8" t="s">
        <v>45</v>
      </c>
      <c r="Y4" s="3"/>
      <c r="Z4" s="3"/>
      <c r="AA4" s="3"/>
      <c r="AB4" s="3"/>
      <c r="AC4" s="3"/>
      <c r="AD4" s="7" t="s">
        <v>45</v>
      </c>
      <c r="AE4" s="9" t="s">
        <v>45</v>
      </c>
      <c r="AF4" s="3">
        <f t="shared" ref="AF4:AF30" si="1">COUNTBLANK(D4:AE4)</f>
        <v>15</v>
      </c>
    </row>
    <row r="5" spans="1:32" x14ac:dyDescent="0.25">
      <c r="A5" s="10">
        <v>1986</v>
      </c>
      <c r="B5" t="s">
        <v>1</v>
      </c>
      <c r="C5" s="17" t="s">
        <v>2</v>
      </c>
      <c r="D5" s="3"/>
      <c r="E5" s="3"/>
      <c r="F5" s="3"/>
      <c r="G5" s="3"/>
      <c r="H5" s="3"/>
      <c r="I5" s="7" t="s">
        <v>45</v>
      </c>
      <c r="J5" s="8" t="s">
        <v>45</v>
      </c>
      <c r="K5" s="3"/>
      <c r="L5" s="3"/>
      <c r="M5" s="3"/>
      <c r="N5" s="3"/>
      <c r="O5" s="3"/>
      <c r="P5" s="7" t="s">
        <v>45</v>
      </c>
      <c r="Q5" s="8" t="s">
        <v>45</v>
      </c>
      <c r="R5" s="3"/>
      <c r="S5" s="3"/>
      <c r="T5" s="3"/>
      <c r="U5" s="3"/>
      <c r="V5" s="3"/>
      <c r="W5" s="7" t="s">
        <v>45</v>
      </c>
      <c r="X5" s="8" t="s">
        <v>45</v>
      </c>
      <c r="Y5" s="3"/>
      <c r="Z5" s="3"/>
      <c r="AA5" s="3"/>
      <c r="AB5" s="3"/>
      <c r="AC5" s="3"/>
      <c r="AD5" s="7" t="s">
        <v>45</v>
      </c>
      <c r="AE5" s="9" t="s">
        <v>45</v>
      </c>
      <c r="AF5" s="3">
        <f t="shared" si="1"/>
        <v>20</v>
      </c>
    </row>
    <row r="6" spans="1:32" x14ac:dyDescent="0.25">
      <c r="A6" s="10">
        <v>3326</v>
      </c>
      <c r="B6" t="s">
        <v>35</v>
      </c>
      <c r="C6" s="17" t="s">
        <v>36</v>
      </c>
      <c r="D6" s="3"/>
      <c r="E6" s="3"/>
      <c r="F6" s="3"/>
      <c r="G6" s="3"/>
      <c r="H6" s="3"/>
      <c r="I6" s="7" t="s">
        <v>45</v>
      </c>
      <c r="J6" s="8" t="s">
        <v>45</v>
      </c>
      <c r="K6" s="3"/>
      <c r="L6" s="3"/>
      <c r="M6" s="3"/>
      <c r="N6" s="3"/>
      <c r="O6" s="3"/>
      <c r="P6" s="7" t="s">
        <v>45</v>
      </c>
      <c r="Q6" s="8" t="s">
        <v>45</v>
      </c>
      <c r="R6" s="3"/>
      <c r="S6" s="3"/>
      <c r="T6" s="3"/>
      <c r="U6" s="3"/>
      <c r="V6" s="3"/>
      <c r="W6" s="7" t="s">
        <v>45</v>
      </c>
      <c r="X6" s="8" t="s">
        <v>45</v>
      </c>
      <c r="Y6" s="3"/>
      <c r="Z6" s="3"/>
      <c r="AA6" s="3"/>
      <c r="AB6" s="3"/>
      <c r="AC6" s="3"/>
      <c r="AD6" s="7" t="s">
        <v>45</v>
      </c>
      <c r="AE6" s="9" t="s">
        <v>45</v>
      </c>
      <c r="AF6" s="3">
        <f t="shared" si="1"/>
        <v>20</v>
      </c>
    </row>
    <row r="7" spans="1:32" x14ac:dyDescent="0.25">
      <c r="A7" s="10">
        <v>5952</v>
      </c>
      <c r="B7" t="s">
        <v>32</v>
      </c>
      <c r="C7" s="17" t="s">
        <v>33</v>
      </c>
      <c r="D7" s="3"/>
      <c r="E7" s="3"/>
      <c r="F7" s="3"/>
      <c r="G7" s="3"/>
      <c r="H7" s="3"/>
      <c r="I7" s="7" t="s">
        <v>45</v>
      </c>
      <c r="J7" s="8" t="s">
        <v>45</v>
      </c>
      <c r="K7" s="3"/>
      <c r="L7" s="3"/>
      <c r="M7" s="3"/>
      <c r="N7" s="3"/>
      <c r="O7" s="3"/>
      <c r="P7" s="7" t="s">
        <v>45</v>
      </c>
      <c r="Q7" s="8" t="s">
        <v>45</v>
      </c>
      <c r="R7" s="3"/>
      <c r="S7" s="3"/>
      <c r="T7" s="3"/>
      <c r="U7" s="3"/>
      <c r="V7" s="3"/>
      <c r="W7" s="7" t="s">
        <v>45</v>
      </c>
      <c r="X7" s="8" t="s">
        <v>45</v>
      </c>
      <c r="Y7" s="3"/>
      <c r="Z7" s="3"/>
      <c r="AA7" s="3"/>
      <c r="AB7" s="3"/>
      <c r="AC7" s="3"/>
      <c r="AD7" s="7" t="s">
        <v>45</v>
      </c>
      <c r="AE7" s="9" t="s">
        <v>45</v>
      </c>
      <c r="AF7" s="3">
        <f t="shared" si="1"/>
        <v>20</v>
      </c>
    </row>
    <row r="8" spans="1:32" x14ac:dyDescent="0.25">
      <c r="A8" s="10">
        <v>4496</v>
      </c>
      <c r="B8" t="s">
        <v>30</v>
      </c>
      <c r="C8" s="17" t="s">
        <v>31</v>
      </c>
      <c r="D8" s="3"/>
      <c r="E8" s="3"/>
      <c r="F8" s="3"/>
      <c r="G8" s="3"/>
      <c r="H8" s="3"/>
      <c r="I8" s="7" t="s">
        <v>45</v>
      </c>
      <c r="J8" s="8" t="s">
        <v>45</v>
      </c>
      <c r="K8" s="3"/>
      <c r="L8" s="3"/>
      <c r="M8" s="3"/>
      <c r="N8" s="3"/>
      <c r="O8" s="3"/>
      <c r="P8" s="7" t="s">
        <v>45</v>
      </c>
      <c r="Q8" s="8" t="s">
        <v>45</v>
      </c>
      <c r="R8" s="3"/>
      <c r="S8" s="3"/>
      <c r="T8" s="3"/>
      <c r="U8" s="3"/>
      <c r="V8" s="3"/>
      <c r="W8" s="7" t="s">
        <v>45</v>
      </c>
      <c r="X8" s="8" t="s">
        <v>45</v>
      </c>
      <c r="Y8" s="3"/>
      <c r="Z8" s="3"/>
      <c r="AA8" s="3"/>
      <c r="AB8" s="3"/>
      <c r="AC8" s="3"/>
      <c r="AD8" s="7" t="s">
        <v>45</v>
      </c>
      <c r="AE8" s="9" t="s">
        <v>45</v>
      </c>
      <c r="AF8" s="3">
        <f t="shared" si="1"/>
        <v>20</v>
      </c>
    </row>
    <row r="9" spans="1:32" x14ac:dyDescent="0.25">
      <c r="A9" s="10">
        <v>1606</v>
      </c>
      <c r="B9" t="s">
        <v>39</v>
      </c>
      <c r="C9" s="17" t="s">
        <v>40</v>
      </c>
      <c r="D9" s="3"/>
      <c r="E9" s="3"/>
      <c r="F9" s="3"/>
      <c r="G9" s="3"/>
      <c r="H9" s="3"/>
      <c r="I9" s="7" t="s">
        <v>45</v>
      </c>
      <c r="J9" s="8" t="s">
        <v>45</v>
      </c>
      <c r="K9" s="3"/>
      <c r="L9" s="3"/>
      <c r="M9" s="3"/>
      <c r="N9" s="3"/>
      <c r="O9" s="3"/>
      <c r="P9" s="7" t="s">
        <v>45</v>
      </c>
      <c r="Q9" s="8" t="s">
        <v>45</v>
      </c>
      <c r="R9" s="3"/>
      <c r="S9" s="3"/>
      <c r="T9" s="3"/>
      <c r="U9" s="3"/>
      <c r="V9" s="3"/>
      <c r="W9" s="7" t="s">
        <v>45</v>
      </c>
      <c r="X9" s="8" t="s">
        <v>45</v>
      </c>
      <c r="Y9" s="3"/>
      <c r="Z9" s="3"/>
      <c r="AA9" s="3"/>
      <c r="AB9" s="3"/>
      <c r="AC9" s="3"/>
      <c r="AD9" s="7" t="s">
        <v>45</v>
      </c>
      <c r="AE9" s="9" t="s">
        <v>45</v>
      </c>
      <c r="AF9" s="3">
        <f t="shared" si="1"/>
        <v>20</v>
      </c>
    </row>
    <row r="10" spans="1:32" x14ac:dyDescent="0.25">
      <c r="A10" s="10">
        <v>8822</v>
      </c>
      <c r="B10" t="s">
        <v>5</v>
      </c>
      <c r="C10" s="17" t="s">
        <v>67</v>
      </c>
      <c r="D10" s="3"/>
      <c r="E10" s="3"/>
      <c r="F10" s="3"/>
      <c r="G10" s="3"/>
      <c r="H10" s="3"/>
      <c r="I10" s="7" t="s">
        <v>45</v>
      </c>
      <c r="J10" s="8" t="s">
        <v>45</v>
      </c>
      <c r="K10" s="3"/>
      <c r="L10" s="3"/>
      <c r="M10" s="3"/>
      <c r="N10" s="3"/>
      <c r="O10" s="3"/>
      <c r="P10" s="7" t="s">
        <v>45</v>
      </c>
      <c r="Q10" s="8" t="s">
        <v>45</v>
      </c>
      <c r="R10" s="3"/>
      <c r="S10" s="3"/>
      <c r="T10" s="3"/>
      <c r="U10" s="3"/>
      <c r="V10" s="3"/>
      <c r="W10" s="7" t="s">
        <v>45</v>
      </c>
      <c r="X10" s="8" t="s">
        <v>45</v>
      </c>
      <c r="Y10" s="3"/>
      <c r="Z10" s="3"/>
      <c r="AA10" s="3"/>
      <c r="AB10" s="3"/>
      <c r="AC10" s="3"/>
      <c r="AD10" s="7" t="s">
        <v>45</v>
      </c>
      <c r="AE10" s="9" t="s">
        <v>45</v>
      </c>
      <c r="AF10" s="3">
        <f t="shared" si="1"/>
        <v>20</v>
      </c>
    </row>
    <row r="11" spans="1:32" x14ac:dyDescent="0.25">
      <c r="A11" s="10">
        <v>1930</v>
      </c>
      <c r="B11" t="s">
        <v>21</v>
      </c>
      <c r="C11" s="17" t="s">
        <v>22</v>
      </c>
      <c r="D11" s="3"/>
      <c r="E11" s="3"/>
      <c r="F11" s="3"/>
      <c r="G11" s="3"/>
      <c r="H11" s="3"/>
      <c r="I11" s="7" t="s">
        <v>45</v>
      </c>
      <c r="J11" s="8" t="s">
        <v>45</v>
      </c>
      <c r="K11" s="3"/>
      <c r="L11" s="3"/>
      <c r="M11" s="3"/>
      <c r="N11" s="3"/>
      <c r="O11" s="3"/>
      <c r="P11" s="7" t="s">
        <v>45</v>
      </c>
      <c r="Q11" s="8" t="s">
        <v>45</v>
      </c>
      <c r="R11" s="3"/>
      <c r="S11" s="3"/>
      <c r="T11" s="3"/>
      <c r="U11" s="3"/>
      <c r="V11" s="3"/>
      <c r="W11" s="7" t="s">
        <v>45</v>
      </c>
      <c r="X11" s="8" t="s">
        <v>45</v>
      </c>
      <c r="Y11" s="3"/>
      <c r="Z11" s="3"/>
      <c r="AA11" s="3"/>
      <c r="AB11" s="3"/>
      <c r="AC11" s="3"/>
      <c r="AD11" s="7" t="s">
        <v>45</v>
      </c>
      <c r="AE11" s="9" t="s">
        <v>45</v>
      </c>
      <c r="AF11" s="3">
        <f t="shared" si="1"/>
        <v>20</v>
      </c>
    </row>
    <row r="12" spans="1:32" x14ac:dyDescent="0.25">
      <c r="A12" s="10">
        <v>5663</v>
      </c>
      <c r="B12" t="s">
        <v>7</v>
      </c>
      <c r="C12" s="17" t="s">
        <v>8</v>
      </c>
      <c r="D12" s="3"/>
      <c r="E12" s="3"/>
      <c r="F12" s="3"/>
      <c r="G12" s="3"/>
      <c r="H12" s="3"/>
      <c r="I12" s="7" t="s">
        <v>45</v>
      </c>
      <c r="J12" s="8" t="s">
        <v>45</v>
      </c>
      <c r="K12" s="3"/>
      <c r="L12" s="3"/>
      <c r="M12" s="3"/>
      <c r="N12" s="3"/>
      <c r="O12" s="3"/>
      <c r="P12" s="7" t="s">
        <v>45</v>
      </c>
      <c r="Q12" s="8" t="s">
        <v>45</v>
      </c>
      <c r="R12" s="3"/>
      <c r="S12" s="3"/>
      <c r="T12" s="3"/>
      <c r="U12" s="3"/>
      <c r="V12" s="3"/>
      <c r="W12" s="7" t="s">
        <v>45</v>
      </c>
      <c r="X12" s="8" t="s">
        <v>45</v>
      </c>
      <c r="Y12" s="3"/>
      <c r="Z12" s="3"/>
      <c r="AA12" s="3"/>
      <c r="AB12" s="3"/>
      <c r="AC12" s="3"/>
      <c r="AD12" s="7" t="s">
        <v>45</v>
      </c>
      <c r="AE12" s="9" t="s">
        <v>45</v>
      </c>
      <c r="AF12" s="3">
        <f t="shared" si="1"/>
        <v>20</v>
      </c>
    </row>
    <row r="13" spans="1:32" x14ac:dyDescent="0.25">
      <c r="A13" s="10">
        <v>6205</v>
      </c>
      <c r="B13" t="s">
        <v>41</v>
      </c>
      <c r="C13" s="17" t="s">
        <v>63</v>
      </c>
      <c r="D13" s="3"/>
      <c r="E13" s="3"/>
      <c r="F13" s="3"/>
      <c r="G13" s="3"/>
      <c r="H13" s="3"/>
      <c r="I13" s="7" t="s">
        <v>45</v>
      </c>
      <c r="J13" s="8" t="s">
        <v>45</v>
      </c>
      <c r="K13" s="3"/>
      <c r="L13" s="3"/>
      <c r="M13" s="3"/>
      <c r="N13" s="3"/>
      <c r="O13" s="3"/>
      <c r="P13" s="7" t="s">
        <v>45</v>
      </c>
      <c r="Q13" s="8" t="s">
        <v>45</v>
      </c>
      <c r="R13" s="3"/>
      <c r="S13" s="3"/>
      <c r="T13" s="3"/>
      <c r="U13" s="3"/>
      <c r="V13" s="3"/>
      <c r="W13" s="7" t="s">
        <v>45</v>
      </c>
      <c r="X13" s="8" t="s">
        <v>45</v>
      </c>
      <c r="Y13" s="3"/>
      <c r="Z13" s="3"/>
      <c r="AA13" s="3"/>
      <c r="AB13" s="3"/>
      <c r="AC13" s="3"/>
      <c r="AD13" s="7" t="s">
        <v>45</v>
      </c>
      <c r="AE13" s="9" t="s">
        <v>45</v>
      </c>
      <c r="AF13" s="3">
        <f t="shared" si="1"/>
        <v>20</v>
      </c>
    </row>
    <row r="14" spans="1:32" x14ac:dyDescent="0.25">
      <c r="A14" s="10">
        <v>5620</v>
      </c>
      <c r="B14" t="s">
        <v>37</v>
      </c>
      <c r="C14" s="17" t="s">
        <v>38</v>
      </c>
      <c r="D14" s="3"/>
      <c r="E14" s="3"/>
      <c r="F14" s="3"/>
      <c r="G14" s="3"/>
      <c r="H14" s="3"/>
      <c r="I14" s="7" t="s">
        <v>45</v>
      </c>
      <c r="J14" s="8" t="s">
        <v>45</v>
      </c>
      <c r="K14" s="3"/>
      <c r="L14" s="3"/>
      <c r="M14" s="3"/>
      <c r="N14" s="3"/>
      <c r="O14" s="3"/>
      <c r="P14" s="7" t="s">
        <v>45</v>
      </c>
      <c r="Q14" s="8" t="s">
        <v>45</v>
      </c>
      <c r="R14" s="3"/>
      <c r="S14" s="3"/>
      <c r="T14" s="3"/>
      <c r="U14" s="3"/>
      <c r="V14" s="3"/>
      <c r="W14" s="7" t="s">
        <v>45</v>
      </c>
      <c r="X14" s="8" t="s">
        <v>45</v>
      </c>
      <c r="Y14" s="3"/>
      <c r="Z14" s="3"/>
      <c r="AA14" s="3"/>
      <c r="AB14" s="3"/>
      <c r="AC14" s="3"/>
      <c r="AD14" s="7" t="s">
        <v>45</v>
      </c>
      <c r="AE14" s="9" t="s">
        <v>45</v>
      </c>
      <c r="AF14" s="3">
        <f t="shared" si="1"/>
        <v>20</v>
      </c>
    </row>
    <row r="15" spans="1:32" x14ac:dyDescent="0.25">
      <c r="A15" s="10">
        <v>7529</v>
      </c>
      <c r="B15" t="s">
        <v>65</v>
      </c>
      <c r="C15" s="17" t="s">
        <v>64</v>
      </c>
      <c r="D15" s="3" t="s">
        <v>47</v>
      </c>
      <c r="E15" s="3"/>
      <c r="F15" s="3"/>
      <c r="G15" s="3"/>
      <c r="H15" s="3"/>
      <c r="I15" s="7" t="s">
        <v>45</v>
      </c>
      <c r="J15" s="8" t="s">
        <v>45</v>
      </c>
      <c r="K15" s="3"/>
      <c r="L15" s="3"/>
      <c r="M15" s="3"/>
      <c r="N15" s="3"/>
      <c r="O15" s="3"/>
      <c r="P15" s="7" t="s">
        <v>45</v>
      </c>
      <c r="Q15" s="8" t="s">
        <v>45</v>
      </c>
      <c r="R15" s="3"/>
      <c r="S15" s="3"/>
      <c r="T15" s="3"/>
      <c r="U15" s="3"/>
      <c r="V15" s="3"/>
      <c r="W15" s="7" t="s">
        <v>45</v>
      </c>
      <c r="X15" s="8" t="s">
        <v>45</v>
      </c>
      <c r="Y15" s="3"/>
      <c r="Z15" s="3"/>
      <c r="AA15" s="3"/>
      <c r="AB15" s="3"/>
      <c r="AC15" s="3"/>
      <c r="AD15" s="7" t="s">
        <v>45</v>
      </c>
      <c r="AE15" s="9" t="s">
        <v>45</v>
      </c>
      <c r="AF15" s="3">
        <f t="shared" si="1"/>
        <v>19</v>
      </c>
    </row>
    <row r="16" spans="1:32" x14ac:dyDescent="0.25">
      <c r="A16" s="10">
        <v>5846</v>
      </c>
      <c r="B16" t="s">
        <v>27</v>
      </c>
      <c r="C16" s="17" t="s">
        <v>6</v>
      </c>
      <c r="D16" s="3"/>
      <c r="E16" s="3"/>
      <c r="F16" s="3"/>
      <c r="G16" s="3"/>
      <c r="H16" s="3"/>
      <c r="I16" s="7" t="s">
        <v>45</v>
      </c>
      <c r="J16" s="8" t="s">
        <v>45</v>
      </c>
      <c r="K16" s="3"/>
      <c r="L16" s="3"/>
      <c r="M16" s="3"/>
      <c r="N16" s="3"/>
      <c r="O16" s="3"/>
      <c r="P16" s="7" t="s">
        <v>45</v>
      </c>
      <c r="Q16" s="8" t="s">
        <v>45</v>
      </c>
      <c r="R16" s="3"/>
      <c r="S16" s="3"/>
      <c r="T16" s="3"/>
      <c r="U16" s="3"/>
      <c r="V16" s="3"/>
      <c r="W16" s="7" t="s">
        <v>45</v>
      </c>
      <c r="X16" s="8" t="s">
        <v>45</v>
      </c>
      <c r="Y16" s="3"/>
      <c r="Z16" s="3"/>
      <c r="AA16" s="3"/>
      <c r="AB16" s="3"/>
      <c r="AC16" s="3"/>
      <c r="AD16" s="7" t="s">
        <v>45</v>
      </c>
      <c r="AE16" s="9" t="s">
        <v>45</v>
      </c>
      <c r="AF16" s="3">
        <f t="shared" si="1"/>
        <v>20</v>
      </c>
    </row>
    <row r="17" spans="1:32" x14ac:dyDescent="0.25">
      <c r="A17" s="10">
        <v>2636</v>
      </c>
      <c r="B17" t="s">
        <v>11</v>
      </c>
      <c r="C17" s="17" t="s">
        <v>66</v>
      </c>
      <c r="D17" s="3"/>
      <c r="E17" s="3"/>
      <c r="F17" s="3"/>
      <c r="G17" s="3"/>
      <c r="H17" s="3"/>
      <c r="I17" s="7" t="s">
        <v>45</v>
      </c>
      <c r="J17" s="8" t="s">
        <v>45</v>
      </c>
      <c r="K17" s="3"/>
      <c r="L17" s="3"/>
      <c r="M17" s="3"/>
      <c r="N17" s="3"/>
      <c r="O17" s="3"/>
      <c r="P17" s="7" t="s">
        <v>45</v>
      </c>
      <c r="Q17" s="8" t="s">
        <v>45</v>
      </c>
      <c r="R17" s="3"/>
      <c r="S17" s="3"/>
      <c r="T17" s="3"/>
      <c r="U17" s="3"/>
      <c r="V17" s="3"/>
      <c r="W17" s="7" t="s">
        <v>45</v>
      </c>
      <c r="X17" s="8" t="s">
        <v>45</v>
      </c>
      <c r="Y17" s="3"/>
      <c r="Z17" s="3"/>
      <c r="AA17" s="3"/>
      <c r="AB17" s="3"/>
      <c r="AC17" s="3"/>
      <c r="AD17" s="7" t="s">
        <v>45</v>
      </c>
      <c r="AE17" s="9" t="s">
        <v>45</v>
      </c>
      <c r="AF17" s="3">
        <f t="shared" si="1"/>
        <v>20</v>
      </c>
    </row>
    <row r="18" spans="1:32" x14ac:dyDescent="0.25">
      <c r="A18" s="10">
        <v>1608</v>
      </c>
      <c r="B18" t="s">
        <v>12</v>
      </c>
      <c r="C18" s="17" t="s">
        <v>73</v>
      </c>
      <c r="D18" s="3"/>
      <c r="E18" s="3"/>
      <c r="F18" s="3"/>
      <c r="G18" s="3"/>
      <c r="H18" s="3"/>
      <c r="I18" s="7" t="s">
        <v>45</v>
      </c>
      <c r="J18" s="8" t="s">
        <v>45</v>
      </c>
      <c r="K18" s="3"/>
      <c r="L18" s="3"/>
      <c r="M18" s="3"/>
      <c r="N18" s="3"/>
      <c r="O18" s="3"/>
      <c r="P18" s="7" t="s">
        <v>45</v>
      </c>
      <c r="Q18" s="8" t="s">
        <v>45</v>
      </c>
      <c r="R18" s="3"/>
      <c r="S18" s="3"/>
      <c r="T18" s="3"/>
      <c r="U18" s="3"/>
      <c r="V18" s="3"/>
      <c r="W18" s="7" t="s">
        <v>45</v>
      </c>
      <c r="X18" s="8" t="s">
        <v>45</v>
      </c>
      <c r="Y18" s="3"/>
      <c r="Z18" s="3"/>
      <c r="AA18" s="3"/>
      <c r="AB18" s="3"/>
      <c r="AC18" s="3"/>
      <c r="AD18" s="7" t="s">
        <v>45</v>
      </c>
      <c r="AE18" s="9" t="s">
        <v>45</v>
      </c>
      <c r="AF18" s="3">
        <f t="shared" si="1"/>
        <v>20</v>
      </c>
    </row>
    <row r="19" spans="1:32" x14ac:dyDescent="0.25">
      <c r="A19" s="10">
        <v>2963</v>
      </c>
      <c r="B19" t="s">
        <v>70</v>
      </c>
      <c r="C19" s="17" t="s">
        <v>71</v>
      </c>
      <c r="D19" s="3"/>
      <c r="E19" s="3"/>
      <c r="F19" s="3"/>
      <c r="G19" s="3"/>
      <c r="H19" s="3"/>
      <c r="I19" s="7" t="s">
        <v>45</v>
      </c>
      <c r="J19" s="8" t="s">
        <v>45</v>
      </c>
      <c r="K19" s="3"/>
      <c r="L19" s="3"/>
      <c r="M19" s="3"/>
      <c r="N19" s="3"/>
      <c r="O19" s="3"/>
      <c r="P19" s="7" t="s">
        <v>45</v>
      </c>
      <c r="Q19" s="8" t="s">
        <v>45</v>
      </c>
      <c r="R19" s="3"/>
      <c r="S19" s="3"/>
      <c r="T19" s="3"/>
      <c r="U19" s="3"/>
      <c r="V19" s="3"/>
      <c r="W19" s="7" t="s">
        <v>45</v>
      </c>
      <c r="X19" s="8" t="s">
        <v>45</v>
      </c>
      <c r="Y19" s="3"/>
      <c r="Z19" s="3"/>
      <c r="AA19" s="3"/>
      <c r="AB19" s="3"/>
      <c r="AC19" s="3"/>
      <c r="AD19" s="7" t="s">
        <v>45</v>
      </c>
      <c r="AE19" s="9" t="s">
        <v>45</v>
      </c>
      <c r="AF19" s="3">
        <f t="shared" si="1"/>
        <v>20</v>
      </c>
    </row>
    <row r="20" spans="1:32" x14ac:dyDescent="0.25">
      <c r="A20" s="10">
        <v>4235</v>
      </c>
      <c r="B20" t="s">
        <v>3</v>
      </c>
      <c r="C20" s="17" t="s">
        <v>4</v>
      </c>
      <c r="D20" s="3"/>
      <c r="E20" s="3"/>
      <c r="F20" s="3"/>
      <c r="G20" s="3"/>
      <c r="H20" s="3"/>
      <c r="I20" s="7" t="s">
        <v>45</v>
      </c>
      <c r="J20" s="8" t="s">
        <v>45</v>
      </c>
      <c r="K20" s="3"/>
      <c r="L20" s="3"/>
      <c r="M20" s="3"/>
      <c r="N20" s="3"/>
      <c r="O20" s="3"/>
      <c r="P20" s="7" t="s">
        <v>45</v>
      </c>
      <c r="Q20" s="8" t="s">
        <v>45</v>
      </c>
      <c r="R20" s="3"/>
      <c r="S20" s="3"/>
      <c r="T20" s="3"/>
      <c r="U20" s="3"/>
      <c r="V20" s="3"/>
      <c r="W20" s="7" t="s">
        <v>45</v>
      </c>
      <c r="X20" s="8" t="s">
        <v>45</v>
      </c>
      <c r="Y20" s="3"/>
      <c r="Z20" s="3"/>
      <c r="AA20" s="3"/>
      <c r="AB20" s="3"/>
      <c r="AC20" s="3"/>
      <c r="AD20" s="7" t="s">
        <v>45</v>
      </c>
      <c r="AE20" s="9" t="s">
        <v>45</v>
      </c>
      <c r="AF20" s="3">
        <f t="shared" si="1"/>
        <v>20</v>
      </c>
    </row>
    <row r="21" spans="1:32" x14ac:dyDescent="0.25">
      <c r="A21" s="10">
        <v>2321</v>
      </c>
      <c r="B21" t="s">
        <v>13</v>
      </c>
      <c r="C21" s="17" t="s">
        <v>14</v>
      </c>
      <c r="D21" s="3"/>
      <c r="E21" s="3"/>
      <c r="F21" s="3"/>
      <c r="G21" s="3"/>
      <c r="H21" s="3"/>
      <c r="I21" s="7" t="s">
        <v>45</v>
      </c>
      <c r="J21" s="8" t="s">
        <v>45</v>
      </c>
      <c r="K21" s="3"/>
      <c r="L21" s="3"/>
      <c r="M21" s="3"/>
      <c r="N21" s="3"/>
      <c r="O21" s="3"/>
      <c r="P21" s="7" t="s">
        <v>45</v>
      </c>
      <c r="Q21" s="8" t="s">
        <v>45</v>
      </c>
      <c r="R21" s="3"/>
      <c r="S21" s="3"/>
      <c r="T21" s="3"/>
      <c r="U21" s="3"/>
      <c r="V21" s="3"/>
      <c r="W21" s="7" t="s">
        <v>45</v>
      </c>
      <c r="X21" s="8" t="s">
        <v>45</v>
      </c>
      <c r="Y21" s="3" t="s">
        <v>47</v>
      </c>
      <c r="Z21" s="3" t="s">
        <v>47</v>
      </c>
      <c r="AA21" s="3"/>
      <c r="AB21" s="3"/>
      <c r="AC21" s="3"/>
      <c r="AD21" s="7" t="s">
        <v>45</v>
      </c>
      <c r="AE21" s="9" t="s">
        <v>45</v>
      </c>
      <c r="AF21" s="3">
        <f t="shared" si="1"/>
        <v>18</v>
      </c>
    </row>
    <row r="22" spans="1:32" x14ac:dyDescent="0.25">
      <c r="A22" s="10">
        <v>3136</v>
      </c>
      <c r="B22" t="s">
        <v>19</v>
      </c>
      <c r="C22" s="17" t="s">
        <v>20</v>
      </c>
      <c r="D22" s="3"/>
      <c r="E22" s="3"/>
      <c r="F22" s="3"/>
      <c r="G22" s="3"/>
      <c r="H22" s="3"/>
      <c r="I22" s="7" t="s">
        <v>45</v>
      </c>
      <c r="J22" s="8" t="s">
        <v>45</v>
      </c>
      <c r="K22" s="3"/>
      <c r="L22" s="3"/>
      <c r="M22" s="3"/>
      <c r="N22" s="3"/>
      <c r="O22" s="3"/>
      <c r="P22" s="7" t="s">
        <v>45</v>
      </c>
      <c r="Q22" s="8" t="s">
        <v>45</v>
      </c>
      <c r="R22" s="3"/>
      <c r="S22" s="3"/>
      <c r="T22" s="3"/>
      <c r="U22" s="3"/>
      <c r="V22" s="3"/>
      <c r="W22" s="7" t="s">
        <v>45</v>
      </c>
      <c r="X22" s="8" t="s">
        <v>45</v>
      </c>
      <c r="Y22" s="3"/>
      <c r="Z22" s="3"/>
      <c r="AA22" s="3"/>
      <c r="AB22" s="3"/>
      <c r="AC22" s="3"/>
      <c r="AD22" s="7" t="s">
        <v>45</v>
      </c>
      <c r="AE22" s="9" t="s">
        <v>45</v>
      </c>
      <c r="AF22" s="3">
        <f t="shared" si="1"/>
        <v>20</v>
      </c>
    </row>
    <row r="23" spans="1:32" x14ac:dyDescent="0.25">
      <c r="A23" s="10">
        <v>4563</v>
      </c>
      <c r="B23" t="s">
        <v>68</v>
      </c>
      <c r="C23" s="17" t="s">
        <v>69</v>
      </c>
      <c r="D23" s="3"/>
      <c r="E23" s="3"/>
      <c r="F23" s="3"/>
      <c r="G23" s="3"/>
      <c r="H23" s="3"/>
      <c r="I23" s="7" t="s">
        <v>45</v>
      </c>
      <c r="J23" s="8" t="s">
        <v>45</v>
      </c>
      <c r="K23" s="3" t="s">
        <v>46</v>
      </c>
      <c r="L23" s="3" t="s">
        <v>46</v>
      </c>
      <c r="M23" s="3" t="s">
        <v>46</v>
      </c>
      <c r="N23" s="3" t="s">
        <v>46</v>
      </c>
      <c r="O23" s="3" t="s">
        <v>46</v>
      </c>
      <c r="P23" s="7" t="s">
        <v>45</v>
      </c>
      <c r="Q23" s="8" t="s">
        <v>45</v>
      </c>
      <c r="R23" s="3" t="s">
        <v>46</v>
      </c>
      <c r="S23" s="3" t="s">
        <v>46</v>
      </c>
      <c r="T23" s="3" t="s">
        <v>46</v>
      </c>
      <c r="U23" s="3" t="s">
        <v>46</v>
      </c>
      <c r="V23" s="3" t="s">
        <v>46</v>
      </c>
      <c r="W23" s="7" t="s">
        <v>45</v>
      </c>
      <c r="X23" s="8" t="s">
        <v>45</v>
      </c>
      <c r="Y23" s="3"/>
      <c r="Z23" s="3"/>
      <c r="AA23" s="3"/>
      <c r="AB23" s="3"/>
      <c r="AC23" s="3"/>
      <c r="AD23" s="7" t="s">
        <v>45</v>
      </c>
      <c r="AE23" s="9" t="s">
        <v>45</v>
      </c>
      <c r="AF23" s="3">
        <f t="shared" si="1"/>
        <v>10</v>
      </c>
    </row>
    <row r="24" spans="1:32" x14ac:dyDescent="0.25">
      <c r="A24" s="10">
        <v>8526</v>
      </c>
      <c r="B24" t="s">
        <v>72</v>
      </c>
      <c r="C24" s="17" t="s">
        <v>34</v>
      </c>
      <c r="D24" s="3"/>
      <c r="E24" s="3"/>
      <c r="F24" s="3"/>
      <c r="G24" s="3"/>
      <c r="H24" s="3"/>
      <c r="I24" s="7" t="s">
        <v>45</v>
      </c>
      <c r="J24" s="8" t="s">
        <v>45</v>
      </c>
      <c r="K24" s="3"/>
      <c r="L24" s="3" t="s">
        <v>47</v>
      </c>
      <c r="M24" s="3"/>
      <c r="N24" s="3"/>
      <c r="O24" s="3"/>
      <c r="P24" s="7" t="s">
        <v>45</v>
      </c>
      <c r="Q24" s="8" t="s">
        <v>45</v>
      </c>
      <c r="R24" s="3"/>
      <c r="S24" s="3"/>
      <c r="T24" s="3"/>
      <c r="U24" s="3"/>
      <c r="V24" s="3"/>
      <c r="W24" s="7" t="s">
        <v>45</v>
      </c>
      <c r="X24" s="8" t="s">
        <v>45</v>
      </c>
      <c r="Y24" s="3"/>
      <c r="Z24" s="3"/>
      <c r="AA24" s="3"/>
      <c r="AB24" s="3"/>
      <c r="AC24" s="3"/>
      <c r="AD24" s="7" t="s">
        <v>45</v>
      </c>
      <c r="AE24" s="9" t="s">
        <v>45</v>
      </c>
      <c r="AF24" s="3">
        <f t="shared" si="1"/>
        <v>19</v>
      </c>
    </row>
    <row r="25" spans="1:32" x14ac:dyDescent="0.25">
      <c r="A25" s="10">
        <v>4456</v>
      </c>
      <c r="B25" t="s">
        <v>42</v>
      </c>
      <c r="C25" s="17" t="s">
        <v>0</v>
      </c>
      <c r="D25" s="3"/>
      <c r="E25" s="3"/>
      <c r="F25" s="3"/>
      <c r="G25" s="3"/>
      <c r="H25" s="3"/>
      <c r="I25" s="7" t="s">
        <v>45</v>
      </c>
      <c r="J25" s="8" t="s">
        <v>45</v>
      </c>
      <c r="K25" s="3"/>
      <c r="L25" s="3"/>
      <c r="M25" s="3"/>
      <c r="N25" s="3"/>
      <c r="O25" s="3"/>
      <c r="P25" s="7" t="s">
        <v>45</v>
      </c>
      <c r="Q25" s="8" t="s">
        <v>45</v>
      </c>
      <c r="R25" s="3"/>
      <c r="S25" s="3"/>
      <c r="T25" s="3"/>
      <c r="U25" s="3"/>
      <c r="V25" s="3"/>
      <c r="W25" s="7" t="s">
        <v>45</v>
      </c>
      <c r="X25" s="8" t="s">
        <v>45</v>
      </c>
      <c r="Y25" s="3"/>
      <c r="Z25" s="3"/>
      <c r="AA25" s="3"/>
      <c r="AB25" s="3"/>
      <c r="AC25" s="3"/>
      <c r="AD25" s="7" t="s">
        <v>45</v>
      </c>
      <c r="AE25" s="9" t="s">
        <v>45</v>
      </c>
      <c r="AF25" s="3">
        <f t="shared" si="1"/>
        <v>20</v>
      </c>
    </row>
    <row r="26" spans="1:32" x14ac:dyDescent="0.25">
      <c r="A26" s="10">
        <v>9563</v>
      </c>
      <c r="B26" t="s">
        <v>15</v>
      </c>
      <c r="C26" s="17" t="s">
        <v>16</v>
      </c>
      <c r="D26" s="3"/>
      <c r="E26" s="3"/>
      <c r="F26" s="3"/>
      <c r="G26" s="3"/>
      <c r="H26" s="3"/>
      <c r="I26" s="7" t="s">
        <v>45</v>
      </c>
      <c r="J26" s="8" t="s">
        <v>45</v>
      </c>
      <c r="K26" s="3"/>
      <c r="L26" s="3"/>
      <c r="M26" s="3"/>
      <c r="N26" s="3"/>
      <c r="O26" s="3"/>
      <c r="P26" s="7" t="s">
        <v>45</v>
      </c>
      <c r="Q26" s="8" t="s">
        <v>45</v>
      </c>
      <c r="R26" s="3"/>
      <c r="S26" s="3"/>
      <c r="T26" s="3"/>
      <c r="U26" s="3" t="s">
        <v>47</v>
      </c>
      <c r="V26" s="3"/>
      <c r="W26" s="7" t="s">
        <v>45</v>
      </c>
      <c r="X26" s="8" t="s">
        <v>45</v>
      </c>
      <c r="Y26" s="3"/>
      <c r="Z26" s="3"/>
      <c r="AA26" s="3"/>
      <c r="AB26" s="3"/>
      <c r="AC26" s="3"/>
      <c r="AD26" s="7" t="s">
        <v>45</v>
      </c>
      <c r="AE26" s="9" t="s">
        <v>45</v>
      </c>
      <c r="AF26" s="3">
        <f t="shared" si="1"/>
        <v>19</v>
      </c>
    </row>
    <row r="27" spans="1:32" x14ac:dyDescent="0.25">
      <c r="A27" s="10">
        <v>2310</v>
      </c>
      <c r="B27" t="s">
        <v>17</v>
      </c>
      <c r="C27" s="17" t="s">
        <v>18</v>
      </c>
      <c r="D27" s="3"/>
      <c r="E27" s="3"/>
      <c r="F27" s="3"/>
      <c r="G27" s="3"/>
      <c r="H27" s="3"/>
      <c r="I27" s="7" t="s">
        <v>45</v>
      </c>
      <c r="J27" s="8" t="s">
        <v>45</v>
      </c>
      <c r="K27" s="3"/>
      <c r="L27" s="3"/>
      <c r="M27" s="3"/>
      <c r="N27" s="3"/>
      <c r="O27" s="3"/>
      <c r="P27" s="7" t="s">
        <v>45</v>
      </c>
      <c r="Q27" s="8" t="s">
        <v>45</v>
      </c>
      <c r="R27" s="3"/>
      <c r="S27" s="3"/>
      <c r="T27" s="3"/>
      <c r="U27" s="3"/>
      <c r="V27" s="3"/>
      <c r="W27" s="7" t="s">
        <v>45</v>
      </c>
      <c r="X27" s="8" t="s">
        <v>45</v>
      </c>
      <c r="Y27" s="3"/>
      <c r="Z27" s="3"/>
      <c r="AA27" s="3"/>
      <c r="AB27" s="3"/>
      <c r="AC27" s="3"/>
      <c r="AD27" s="7" t="s">
        <v>45</v>
      </c>
      <c r="AE27" s="9" t="s">
        <v>45</v>
      </c>
      <c r="AF27" s="3">
        <f t="shared" si="1"/>
        <v>20</v>
      </c>
    </row>
    <row r="28" spans="1:32" x14ac:dyDescent="0.25">
      <c r="A28" s="10">
        <v>3397</v>
      </c>
      <c r="B28" t="s">
        <v>23</v>
      </c>
      <c r="C28" s="17" t="s">
        <v>24</v>
      </c>
      <c r="D28" s="3"/>
      <c r="E28" s="3"/>
      <c r="F28" s="3"/>
      <c r="G28" s="3"/>
      <c r="H28" s="3"/>
      <c r="I28" s="7" t="s">
        <v>45</v>
      </c>
      <c r="J28" s="8" t="s">
        <v>45</v>
      </c>
      <c r="K28" s="3"/>
      <c r="L28" s="3"/>
      <c r="M28" s="3"/>
      <c r="N28" s="3"/>
      <c r="O28" s="3"/>
      <c r="P28" s="7" t="s">
        <v>45</v>
      </c>
      <c r="Q28" s="8" t="s">
        <v>45</v>
      </c>
      <c r="R28" s="3"/>
      <c r="S28" s="3"/>
      <c r="T28" s="3"/>
      <c r="U28" s="3"/>
      <c r="V28" s="3"/>
      <c r="W28" s="7" t="s">
        <v>45</v>
      </c>
      <c r="X28" s="8" t="s">
        <v>45</v>
      </c>
      <c r="Y28" s="3"/>
      <c r="Z28" s="3"/>
      <c r="AA28" s="3"/>
      <c r="AB28" s="3"/>
      <c r="AC28" s="3"/>
      <c r="AD28" s="7" t="s">
        <v>45</v>
      </c>
      <c r="AE28" s="9" t="s">
        <v>45</v>
      </c>
      <c r="AF28" s="3">
        <f t="shared" si="1"/>
        <v>20</v>
      </c>
    </row>
    <row r="29" spans="1:32" x14ac:dyDescent="0.25">
      <c r="A29" s="10">
        <v>8856</v>
      </c>
      <c r="B29" t="s">
        <v>9</v>
      </c>
      <c r="C29" s="17" t="s">
        <v>10</v>
      </c>
      <c r="D29" s="3"/>
      <c r="E29" s="3"/>
      <c r="F29" s="3"/>
      <c r="G29" s="3" t="s">
        <v>47</v>
      </c>
      <c r="H29" s="3" t="s">
        <v>47</v>
      </c>
      <c r="I29" s="7" t="s">
        <v>45</v>
      </c>
      <c r="J29" s="8" t="s">
        <v>45</v>
      </c>
      <c r="K29" s="3"/>
      <c r="L29" s="3"/>
      <c r="M29" s="3"/>
      <c r="N29" s="3"/>
      <c r="O29" s="3"/>
      <c r="P29" s="7" t="s">
        <v>45</v>
      </c>
      <c r="Q29" s="8" t="s">
        <v>45</v>
      </c>
      <c r="R29" s="3"/>
      <c r="S29" s="3"/>
      <c r="T29" s="3"/>
      <c r="U29" s="3"/>
      <c r="V29" s="3"/>
      <c r="W29" s="7" t="s">
        <v>45</v>
      </c>
      <c r="X29" s="8" t="s">
        <v>45</v>
      </c>
      <c r="Y29" s="3"/>
      <c r="Z29" s="3"/>
      <c r="AA29" s="3"/>
      <c r="AB29" s="3"/>
      <c r="AC29" s="3"/>
      <c r="AD29" s="7" t="s">
        <v>45</v>
      </c>
      <c r="AE29" s="9" t="s">
        <v>45</v>
      </c>
      <c r="AF29" s="3">
        <f t="shared" si="1"/>
        <v>18</v>
      </c>
    </row>
    <row r="30" spans="1:32" ht="16.5" thickBot="1" x14ac:dyDescent="0.3">
      <c r="A30" s="11">
        <v>8426</v>
      </c>
      <c r="B30" s="12" t="s">
        <v>25</v>
      </c>
      <c r="C30" s="18" t="s">
        <v>26</v>
      </c>
      <c r="D30" s="13"/>
      <c r="E30" s="13"/>
      <c r="F30" s="13"/>
      <c r="G30" s="13"/>
      <c r="H30" s="13"/>
      <c r="I30" s="14" t="s">
        <v>45</v>
      </c>
      <c r="J30" s="15" t="s">
        <v>45</v>
      </c>
      <c r="K30" s="13"/>
      <c r="L30" s="13"/>
      <c r="M30" s="13"/>
      <c r="N30" s="13"/>
      <c r="O30" s="13"/>
      <c r="P30" s="14" t="s">
        <v>45</v>
      </c>
      <c r="Q30" s="15" t="s">
        <v>45</v>
      </c>
      <c r="R30" s="13"/>
      <c r="S30" s="13"/>
      <c r="T30" s="13"/>
      <c r="U30" s="13"/>
      <c r="V30" s="13"/>
      <c r="W30" s="14" t="s">
        <v>45</v>
      </c>
      <c r="X30" s="15" t="s">
        <v>45</v>
      </c>
      <c r="Y30" s="13"/>
      <c r="Z30" s="13"/>
      <c r="AA30" s="13"/>
      <c r="AB30" s="13"/>
      <c r="AC30" s="13"/>
      <c r="AD30" s="14" t="s">
        <v>45</v>
      </c>
      <c r="AE30" s="16" t="s">
        <v>45</v>
      </c>
      <c r="AF30" s="3">
        <f t="shared" si="1"/>
        <v>20</v>
      </c>
    </row>
  </sheetData>
  <sheetProtection formatCells="0" formatColumns="0" formatRows="0" sort="0" autoFilter="0"/>
  <sortState xmlns:xlrd2="http://schemas.microsoft.com/office/spreadsheetml/2017/richdata2" ref="A4:AE30">
    <sortCondition ref="C4:C30"/>
  </sortState>
  <mergeCells count="4">
    <mergeCell ref="D1:AE1"/>
    <mergeCell ref="A2:A3"/>
    <mergeCell ref="B2:B3"/>
    <mergeCell ref="C2:C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BC1-9552-2042-B67D-E7F41C7A6B89}">
  <dimension ref="A1:D28"/>
  <sheetViews>
    <sheetView zoomScaleNormal="100" workbookViewId="0">
      <selection activeCell="D28" sqref="D28"/>
    </sheetView>
  </sheetViews>
  <sheetFormatPr defaultColWidth="10.875" defaultRowHeight="15.75" x14ac:dyDescent="0.25"/>
  <cols>
    <col min="1" max="1" width="14.125" customWidth="1"/>
    <col min="2" max="2" width="12.625" customWidth="1"/>
    <col min="3" max="3" width="12.375" customWidth="1"/>
    <col min="4" max="4" width="11" customWidth="1"/>
  </cols>
  <sheetData>
    <row r="1" spans="1:4" ht="31.5" x14ac:dyDescent="0.25">
      <c r="A1" s="27" t="s">
        <v>50</v>
      </c>
      <c r="B1" s="28" t="s">
        <v>43</v>
      </c>
      <c r="C1" s="28" t="s">
        <v>44</v>
      </c>
      <c r="D1" s="32" t="s">
        <v>48</v>
      </c>
    </row>
    <row r="2" spans="1:4" x14ac:dyDescent="0.25">
      <c r="A2" s="30">
        <v>1978</v>
      </c>
      <c r="B2" s="29" t="s">
        <v>28</v>
      </c>
      <c r="C2" s="29" t="s">
        <v>29</v>
      </c>
      <c r="D2" s="33">
        <v>1</v>
      </c>
    </row>
    <row r="3" spans="1:4" x14ac:dyDescent="0.25">
      <c r="A3" s="30">
        <v>1986</v>
      </c>
      <c r="B3" s="29" t="s">
        <v>1</v>
      </c>
      <c r="C3" s="29" t="s">
        <v>2</v>
      </c>
      <c r="D3" s="33">
        <v>0.9</v>
      </c>
    </row>
    <row r="4" spans="1:4" x14ac:dyDescent="0.25">
      <c r="A4" s="30">
        <v>3326</v>
      </c>
      <c r="B4" s="29" t="s">
        <v>35</v>
      </c>
      <c r="C4" s="29" t="s">
        <v>36</v>
      </c>
      <c r="D4" s="33">
        <v>0.77</v>
      </c>
    </row>
    <row r="5" spans="1:4" x14ac:dyDescent="0.25">
      <c r="A5" s="30">
        <v>5952</v>
      </c>
      <c r="B5" s="29" t="s">
        <v>32</v>
      </c>
      <c r="C5" s="29" t="s">
        <v>33</v>
      </c>
      <c r="D5" s="33">
        <v>0.85</v>
      </c>
    </row>
    <row r="6" spans="1:4" x14ac:dyDescent="0.25">
      <c r="A6" s="30">
        <v>4496</v>
      </c>
      <c r="B6" s="29" t="s">
        <v>30</v>
      </c>
      <c r="C6" s="29" t="s">
        <v>31</v>
      </c>
      <c r="D6" s="33">
        <v>1</v>
      </c>
    </row>
    <row r="7" spans="1:4" x14ac:dyDescent="0.25">
      <c r="A7" s="30">
        <v>1606</v>
      </c>
      <c r="B7" s="29" t="s">
        <v>39</v>
      </c>
      <c r="C7" s="29" t="s">
        <v>40</v>
      </c>
      <c r="D7" s="33">
        <v>0.8</v>
      </c>
    </row>
    <row r="8" spans="1:4" x14ac:dyDescent="0.25">
      <c r="A8" s="30">
        <v>8822</v>
      </c>
      <c r="B8" s="29" t="s">
        <v>5</v>
      </c>
      <c r="C8" s="29" t="s">
        <v>67</v>
      </c>
      <c r="D8" s="33">
        <v>0.73</v>
      </c>
    </row>
    <row r="9" spans="1:4" x14ac:dyDescent="0.25">
      <c r="A9" s="30">
        <v>1930</v>
      </c>
      <c r="B9" s="29" t="s">
        <v>21</v>
      </c>
      <c r="C9" s="29" t="s">
        <v>22</v>
      </c>
      <c r="D9" s="33">
        <v>0.95</v>
      </c>
    </row>
    <row r="10" spans="1:4" x14ac:dyDescent="0.25">
      <c r="A10" s="30">
        <v>5663</v>
      </c>
      <c r="B10" s="29" t="s">
        <v>7</v>
      </c>
      <c r="C10" s="29" t="s">
        <v>8</v>
      </c>
      <c r="D10" s="33">
        <v>1</v>
      </c>
    </row>
    <row r="11" spans="1:4" x14ac:dyDescent="0.25">
      <c r="A11" s="30">
        <v>6205</v>
      </c>
      <c r="B11" s="29" t="s">
        <v>41</v>
      </c>
      <c r="C11" s="29" t="s">
        <v>63</v>
      </c>
      <c r="D11" s="33">
        <v>0.98</v>
      </c>
    </row>
    <row r="12" spans="1:4" x14ac:dyDescent="0.25">
      <c r="A12" s="30">
        <v>5620</v>
      </c>
      <c r="B12" s="29" t="s">
        <v>37</v>
      </c>
      <c r="C12" s="29" t="s">
        <v>38</v>
      </c>
      <c r="D12" s="33">
        <v>0.74</v>
      </c>
    </row>
    <row r="13" spans="1:4" x14ac:dyDescent="0.25">
      <c r="A13" s="30">
        <v>7529</v>
      </c>
      <c r="B13" s="29" t="s">
        <v>65</v>
      </c>
      <c r="C13" s="29" t="s">
        <v>64</v>
      </c>
      <c r="D13" s="33">
        <v>0.69</v>
      </c>
    </row>
    <row r="14" spans="1:4" x14ac:dyDescent="0.25">
      <c r="A14" s="30">
        <v>5846</v>
      </c>
      <c r="B14" s="29" t="s">
        <v>27</v>
      </c>
      <c r="C14" s="29" t="s">
        <v>6</v>
      </c>
      <c r="D14" s="33">
        <v>0.99</v>
      </c>
    </row>
    <row r="15" spans="1:4" x14ac:dyDescent="0.25">
      <c r="A15" s="30">
        <v>2636</v>
      </c>
      <c r="B15" s="29" t="s">
        <v>11</v>
      </c>
      <c r="C15" s="29" t="s">
        <v>66</v>
      </c>
      <c r="D15" s="33">
        <v>0.65</v>
      </c>
    </row>
    <row r="16" spans="1:4" x14ac:dyDescent="0.25">
      <c r="A16" s="30">
        <v>1608</v>
      </c>
      <c r="B16" s="29" t="s">
        <v>12</v>
      </c>
      <c r="C16" s="29" t="s">
        <v>73</v>
      </c>
      <c r="D16" s="33">
        <v>0.95</v>
      </c>
    </row>
    <row r="17" spans="1:4" x14ac:dyDescent="0.25">
      <c r="A17" s="30">
        <v>2963</v>
      </c>
      <c r="B17" s="29" t="s">
        <v>70</v>
      </c>
      <c r="C17" s="29" t="s">
        <v>71</v>
      </c>
      <c r="D17" s="33">
        <v>0.93</v>
      </c>
    </row>
    <row r="18" spans="1:4" x14ac:dyDescent="0.25">
      <c r="A18" s="30">
        <v>4235</v>
      </c>
      <c r="B18" s="29" t="s">
        <v>3</v>
      </c>
      <c r="C18" s="29" t="s">
        <v>4</v>
      </c>
      <c r="D18" s="33">
        <v>0.81</v>
      </c>
    </row>
    <row r="19" spans="1:4" x14ac:dyDescent="0.25">
      <c r="A19" s="30">
        <v>2321</v>
      </c>
      <c r="B19" s="29" t="s">
        <v>13</v>
      </c>
      <c r="C19" s="29" t="s">
        <v>14</v>
      </c>
      <c r="D19" s="33">
        <v>0.79</v>
      </c>
    </row>
    <row r="20" spans="1:4" x14ac:dyDescent="0.25">
      <c r="A20" s="30">
        <v>3136</v>
      </c>
      <c r="B20" s="29" t="s">
        <v>19</v>
      </c>
      <c r="C20" s="29" t="s">
        <v>20</v>
      </c>
      <c r="D20" s="33">
        <v>0.75</v>
      </c>
    </row>
    <row r="21" spans="1:4" x14ac:dyDescent="0.25">
      <c r="A21" s="30">
        <v>4563</v>
      </c>
      <c r="B21" s="29" t="s">
        <v>68</v>
      </c>
      <c r="C21" s="29" t="s">
        <v>69</v>
      </c>
      <c r="D21" s="33">
        <v>0.82</v>
      </c>
    </row>
    <row r="22" spans="1:4" x14ac:dyDescent="0.25">
      <c r="A22" s="30">
        <v>8526</v>
      </c>
      <c r="B22" s="29" t="s">
        <v>72</v>
      </c>
      <c r="C22" s="29" t="s">
        <v>34</v>
      </c>
      <c r="D22" s="33">
        <v>0.81</v>
      </c>
    </row>
    <row r="23" spans="1:4" x14ac:dyDescent="0.25">
      <c r="A23" s="30">
        <v>4456</v>
      </c>
      <c r="B23" s="29" t="s">
        <v>42</v>
      </c>
      <c r="C23" s="29" t="s">
        <v>0</v>
      </c>
      <c r="D23" s="33">
        <v>1</v>
      </c>
    </row>
    <row r="24" spans="1:4" x14ac:dyDescent="0.25">
      <c r="A24" s="30">
        <v>9563</v>
      </c>
      <c r="B24" s="29" t="s">
        <v>15</v>
      </c>
      <c r="C24" s="29" t="s">
        <v>16</v>
      </c>
      <c r="D24" s="33">
        <v>0.94</v>
      </c>
    </row>
    <row r="25" spans="1:4" x14ac:dyDescent="0.25">
      <c r="A25" s="30">
        <v>2310</v>
      </c>
      <c r="B25" s="29" t="s">
        <v>17</v>
      </c>
      <c r="C25" s="29" t="s">
        <v>18</v>
      </c>
      <c r="D25" s="33">
        <v>1</v>
      </c>
    </row>
    <row r="26" spans="1:4" x14ac:dyDescent="0.25">
      <c r="A26" s="30">
        <v>3397</v>
      </c>
      <c r="B26" s="29" t="s">
        <v>23</v>
      </c>
      <c r="C26" s="29" t="s">
        <v>24</v>
      </c>
      <c r="D26" s="33">
        <v>0.74</v>
      </c>
    </row>
    <row r="27" spans="1:4" x14ac:dyDescent="0.25">
      <c r="A27" s="30">
        <v>8856</v>
      </c>
      <c r="B27" s="29" t="s">
        <v>9</v>
      </c>
      <c r="C27" s="29" t="s">
        <v>10</v>
      </c>
      <c r="D27" s="33">
        <v>0.92</v>
      </c>
    </row>
    <row r="28" spans="1:4" x14ac:dyDescent="0.25">
      <c r="A28" s="31">
        <v>8426</v>
      </c>
      <c r="B28" s="1" t="s">
        <v>25</v>
      </c>
      <c r="C28" s="1" t="s">
        <v>26</v>
      </c>
      <c r="D28" s="34">
        <v>0.99</v>
      </c>
    </row>
  </sheetData>
  <sheetProtection sheet="1" objects="1" scenarios="1" formatCells="0" formatColumns="0" formatRows="0" sort="0" autoFilter="0"/>
  <sortState xmlns:xlrd2="http://schemas.microsoft.com/office/spreadsheetml/2017/richdata2" ref="A2:D28">
    <sortCondition ref="C2:C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2D1B-50D2-E344-A4F5-DBA1B7AFD044}">
  <dimension ref="A1:H28"/>
  <sheetViews>
    <sheetView zoomScaleNormal="100" workbookViewId="0">
      <selection activeCell="D9" sqref="D9"/>
    </sheetView>
  </sheetViews>
  <sheetFormatPr defaultColWidth="10.875" defaultRowHeight="15.75" x14ac:dyDescent="0.25"/>
  <cols>
    <col min="1" max="1" width="12" style="3" customWidth="1"/>
    <col min="2" max="2" width="12.625" customWidth="1"/>
    <col min="3" max="3" width="12.375" customWidth="1"/>
    <col min="4" max="4" width="13.5" customWidth="1"/>
    <col min="5" max="5" width="12.5" customWidth="1"/>
  </cols>
  <sheetData>
    <row r="1" spans="1:8" s="2" customFormat="1" ht="31.5" x14ac:dyDescent="0.25">
      <c r="A1" s="27" t="s">
        <v>50</v>
      </c>
      <c r="B1" s="39" t="s">
        <v>43</v>
      </c>
      <c r="C1" s="39" t="s">
        <v>44</v>
      </c>
      <c r="D1" s="36" t="s">
        <v>85</v>
      </c>
      <c r="E1" s="4"/>
      <c r="F1" s="4"/>
    </row>
    <row r="2" spans="1:8" x14ac:dyDescent="0.25">
      <c r="A2" s="30">
        <v>7529</v>
      </c>
      <c r="B2" s="29" t="s">
        <v>65</v>
      </c>
      <c r="C2" s="29" t="s">
        <v>64</v>
      </c>
      <c r="D2" s="37">
        <v>19</v>
      </c>
      <c r="E2" s="5"/>
      <c r="F2" s="3"/>
      <c r="H2" s="35"/>
    </row>
    <row r="3" spans="1:8" x14ac:dyDescent="0.25">
      <c r="A3" s="30">
        <v>8526</v>
      </c>
      <c r="B3" s="29" t="s">
        <v>72</v>
      </c>
      <c r="C3" s="29" t="s">
        <v>34</v>
      </c>
      <c r="D3" s="37">
        <v>26</v>
      </c>
      <c r="E3" s="5"/>
      <c r="F3" s="3"/>
      <c r="H3" s="35"/>
    </row>
    <row r="4" spans="1:8" x14ac:dyDescent="0.25">
      <c r="A4" s="30">
        <v>5846</v>
      </c>
      <c r="B4" s="29" t="s">
        <v>27</v>
      </c>
      <c r="C4" s="29" t="s">
        <v>6</v>
      </c>
      <c r="D4" s="37">
        <v>22</v>
      </c>
      <c r="E4" s="5"/>
      <c r="F4" s="3"/>
      <c r="H4" s="35"/>
    </row>
    <row r="5" spans="1:8" x14ac:dyDescent="0.25">
      <c r="A5" s="30">
        <v>1608</v>
      </c>
      <c r="B5" s="29" t="s">
        <v>12</v>
      </c>
      <c r="C5" s="29" t="s">
        <v>73</v>
      </c>
      <c r="D5" s="37">
        <v>65</v>
      </c>
      <c r="E5" s="5"/>
      <c r="F5" s="3"/>
      <c r="H5" s="35"/>
    </row>
    <row r="6" spans="1:8" x14ac:dyDescent="0.25">
      <c r="A6" s="30">
        <v>9563</v>
      </c>
      <c r="B6" s="29" t="s">
        <v>15</v>
      </c>
      <c r="C6" s="29" t="s">
        <v>16</v>
      </c>
      <c r="D6" s="37">
        <v>21</v>
      </c>
      <c r="E6" s="5"/>
      <c r="F6" s="3"/>
      <c r="H6" s="35"/>
    </row>
    <row r="7" spans="1:8" x14ac:dyDescent="0.25">
      <c r="A7" s="30">
        <v>1930</v>
      </c>
      <c r="B7" s="29" t="s">
        <v>21</v>
      </c>
      <c r="C7" s="29" t="s">
        <v>22</v>
      </c>
      <c r="D7" s="37">
        <v>44</v>
      </c>
      <c r="E7" s="5"/>
      <c r="F7" s="3"/>
      <c r="H7" s="35"/>
    </row>
    <row r="8" spans="1:8" x14ac:dyDescent="0.25">
      <c r="A8" s="30">
        <v>3136</v>
      </c>
      <c r="B8" s="29" t="s">
        <v>19</v>
      </c>
      <c r="C8" s="29" t="s">
        <v>20</v>
      </c>
      <c r="D8" s="37">
        <v>19</v>
      </c>
      <c r="E8" s="5"/>
      <c r="F8" s="3"/>
      <c r="H8" s="35"/>
    </row>
    <row r="9" spans="1:8" x14ac:dyDescent="0.25">
      <c r="A9" s="30">
        <v>3326</v>
      </c>
      <c r="B9" s="29" t="s">
        <v>35</v>
      </c>
      <c r="C9" s="29" t="s">
        <v>36</v>
      </c>
      <c r="D9" s="37">
        <v>61</v>
      </c>
      <c r="E9" s="5"/>
      <c r="F9" s="3"/>
      <c r="H9" s="35"/>
    </row>
    <row r="10" spans="1:8" x14ac:dyDescent="0.25">
      <c r="A10" s="30">
        <v>8822</v>
      </c>
      <c r="B10" s="29" t="s">
        <v>5</v>
      </c>
      <c r="C10" s="29" t="s">
        <v>67</v>
      </c>
      <c r="D10" s="37">
        <v>32</v>
      </c>
      <c r="E10" s="5"/>
      <c r="F10" s="3"/>
      <c r="H10" s="35"/>
    </row>
    <row r="11" spans="1:8" x14ac:dyDescent="0.25">
      <c r="A11" s="30">
        <v>3397</v>
      </c>
      <c r="B11" s="29" t="s">
        <v>23</v>
      </c>
      <c r="C11" s="29" t="s">
        <v>24</v>
      </c>
      <c r="D11" s="37">
        <v>28</v>
      </c>
      <c r="E11" s="5"/>
      <c r="F11" s="3"/>
      <c r="H11" s="35"/>
    </row>
    <row r="12" spans="1:8" x14ac:dyDescent="0.25">
      <c r="A12" s="30">
        <v>8426</v>
      </c>
      <c r="B12" s="29" t="s">
        <v>25</v>
      </c>
      <c r="C12" s="29" t="s">
        <v>26</v>
      </c>
      <c r="D12" s="37">
        <v>52</v>
      </c>
      <c r="E12" s="5"/>
      <c r="F12" s="3"/>
      <c r="H12" s="35"/>
    </row>
    <row r="13" spans="1:8" x14ac:dyDescent="0.25">
      <c r="A13" s="30">
        <v>2321</v>
      </c>
      <c r="B13" s="29" t="s">
        <v>13</v>
      </c>
      <c r="C13" s="29" t="s">
        <v>14</v>
      </c>
      <c r="D13" s="37">
        <v>38</v>
      </c>
      <c r="E13" s="5"/>
      <c r="F13" s="3"/>
      <c r="H13" s="35"/>
    </row>
    <row r="14" spans="1:8" x14ac:dyDescent="0.25">
      <c r="A14" s="30">
        <v>4496</v>
      </c>
      <c r="B14" s="29" t="s">
        <v>30</v>
      </c>
      <c r="C14" s="29" t="s">
        <v>31</v>
      </c>
      <c r="D14" s="37">
        <v>50</v>
      </c>
      <c r="E14" s="5"/>
      <c r="F14" s="3"/>
      <c r="H14" s="35"/>
    </row>
    <row r="15" spans="1:8" x14ac:dyDescent="0.25">
      <c r="A15" s="30">
        <v>8856</v>
      </c>
      <c r="B15" s="29" t="s">
        <v>9</v>
      </c>
      <c r="C15" s="29" t="s">
        <v>10</v>
      </c>
      <c r="D15" s="37">
        <v>64</v>
      </c>
      <c r="E15" s="5"/>
      <c r="F15" s="3"/>
      <c r="H15" s="35"/>
    </row>
    <row r="16" spans="1:8" x14ac:dyDescent="0.25">
      <c r="A16" s="30">
        <v>4563</v>
      </c>
      <c r="B16" s="29" t="s">
        <v>68</v>
      </c>
      <c r="C16" s="29" t="s">
        <v>69</v>
      </c>
      <c r="D16" s="37">
        <v>63</v>
      </c>
      <c r="E16" s="5"/>
      <c r="F16" s="3"/>
      <c r="H16" s="35"/>
    </row>
    <row r="17" spans="1:8" x14ac:dyDescent="0.25">
      <c r="A17" s="30">
        <v>6205</v>
      </c>
      <c r="B17" s="29" t="s">
        <v>41</v>
      </c>
      <c r="C17" s="29" t="s">
        <v>63</v>
      </c>
      <c r="D17" s="37">
        <v>61</v>
      </c>
      <c r="E17" s="5"/>
      <c r="F17" s="3"/>
      <c r="H17" s="35"/>
    </row>
    <row r="18" spans="1:8" x14ac:dyDescent="0.25">
      <c r="A18" s="30">
        <v>5663</v>
      </c>
      <c r="B18" s="29" t="s">
        <v>7</v>
      </c>
      <c r="C18" s="29" t="s">
        <v>8</v>
      </c>
      <c r="D18" s="37">
        <v>20</v>
      </c>
      <c r="E18" s="5"/>
      <c r="F18" s="3"/>
      <c r="H18" s="35"/>
    </row>
    <row r="19" spans="1:8" x14ac:dyDescent="0.25">
      <c r="A19" s="30">
        <v>2636</v>
      </c>
      <c r="B19" s="29" t="s">
        <v>11</v>
      </c>
      <c r="C19" s="29" t="s">
        <v>66</v>
      </c>
      <c r="D19" s="37">
        <v>16</v>
      </c>
      <c r="E19" s="5"/>
      <c r="F19" s="3"/>
      <c r="H19" s="35"/>
    </row>
    <row r="20" spans="1:8" x14ac:dyDescent="0.25">
      <c r="A20" s="30">
        <v>2963</v>
      </c>
      <c r="B20" s="29" t="s">
        <v>70</v>
      </c>
      <c r="C20" s="29" t="s">
        <v>71</v>
      </c>
      <c r="D20" s="37">
        <v>22</v>
      </c>
      <c r="E20" s="5"/>
      <c r="F20" s="3"/>
      <c r="H20" s="35"/>
    </row>
    <row r="21" spans="1:8" x14ac:dyDescent="0.25">
      <c r="A21" s="30">
        <v>1978</v>
      </c>
      <c r="B21" s="29" t="s">
        <v>28</v>
      </c>
      <c r="C21" s="29" t="s">
        <v>29</v>
      </c>
      <c r="D21" s="37">
        <v>60</v>
      </c>
      <c r="E21" s="5"/>
      <c r="F21" s="3"/>
      <c r="H21" s="35"/>
    </row>
    <row r="22" spans="1:8" x14ac:dyDescent="0.25">
      <c r="A22" s="30">
        <v>4235</v>
      </c>
      <c r="B22" s="29" t="s">
        <v>3</v>
      </c>
      <c r="C22" s="29" t="s">
        <v>4</v>
      </c>
      <c r="D22" s="37">
        <v>33</v>
      </c>
      <c r="E22" s="5"/>
      <c r="F22" s="3"/>
      <c r="H22" s="35"/>
    </row>
    <row r="23" spans="1:8" x14ac:dyDescent="0.25">
      <c r="A23" s="30">
        <v>4456</v>
      </c>
      <c r="B23" s="29" t="s">
        <v>42</v>
      </c>
      <c r="C23" s="29" t="s">
        <v>0</v>
      </c>
      <c r="D23" s="37">
        <v>55</v>
      </c>
      <c r="E23" s="5"/>
      <c r="F23" s="3"/>
      <c r="H23" s="35"/>
    </row>
    <row r="24" spans="1:8" x14ac:dyDescent="0.25">
      <c r="A24" s="30">
        <v>5620</v>
      </c>
      <c r="B24" s="29" t="s">
        <v>37</v>
      </c>
      <c r="C24" s="29" t="s">
        <v>38</v>
      </c>
      <c r="D24" s="37">
        <v>55</v>
      </c>
      <c r="E24" s="5"/>
      <c r="F24" s="3"/>
      <c r="H24" s="35"/>
    </row>
    <row r="25" spans="1:8" x14ac:dyDescent="0.25">
      <c r="A25" s="30">
        <v>5952</v>
      </c>
      <c r="B25" s="29" t="s">
        <v>32</v>
      </c>
      <c r="C25" s="29" t="s">
        <v>33</v>
      </c>
      <c r="D25" s="37">
        <v>55</v>
      </c>
      <c r="E25" s="5"/>
      <c r="F25" s="3"/>
      <c r="H25" s="35"/>
    </row>
    <row r="26" spans="1:8" x14ac:dyDescent="0.25">
      <c r="A26" s="30">
        <v>1606</v>
      </c>
      <c r="B26" s="29" t="s">
        <v>39</v>
      </c>
      <c r="C26" s="29" t="s">
        <v>40</v>
      </c>
      <c r="D26" s="37">
        <v>52</v>
      </c>
      <c r="E26" s="5"/>
      <c r="F26" s="3"/>
      <c r="H26" s="35"/>
    </row>
    <row r="27" spans="1:8" x14ac:dyDescent="0.25">
      <c r="A27" s="30">
        <v>1986</v>
      </c>
      <c r="B27" s="29" t="s">
        <v>1</v>
      </c>
      <c r="C27" s="29" t="s">
        <v>2</v>
      </c>
      <c r="D27" s="37">
        <v>45</v>
      </c>
      <c r="E27" s="5"/>
      <c r="F27" s="3"/>
      <c r="H27" s="35"/>
    </row>
    <row r="28" spans="1:8" x14ac:dyDescent="0.25">
      <c r="A28" s="31">
        <v>2310</v>
      </c>
      <c r="B28" s="1" t="s">
        <v>17</v>
      </c>
      <c r="C28" s="1" t="s">
        <v>18</v>
      </c>
      <c r="D28" s="38">
        <v>44</v>
      </c>
      <c r="E28" s="5"/>
      <c r="F28" s="3"/>
      <c r="H28" s="35"/>
    </row>
  </sheetData>
  <sheetProtection sheet="1" objects="1" scenarios="1" formatCells="0" formatColumns="0" formatRows="0" sort="0" autoFilter="0"/>
  <sortState xmlns:xlrd2="http://schemas.microsoft.com/office/spreadsheetml/2017/richdata2" ref="A2:D28"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BD5D-C754-4B4A-98D9-712757B22791}">
  <dimension ref="A1:K32"/>
  <sheetViews>
    <sheetView tabSelected="1" topLeftCell="A19" zoomScale="85" zoomScaleNormal="85" workbookViewId="0">
      <selection activeCell="K36" sqref="K36"/>
    </sheetView>
  </sheetViews>
  <sheetFormatPr defaultColWidth="11" defaultRowHeight="17.100000000000001" customHeight="1" x14ac:dyDescent="0.25"/>
  <cols>
    <col min="1" max="1" width="10.5" style="3" customWidth="1"/>
    <col min="2" max="6" width="10.5" customWidth="1"/>
    <col min="7" max="7" width="20.125" customWidth="1"/>
    <col min="8" max="8" width="20.125" style="3" customWidth="1"/>
    <col min="9" max="9" width="20.125" customWidth="1"/>
    <col min="10" max="10" width="14.5" customWidth="1"/>
    <col min="11" max="11" width="12.625" bestFit="1" customWidth="1"/>
  </cols>
  <sheetData>
    <row r="1" spans="1:11" s="2" customFormat="1" ht="17.100000000000001" customHeight="1" x14ac:dyDescent="0.25">
      <c r="A1" s="70" t="s">
        <v>50</v>
      </c>
      <c r="B1" s="72" t="s">
        <v>43</v>
      </c>
      <c r="C1" s="72" t="s">
        <v>44</v>
      </c>
      <c r="D1" s="72" t="s">
        <v>51</v>
      </c>
      <c r="E1" s="72" t="s">
        <v>52</v>
      </c>
      <c r="F1" s="74" t="s">
        <v>60</v>
      </c>
      <c r="G1" s="46" t="s">
        <v>51</v>
      </c>
      <c r="H1" s="47" t="s">
        <v>52</v>
      </c>
      <c r="I1" s="49" t="s">
        <v>60</v>
      </c>
      <c r="J1" s="60" t="s">
        <v>53</v>
      </c>
      <c r="K1" s="61" t="s">
        <v>86</v>
      </c>
    </row>
    <row r="2" spans="1:11" ht="17.100000000000001" customHeight="1" x14ac:dyDescent="0.25">
      <c r="A2" s="71"/>
      <c r="B2" s="73"/>
      <c r="C2" s="73"/>
      <c r="D2" s="73"/>
      <c r="E2" s="73"/>
      <c r="F2" s="75"/>
      <c r="G2" s="50" t="s">
        <v>55</v>
      </c>
      <c r="H2" s="40" t="s">
        <v>57</v>
      </c>
      <c r="I2" s="43" t="s">
        <v>54</v>
      </c>
      <c r="J2" s="41"/>
      <c r="K2" s="43" t="s">
        <v>74</v>
      </c>
    </row>
    <row r="3" spans="1:11" ht="17.100000000000001" customHeight="1" x14ac:dyDescent="0.25">
      <c r="A3" s="71"/>
      <c r="B3" s="73"/>
      <c r="C3" s="73"/>
      <c r="D3" s="73"/>
      <c r="E3" s="73"/>
      <c r="F3" s="75"/>
      <c r="G3" s="50" t="s">
        <v>56</v>
      </c>
      <c r="H3" s="40" t="s">
        <v>58</v>
      </c>
      <c r="I3" s="43" t="s">
        <v>61</v>
      </c>
      <c r="J3" s="41"/>
      <c r="K3" s="43" t="s">
        <v>75</v>
      </c>
    </row>
    <row r="4" spans="1:11" ht="17.100000000000001" customHeight="1" x14ac:dyDescent="0.25">
      <c r="A4" s="71"/>
      <c r="B4" s="73"/>
      <c r="C4" s="73"/>
      <c r="D4" s="73"/>
      <c r="E4" s="73"/>
      <c r="F4" s="75"/>
      <c r="G4" s="50"/>
      <c r="H4" s="40" t="s">
        <v>59</v>
      </c>
      <c r="I4" s="43" t="s">
        <v>62</v>
      </c>
      <c r="J4" s="41"/>
      <c r="K4" s="42" t="s">
        <v>76</v>
      </c>
    </row>
    <row r="5" spans="1:11" ht="17.100000000000001" customHeight="1" thickBot="1" x14ac:dyDescent="0.3">
      <c r="A5" s="71"/>
      <c r="B5" s="73"/>
      <c r="C5" s="73"/>
      <c r="D5" s="73"/>
      <c r="E5" s="73"/>
      <c r="F5" s="75"/>
      <c r="G5" s="67" t="s">
        <v>87</v>
      </c>
      <c r="H5" s="68"/>
      <c r="I5" s="69"/>
      <c r="J5" s="51"/>
      <c r="K5" s="52"/>
    </row>
    <row r="6" spans="1:11" ht="17.100000000000001" customHeight="1" thickBot="1" x14ac:dyDescent="0.3">
      <c r="A6" s="53">
        <v>1978</v>
      </c>
      <c r="B6" s="54" t="s">
        <v>28</v>
      </c>
      <c r="C6" s="54" t="s">
        <v>29</v>
      </c>
      <c r="D6" s="55">
        <f>Attendance!AF4/Attendance!$AF$3</f>
        <v>0.75</v>
      </c>
      <c r="E6" s="55">
        <f>'Call Quality'!D2</f>
        <v>1</v>
      </c>
      <c r="F6" s="76">
        <f>_xlfn.XLOOKUP(Incentive!A6,Sales!$A$2:$A$28,Sales!$D$2:$D$28)/Attendance!$AF$3</f>
        <v>3</v>
      </c>
      <c r="G6" s="53">
        <f>IF(D6&gt;=95%,1,0)</f>
        <v>0</v>
      </c>
      <c r="H6" s="56">
        <f>IF(E6=100%,2,IF(E6&gt;=90%,1,0))</f>
        <v>2</v>
      </c>
      <c r="I6" s="57">
        <f>IF(F6&gt;=2,2,IF(F6&gt;=1,1,0))</f>
        <v>2</v>
      </c>
      <c r="J6" s="53">
        <f>SUM(G6,H6,I6)</f>
        <v>4</v>
      </c>
      <c r="K6" s="58" t="str">
        <f>IF(J6=5,"$100",IF(J6=4,"$50","$0"))</f>
        <v>$50</v>
      </c>
    </row>
    <row r="7" spans="1:11" ht="17.100000000000001" customHeight="1" thickBot="1" x14ac:dyDescent="0.3">
      <c r="A7" s="44">
        <v>1986</v>
      </c>
      <c r="B7" s="1" t="s">
        <v>1</v>
      </c>
      <c r="C7" s="1" t="s">
        <v>2</v>
      </c>
      <c r="D7" s="55">
        <f>Attendance!AF5/Attendance!$AF$3</f>
        <v>1</v>
      </c>
      <c r="E7" s="55">
        <f>'Call Quality'!D3</f>
        <v>0.9</v>
      </c>
      <c r="F7" s="76">
        <f>_xlfn.XLOOKUP(Incentive!A7,Sales!$A$2:$A$28,Sales!$D$2:$D$28)/Attendance!$AF$3</f>
        <v>2.25</v>
      </c>
      <c r="G7" s="53">
        <f t="shared" ref="G7:G32" si="0">IF(D7&gt;=95%,1,0)</f>
        <v>1</v>
      </c>
      <c r="H7" s="56">
        <f t="shared" ref="H7:H32" si="1">IF(E7=100%,2,IF(E7&gt;=90%,1,0))</f>
        <v>1</v>
      </c>
      <c r="I7" s="57">
        <f t="shared" ref="I7:I32" si="2">IF(F7&gt;=2,2,IF(F7&gt;=1,1,0))</f>
        <v>2</v>
      </c>
      <c r="J7" s="53">
        <f t="shared" ref="J7:J32" si="3">SUM(G7,H7,I7)</f>
        <v>4</v>
      </c>
      <c r="K7" s="58" t="str">
        <f t="shared" ref="K7:K32" si="4">IF(J7=5,"$100",IF(J7=4,"$50","$0"))</f>
        <v>$50</v>
      </c>
    </row>
    <row r="8" spans="1:11" ht="17.100000000000001" customHeight="1" thickBot="1" x14ac:dyDescent="0.3">
      <c r="A8" s="44">
        <v>3326</v>
      </c>
      <c r="B8" s="1" t="s">
        <v>35</v>
      </c>
      <c r="C8" s="1" t="s">
        <v>36</v>
      </c>
      <c r="D8" s="55">
        <f>Attendance!AF6/Attendance!$AF$3</f>
        <v>1</v>
      </c>
      <c r="E8" s="55">
        <f>'Call Quality'!D4</f>
        <v>0.77</v>
      </c>
      <c r="F8" s="76">
        <f>_xlfn.XLOOKUP(Incentive!A8,Sales!$A$2:$A$28,Sales!$D$2:$D$28)/Attendance!$AF$3</f>
        <v>3.05</v>
      </c>
      <c r="G8" s="53">
        <f t="shared" si="0"/>
        <v>1</v>
      </c>
      <c r="H8" s="56">
        <f t="shared" si="1"/>
        <v>0</v>
      </c>
      <c r="I8" s="57">
        <f t="shared" si="2"/>
        <v>2</v>
      </c>
      <c r="J8" s="53">
        <f t="shared" si="3"/>
        <v>3</v>
      </c>
      <c r="K8" s="58" t="str">
        <f t="shared" si="4"/>
        <v>$0</v>
      </c>
    </row>
    <row r="9" spans="1:11" ht="17.100000000000001" customHeight="1" thickBot="1" x14ac:dyDescent="0.3">
      <c r="A9" s="44">
        <v>5952</v>
      </c>
      <c r="B9" s="1" t="s">
        <v>32</v>
      </c>
      <c r="C9" s="1" t="s">
        <v>33</v>
      </c>
      <c r="D9" s="55">
        <f>Attendance!AF7/Attendance!$AF$3</f>
        <v>1</v>
      </c>
      <c r="E9" s="55">
        <f>'Call Quality'!D5</f>
        <v>0.85</v>
      </c>
      <c r="F9" s="76">
        <f>_xlfn.XLOOKUP(Incentive!A9,Sales!$A$2:$A$28,Sales!$D$2:$D$28)/Attendance!$AF$3</f>
        <v>2.75</v>
      </c>
      <c r="G9" s="53">
        <f t="shared" si="0"/>
        <v>1</v>
      </c>
      <c r="H9" s="56">
        <f t="shared" si="1"/>
        <v>0</v>
      </c>
      <c r="I9" s="57">
        <f t="shared" si="2"/>
        <v>2</v>
      </c>
      <c r="J9" s="53">
        <f t="shared" si="3"/>
        <v>3</v>
      </c>
      <c r="K9" s="58" t="str">
        <f t="shared" si="4"/>
        <v>$0</v>
      </c>
    </row>
    <row r="10" spans="1:11" ht="17.100000000000001" customHeight="1" thickBot="1" x14ac:dyDescent="0.3">
      <c r="A10" s="44">
        <v>4496</v>
      </c>
      <c r="B10" s="1" t="s">
        <v>30</v>
      </c>
      <c r="C10" s="1" t="s">
        <v>31</v>
      </c>
      <c r="D10" s="55">
        <f>Attendance!AF8/Attendance!$AF$3</f>
        <v>1</v>
      </c>
      <c r="E10" s="55">
        <f>'Call Quality'!D6</f>
        <v>1</v>
      </c>
      <c r="F10" s="76">
        <f>_xlfn.XLOOKUP(Incentive!A10,Sales!$A$2:$A$28,Sales!$D$2:$D$28)/Attendance!$AF$3</f>
        <v>2.5</v>
      </c>
      <c r="G10" s="53">
        <f t="shared" si="0"/>
        <v>1</v>
      </c>
      <c r="H10" s="56">
        <f t="shared" si="1"/>
        <v>2</v>
      </c>
      <c r="I10" s="57">
        <f t="shared" si="2"/>
        <v>2</v>
      </c>
      <c r="J10" s="53">
        <f t="shared" si="3"/>
        <v>5</v>
      </c>
      <c r="K10" s="58" t="str">
        <f t="shared" si="4"/>
        <v>$100</v>
      </c>
    </row>
    <row r="11" spans="1:11" ht="17.100000000000001" customHeight="1" thickBot="1" x14ac:dyDescent="0.3">
      <c r="A11" s="44">
        <v>1606</v>
      </c>
      <c r="B11" s="1" t="s">
        <v>39</v>
      </c>
      <c r="C11" s="1" t="s">
        <v>40</v>
      </c>
      <c r="D11" s="55">
        <f>Attendance!AF9/Attendance!$AF$3</f>
        <v>1</v>
      </c>
      <c r="E11" s="55">
        <f>'Call Quality'!D7</f>
        <v>0.8</v>
      </c>
      <c r="F11" s="76">
        <f>_xlfn.XLOOKUP(Incentive!A11,Sales!$A$2:$A$28,Sales!$D$2:$D$28)/Attendance!$AF$3</f>
        <v>2.6</v>
      </c>
      <c r="G11" s="53">
        <f t="shared" si="0"/>
        <v>1</v>
      </c>
      <c r="H11" s="56">
        <f t="shared" si="1"/>
        <v>0</v>
      </c>
      <c r="I11" s="57">
        <f t="shared" si="2"/>
        <v>2</v>
      </c>
      <c r="J11" s="53">
        <f t="shared" si="3"/>
        <v>3</v>
      </c>
      <c r="K11" s="58" t="str">
        <f t="shared" si="4"/>
        <v>$0</v>
      </c>
    </row>
    <row r="12" spans="1:11" ht="17.100000000000001" customHeight="1" thickBot="1" x14ac:dyDescent="0.3">
      <c r="A12" s="44">
        <v>8822</v>
      </c>
      <c r="B12" s="1" t="s">
        <v>5</v>
      </c>
      <c r="C12" s="1" t="s">
        <v>67</v>
      </c>
      <c r="D12" s="55">
        <f>Attendance!AF10/Attendance!$AF$3</f>
        <v>1</v>
      </c>
      <c r="E12" s="55">
        <f>'Call Quality'!D8</f>
        <v>0.73</v>
      </c>
      <c r="F12" s="76">
        <f>_xlfn.XLOOKUP(Incentive!A12,Sales!$A$2:$A$28,Sales!$D$2:$D$28)/Attendance!$AF$3</f>
        <v>1.6</v>
      </c>
      <c r="G12" s="53">
        <f t="shared" si="0"/>
        <v>1</v>
      </c>
      <c r="H12" s="56">
        <f t="shared" si="1"/>
        <v>0</v>
      </c>
      <c r="I12" s="57">
        <f t="shared" si="2"/>
        <v>1</v>
      </c>
      <c r="J12" s="53">
        <f t="shared" si="3"/>
        <v>2</v>
      </c>
      <c r="K12" s="58" t="str">
        <f t="shared" si="4"/>
        <v>$0</v>
      </c>
    </row>
    <row r="13" spans="1:11" ht="17.100000000000001" customHeight="1" thickBot="1" x14ac:dyDescent="0.3">
      <c r="A13" s="44">
        <v>1930</v>
      </c>
      <c r="B13" s="1" t="s">
        <v>21</v>
      </c>
      <c r="C13" s="1" t="s">
        <v>22</v>
      </c>
      <c r="D13" s="55">
        <f>Attendance!AF11/Attendance!$AF$3</f>
        <v>1</v>
      </c>
      <c r="E13" s="55">
        <f>'Call Quality'!D9</f>
        <v>0.95</v>
      </c>
      <c r="F13" s="76">
        <f>_xlfn.XLOOKUP(Incentive!A13,Sales!$A$2:$A$28,Sales!$D$2:$D$28)/Attendance!$AF$3</f>
        <v>2.2000000000000002</v>
      </c>
      <c r="G13" s="53">
        <f t="shared" si="0"/>
        <v>1</v>
      </c>
      <c r="H13" s="56">
        <f t="shared" si="1"/>
        <v>1</v>
      </c>
      <c r="I13" s="57">
        <f t="shared" si="2"/>
        <v>2</v>
      </c>
      <c r="J13" s="53">
        <f t="shared" si="3"/>
        <v>4</v>
      </c>
      <c r="K13" s="58" t="str">
        <f t="shared" si="4"/>
        <v>$50</v>
      </c>
    </row>
    <row r="14" spans="1:11" ht="17.100000000000001" customHeight="1" thickBot="1" x14ac:dyDescent="0.3">
      <c r="A14" s="44">
        <v>5663</v>
      </c>
      <c r="B14" s="1" t="s">
        <v>7</v>
      </c>
      <c r="C14" s="1" t="s">
        <v>8</v>
      </c>
      <c r="D14" s="55">
        <f>Attendance!AF12/Attendance!$AF$3</f>
        <v>1</v>
      </c>
      <c r="E14" s="55">
        <f>'Call Quality'!D10</f>
        <v>1</v>
      </c>
      <c r="F14" s="76">
        <f>_xlfn.XLOOKUP(Incentive!A14,Sales!$A$2:$A$28,Sales!$D$2:$D$28)/Attendance!$AF$3</f>
        <v>1</v>
      </c>
      <c r="G14" s="53">
        <f t="shared" si="0"/>
        <v>1</v>
      </c>
      <c r="H14" s="56">
        <f t="shared" si="1"/>
        <v>2</v>
      </c>
      <c r="I14" s="57">
        <f t="shared" si="2"/>
        <v>1</v>
      </c>
      <c r="J14" s="53">
        <f t="shared" si="3"/>
        <v>4</v>
      </c>
      <c r="K14" s="58" t="str">
        <f t="shared" si="4"/>
        <v>$50</v>
      </c>
    </row>
    <row r="15" spans="1:11" ht="17.100000000000001" customHeight="1" thickBot="1" x14ac:dyDescent="0.3">
      <c r="A15" s="44">
        <v>1608</v>
      </c>
      <c r="B15" s="1" t="s">
        <v>12</v>
      </c>
      <c r="C15" s="1" t="s">
        <v>73</v>
      </c>
      <c r="D15" s="55">
        <f>Attendance!AF13/Attendance!$AF$3</f>
        <v>1</v>
      </c>
      <c r="E15" s="55">
        <f>'Call Quality'!D11</f>
        <v>0.98</v>
      </c>
      <c r="F15" s="76">
        <f>_xlfn.XLOOKUP(Incentive!A15,Sales!$A$2:$A$28,Sales!$D$2:$D$28)/Attendance!$AF$3</f>
        <v>3.25</v>
      </c>
      <c r="G15" s="53">
        <f t="shared" si="0"/>
        <v>1</v>
      </c>
      <c r="H15" s="56">
        <f t="shared" si="1"/>
        <v>1</v>
      </c>
      <c r="I15" s="57">
        <f t="shared" si="2"/>
        <v>2</v>
      </c>
      <c r="J15" s="53">
        <f t="shared" si="3"/>
        <v>4</v>
      </c>
      <c r="K15" s="58" t="str">
        <f t="shared" si="4"/>
        <v>$50</v>
      </c>
    </row>
    <row r="16" spans="1:11" ht="17.100000000000001" customHeight="1" thickBot="1" x14ac:dyDescent="0.3">
      <c r="A16" s="44">
        <v>6205</v>
      </c>
      <c r="B16" s="1" t="s">
        <v>41</v>
      </c>
      <c r="C16" s="1" t="s">
        <v>63</v>
      </c>
      <c r="D16" s="55">
        <f>Attendance!AF14/Attendance!$AF$3</f>
        <v>1</v>
      </c>
      <c r="E16" s="55">
        <f>'Call Quality'!D12</f>
        <v>0.74</v>
      </c>
      <c r="F16" s="76">
        <f>_xlfn.XLOOKUP(Incentive!A16,Sales!$A$2:$A$28,Sales!$D$2:$D$28)/Attendance!$AF$3</f>
        <v>3.05</v>
      </c>
      <c r="G16" s="53">
        <f t="shared" si="0"/>
        <v>1</v>
      </c>
      <c r="H16" s="56">
        <f t="shared" si="1"/>
        <v>0</v>
      </c>
      <c r="I16" s="57">
        <f t="shared" si="2"/>
        <v>2</v>
      </c>
      <c r="J16" s="53">
        <f t="shared" si="3"/>
        <v>3</v>
      </c>
      <c r="K16" s="58" t="str">
        <f t="shared" si="4"/>
        <v>$0</v>
      </c>
    </row>
    <row r="17" spans="1:11" ht="17.100000000000001" customHeight="1" thickBot="1" x14ac:dyDescent="0.3">
      <c r="A17" s="44">
        <v>5620</v>
      </c>
      <c r="B17" s="1" t="s">
        <v>37</v>
      </c>
      <c r="C17" s="1" t="s">
        <v>38</v>
      </c>
      <c r="D17" s="55">
        <f>Attendance!AF15/Attendance!$AF$3</f>
        <v>0.95</v>
      </c>
      <c r="E17" s="55">
        <f>'Call Quality'!D13</f>
        <v>0.69</v>
      </c>
      <c r="F17" s="76">
        <f>_xlfn.XLOOKUP(Incentive!A17,Sales!$A$2:$A$28,Sales!$D$2:$D$28)/Attendance!$AF$3</f>
        <v>2.75</v>
      </c>
      <c r="G17" s="53">
        <f t="shared" si="0"/>
        <v>1</v>
      </c>
      <c r="H17" s="56">
        <f t="shared" si="1"/>
        <v>0</v>
      </c>
      <c r="I17" s="57">
        <f t="shared" si="2"/>
        <v>2</v>
      </c>
      <c r="J17" s="53">
        <f t="shared" si="3"/>
        <v>3</v>
      </c>
      <c r="K17" s="58" t="str">
        <f t="shared" si="4"/>
        <v>$0</v>
      </c>
    </row>
    <row r="18" spans="1:11" ht="17.100000000000001" customHeight="1" thickBot="1" x14ac:dyDescent="0.3">
      <c r="A18" s="44">
        <v>7529</v>
      </c>
      <c r="B18" s="1" t="s">
        <v>65</v>
      </c>
      <c r="C18" s="1" t="s">
        <v>64</v>
      </c>
      <c r="D18" s="55">
        <f>Attendance!AF16/Attendance!$AF$3</f>
        <v>1</v>
      </c>
      <c r="E18" s="55">
        <f>'Call Quality'!D14</f>
        <v>0.99</v>
      </c>
      <c r="F18" s="76">
        <f>_xlfn.XLOOKUP(Incentive!A18,Sales!$A$2:$A$28,Sales!$D$2:$D$28)/Attendance!$AF$3</f>
        <v>0.95</v>
      </c>
      <c r="G18" s="53">
        <f t="shared" si="0"/>
        <v>1</v>
      </c>
      <c r="H18" s="56">
        <f t="shared" si="1"/>
        <v>1</v>
      </c>
      <c r="I18" s="57">
        <f t="shared" si="2"/>
        <v>0</v>
      </c>
      <c r="J18" s="53">
        <f t="shared" si="3"/>
        <v>2</v>
      </c>
      <c r="K18" s="58" t="str">
        <f t="shared" si="4"/>
        <v>$0</v>
      </c>
    </row>
    <row r="19" spans="1:11" ht="17.100000000000001" customHeight="1" thickBot="1" x14ac:dyDescent="0.3">
      <c r="A19" s="44">
        <v>5846</v>
      </c>
      <c r="B19" s="1" t="s">
        <v>27</v>
      </c>
      <c r="C19" s="1" t="s">
        <v>6</v>
      </c>
      <c r="D19" s="55">
        <f>Attendance!AF17/Attendance!$AF$3</f>
        <v>1</v>
      </c>
      <c r="E19" s="55">
        <f>'Call Quality'!D15</f>
        <v>0.65</v>
      </c>
      <c r="F19" s="76">
        <f>_xlfn.XLOOKUP(Incentive!A19,Sales!$A$2:$A$28,Sales!$D$2:$D$28)/Attendance!$AF$3</f>
        <v>1.1000000000000001</v>
      </c>
      <c r="G19" s="53">
        <f t="shared" si="0"/>
        <v>1</v>
      </c>
      <c r="H19" s="56">
        <f t="shared" si="1"/>
        <v>0</v>
      </c>
      <c r="I19" s="57">
        <f t="shared" si="2"/>
        <v>1</v>
      </c>
      <c r="J19" s="53">
        <f t="shared" si="3"/>
        <v>2</v>
      </c>
      <c r="K19" s="58" t="str">
        <f t="shared" si="4"/>
        <v>$0</v>
      </c>
    </row>
    <row r="20" spans="1:11" ht="17.100000000000001" customHeight="1" thickBot="1" x14ac:dyDescent="0.3">
      <c r="A20" s="44">
        <v>2636</v>
      </c>
      <c r="B20" s="1" t="s">
        <v>11</v>
      </c>
      <c r="C20" s="1" t="s">
        <v>66</v>
      </c>
      <c r="D20" s="55">
        <f>Attendance!AF18/Attendance!$AF$3</f>
        <v>1</v>
      </c>
      <c r="E20" s="55">
        <f>'Call Quality'!D16</f>
        <v>0.95</v>
      </c>
      <c r="F20" s="76">
        <f>_xlfn.XLOOKUP(Incentive!A20,Sales!$A$2:$A$28,Sales!$D$2:$D$28)/Attendance!$AF$3</f>
        <v>0.8</v>
      </c>
      <c r="G20" s="53">
        <f t="shared" si="0"/>
        <v>1</v>
      </c>
      <c r="H20" s="56">
        <f t="shared" si="1"/>
        <v>1</v>
      </c>
      <c r="I20" s="57">
        <f t="shared" si="2"/>
        <v>0</v>
      </c>
      <c r="J20" s="53">
        <f t="shared" si="3"/>
        <v>2</v>
      </c>
      <c r="K20" s="58" t="str">
        <f t="shared" si="4"/>
        <v>$0</v>
      </c>
    </row>
    <row r="21" spans="1:11" ht="17.100000000000001" customHeight="1" thickBot="1" x14ac:dyDescent="0.3">
      <c r="A21" s="44">
        <v>2963</v>
      </c>
      <c r="B21" s="1" t="s">
        <v>70</v>
      </c>
      <c r="C21" s="1" t="s">
        <v>71</v>
      </c>
      <c r="D21" s="55">
        <f>Attendance!AF19/Attendance!$AF$3</f>
        <v>1</v>
      </c>
      <c r="E21" s="55">
        <f>'Call Quality'!D17</f>
        <v>0.93</v>
      </c>
      <c r="F21" s="76">
        <f>_xlfn.XLOOKUP(Incentive!A21,Sales!$A$2:$A$28,Sales!$D$2:$D$28)/Attendance!$AF$3</f>
        <v>1.1000000000000001</v>
      </c>
      <c r="G21" s="53">
        <f t="shared" si="0"/>
        <v>1</v>
      </c>
      <c r="H21" s="56">
        <f t="shared" si="1"/>
        <v>1</v>
      </c>
      <c r="I21" s="57">
        <f t="shared" si="2"/>
        <v>1</v>
      </c>
      <c r="J21" s="53">
        <f t="shared" si="3"/>
        <v>3</v>
      </c>
      <c r="K21" s="58" t="str">
        <f t="shared" si="4"/>
        <v>$0</v>
      </c>
    </row>
    <row r="22" spans="1:11" ht="17.100000000000001" customHeight="1" thickBot="1" x14ac:dyDescent="0.3">
      <c r="A22" s="44">
        <v>4235</v>
      </c>
      <c r="B22" s="1" t="s">
        <v>3</v>
      </c>
      <c r="C22" s="1" t="s">
        <v>4</v>
      </c>
      <c r="D22" s="55">
        <f>Attendance!AF20/Attendance!$AF$3</f>
        <v>1</v>
      </c>
      <c r="E22" s="55">
        <f>'Call Quality'!D18</f>
        <v>0.81</v>
      </c>
      <c r="F22" s="76">
        <f>_xlfn.XLOOKUP(Incentive!A22,Sales!$A$2:$A$28,Sales!$D$2:$D$28)/Attendance!$AF$3</f>
        <v>1.65</v>
      </c>
      <c r="G22" s="53">
        <f t="shared" si="0"/>
        <v>1</v>
      </c>
      <c r="H22" s="56">
        <f t="shared" si="1"/>
        <v>0</v>
      </c>
      <c r="I22" s="57">
        <f t="shared" si="2"/>
        <v>1</v>
      </c>
      <c r="J22" s="53">
        <f t="shared" si="3"/>
        <v>2</v>
      </c>
      <c r="K22" s="58" t="str">
        <f t="shared" si="4"/>
        <v>$0</v>
      </c>
    </row>
    <row r="23" spans="1:11" ht="17.100000000000001" customHeight="1" thickBot="1" x14ac:dyDescent="0.3">
      <c r="A23" s="44">
        <v>2321</v>
      </c>
      <c r="B23" s="1" t="s">
        <v>13</v>
      </c>
      <c r="C23" s="1" t="s">
        <v>14</v>
      </c>
      <c r="D23" s="55">
        <f>Attendance!AF21/Attendance!$AF$3</f>
        <v>0.9</v>
      </c>
      <c r="E23" s="55">
        <f>'Call Quality'!D19</f>
        <v>0.79</v>
      </c>
      <c r="F23" s="76">
        <f>_xlfn.XLOOKUP(Incentive!A23,Sales!$A$2:$A$28,Sales!$D$2:$D$28)/Attendance!$AF$3</f>
        <v>1.9</v>
      </c>
      <c r="G23" s="53">
        <f t="shared" si="0"/>
        <v>0</v>
      </c>
      <c r="H23" s="56">
        <f t="shared" si="1"/>
        <v>0</v>
      </c>
      <c r="I23" s="57">
        <f t="shared" si="2"/>
        <v>1</v>
      </c>
      <c r="J23" s="53">
        <f t="shared" si="3"/>
        <v>1</v>
      </c>
      <c r="K23" s="58" t="str">
        <f t="shared" si="4"/>
        <v>$0</v>
      </c>
    </row>
    <row r="24" spans="1:11" ht="17.100000000000001" customHeight="1" thickBot="1" x14ac:dyDescent="0.3">
      <c r="A24" s="44">
        <v>3136</v>
      </c>
      <c r="B24" s="1" t="s">
        <v>19</v>
      </c>
      <c r="C24" s="1" t="s">
        <v>20</v>
      </c>
      <c r="D24" s="55">
        <f>Attendance!AF22/Attendance!$AF$3</f>
        <v>1</v>
      </c>
      <c r="E24" s="55">
        <f>'Call Quality'!D20</f>
        <v>0.75</v>
      </c>
      <c r="F24" s="76">
        <f>_xlfn.XLOOKUP(Incentive!A24,Sales!$A$2:$A$28,Sales!$D$2:$D$28)/Attendance!$AF$3</f>
        <v>0.95</v>
      </c>
      <c r="G24" s="53">
        <f t="shared" si="0"/>
        <v>1</v>
      </c>
      <c r="H24" s="56">
        <f t="shared" si="1"/>
        <v>0</v>
      </c>
      <c r="I24" s="57">
        <f t="shared" si="2"/>
        <v>0</v>
      </c>
      <c r="J24" s="53">
        <f t="shared" si="3"/>
        <v>1</v>
      </c>
      <c r="K24" s="58" t="str">
        <f t="shared" si="4"/>
        <v>$0</v>
      </c>
    </row>
    <row r="25" spans="1:11" ht="17.100000000000001" customHeight="1" thickBot="1" x14ac:dyDescent="0.3">
      <c r="A25" s="44">
        <v>4563</v>
      </c>
      <c r="B25" s="1" t="s">
        <v>68</v>
      </c>
      <c r="C25" s="1" t="s">
        <v>69</v>
      </c>
      <c r="D25" s="55">
        <f>Attendance!AF23/Attendance!$AF$3</f>
        <v>0.5</v>
      </c>
      <c r="E25" s="55">
        <f>'Call Quality'!D21</f>
        <v>0.82</v>
      </c>
      <c r="F25" s="76">
        <f>_xlfn.XLOOKUP(Incentive!A25,Sales!$A$2:$A$28,Sales!$D$2:$D$28)/Attendance!$AF$3</f>
        <v>3.15</v>
      </c>
      <c r="G25" s="53">
        <f t="shared" si="0"/>
        <v>0</v>
      </c>
      <c r="H25" s="56">
        <f t="shared" si="1"/>
        <v>0</v>
      </c>
      <c r="I25" s="57">
        <f t="shared" si="2"/>
        <v>2</v>
      </c>
      <c r="J25" s="53">
        <f t="shared" si="3"/>
        <v>2</v>
      </c>
      <c r="K25" s="58" t="str">
        <f t="shared" si="4"/>
        <v>$0</v>
      </c>
    </row>
    <row r="26" spans="1:11" ht="17.100000000000001" customHeight="1" thickBot="1" x14ac:dyDescent="0.3">
      <c r="A26" s="44">
        <v>8526</v>
      </c>
      <c r="B26" s="1" t="s">
        <v>72</v>
      </c>
      <c r="C26" s="1" t="s">
        <v>34</v>
      </c>
      <c r="D26" s="55">
        <f>Attendance!AF24/Attendance!$AF$3</f>
        <v>0.95</v>
      </c>
      <c r="E26" s="55">
        <f>'Call Quality'!D22</f>
        <v>0.81</v>
      </c>
      <c r="F26" s="76">
        <f>_xlfn.XLOOKUP(Incentive!A26,Sales!$A$2:$A$28,Sales!$D$2:$D$28)/Attendance!$AF$3</f>
        <v>1.3</v>
      </c>
      <c r="G26" s="53">
        <f t="shared" si="0"/>
        <v>1</v>
      </c>
      <c r="H26" s="56">
        <f t="shared" si="1"/>
        <v>0</v>
      </c>
      <c r="I26" s="57">
        <f t="shared" si="2"/>
        <v>1</v>
      </c>
      <c r="J26" s="53">
        <f t="shared" si="3"/>
        <v>2</v>
      </c>
      <c r="K26" s="58" t="str">
        <f t="shared" si="4"/>
        <v>$0</v>
      </c>
    </row>
    <row r="27" spans="1:11" ht="17.100000000000001" customHeight="1" thickBot="1" x14ac:dyDescent="0.3">
      <c r="A27" s="44">
        <v>4456</v>
      </c>
      <c r="B27" s="1" t="s">
        <v>42</v>
      </c>
      <c r="C27" s="1" t="s">
        <v>0</v>
      </c>
      <c r="D27" s="55">
        <f>Attendance!AF25/Attendance!$AF$3</f>
        <v>1</v>
      </c>
      <c r="E27" s="55">
        <f>'Call Quality'!D23</f>
        <v>1</v>
      </c>
      <c r="F27" s="76">
        <f>_xlfn.XLOOKUP(Incentive!A27,Sales!$A$2:$A$28,Sales!$D$2:$D$28)/Attendance!$AF$3</f>
        <v>2.75</v>
      </c>
      <c r="G27" s="53">
        <f t="shared" si="0"/>
        <v>1</v>
      </c>
      <c r="H27" s="56">
        <f t="shared" si="1"/>
        <v>2</v>
      </c>
      <c r="I27" s="57">
        <f t="shared" si="2"/>
        <v>2</v>
      </c>
      <c r="J27" s="53">
        <f t="shared" si="3"/>
        <v>5</v>
      </c>
      <c r="K27" s="58" t="str">
        <f t="shared" si="4"/>
        <v>$100</v>
      </c>
    </row>
    <row r="28" spans="1:11" ht="17.100000000000001" customHeight="1" thickBot="1" x14ac:dyDescent="0.3">
      <c r="A28" s="44">
        <v>9563</v>
      </c>
      <c r="B28" s="1" t="s">
        <v>15</v>
      </c>
      <c r="C28" s="1" t="s">
        <v>16</v>
      </c>
      <c r="D28" s="55">
        <f>Attendance!AF26/Attendance!$AF$3</f>
        <v>0.95</v>
      </c>
      <c r="E28" s="55">
        <f>'Call Quality'!D24</f>
        <v>0.94</v>
      </c>
      <c r="F28" s="76">
        <f>_xlfn.XLOOKUP(Incentive!A28,Sales!$A$2:$A$28,Sales!$D$2:$D$28)/Attendance!$AF$3</f>
        <v>1.05</v>
      </c>
      <c r="G28" s="53">
        <f t="shared" si="0"/>
        <v>1</v>
      </c>
      <c r="H28" s="56">
        <f t="shared" si="1"/>
        <v>1</v>
      </c>
      <c r="I28" s="57">
        <f t="shared" si="2"/>
        <v>1</v>
      </c>
      <c r="J28" s="53">
        <f t="shared" si="3"/>
        <v>3</v>
      </c>
      <c r="K28" s="58" t="str">
        <f t="shared" si="4"/>
        <v>$0</v>
      </c>
    </row>
    <row r="29" spans="1:11" ht="17.100000000000001" customHeight="1" thickBot="1" x14ac:dyDescent="0.3">
      <c r="A29" s="44">
        <v>2310</v>
      </c>
      <c r="B29" s="1" t="s">
        <v>17</v>
      </c>
      <c r="C29" s="1" t="s">
        <v>18</v>
      </c>
      <c r="D29" s="55">
        <f>Attendance!AF27/Attendance!$AF$3</f>
        <v>1</v>
      </c>
      <c r="E29" s="55">
        <f>'Call Quality'!D25</f>
        <v>1</v>
      </c>
      <c r="F29" s="76">
        <f>_xlfn.XLOOKUP(Incentive!A29,Sales!$A$2:$A$28,Sales!$D$2:$D$28)/Attendance!$AF$3</f>
        <v>2.2000000000000002</v>
      </c>
      <c r="G29" s="53">
        <f t="shared" si="0"/>
        <v>1</v>
      </c>
      <c r="H29" s="56">
        <f t="shared" si="1"/>
        <v>2</v>
      </c>
      <c r="I29" s="57">
        <f t="shared" si="2"/>
        <v>2</v>
      </c>
      <c r="J29" s="53">
        <f t="shared" si="3"/>
        <v>5</v>
      </c>
      <c r="K29" s="58" t="str">
        <f t="shared" si="4"/>
        <v>$100</v>
      </c>
    </row>
    <row r="30" spans="1:11" ht="17.100000000000001" customHeight="1" thickBot="1" x14ac:dyDescent="0.3">
      <c r="A30" s="44">
        <v>3397</v>
      </c>
      <c r="B30" s="1" t="s">
        <v>23</v>
      </c>
      <c r="C30" s="1" t="s">
        <v>24</v>
      </c>
      <c r="D30" s="55">
        <f>Attendance!AF28/Attendance!$AF$3</f>
        <v>1</v>
      </c>
      <c r="E30" s="55">
        <f>'Call Quality'!D26</f>
        <v>0.74</v>
      </c>
      <c r="F30" s="76">
        <f>_xlfn.XLOOKUP(Incentive!A30,Sales!$A$2:$A$28,Sales!$D$2:$D$28)/Attendance!$AF$3</f>
        <v>1.4</v>
      </c>
      <c r="G30" s="53">
        <f t="shared" si="0"/>
        <v>1</v>
      </c>
      <c r="H30" s="56">
        <f t="shared" si="1"/>
        <v>0</v>
      </c>
      <c r="I30" s="57">
        <f t="shared" si="2"/>
        <v>1</v>
      </c>
      <c r="J30" s="53">
        <f t="shared" si="3"/>
        <v>2</v>
      </c>
      <c r="K30" s="58" t="str">
        <f t="shared" si="4"/>
        <v>$0</v>
      </c>
    </row>
    <row r="31" spans="1:11" ht="17.100000000000001" customHeight="1" thickBot="1" x14ac:dyDescent="0.3">
      <c r="A31" s="44">
        <v>8856</v>
      </c>
      <c r="B31" s="1" t="s">
        <v>9</v>
      </c>
      <c r="C31" s="1" t="s">
        <v>10</v>
      </c>
      <c r="D31" s="55">
        <f>Attendance!AF29/Attendance!$AF$3</f>
        <v>0.9</v>
      </c>
      <c r="E31" s="55">
        <f>'Call Quality'!D27</f>
        <v>0.92</v>
      </c>
      <c r="F31" s="76">
        <f>_xlfn.XLOOKUP(Incentive!A31,Sales!$A$2:$A$28,Sales!$D$2:$D$28)/Attendance!$AF$3</f>
        <v>3.2</v>
      </c>
      <c r="G31" s="53">
        <f t="shared" si="0"/>
        <v>0</v>
      </c>
      <c r="H31" s="56">
        <f t="shared" si="1"/>
        <v>1</v>
      </c>
      <c r="I31" s="57">
        <f t="shared" si="2"/>
        <v>2</v>
      </c>
      <c r="J31" s="53">
        <f t="shared" si="3"/>
        <v>3</v>
      </c>
      <c r="K31" s="58" t="str">
        <f t="shared" si="4"/>
        <v>$0</v>
      </c>
    </row>
    <row r="32" spans="1:11" ht="17.100000000000001" customHeight="1" thickBot="1" x14ac:dyDescent="0.3">
      <c r="A32" s="45">
        <v>8426</v>
      </c>
      <c r="B32" s="48" t="s">
        <v>25</v>
      </c>
      <c r="C32" s="48" t="s">
        <v>26</v>
      </c>
      <c r="D32" s="55">
        <f>Attendance!AF30/Attendance!$AF$3</f>
        <v>1</v>
      </c>
      <c r="E32" s="55">
        <f>'Call Quality'!D28</f>
        <v>0.99</v>
      </c>
      <c r="F32" s="76">
        <f>_xlfn.XLOOKUP(Incentive!A32,Sales!$A$2:$A$28,Sales!$D$2:$D$28)/Attendance!$AF$3</f>
        <v>2.6</v>
      </c>
      <c r="G32" s="53">
        <f t="shared" si="0"/>
        <v>1</v>
      </c>
      <c r="H32" s="56">
        <f t="shared" si="1"/>
        <v>1</v>
      </c>
      <c r="I32" s="57">
        <f t="shared" si="2"/>
        <v>2</v>
      </c>
      <c r="J32" s="53">
        <f t="shared" si="3"/>
        <v>4</v>
      </c>
      <c r="K32" s="58" t="str">
        <f t="shared" si="4"/>
        <v>$50</v>
      </c>
    </row>
  </sheetData>
  <sheetProtection formatCells="0" formatColumns="0" formatRows="0" sort="0" autoFilter="0"/>
  <sortState xmlns:xlrd2="http://schemas.microsoft.com/office/spreadsheetml/2017/richdata2" ref="A6:K32">
    <sortCondition ref="C6:C32"/>
  </sortState>
  <mergeCells count="7">
    <mergeCell ref="G5:I5"/>
    <mergeCell ref="A1:A5"/>
    <mergeCell ref="B1:B5"/>
    <mergeCell ref="C1:C5"/>
    <mergeCell ref="D1:D5"/>
    <mergeCell ref="E1:E5"/>
    <mergeCell ref="F1:F5"/>
  </mergeCells>
  <dataValidations count="1">
    <dataValidation type="custom" allowBlank="1" showInputMessage="1" showErrorMessage="1" errorTitle="Formula" error="The value in this cell must be a formula" sqref="D6:I32" xr:uid="{28B87B72-C13D-C84F-8952-EA41BD8CCC19}">
      <formula1>_xlfn.ISFORMULA(D6)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399FA5-C193-C541-88CA-37AECAED716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J6:J32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Call Quality</vt:lpstr>
      <vt:lpstr>Sales</vt:lpstr>
      <vt:lpstr>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2021-06-16T14:03:24Z</dcterms:created>
  <dcterms:modified xsi:type="dcterms:W3CDTF">2023-05-10T14:55:13Z</dcterms:modified>
</cp:coreProperties>
</file>